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22200" windowHeight="6870" activeTab="9"/>
  </bookViews>
  <sheets>
    <sheet name="CONSOLIDADO" sheetId="1" r:id="rId1"/>
    <sheet name="ENERO" sheetId="2" r:id="rId2"/>
    <sheet name="FEBRERO" sheetId="3" r:id="rId3"/>
    <sheet name="MARZO" sheetId="4" r:id="rId4"/>
    <sheet name="ABRIL" sheetId="5" r:id="rId5"/>
    <sheet name="MAYO" sheetId="6" r:id="rId6"/>
    <sheet name="JUNIO" sheetId="7" r:id="rId7"/>
    <sheet name="JULIO" sheetId="8" r:id="rId8"/>
    <sheet name="AGOSTO" sheetId="9" r:id="rId9"/>
    <sheet name="SEPTIEMBRE" sheetId="10" r:id="rId10"/>
    <sheet name="OCTUBRE" sheetId="11" r:id="rId11"/>
    <sheet name="NOVIEMBRE" sheetId="12" r:id="rId12"/>
    <sheet name="DICIEMBRE" sheetId="13" r:id="rId13"/>
  </sheets>
  <externalReferences>
    <externalReference r:id="rId14"/>
    <externalReference r:id="rId15"/>
    <externalReference r:id="rId16"/>
    <externalReference r:id="rId17"/>
    <externalReference r:id="rId18"/>
    <externalReference r:id="rId19"/>
    <externalReference r:id="rId20"/>
  </externalReferences>
  <calcPr calcId="145621"/>
</workbook>
</file>

<file path=xl/calcChain.xml><?xml version="1.0" encoding="utf-8"?>
<calcChain xmlns="http://schemas.openxmlformats.org/spreadsheetml/2006/main">
  <c r="B114" i="10" l="1"/>
  <c r="C88" i="10"/>
  <c r="BF88" i="10" s="1"/>
  <c r="C87" i="10"/>
  <c r="C86" i="10"/>
  <c r="BF86" i="10" s="1"/>
  <c r="C85" i="10"/>
  <c r="C84" i="10"/>
  <c r="BF84" i="10" s="1"/>
  <c r="C83" i="10"/>
  <c r="C82" i="10"/>
  <c r="C81" i="10"/>
  <c r="C80" i="10"/>
  <c r="BF80" i="10" s="1"/>
  <c r="C79" i="10"/>
  <c r="C78" i="10"/>
  <c r="BF78" i="10" s="1"/>
  <c r="C77" i="10"/>
  <c r="C76" i="10"/>
  <c r="BF76" i="10" s="1"/>
  <c r="C75" i="10"/>
  <c r="C74" i="10"/>
  <c r="BF74" i="10" s="1"/>
  <c r="C73" i="10"/>
  <c r="C72" i="10"/>
  <c r="BF72" i="10" s="1"/>
  <c r="C71" i="10"/>
  <c r="C70" i="10"/>
  <c r="BF70" i="10" s="1"/>
  <c r="C69" i="10"/>
  <c r="C68" i="10"/>
  <c r="BF68" i="10" s="1"/>
  <c r="C67" i="10"/>
  <c r="BE63" i="10"/>
  <c r="BB63" i="10"/>
  <c r="BA63" i="10"/>
  <c r="K63" i="10"/>
  <c r="C63" i="10"/>
  <c r="BD63" i="10" s="1"/>
  <c r="BD62" i="10"/>
  <c r="C62" i="10"/>
  <c r="BF47" i="10"/>
  <c r="BC47" i="10"/>
  <c r="C47" i="10"/>
  <c r="BF46" i="10"/>
  <c r="BC46" i="10"/>
  <c r="C46" i="10"/>
  <c r="BF45" i="10"/>
  <c r="BC45" i="10"/>
  <c r="C45" i="10"/>
  <c r="BC44" i="10"/>
  <c r="L44" i="10"/>
  <c r="K44" i="10"/>
  <c r="J44" i="10"/>
  <c r="I44" i="10"/>
  <c r="H44" i="10"/>
  <c r="G44" i="10"/>
  <c r="F44" i="10"/>
  <c r="E44" i="10"/>
  <c r="D44" i="10"/>
  <c r="C44" i="10"/>
  <c r="BD43" i="10"/>
  <c r="C43" i="10"/>
  <c r="BD42" i="10"/>
  <c r="C42" i="10"/>
  <c r="BC42" i="10" s="1"/>
  <c r="BD41" i="10"/>
  <c r="C41" i="10"/>
  <c r="BD40" i="10"/>
  <c r="C40" i="10"/>
  <c r="BD39" i="10"/>
  <c r="C39" i="10"/>
  <c r="BD38" i="10"/>
  <c r="C38" i="10"/>
  <c r="BC38" i="10" s="1"/>
  <c r="BB33" i="10"/>
  <c r="C33" i="10"/>
  <c r="BE33" i="10" s="1"/>
  <c r="BB32" i="10"/>
  <c r="C32" i="10"/>
  <c r="BE32" i="10" s="1"/>
  <c r="E31" i="10"/>
  <c r="D31" i="10"/>
  <c r="C31" i="10"/>
  <c r="BE30" i="10"/>
  <c r="BB30" i="10"/>
  <c r="C30" i="10"/>
  <c r="BB29" i="10"/>
  <c r="C29" i="10"/>
  <c r="BE29" i="10" s="1"/>
  <c r="E28" i="10"/>
  <c r="C28" i="10" s="1"/>
  <c r="D28" i="10"/>
  <c r="BC21" i="10"/>
  <c r="C21" i="10"/>
  <c r="BD21" i="10" s="1"/>
  <c r="BF20" i="10"/>
  <c r="BC20" i="10"/>
  <c r="BB20" i="10"/>
  <c r="BA20" i="10"/>
  <c r="M20" i="10" s="1"/>
  <c r="C20" i="10"/>
  <c r="BD20" i="10" s="1"/>
  <c r="L19" i="10"/>
  <c r="K19" i="10"/>
  <c r="J19" i="10"/>
  <c r="I19" i="10"/>
  <c r="H19" i="10"/>
  <c r="G19" i="10"/>
  <c r="F19" i="10"/>
  <c r="E19" i="10"/>
  <c r="D19" i="10"/>
  <c r="C19" i="10"/>
  <c r="BD19" i="10" s="1"/>
  <c r="BC18" i="10"/>
  <c r="BB18" i="10"/>
  <c r="C18" i="10"/>
  <c r="C17" i="10"/>
  <c r="BC17" i="10" s="1"/>
  <c r="BC16" i="10"/>
  <c r="BB16" i="10"/>
  <c r="C16" i="10"/>
  <c r="C15" i="10"/>
  <c r="BC14" i="10"/>
  <c r="BB14" i="10"/>
  <c r="C14" i="10"/>
  <c r="C13" i="10"/>
  <c r="BC13" i="10" s="1"/>
  <c r="BC12" i="10"/>
  <c r="BB12" i="10"/>
  <c r="C12" i="10"/>
  <c r="C11" i="10"/>
  <c r="BC11" i="10" s="1"/>
  <c r="A5" i="10"/>
  <c r="A4" i="10"/>
  <c r="A3" i="10"/>
  <c r="A2" i="10"/>
  <c r="BE15" i="10" l="1"/>
  <c r="BA15" i="10"/>
  <c r="BD15" i="10"/>
  <c r="BF15" i="10"/>
  <c r="BE19" i="10"/>
  <c r="BA30" i="10"/>
  <c r="BA39" i="10"/>
  <c r="M39" i="10" s="1"/>
  <c r="BF39" i="10"/>
  <c r="BB39" i="10"/>
  <c r="BE39" i="10"/>
  <c r="BF40" i="10"/>
  <c r="BB40" i="10"/>
  <c r="BE40" i="10"/>
  <c r="BA40" i="10"/>
  <c r="M40" i="10" s="1"/>
  <c r="BA41" i="10"/>
  <c r="M41" i="10" s="1"/>
  <c r="BF41" i="10"/>
  <c r="BB41" i="10"/>
  <c r="BE41" i="10"/>
  <c r="BF43" i="10"/>
  <c r="BB43" i="10"/>
  <c r="BE43" i="10"/>
  <c r="BA43" i="10"/>
  <c r="BD44" i="10"/>
  <c r="BE44" i="10"/>
  <c r="BA44" i="10"/>
  <c r="BF44" i="10"/>
  <c r="BE12" i="10"/>
  <c r="BA12" i="10"/>
  <c r="M12" i="10" s="1"/>
  <c r="BD12" i="10"/>
  <c r="BB13" i="10"/>
  <c r="BE14" i="10"/>
  <c r="BA14" i="10"/>
  <c r="M14" i="10" s="1"/>
  <c r="BD14" i="10"/>
  <c r="BB15" i="10"/>
  <c r="BE16" i="10"/>
  <c r="BA16" i="10"/>
  <c r="M16" i="10" s="1"/>
  <c r="BD16" i="10"/>
  <c r="BB17" i="10"/>
  <c r="BE18" i="10"/>
  <c r="BA18" i="10"/>
  <c r="M18" i="10" s="1"/>
  <c r="BD18" i="10"/>
  <c r="BA19" i="10"/>
  <c r="BF19" i="10"/>
  <c r="BA21" i="10"/>
  <c r="BF21" i="10"/>
  <c r="BD45" i="10"/>
  <c r="BE45" i="10"/>
  <c r="BA45" i="10"/>
  <c r="BE46" i="10"/>
  <c r="BA46" i="10"/>
  <c r="BD46" i="10"/>
  <c r="BE47" i="10"/>
  <c r="BA47" i="10"/>
  <c r="BD47" i="10"/>
  <c r="BA62" i="10"/>
  <c r="K62" i="10" s="1"/>
  <c r="BE62" i="10"/>
  <c r="BD67" i="10"/>
  <c r="BE67" i="10"/>
  <c r="BD69" i="10"/>
  <c r="BE69" i="10"/>
  <c r="BD71" i="10"/>
  <c r="BE71" i="10"/>
  <c r="BD73" i="10"/>
  <c r="BE73" i="10"/>
  <c r="BD75" i="10"/>
  <c r="BE75" i="10"/>
  <c r="BD77" i="10"/>
  <c r="BE77" i="10"/>
  <c r="BD79" i="10"/>
  <c r="BE79" i="10"/>
  <c r="BD81" i="10"/>
  <c r="BE81" i="10"/>
  <c r="BD83" i="10"/>
  <c r="BE83" i="10"/>
  <c r="BD85" i="10"/>
  <c r="BE85" i="10"/>
  <c r="BD87" i="10"/>
  <c r="BE87" i="10"/>
  <c r="BF12" i="10"/>
  <c r="BF14" i="10"/>
  <c r="BC15" i="10"/>
  <c r="BF16" i="10"/>
  <c r="BF18" i="10"/>
  <c r="BB19" i="10"/>
  <c r="BE20" i="10"/>
  <c r="BB21" i="10"/>
  <c r="BD30" i="10"/>
  <c r="BC39" i="10"/>
  <c r="BC40" i="10"/>
  <c r="BC41" i="10"/>
  <c r="BC43" i="10"/>
  <c r="BB44" i="10"/>
  <c r="BB45" i="10"/>
  <c r="BB46" i="10"/>
  <c r="BB47" i="10"/>
  <c r="BB62" i="10"/>
  <c r="BF67" i="10"/>
  <c r="BF69" i="10"/>
  <c r="BF71" i="10"/>
  <c r="BF73" i="10"/>
  <c r="BF75" i="10"/>
  <c r="BF77" i="10"/>
  <c r="BF79" i="10"/>
  <c r="BF81" i="10"/>
  <c r="BF83" i="10"/>
  <c r="BF85" i="10"/>
  <c r="BF87" i="10"/>
  <c r="BE11" i="10"/>
  <c r="BA11" i="10"/>
  <c r="BD11" i="10"/>
  <c r="BE13" i="10"/>
  <c r="BA13" i="10"/>
  <c r="BD13" i="10"/>
  <c r="BE17" i="10"/>
  <c r="BA17" i="10"/>
  <c r="BD17" i="10"/>
  <c r="BC19" i="10"/>
  <c r="BD68" i="10"/>
  <c r="BE68" i="10"/>
  <c r="BD70" i="10"/>
  <c r="BE70" i="10"/>
  <c r="BD72" i="10"/>
  <c r="BE72" i="10"/>
  <c r="BD74" i="10"/>
  <c r="BE74" i="10"/>
  <c r="BD76" i="10"/>
  <c r="BE76" i="10"/>
  <c r="BD78" i="10"/>
  <c r="BE78" i="10"/>
  <c r="BD80" i="10"/>
  <c r="BE80" i="10"/>
  <c r="BD82" i="10"/>
  <c r="BE82" i="10"/>
  <c r="BD84" i="10"/>
  <c r="BE84" i="10"/>
  <c r="BD86" i="10"/>
  <c r="BE86" i="10"/>
  <c r="BD88" i="10"/>
  <c r="BE88" i="10"/>
  <c r="BF11" i="10"/>
  <c r="BF13" i="10"/>
  <c r="BF17" i="10"/>
  <c r="BE21" i="10"/>
  <c r="BD29" i="10"/>
  <c r="BA38" i="10"/>
  <c r="M38" i="10" s="1"/>
  <c r="BF38" i="10"/>
  <c r="BB38" i="10"/>
  <c r="BE38" i="10"/>
  <c r="BF42" i="10"/>
  <c r="BB42" i="10"/>
  <c r="BE42" i="10"/>
  <c r="BA42" i="10"/>
  <c r="BF82" i="10"/>
  <c r="BB11" i="10"/>
  <c r="BA29" i="10"/>
  <c r="B114" i="9"/>
  <c r="C88" i="9"/>
  <c r="C87" i="9"/>
  <c r="C86" i="9"/>
  <c r="C85" i="9"/>
  <c r="C84" i="9"/>
  <c r="C83" i="9"/>
  <c r="C82" i="9"/>
  <c r="C81" i="9"/>
  <c r="C80" i="9"/>
  <c r="C79" i="9"/>
  <c r="C78" i="9"/>
  <c r="C77" i="9"/>
  <c r="C76" i="9"/>
  <c r="C75" i="9"/>
  <c r="C74" i="9"/>
  <c r="C73" i="9"/>
  <c r="C72" i="9"/>
  <c r="C71" i="9"/>
  <c r="C70" i="9"/>
  <c r="C69" i="9"/>
  <c r="C68" i="9"/>
  <c r="C67" i="9"/>
  <c r="BE67" i="9" s="1"/>
  <c r="C63" i="9"/>
  <c r="BA63" i="9" s="1"/>
  <c r="C62" i="9"/>
  <c r="C47" i="9"/>
  <c r="BE47" i="9" s="1"/>
  <c r="BE46" i="9"/>
  <c r="C46" i="9"/>
  <c r="C45" i="9"/>
  <c r="BE45" i="9" s="1"/>
  <c r="L44" i="9"/>
  <c r="K44" i="9"/>
  <c r="J44" i="9"/>
  <c r="I44" i="9"/>
  <c r="H44" i="9"/>
  <c r="G44" i="9"/>
  <c r="F44" i="9"/>
  <c r="E44" i="9"/>
  <c r="D44" i="9"/>
  <c r="C43" i="9"/>
  <c r="BC43" i="9" s="1"/>
  <c r="BB42" i="9"/>
  <c r="C42" i="9"/>
  <c r="BC42" i="9" s="1"/>
  <c r="BF41" i="9"/>
  <c r="BB41" i="9"/>
  <c r="BA41" i="9"/>
  <c r="C41" i="9"/>
  <c r="BC41" i="9" s="1"/>
  <c r="BD40" i="9"/>
  <c r="C40" i="9"/>
  <c r="BC40" i="9" s="1"/>
  <c r="BF39" i="9"/>
  <c r="BB39" i="9"/>
  <c r="BA39" i="9"/>
  <c r="C39" i="9"/>
  <c r="BC39" i="9" s="1"/>
  <c r="C38" i="9"/>
  <c r="BC38" i="9" s="1"/>
  <c r="C33" i="9"/>
  <c r="BE33" i="9" s="1"/>
  <c r="BE32" i="9"/>
  <c r="BB32" i="9"/>
  <c r="C32" i="9"/>
  <c r="E31" i="9"/>
  <c r="D31" i="9"/>
  <c r="C31" i="9" s="1"/>
  <c r="C30" i="9"/>
  <c r="BE30" i="9" s="1"/>
  <c r="C29" i="9"/>
  <c r="BB29" i="9" s="1"/>
  <c r="E28" i="9"/>
  <c r="D28" i="9"/>
  <c r="C28" i="9" s="1"/>
  <c r="BC21" i="9"/>
  <c r="BB21" i="9"/>
  <c r="C21" i="9"/>
  <c r="C20" i="9"/>
  <c r="BF20" i="9" s="1"/>
  <c r="L19" i="9"/>
  <c r="K19" i="9"/>
  <c r="J19" i="9"/>
  <c r="I19" i="9"/>
  <c r="H19" i="9"/>
  <c r="G19" i="9"/>
  <c r="F19" i="9"/>
  <c r="E19" i="9"/>
  <c r="D19" i="9"/>
  <c r="C19" i="9" s="1"/>
  <c r="BC18" i="9"/>
  <c r="BA18" i="9"/>
  <c r="C18" i="9"/>
  <c r="BE18" i="9" s="1"/>
  <c r="C17" i="9"/>
  <c r="BC17" i="9" s="1"/>
  <c r="BE16" i="9"/>
  <c r="C16" i="9"/>
  <c r="BC16" i="9" s="1"/>
  <c r="BC15" i="9"/>
  <c r="C15" i="9"/>
  <c r="BD15" i="9" s="1"/>
  <c r="BC14" i="9"/>
  <c r="BA14" i="9"/>
  <c r="C14" i="9"/>
  <c r="BE14" i="9" s="1"/>
  <c r="C13" i="9"/>
  <c r="BC13" i="9" s="1"/>
  <c r="BE12" i="9"/>
  <c r="C12" i="9"/>
  <c r="BC12" i="9" s="1"/>
  <c r="BC11" i="9"/>
  <c r="C11" i="9"/>
  <c r="A5" i="9"/>
  <c r="A4" i="9"/>
  <c r="A3" i="9"/>
  <c r="A2" i="9"/>
  <c r="M11" i="10" l="1"/>
  <c r="M19" i="10"/>
  <c r="M43" i="10"/>
  <c r="M15" i="10"/>
  <c r="F29" i="10"/>
  <c r="F32" i="10"/>
  <c r="M17" i="10"/>
  <c r="M45" i="10"/>
  <c r="M21" i="10"/>
  <c r="M46" i="10"/>
  <c r="F33" i="10"/>
  <c r="F30" i="10"/>
  <c r="M42" i="10"/>
  <c r="M13" i="10"/>
  <c r="M47" i="10"/>
  <c r="M44" i="10"/>
  <c r="BC19" i="9"/>
  <c r="BB19" i="9"/>
  <c r="BD38" i="9"/>
  <c r="BE43" i="9"/>
  <c r="BE38" i="9"/>
  <c r="BE40" i="9"/>
  <c r="BD42" i="9"/>
  <c r="BF43" i="9"/>
  <c r="BA12" i="9"/>
  <c r="BA16" i="9"/>
  <c r="BB33" i="9"/>
  <c r="BA38" i="9"/>
  <c r="BF38" i="9"/>
  <c r="BD39" i="9"/>
  <c r="BA40" i="9"/>
  <c r="BF40" i="9"/>
  <c r="BD41" i="9"/>
  <c r="BE42" i="9"/>
  <c r="BB43" i="9"/>
  <c r="M43" i="9" s="1"/>
  <c r="C44" i="9"/>
  <c r="BE44" i="9" s="1"/>
  <c r="M39" i="9"/>
  <c r="BA43" i="9"/>
  <c r="BB38" i="9"/>
  <c r="BE39" i="9"/>
  <c r="BB40" i="9"/>
  <c r="M41" i="9"/>
  <c r="BE41" i="9"/>
  <c r="BA42" i="9"/>
  <c r="M42" i="9" s="1"/>
  <c r="BF42" i="9"/>
  <c r="BD43" i="9"/>
  <c r="K63" i="9"/>
  <c r="BD70" i="9"/>
  <c r="BF70" i="9"/>
  <c r="BE70" i="9"/>
  <c r="BD74" i="9"/>
  <c r="BF74" i="9"/>
  <c r="BE74" i="9"/>
  <c r="BD78" i="9"/>
  <c r="BF78" i="9"/>
  <c r="BE78" i="9"/>
  <c r="BD82" i="9"/>
  <c r="BF82" i="9"/>
  <c r="BE82" i="9"/>
  <c r="BD86" i="9"/>
  <c r="BF86" i="9"/>
  <c r="BE86" i="9"/>
  <c r="BF11" i="9"/>
  <c r="BB11" i="9"/>
  <c r="BD11" i="9"/>
  <c r="BD44" i="9"/>
  <c r="BF44" i="9"/>
  <c r="BB44" i="9"/>
  <c r="BD45" i="9"/>
  <c r="BF45" i="9"/>
  <c r="BB45" i="9"/>
  <c r="BD46" i="9"/>
  <c r="BF46" i="9"/>
  <c r="BB46" i="9"/>
  <c r="BD47" i="9"/>
  <c r="BF47" i="9"/>
  <c r="BB47" i="9"/>
  <c r="BE62" i="9"/>
  <c r="BB62" i="9"/>
  <c r="BD68" i="9"/>
  <c r="BF68" i="9"/>
  <c r="BD71" i="9"/>
  <c r="BF71" i="9"/>
  <c r="BE71" i="9"/>
  <c r="BD75" i="9"/>
  <c r="BF75" i="9"/>
  <c r="BE75" i="9"/>
  <c r="BD79" i="9"/>
  <c r="BF79" i="9"/>
  <c r="BE79" i="9"/>
  <c r="BD83" i="9"/>
  <c r="BF83" i="9"/>
  <c r="BE83" i="9"/>
  <c r="BD87" i="9"/>
  <c r="BF87" i="9"/>
  <c r="BE87" i="9"/>
  <c r="BE20" i="9"/>
  <c r="BA20" i="9"/>
  <c r="BD20" i="9"/>
  <c r="BB63" i="9"/>
  <c r="BE63" i="9"/>
  <c r="BF13" i="9"/>
  <c r="BB13" i="9"/>
  <c r="BD13" i="9"/>
  <c r="BF15" i="9"/>
  <c r="BB15" i="9"/>
  <c r="BF17" i="9"/>
  <c r="BB17" i="9"/>
  <c r="BD17" i="9"/>
  <c r="BE19" i="9"/>
  <c r="BA19" i="9"/>
  <c r="M19" i="9" s="1"/>
  <c r="BA29" i="9"/>
  <c r="BA30" i="9"/>
  <c r="BE11" i="9"/>
  <c r="BE13" i="9"/>
  <c r="BE15" i="9"/>
  <c r="BE17" i="9"/>
  <c r="BD19" i="9"/>
  <c r="BB20" i="9"/>
  <c r="BE21" i="9"/>
  <c r="BA21" i="9"/>
  <c r="M21" i="9" s="1"/>
  <c r="BD21" i="9"/>
  <c r="BD29" i="9"/>
  <c r="BB30" i="9"/>
  <c r="BA44" i="9"/>
  <c r="M44" i="9" s="1"/>
  <c r="BA45" i="9"/>
  <c r="BA46" i="9"/>
  <c r="M46" i="9" s="1"/>
  <c r="BA47" i="9"/>
  <c r="BA62" i="9"/>
  <c r="BD63" i="9"/>
  <c r="BE68" i="9"/>
  <c r="BD72" i="9"/>
  <c r="BF72" i="9"/>
  <c r="BE72" i="9"/>
  <c r="BD76" i="9"/>
  <c r="BF76" i="9"/>
  <c r="BE76" i="9"/>
  <c r="BD80" i="9"/>
  <c r="BF80" i="9"/>
  <c r="BE80" i="9"/>
  <c r="BD84" i="9"/>
  <c r="BF84" i="9"/>
  <c r="BE84" i="9"/>
  <c r="BD88" i="9"/>
  <c r="BF88" i="9"/>
  <c r="BE88" i="9"/>
  <c r="BA11" i="9"/>
  <c r="M11" i="9" s="1"/>
  <c r="BF12" i="9"/>
  <c r="BB12" i="9"/>
  <c r="M12" i="9" s="1"/>
  <c r="BD12" i="9"/>
  <c r="BA13" i="9"/>
  <c r="M13" i="9" s="1"/>
  <c r="BF14" i="9"/>
  <c r="BB14" i="9"/>
  <c r="M14" i="9" s="1"/>
  <c r="BD14" i="9"/>
  <c r="BA15" i="9"/>
  <c r="M15" i="9" s="1"/>
  <c r="BF16" i="9"/>
  <c r="BB16" i="9"/>
  <c r="BD16" i="9"/>
  <c r="BA17" i="9"/>
  <c r="M17" i="9" s="1"/>
  <c r="BF18" i="9"/>
  <c r="BB18" i="9"/>
  <c r="M18" i="9" s="1"/>
  <c r="BD18" i="9"/>
  <c r="BF19" i="9"/>
  <c r="BC20" i="9"/>
  <c r="BF21" i="9"/>
  <c r="BE29" i="9"/>
  <c r="BD30" i="9"/>
  <c r="BC44" i="9"/>
  <c r="BC45" i="9"/>
  <c r="BC46" i="9"/>
  <c r="BC47" i="9"/>
  <c r="BD62" i="9"/>
  <c r="BD67" i="9"/>
  <c r="BF67" i="9"/>
  <c r="BD69" i="9"/>
  <c r="BF69" i="9"/>
  <c r="BE69" i="9"/>
  <c r="BD73" i="9"/>
  <c r="BF73" i="9"/>
  <c r="BE73" i="9"/>
  <c r="BD77" i="9"/>
  <c r="BF77" i="9"/>
  <c r="BE77" i="9"/>
  <c r="BD81" i="9"/>
  <c r="BF81" i="9"/>
  <c r="BE81" i="9"/>
  <c r="BD85" i="9"/>
  <c r="BF85" i="9"/>
  <c r="BE85" i="9"/>
  <c r="B114" i="8"/>
  <c r="C88" i="8"/>
  <c r="BD88" i="8" s="1"/>
  <c r="C87" i="8"/>
  <c r="BD87" i="8" s="1"/>
  <c r="C86" i="8"/>
  <c r="BD86" i="8" s="1"/>
  <c r="C85" i="8"/>
  <c r="BD85" i="8" s="1"/>
  <c r="C84" i="8"/>
  <c r="BD84" i="8" s="1"/>
  <c r="C83" i="8"/>
  <c r="BD83" i="8" s="1"/>
  <c r="C82" i="8"/>
  <c r="BD82" i="8" s="1"/>
  <c r="C81" i="8"/>
  <c r="BD81" i="8" s="1"/>
  <c r="C80" i="8"/>
  <c r="BD80" i="8" s="1"/>
  <c r="C79" i="8"/>
  <c r="C78" i="8"/>
  <c r="C77" i="8"/>
  <c r="C76" i="8"/>
  <c r="C75" i="8"/>
  <c r="C74" i="8"/>
  <c r="C73" i="8"/>
  <c r="C72" i="8"/>
  <c r="C71" i="8"/>
  <c r="C70" i="8"/>
  <c r="C69" i="8"/>
  <c r="C68" i="8"/>
  <c r="C67" i="8"/>
  <c r="BE67" i="8" s="1"/>
  <c r="C63" i="8"/>
  <c r="BA63" i="8" s="1"/>
  <c r="C62" i="8"/>
  <c r="C47" i="8"/>
  <c r="BE47" i="8" s="1"/>
  <c r="C46" i="8"/>
  <c r="BE46" i="8" s="1"/>
  <c r="C45" i="8"/>
  <c r="BE45" i="8" s="1"/>
  <c r="L44" i="8"/>
  <c r="K44" i="8"/>
  <c r="J44" i="8"/>
  <c r="I44" i="8"/>
  <c r="H44" i="8"/>
  <c r="G44" i="8"/>
  <c r="F44" i="8"/>
  <c r="E44" i="8"/>
  <c r="D44" i="8"/>
  <c r="C44" i="8" s="1"/>
  <c r="BE44" i="8" s="1"/>
  <c r="C43" i="8"/>
  <c r="BE43" i="8" s="1"/>
  <c r="C42" i="8"/>
  <c r="BE42" i="8" s="1"/>
  <c r="C41" i="8"/>
  <c r="BE41" i="8" s="1"/>
  <c r="C40" i="8"/>
  <c r="BE40" i="8" s="1"/>
  <c r="C39" i="8"/>
  <c r="BE39" i="8" s="1"/>
  <c r="C38" i="8"/>
  <c r="BE38" i="8" s="1"/>
  <c r="C33" i="8"/>
  <c r="BB33" i="8" s="1"/>
  <c r="C32" i="8"/>
  <c r="BB32" i="8" s="1"/>
  <c r="E31" i="8"/>
  <c r="D31" i="8"/>
  <c r="C30" i="8"/>
  <c r="C29" i="8"/>
  <c r="E28" i="8"/>
  <c r="D28" i="8"/>
  <c r="C28" i="8" s="1"/>
  <c r="C21" i="8"/>
  <c r="BC21" i="8" s="1"/>
  <c r="C20" i="8"/>
  <c r="BC20" i="8" s="1"/>
  <c r="L19" i="8"/>
  <c r="K19" i="8"/>
  <c r="J19" i="8"/>
  <c r="I19" i="8"/>
  <c r="H19" i="8"/>
  <c r="G19" i="8"/>
  <c r="F19" i="8"/>
  <c r="E19" i="8"/>
  <c r="C19" i="8" s="1"/>
  <c r="D19" i="8"/>
  <c r="C18" i="8"/>
  <c r="BE18" i="8" s="1"/>
  <c r="C17" i="8"/>
  <c r="BE17" i="8" s="1"/>
  <c r="BE16" i="8"/>
  <c r="C16" i="8"/>
  <c r="BC16" i="8" s="1"/>
  <c r="BE15" i="8"/>
  <c r="BC15" i="8"/>
  <c r="C15" i="8"/>
  <c r="C14" i="8"/>
  <c r="BE14" i="8" s="1"/>
  <c r="C13" i="8"/>
  <c r="BD30" i="8" s="1"/>
  <c r="BE12" i="8"/>
  <c r="C12" i="8"/>
  <c r="BC12" i="8" s="1"/>
  <c r="BE11" i="8"/>
  <c r="BC11" i="8"/>
  <c r="C11" i="8"/>
  <c r="A5" i="8"/>
  <c r="A4" i="8"/>
  <c r="A3" i="8"/>
  <c r="A2" i="8"/>
  <c r="A200" i="10" l="1"/>
  <c r="BA30" i="8"/>
  <c r="F33" i="8" s="1"/>
  <c r="BC14" i="8"/>
  <c r="BC18" i="8"/>
  <c r="BB21" i="8"/>
  <c r="BE32" i="8"/>
  <c r="BB39" i="8"/>
  <c r="BB41" i="8"/>
  <c r="BB42" i="8"/>
  <c r="BC13" i="8"/>
  <c r="BC17" i="8"/>
  <c r="BD20" i="8"/>
  <c r="BD39" i="8"/>
  <c r="BD40" i="8"/>
  <c r="BD42" i="8"/>
  <c r="BD43" i="8"/>
  <c r="BE13" i="8"/>
  <c r="BF20" i="8"/>
  <c r="BF21" i="8"/>
  <c r="C31" i="8"/>
  <c r="BE33" i="8"/>
  <c r="BF38" i="8"/>
  <c r="BF39" i="8"/>
  <c r="BF40" i="8"/>
  <c r="BF41" i="8"/>
  <c r="BF42" i="8"/>
  <c r="BF43" i="8"/>
  <c r="M38" i="9"/>
  <c r="BB20" i="8"/>
  <c r="BB38" i="8"/>
  <c r="BB40" i="8"/>
  <c r="BB43" i="8"/>
  <c r="BD21" i="8"/>
  <c r="BD38" i="8"/>
  <c r="BD41" i="8"/>
  <c r="M16" i="9"/>
  <c r="M40" i="9"/>
  <c r="K62" i="9"/>
  <c r="F30" i="9"/>
  <c r="F33" i="9"/>
  <c r="M47" i="9"/>
  <c r="F32" i="9"/>
  <c r="F29" i="9"/>
  <c r="M45" i="9"/>
  <c r="M20" i="9"/>
  <c r="BC19" i="8"/>
  <c r="BE19" i="8"/>
  <c r="BA19" i="8"/>
  <c r="M19" i="8" s="1"/>
  <c r="BF19" i="8"/>
  <c r="BD19" i="8"/>
  <c r="BB19" i="8"/>
  <c r="BE29" i="8"/>
  <c r="BB29" i="8"/>
  <c r="BD74" i="8"/>
  <c r="BF74" i="8"/>
  <c r="BE74" i="8"/>
  <c r="BD44" i="8"/>
  <c r="BF44" i="8"/>
  <c r="BB44" i="8"/>
  <c r="BD45" i="8"/>
  <c r="BF45" i="8"/>
  <c r="BB45" i="8"/>
  <c r="BD47" i="8"/>
  <c r="BF47" i="8"/>
  <c r="BB47" i="8"/>
  <c r="BD71" i="8"/>
  <c r="BF71" i="8"/>
  <c r="BE71" i="8"/>
  <c r="BD75" i="8"/>
  <c r="BF75" i="8"/>
  <c r="BE75" i="8"/>
  <c r="BD79" i="8"/>
  <c r="BF79" i="8"/>
  <c r="BE79" i="8"/>
  <c r="BB63" i="8"/>
  <c r="K63" i="8" s="1"/>
  <c r="BE63" i="8"/>
  <c r="BD70" i="8"/>
  <c r="BF70" i="8"/>
  <c r="BE70" i="8"/>
  <c r="BD78" i="8"/>
  <c r="BF78" i="8"/>
  <c r="BE78" i="8"/>
  <c r="BA29" i="8"/>
  <c r="BD46" i="8"/>
  <c r="BF46" i="8"/>
  <c r="BB46" i="8"/>
  <c r="BE62" i="8"/>
  <c r="BB62" i="8"/>
  <c r="BD68" i="8"/>
  <c r="BF68" i="8"/>
  <c r="BD11" i="8"/>
  <c r="BF11" i="8"/>
  <c r="BB11" i="8"/>
  <c r="BD12" i="8"/>
  <c r="BF12" i="8"/>
  <c r="BB12" i="8"/>
  <c r="BD13" i="8"/>
  <c r="BF13" i="8"/>
  <c r="BB13" i="8"/>
  <c r="BD14" i="8"/>
  <c r="BF14" i="8"/>
  <c r="BB14" i="8"/>
  <c r="BD15" i="8"/>
  <c r="BF15" i="8"/>
  <c r="BB15" i="8"/>
  <c r="BD16" i="8"/>
  <c r="BF16" i="8"/>
  <c r="BB16" i="8"/>
  <c r="BD17" i="8"/>
  <c r="BF17" i="8"/>
  <c r="BB17" i="8"/>
  <c r="BD18" i="8"/>
  <c r="BF18" i="8"/>
  <c r="BB18" i="8"/>
  <c r="BD29" i="8"/>
  <c r="BA44" i="8"/>
  <c r="BA45" i="8"/>
  <c r="BA46" i="8"/>
  <c r="BA47" i="8"/>
  <c r="BA62" i="8"/>
  <c r="K62" i="8" s="1"/>
  <c r="BD63" i="8"/>
  <c r="BE68" i="8"/>
  <c r="BD72" i="8"/>
  <c r="BF72" i="8"/>
  <c r="BE72" i="8"/>
  <c r="BD76" i="8"/>
  <c r="BF76" i="8"/>
  <c r="BE76" i="8"/>
  <c r="BA11" i="8"/>
  <c r="M11" i="8" s="1"/>
  <c r="BA12" i="8"/>
  <c r="BA13" i="8"/>
  <c r="M13" i="8" s="1"/>
  <c r="BA14" i="8"/>
  <c r="BA15" i="8"/>
  <c r="M15" i="8" s="1"/>
  <c r="BA16" i="8"/>
  <c r="BA17" i="8"/>
  <c r="M17" i="8" s="1"/>
  <c r="BA18" i="8"/>
  <c r="BB30" i="8"/>
  <c r="F30" i="8" s="1"/>
  <c r="BE30" i="8"/>
  <c r="BC44" i="8"/>
  <c r="BC45" i="8"/>
  <c r="BC46" i="8"/>
  <c r="BC47" i="8"/>
  <c r="BD62" i="8"/>
  <c r="BD67" i="8"/>
  <c r="BF67" i="8"/>
  <c r="BD69" i="8"/>
  <c r="BF69" i="8"/>
  <c r="BE69" i="8"/>
  <c r="BD73" i="8"/>
  <c r="BF73" i="8"/>
  <c r="BE73" i="8"/>
  <c r="BD77" i="8"/>
  <c r="BF77" i="8"/>
  <c r="BE77" i="8"/>
  <c r="BE80" i="8"/>
  <c r="BE81" i="8"/>
  <c r="BE82" i="8"/>
  <c r="BE83" i="8"/>
  <c r="BE84" i="8"/>
  <c r="BE85" i="8"/>
  <c r="BE86" i="8"/>
  <c r="BE87" i="8"/>
  <c r="BE88" i="8"/>
  <c r="BA20" i="8"/>
  <c r="M20" i="8" s="1"/>
  <c r="BE20" i="8"/>
  <c r="BA21" i="8"/>
  <c r="M21" i="8" s="1"/>
  <c r="BE21" i="8"/>
  <c r="BC38" i="8"/>
  <c r="BC39" i="8"/>
  <c r="BC40" i="8"/>
  <c r="BC41" i="8"/>
  <c r="BC42" i="8"/>
  <c r="BC43" i="8"/>
  <c r="BF80" i="8"/>
  <c r="BF81" i="8"/>
  <c r="BF82" i="8"/>
  <c r="BF83" i="8"/>
  <c r="BF84" i="8"/>
  <c r="BF85" i="8"/>
  <c r="BF86" i="8"/>
  <c r="BF87" i="8"/>
  <c r="BF88" i="8"/>
  <c r="BA38" i="8"/>
  <c r="BA39" i="8"/>
  <c r="BA40" i="8"/>
  <c r="BA41" i="8"/>
  <c r="BA42" i="8"/>
  <c r="BA43" i="8"/>
  <c r="B114" i="7"/>
  <c r="C88" i="7"/>
  <c r="C87" i="7"/>
  <c r="C86" i="7"/>
  <c r="C85" i="7"/>
  <c r="C84" i="7"/>
  <c r="C83" i="7"/>
  <c r="C82" i="7"/>
  <c r="C81" i="7"/>
  <c r="C80" i="7"/>
  <c r="C79" i="7"/>
  <c r="C78" i="7"/>
  <c r="C77" i="7"/>
  <c r="C76" i="7"/>
  <c r="C75" i="7"/>
  <c r="C74" i="7"/>
  <c r="C73" i="7"/>
  <c r="C72" i="7"/>
  <c r="C71" i="7"/>
  <c r="C70" i="7"/>
  <c r="C69" i="7"/>
  <c r="C68" i="7"/>
  <c r="C67" i="7"/>
  <c r="BD63" i="7"/>
  <c r="C63" i="7"/>
  <c r="BA63" i="7" s="1"/>
  <c r="C62" i="7"/>
  <c r="C47" i="7"/>
  <c r="C46" i="7"/>
  <c r="C45" i="7"/>
  <c r="L44" i="7"/>
  <c r="K44" i="7"/>
  <c r="J44" i="7"/>
  <c r="I44" i="7"/>
  <c r="H44" i="7"/>
  <c r="G44" i="7"/>
  <c r="F44" i="7"/>
  <c r="E44" i="7"/>
  <c r="D44" i="7"/>
  <c r="BF43" i="7"/>
  <c r="BB43" i="7"/>
  <c r="BA43" i="7"/>
  <c r="C43" i="7"/>
  <c r="BC43" i="7" s="1"/>
  <c r="BD42" i="7"/>
  <c r="C42" i="7"/>
  <c r="BC42" i="7" s="1"/>
  <c r="BF41" i="7"/>
  <c r="BE41" i="7"/>
  <c r="BB41" i="7"/>
  <c r="BA41" i="7"/>
  <c r="M41" i="7" s="1"/>
  <c r="C41" i="7"/>
  <c r="BC41" i="7" s="1"/>
  <c r="C40" i="7"/>
  <c r="BC40" i="7" s="1"/>
  <c r="BF39" i="7"/>
  <c r="BD39" i="7"/>
  <c r="BB39" i="7"/>
  <c r="M39" i="7" s="1"/>
  <c r="BA39" i="7"/>
  <c r="C39" i="7"/>
  <c r="BC39" i="7" s="1"/>
  <c r="C38" i="7"/>
  <c r="BC38" i="7" s="1"/>
  <c r="C33" i="7"/>
  <c r="BB33" i="7" s="1"/>
  <c r="BE32" i="7"/>
  <c r="BB32" i="7"/>
  <c r="C32" i="7"/>
  <c r="E31" i="7"/>
  <c r="D31" i="7"/>
  <c r="C30" i="7"/>
  <c r="C29" i="7"/>
  <c r="E28" i="7"/>
  <c r="D28" i="7"/>
  <c r="C28" i="7" s="1"/>
  <c r="C21" i="7"/>
  <c r="BC21" i="7" s="1"/>
  <c r="C20" i="7"/>
  <c r="BC20" i="7" s="1"/>
  <c r="L19" i="7"/>
  <c r="K19" i="7"/>
  <c r="J19" i="7"/>
  <c r="I19" i="7"/>
  <c r="H19" i="7"/>
  <c r="G19" i="7"/>
  <c r="F19" i="7"/>
  <c r="E19" i="7"/>
  <c r="C19" i="7" s="1"/>
  <c r="D19" i="7"/>
  <c r="C18" i="7"/>
  <c r="BC18" i="7" s="1"/>
  <c r="C17" i="7"/>
  <c r="C16" i="7"/>
  <c r="BC16" i="7" s="1"/>
  <c r="C15" i="7"/>
  <c r="BC15" i="7" s="1"/>
  <c r="C14" i="7"/>
  <c r="BC14" i="7" s="1"/>
  <c r="C13" i="7"/>
  <c r="C12" i="7"/>
  <c r="BC12" i="7" s="1"/>
  <c r="C11" i="7"/>
  <c r="A5" i="7"/>
  <c r="A4" i="7"/>
  <c r="A3" i="7"/>
  <c r="A2" i="7"/>
  <c r="BA12" i="7" l="1"/>
  <c r="BA16" i="7"/>
  <c r="BB20" i="7"/>
  <c r="C31" i="7"/>
  <c r="BA38" i="7"/>
  <c r="BF38" i="7"/>
  <c r="BA40" i="7"/>
  <c r="M40" i="7" s="1"/>
  <c r="M43" i="7"/>
  <c r="BF20" i="7"/>
  <c r="BF21" i="7"/>
  <c r="BE33" i="7"/>
  <c r="BD38" i="7"/>
  <c r="BD40" i="7"/>
  <c r="BB42" i="7"/>
  <c r="BE43" i="7"/>
  <c r="M45" i="8"/>
  <c r="BE38" i="7"/>
  <c r="BE40" i="7"/>
  <c r="BA14" i="7"/>
  <c r="M14" i="7" s="1"/>
  <c r="BA18" i="7"/>
  <c r="BB21" i="7"/>
  <c r="BF40" i="7"/>
  <c r="BE42" i="7"/>
  <c r="C44" i="7"/>
  <c r="BD20" i="7"/>
  <c r="BD21" i="7"/>
  <c r="BB38" i="7"/>
  <c r="M38" i="7" s="1"/>
  <c r="BE39" i="7"/>
  <c r="BB40" i="7"/>
  <c r="BD41" i="7"/>
  <c r="BA42" i="7"/>
  <c r="BF42" i="7"/>
  <c r="BD43" i="7"/>
  <c r="M41" i="8"/>
  <c r="M16" i="8"/>
  <c r="M12" i="8"/>
  <c r="M46" i="8"/>
  <c r="A200" i="9"/>
  <c r="F29" i="8"/>
  <c r="F32" i="8"/>
  <c r="M40" i="8"/>
  <c r="M43" i="8"/>
  <c r="M39" i="8"/>
  <c r="M18" i="8"/>
  <c r="M14" i="8"/>
  <c r="M44" i="8"/>
  <c r="M42" i="8"/>
  <c r="M38" i="8"/>
  <c r="M47" i="8"/>
  <c r="BC19" i="7"/>
  <c r="BE19" i="7"/>
  <c r="BA19" i="7"/>
  <c r="BD19" i="7"/>
  <c r="BB19" i="7"/>
  <c r="BF19" i="7"/>
  <c r="BF11" i="7"/>
  <c r="BB11" i="7"/>
  <c r="BD11" i="7"/>
  <c r="BF13" i="7"/>
  <c r="BB13" i="7"/>
  <c r="BF17" i="7"/>
  <c r="BB17" i="7"/>
  <c r="BD17" i="7"/>
  <c r="BB30" i="7"/>
  <c r="BE30" i="7"/>
  <c r="BD44" i="7"/>
  <c r="BF44" i="7"/>
  <c r="BB44" i="7"/>
  <c r="BD45" i="7"/>
  <c r="BF45" i="7"/>
  <c r="BB45" i="7"/>
  <c r="BD46" i="7"/>
  <c r="BF46" i="7"/>
  <c r="BB46" i="7"/>
  <c r="BD47" i="7"/>
  <c r="BF47" i="7"/>
  <c r="BB47" i="7"/>
  <c r="BE62" i="7"/>
  <c r="BB62" i="7"/>
  <c r="BD68" i="7"/>
  <c r="BF68" i="7"/>
  <c r="BE68" i="7"/>
  <c r="BD72" i="7"/>
  <c r="BF72" i="7"/>
  <c r="BE72" i="7"/>
  <c r="BD76" i="7"/>
  <c r="BF76" i="7"/>
  <c r="BE76" i="7"/>
  <c r="BD80" i="7"/>
  <c r="BF80" i="7"/>
  <c r="BE80" i="7"/>
  <c r="BD84" i="7"/>
  <c r="BF84" i="7"/>
  <c r="BE84" i="7"/>
  <c r="BD88" i="7"/>
  <c r="BF88" i="7"/>
  <c r="BE88" i="7"/>
  <c r="BE29" i="7"/>
  <c r="BB29" i="7"/>
  <c r="BA30" i="7"/>
  <c r="BA44" i="7"/>
  <c r="M44" i="7" s="1"/>
  <c r="BA45" i="7"/>
  <c r="BA46" i="7"/>
  <c r="BA47" i="7"/>
  <c r="M47" i="7" s="1"/>
  <c r="BA62" i="7"/>
  <c r="K62" i="7" s="1"/>
  <c r="BD69" i="7"/>
  <c r="BF69" i="7"/>
  <c r="BE69" i="7"/>
  <c r="BD81" i="7"/>
  <c r="BF81" i="7"/>
  <c r="BE81" i="7"/>
  <c r="BA11" i="7"/>
  <c r="BF12" i="7"/>
  <c r="BB12" i="7"/>
  <c r="M12" i="7" s="1"/>
  <c r="BD12" i="7"/>
  <c r="BA13" i="7"/>
  <c r="BF14" i="7"/>
  <c r="BB14" i="7"/>
  <c r="BD14" i="7"/>
  <c r="BA15" i="7"/>
  <c r="BF16" i="7"/>
  <c r="BB16" i="7"/>
  <c r="M16" i="7" s="1"/>
  <c r="BD16" i="7"/>
  <c r="BA17" i="7"/>
  <c r="BD18" i="7"/>
  <c r="BF18" i="7"/>
  <c r="BB18" i="7"/>
  <c r="M18" i="7" s="1"/>
  <c r="BE18" i="7"/>
  <c r="BA29" i="7"/>
  <c r="BD30" i="7"/>
  <c r="BC44" i="7"/>
  <c r="BC45" i="7"/>
  <c r="BC46" i="7"/>
  <c r="BC47" i="7"/>
  <c r="BD62" i="7"/>
  <c r="BD67" i="7"/>
  <c r="BF67" i="7"/>
  <c r="BD70" i="7"/>
  <c r="BF70" i="7"/>
  <c r="BE70" i="7"/>
  <c r="BD74" i="7"/>
  <c r="BF74" i="7"/>
  <c r="BE74" i="7"/>
  <c r="BD78" i="7"/>
  <c r="BF78" i="7"/>
  <c r="BE78" i="7"/>
  <c r="BD82" i="7"/>
  <c r="BF82" i="7"/>
  <c r="BE82" i="7"/>
  <c r="BD86" i="7"/>
  <c r="BF86" i="7"/>
  <c r="BE86" i="7"/>
  <c r="BC11" i="7"/>
  <c r="BE12" i="7"/>
  <c r="BC13" i="7"/>
  <c r="BE14" i="7"/>
  <c r="BE16" i="7"/>
  <c r="BC17" i="7"/>
  <c r="BD29" i="7"/>
  <c r="BE44" i="7"/>
  <c r="BE45" i="7"/>
  <c r="BE46" i="7"/>
  <c r="BE47" i="7"/>
  <c r="BB63" i="7"/>
  <c r="K63" i="7" s="1"/>
  <c r="BE63" i="7"/>
  <c r="BE67" i="7"/>
  <c r="BD71" i="7"/>
  <c r="BF71" i="7"/>
  <c r="BE71" i="7"/>
  <c r="BD75" i="7"/>
  <c r="BF75" i="7"/>
  <c r="BE75" i="7"/>
  <c r="BD79" i="7"/>
  <c r="BF79" i="7"/>
  <c r="BE79" i="7"/>
  <c r="BD83" i="7"/>
  <c r="BF83" i="7"/>
  <c r="BE83" i="7"/>
  <c r="BD87" i="7"/>
  <c r="BF87" i="7"/>
  <c r="BE87" i="7"/>
  <c r="BD13" i="7"/>
  <c r="BF15" i="7"/>
  <c r="BB15" i="7"/>
  <c r="BD15" i="7"/>
  <c r="BE11" i="7"/>
  <c r="BE13" i="7"/>
  <c r="BE15" i="7"/>
  <c r="BE17" i="7"/>
  <c r="BD73" i="7"/>
  <c r="BF73" i="7"/>
  <c r="BE73" i="7"/>
  <c r="BD77" i="7"/>
  <c r="BF77" i="7"/>
  <c r="BE77" i="7"/>
  <c r="BD85" i="7"/>
  <c r="BF85" i="7"/>
  <c r="BE85" i="7"/>
  <c r="BA20" i="7"/>
  <c r="BE20" i="7"/>
  <c r="BA21" i="7"/>
  <c r="M21" i="7" s="1"/>
  <c r="BE21" i="7"/>
  <c r="B114" i="6"/>
  <c r="BE88" i="6"/>
  <c r="BD88" i="6"/>
  <c r="C88" i="6"/>
  <c r="BF88" i="6" s="1"/>
  <c r="C87" i="6"/>
  <c r="BF87" i="6" s="1"/>
  <c r="C86" i="6"/>
  <c r="BF86" i="6" s="1"/>
  <c r="BE85" i="6"/>
  <c r="BD85" i="6"/>
  <c r="C85" i="6"/>
  <c r="BF85" i="6" s="1"/>
  <c r="BE84" i="6"/>
  <c r="BD84" i="6"/>
  <c r="C84" i="6"/>
  <c r="BF84" i="6" s="1"/>
  <c r="C83" i="6"/>
  <c r="BF83" i="6" s="1"/>
  <c r="C82" i="6"/>
  <c r="BF82" i="6" s="1"/>
  <c r="BE81" i="6"/>
  <c r="BD81" i="6"/>
  <c r="C81" i="6"/>
  <c r="BF81" i="6" s="1"/>
  <c r="BE80" i="6"/>
  <c r="BD80" i="6"/>
  <c r="C80" i="6"/>
  <c r="BF80" i="6" s="1"/>
  <c r="C79" i="6"/>
  <c r="BF79" i="6" s="1"/>
  <c r="C78" i="6"/>
  <c r="BF78" i="6" s="1"/>
  <c r="BE77" i="6"/>
  <c r="BD77" i="6"/>
  <c r="C77" i="6"/>
  <c r="BF77" i="6" s="1"/>
  <c r="BE76" i="6"/>
  <c r="BD76" i="6"/>
  <c r="C76" i="6"/>
  <c r="BF76" i="6" s="1"/>
  <c r="C75" i="6"/>
  <c r="BF75" i="6" s="1"/>
  <c r="C74" i="6"/>
  <c r="BF74" i="6" s="1"/>
  <c r="BE73" i="6"/>
  <c r="BD73" i="6"/>
  <c r="C73" i="6"/>
  <c r="BF73" i="6" s="1"/>
  <c r="BE72" i="6"/>
  <c r="BD72" i="6"/>
  <c r="C72" i="6"/>
  <c r="BF72" i="6" s="1"/>
  <c r="C71" i="6"/>
  <c r="BF71" i="6" s="1"/>
  <c r="C70" i="6"/>
  <c r="BF70" i="6" s="1"/>
  <c r="BE69" i="6"/>
  <c r="BD69" i="6"/>
  <c r="C69" i="6"/>
  <c r="BF69" i="6" s="1"/>
  <c r="BE68" i="6"/>
  <c r="BD68" i="6"/>
  <c r="C68" i="6"/>
  <c r="BF68" i="6" s="1"/>
  <c r="C67" i="6"/>
  <c r="BF67" i="6" s="1"/>
  <c r="BB63" i="6"/>
  <c r="C63" i="6"/>
  <c r="BA63" i="6" s="1"/>
  <c r="BE62" i="6"/>
  <c r="BA62" i="6"/>
  <c r="C62" i="6"/>
  <c r="BD62" i="6" s="1"/>
  <c r="BD47" i="6"/>
  <c r="BA47" i="6"/>
  <c r="C47" i="6"/>
  <c r="BC47" i="6" s="1"/>
  <c r="BD46" i="6"/>
  <c r="BA46" i="6"/>
  <c r="C46" i="6"/>
  <c r="BC46" i="6" s="1"/>
  <c r="BD45" i="6"/>
  <c r="BA45" i="6"/>
  <c r="C45" i="6"/>
  <c r="BC45" i="6" s="1"/>
  <c r="L44" i="6"/>
  <c r="K44" i="6"/>
  <c r="J44" i="6"/>
  <c r="I44" i="6"/>
  <c r="H44" i="6"/>
  <c r="G44" i="6"/>
  <c r="F44" i="6"/>
  <c r="E44" i="6"/>
  <c r="D44" i="6"/>
  <c r="C43" i="6"/>
  <c r="BC43" i="6" s="1"/>
  <c r="BF42" i="6"/>
  <c r="BD42" i="6"/>
  <c r="BB42" i="6"/>
  <c r="BA42" i="6"/>
  <c r="C42" i="6"/>
  <c r="BC42" i="6" s="1"/>
  <c r="C41" i="6"/>
  <c r="BC41" i="6" s="1"/>
  <c r="BF40" i="6"/>
  <c r="BD40" i="6"/>
  <c r="BB40" i="6"/>
  <c r="BA40" i="6"/>
  <c r="C40" i="6"/>
  <c r="BC40" i="6" s="1"/>
  <c r="C39" i="6"/>
  <c r="BC39" i="6" s="1"/>
  <c r="BF38" i="6"/>
  <c r="BD38" i="6"/>
  <c r="BB38" i="6"/>
  <c r="BA38" i="6"/>
  <c r="C38" i="6"/>
  <c r="BC38" i="6" s="1"/>
  <c r="BE33" i="6"/>
  <c r="BB33" i="6"/>
  <c r="C33" i="6"/>
  <c r="C32" i="6"/>
  <c r="BE32" i="6" s="1"/>
  <c r="E31" i="6"/>
  <c r="D31" i="6"/>
  <c r="C30" i="6"/>
  <c r="BA30" i="6" s="1"/>
  <c r="C29" i="6"/>
  <c r="E28" i="6"/>
  <c r="D28" i="6"/>
  <c r="C28" i="6" s="1"/>
  <c r="C21" i="6"/>
  <c r="BF21" i="6" s="1"/>
  <c r="C20" i="6"/>
  <c r="BF20" i="6" s="1"/>
  <c r="L19" i="6"/>
  <c r="K19" i="6"/>
  <c r="J19" i="6"/>
  <c r="I19" i="6"/>
  <c r="H19" i="6"/>
  <c r="G19" i="6"/>
  <c r="F19" i="6"/>
  <c r="E19" i="6"/>
  <c r="D19" i="6"/>
  <c r="BD18" i="6"/>
  <c r="BA18" i="6"/>
  <c r="C18" i="6"/>
  <c r="BC18" i="6" s="1"/>
  <c r="BD17" i="6"/>
  <c r="BA17" i="6"/>
  <c r="C17" i="6"/>
  <c r="BC17" i="6" s="1"/>
  <c r="BD16" i="6"/>
  <c r="BA16" i="6"/>
  <c r="C16" i="6"/>
  <c r="BC16" i="6" s="1"/>
  <c r="BD15" i="6"/>
  <c r="BA15" i="6"/>
  <c r="C15" i="6"/>
  <c r="BC15" i="6" s="1"/>
  <c r="BD14" i="6"/>
  <c r="BA14" i="6"/>
  <c r="C14" i="6"/>
  <c r="BC14" i="6" s="1"/>
  <c r="BD13" i="6"/>
  <c r="BA13" i="6"/>
  <c r="C13" i="6"/>
  <c r="BC13" i="6" s="1"/>
  <c r="BD12" i="6"/>
  <c r="BA12" i="6"/>
  <c r="C12" i="6"/>
  <c r="BC12" i="6" s="1"/>
  <c r="BD11" i="6"/>
  <c r="BA11" i="6"/>
  <c r="C11" i="6"/>
  <c r="BC11" i="6" s="1"/>
  <c r="A5" i="6"/>
  <c r="A4" i="6"/>
  <c r="A3" i="6"/>
  <c r="A2" i="6"/>
  <c r="BE39" i="6" l="1"/>
  <c r="BE43" i="6"/>
  <c r="BD29" i="6"/>
  <c r="BB32" i="6"/>
  <c r="BF43" i="6"/>
  <c r="BD75" i="6"/>
  <c r="BD79" i="6"/>
  <c r="BE11" i="6"/>
  <c r="BE12" i="6"/>
  <c r="BE13" i="6"/>
  <c r="BE14" i="6"/>
  <c r="BE15" i="6"/>
  <c r="BE16" i="6"/>
  <c r="BE17" i="6"/>
  <c r="BE18" i="6"/>
  <c r="BA29" i="6"/>
  <c r="F32" i="6" s="1"/>
  <c r="C31" i="6"/>
  <c r="BE38" i="6"/>
  <c r="BB39" i="6"/>
  <c r="BE40" i="6"/>
  <c r="BB41" i="6"/>
  <c r="BE42" i="6"/>
  <c r="BB43" i="6"/>
  <c r="C44" i="6"/>
  <c r="BE45" i="6"/>
  <c r="BE46" i="6"/>
  <c r="BE47" i="6"/>
  <c r="K63" i="6"/>
  <c r="BE67" i="6"/>
  <c r="BD70" i="6"/>
  <c r="BE71" i="6"/>
  <c r="BD74" i="6"/>
  <c r="BE75" i="6"/>
  <c r="BD78" i="6"/>
  <c r="BE79" i="6"/>
  <c r="BD82" i="6"/>
  <c r="BE83" i="6"/>
  <c r="BD86" i="6"/>
  <c r="BE87" i="6"/>
  <c r="M20" i="7"/>
  <c r="M42" i="7"/>
  <c r="BE41" i="6"/>
  <c r="BB30" i="6"/>
  <c r="BA39" i="6"/>
  <c r="BF39" i="6"/>
  <c r="BA41" i="6"/>
  <c r="M41" i="6" s="1"/>
  <c r="BF41" i="6"/>
  <c r="BA43" i="6"/>
  <c r="BD67" i="6"/>
  <c r="BD71" i="6"/>
  <c r="BD83" i="6"/>
  <c r="BD87" i="6"/>
  <c r="C19" i="6"/>
  <c r="BE29" i="6"/>
  <c r="BD39" i="6"/>
  <c r="BD41" i="6"/>
  <c r="BD43" i="6"/>
  <c r="BE70" i="6"/>
  <c r="BE74" i="6"/>
  <c r="BE78" i="6"/>
  <c r="BE82" i="6"/>
  <c r="BE86" i="6"/>
  <c r="A200" i="8"/>
  <c r="M46" i="7"/>
  <c r="M45" i="7"/>
  <c r="M19" i="7"/>
  <c r="F29" i="7"/>
  <c r="F32" i="7"/>
  <c r="M17" i="7"/>
  <c r="M15" i="7"/>
  <c r="M13" i="7"/>
  <c r="M11" i="7"/>
  <c r="F30" i="7"/>
  <c r="F33" i="7"/>
  <c r="BC44" i="6"/>
  <c r="BD44" i="6"/>
  <c r="BF44" i="6"/>
  <c r="BB44" i="6"/>
  <c r="BE44" i="6"/>
  <c r="BA44" i="6"/>
  <c r="BF19" i="6"/>
  <c r="BB19" i="6"/>
  <c r="BE19" i="6"/>
  <c r="BA19" i="6"/>
  <c r="BD19" i="6"/>
  <c r="BC19" i="6"/>
  <c r="M38" i="6"/>
  <c r="M40" i="6"/>
  <c r="M42" i="6"/>
  <c r="F33" i="6"/>
  <c r="F30" i="6"/>
  <c r="A200" i="6" s="1"/>
  <c r="BD20" i="6"/>
  <c r="BD21" i="6"/>
  <c r="BD30" i="6"/>
  <c r="BD63" i="6"/>
  <c r="BB11" i="6"/>
  <c r="M11" i="6" s="1"/>
  <c r="BF11" i="6"/>
  <c r="BB12" i="6"/>
  <c r="M12" i="6" s="1"/>
  <c r="BF12" i="6"/>
  <c r="BB13" i="6"/>
  <c r="M13" i="6" s="1"/>
  <c r="BF13" i="6"/>
  <c r="BB14" i="6"/>
  <c r="M14" i="6" s="1"/>
  <c r="BF14" i="6"/>
  <c r="BB15" i="6"/>
  <c r="M15" i="6" s="1"/>
  <c r="BF15" i="6"/>
  <c r="BB16" i="6"/>
  <c r="M16" i="6" s="1"/>
  <c r="BF16" i="6"/>
  <c r="BB17" i="6"/>
  <c r="M17" i="6" s="1"/>
  <c r="BF17" i="6"/>
  <c r="BB18" i="6"/>
  <c r="M18" i="6" s="1"/>
  <c r="BF18" i="6"/>
  <c r="BA20" i="6"/>
  <c r="BE20" i="6"/>
  <c r="BA21" i="6"/>
  <c r="BE21" i="6"/>
  <c r="BB29" i="6"/>
  <c r="F29" i="6" s="1"/>
  <c r="BE30" i="6"/>
  <c r="BB45" i="6"/>
  <c r="M45" i="6" s="1"/>
  <c r="BF45" i="6"/>
  <c r="BB46" i="6"/>
  <c r="M46" i="6" s="1"/>
  <c r="BF46" i="6"/>
  <c r="BB47" i="6"/>
  <c r="M47" i="6" s="1"/>
  <c r="BF47" i="6"/>
  <c r="BB62" i="6"/>
  <c r="K62" i="6" s="1"/>
  <c r="BE63" i="6"/>
  <c r="BC20" i="6"/>
  <c r="BC21" i="6"/>
  <c r="BB20" i="6"/>
  <c r="BB21" i="6"/>
  <c r="B114" i="4"/>
  <c r="BF88" i="4"/>
  <c r="C88" i="4"/>
  <c r="BD88" i="4" s="1"/>
  <c r="C87" i="4"/>
  <c r="BD87" i="4" s="1"/>
  <c r="BF86" i="4"/>
  <c r="C86" i="4"/>
  <c r="BD86" i="4" s="1"/>
  <c r="C85" i="4"/>
  <c r="BD85" i="4" s="1"/>
  <c r="BF84" i="4"/>
  <c r="C84" i="4"/>
  <c r="BD84" i="4" s="1"/>
  <c r="C83" i="4"/>
  <c r="BD83" i="4" s="1"/>
  <c r="BF82" i="4"/>
  <c r="C82" i="4"/>
  <c r="BD82" i="4" s="1"/>
  <c r="C81" i="4"/>
  <c r="BD81" i="4" s="1"/>
  <c r="BF80" i="4"/>
  <c r="C80" i="4"/>
  <c r="BD80" i="4" s="1"/>
  <c r="C79" i="4"/>
  <c r="BD79" i="4" s="1"/>
  <c r="BF78" i="4"/>
  <c r="C78" i="4"/>
  <c r="BD78" i="4" s="1"/>
  <c r="C77" i="4"/>
  <c r="BD77" i="4" s="1"/>
  <c r="BF76" i="4"/>
  <c r="C76" i="4"/>
  <c r="BD76" i="4" s="1"/>
  <c r="C75" i="4"/>
  <c r="BD75" i="4" s="1"/>
  <c r="BF74" i="4"/>
  <c r="C74" i="4"/>
  <c r="BD74" i="4" s="1"/>
  <c r="C73" i="4"/>
  <c r="BD73" i="4" s="1"/>
  <c r="BF72" i="4"/>
  <c r="C72" i="4"/>
  <c r="BD72" i="4" s="1"/>
  <c r="C71" i="4"/>
  <c r="BD71" i="4" s="1"/>
  <c r="BF70" i="4"/>
  <c r="C70" i="4"/>
  <c r="BD70" i="4" s="1"/>
  <c r="C69" i="4"/>
  <c r="BD69" i="4" s="1"/>
  <c r="BF68" i="4"/>
  <c r="C68" i="4"/>
  <c r="BD68" i="4" s="1"/>
  <c r="C67" i="4"/>
  <c r="BD67" i="4" s="1"/>
  <c r="BE63" i="4"/>
  <c r="BA63" i="4"/>
  <c r="C63" i="4"/>
  <c r="BB63" i="4" s="1"/>
  <c r="C62" i="4"/>
  <c r="BE62" i="4" s="1"/>
  <c r="C47" i="4"/>
  <c r="BD47" i="4" s="1"/>
  <c r="BF46" i="4"/>
  <c r="BB46" i="4"/>
  <c r="C46" i="4"/>
  <c r="BD46" i="4" s="1"/>
  <c r="BF45" i="4"/>
  <c r="BB45" i="4"/>
  <c r="C45" i="4"/>
  <c r="BD45" i="4" s="1"/>
  <c r="L44" i="4"/>
  <c r="K44" i="4"/>
  <c r="J44" i="4"/>
  <c r="I44" i="4"/>
  <c r="H44" i="4"/>
  <c r="G44" i="4"/>
  <c r="F44" i="4"/>
  <c r="E44" i="4"/>
  <c r="D44" i="4"/>
  <c r="C44" i="4"/>
  <c r="BF44" i="4" s="1"/>
  <c r="BC43" i="4"/>
  <c r="C43" i="4"/>
  <c r="C42" i="4"/>
  <c r="BC41" i="4"/>
  <c r="C41" i="4"/>
  <c r="C40" i="4"/>
  <c r="C39" i="4"/>
  <c r="BC39" i="4" s="1"/>
  <c r="C38" i="4"/>
  <c r="C33" i="4"/>
  <c r="C32" i="4"/>
  <c r="E31" i="4"/>
  <c r="D31" i="4"/>
  <c r="C31" i="4" s="1"/>
  <c r="C30" i="4"/>
  <c r="BB30" i="4" s="1"/>
  <c r="BB29" i="4"/>
  <c r="C29" i="4"/>
  <c r="BE29" i="4" s="1"/>
  <c r="E28" i="4"/>
  <c r="D28" i="4"/>
  <c r="C28" i="4" s="1"/>
  <c r="BF21" i="4"/>
  <c r="BD21" i="4"/>
  <c r="BB21" i="4"/>
  <c r="BA21" i="4"/>
  <c r="C21" i="4"/>
  <c r="BC21" i="4" s="1"/>
  <c r="C20" i="4"/>
  <c r="BC20" i="4" s="1"/>
  <c r="L19" i="4"/>
  <c r="K19" i="4"/>
  <c r="J19" i="4"/>
  <c r="I19" i="4"/>
  <c r="H19" i="4"/>
  <c r="G19" i="4"/>
  <c r="F19" i="4"/>
  <c r="E19" i="4"/>
  <c r="D19" i="4"/>
  <c r="C18" i="4"/>
  <c r="BD18" i="4" s="1"/>
  <c r="C17" i="4"/>
  <c r="BD17" i="4" s="1"/>
  <c r="BF16" i="4"/>
  <c r="BB16" i="4"/>
  <c r="C16" i="4"/>
  <c r="BD16" i="4" s="1"/>
  <c r="BF15" i="4"/>
  <c r="BB15" i="4"/>
  <c r="C15" i="4"/>
  <c r="BD15" i="4" s="1"/>
  <c r="C14" i="4"/>
  <c r="BD14" i="4" s="1"/>
  <c r="C13" i="4"/>
  <c r="C12" i="4"/>
  <c r="C11" i="4"/>
  <c r="A5" i="4"/>
  <c r="A4" i="4"/>
  <c r="A3" i="4"/>
  <c r="A2" i="4"/>
  <c r="C19" i="4" l="1"/>
  <c r="BA20" i="4"/>
  <c r="BE30" i="4"/>
  <c r="BB62" i="4"/>
  <c r="BF17" i="4"/>
  <c r="BD20" i="4"/>
  <c r="M21" i="4"/>
  <c r="BF47" i="4"/>
  <c r="M19" i="6"/>
  <c r="M44" i="6"/>
  <c r="M43" i="6"/>
  <c r="M39" i="6"/>
  <c r="BE20" i="4"/>
  <c r="BB14" i="4"/>
  <c r="BB18" i="4"/>
  <c r="BF20" i="4"/>
  <c r="BF14" i="4"/>
  <c r="BB17" i="4"/>
  <c r="BF18" i="4"/>
  <c r="BB20" i="4"/>
  <c r="M20" i="4" s="1"/>
  <c r="BE21" i="4"/>
  <c r="BB47" i="4"/>
  <c r="K63" i="4"/>
  <c r="BF67" i="4"/>
  <c r="BF69" i="4"/>
  <c r="BF71" i="4"/>
  <c r="BF73" i="4"/>
  <c r="BF75" i="4"/>
  <c r="BF77" i="4"/>
  <c r="BF79" i="4"/>
  <c r="BF81" i="4"/>
  <c r="BF83" i="4"/>
  <c r="BF85" i="4"/>
  <c r="BF87" i="4"/>
  <c r="A200" i="7"/>
  <c r="M21" i="6"/>
  <c r="M20" i="6"/>
  <c r="BD11" i="4"/>
  <c r="BE11" i="4"/>
  <c r="BA11" i="4"/>
  <c r="M11" i="4" s="1"/>
  <c r="BD12" i="4"/>
  <c r="BE12" i="4"/>
  <c r="BA12" i="4"/>
  <c r="BD13" i="4"/>
  <c r="BC13" i="4"/>
  <c r="BE13" i="4"/>
  <c r="BA13" i="4"/>
  <c r="BC19" i="4"/>
  <c r="BF19" i="4"/>
  <c r="BB19" i="4"/>
  <c r="BD19" i="4"/>
  <c r="BE19" i="4"/>
  <c r="BB11" i="4"/>
  <c r="BB12" i="4"/>
  <c r="BB13" i="4"/>
  <c r="BE38" i="4"/>
  <c r="BA38" i="4"/>
  <c r="BD38" i="4"/>
  <c r="BF38" i="4"/>
  <c r="BB38" i="4"/>
  <c r="BE40" i="4"/>
  <c r="BA40" i="4"/>
  <c r="BF40" i="4"/>
  <c r="BB40" i="4"/>
  <c r="BD40" i="4"/>
  <c r="BE42" i="4"/>
  <c r="BA42" i="4"/>
  <c r="M42" i="4" s="1"/>
  <c r="BF42" i="4"/>
  <c r="BB42" i="4"/>
  <c r="BD42" i="4"/>
  <c r="BD44" i="4"/>
  <c r="BC44" i="4"/>
  <c r="BE44" i="4"/>
  <c r="BA44" i="4"/>
  <c r="BC11" i="4"/>
  <c r="BC12" i="4"/>
  <c r="BF13" i="4"/>
  <c r="BC38" i="4"/>
  <c r="BC40" i="4"/>
  <c r="BC42" i="4"/>
  <c r="BF11" i="4"/>
  <c r="BF12" i="4"/>
  <c r="BA19" i="4"/>
  <c r="BB32" i="4"/>
  <c r="BE32" i="4"/>
  <c r="BE39" i="4"/>
  <c r="BA39" i="4"/>
  <c r="M39" i="4" s="1"/>
  <c r="BD39" i="4"/>
  <c r="BF39" i="4"/>
  <c r="BB39" i="4"/>
  <c r="BE41" i="4"/>
  <c r="BA41" i="4"/>
  <c r="BF41" i="4"/>
  <c r="BB41" i="4"/>
  <c r="BD41" i="4"/>
  <c r="BE43" i="4"/>
  <c r="BA43" i="4"/>
  <c r="BD43" i="4"/>
  <c r="BF43" i="4"/>
  <c r="BB43" i="4"/>
  <c r="BB44" i="4"/>
  <c r="BB33" i="4"/>
  <c r="BE33" i="4"/>
  <c r="BA30" i="4"/>
  <c r="BC14" i="4"/>
  <c r="BC16" i="4"/>
  <c r="BC17" i="4"/>
  <c r="BC18" i="4"/>
  <c r="BD29" i="4"/>
  <c r="BC46" i="4"/>
  <c r="BC47" i="4"/>
  <c r="BD62" i="4"/>
  <c r="BA14" i="4"/>
  <c r="M14" i="4" s="1"/>
  <c r="BE14" i="4"/>
  <c r="BA15" i="4"/>
  <c r="BE15" i="4"/>
  <c r="BA16" i="4"/>
  <c r="BE16" i="4"/>
  <c r="BA17" i="4"/>
  <c r="M17" i="4" s="1"/>
  <c r="BE17" i="4"/>
  <c r="BA18" i="4"/>
  <c r="BE18" i="4"/>
  <c r="BA29" i="4"/>
  <c r="BD30" i="4"/>
  <c r="BA45" i="4"/>
  <c r="BE45" i="4"/>
  <c r="BA46" i="4"/>
  <c r="M46" i="4" s="1"/>
  <c r="BE46" i="4"/>
  <c r="BA47" i="4"/>
  <c r="BE47" i="4"/>
  <c r="BA62" i="4"/>
  <c r="BD63" i="4"/>
  <c r="BE67" i="4"/>
  <c r="BE68" i="4"/>
  <c r="BE69" i="4"/>
  <c r="BE70" i="4"/>
  <c r="BE71" i="4"/>
  <c r="BE72" i="4"/>
  <c r="BE73" i="4"/>
  <c r="BE74" i="4"/>
  <c r="BE75" i="4"/>
  <c r="BE76" i="4"/>
  <c r="BE77" i="4"/>
  <c r="BE78" i="4"/>
  <c r="BE79" i="4"/>
  <c r="BE80" i="4"/>
  <c r="BE81" i="4"/>
  <c r="BE82" i="4"/>
  <c r="BE83" i="4"/>
  <c r="BE84" i="4"/>
  <c r="BE85" i="4"/>
  <c r="BE86" i="4"/>
  <c r="BE87" i="4"/>
  <c r="BE88" i="4"/>
  <c r="BC15" i="4"/>
  <c r="BC45" i="4"/>
  <c r="B113" i="1"/>
  <c r="B112" i="1"/>
  <c r="B111" i="1"/>
  <c r="B110" i="1"/>
  <c r="B109" i="1"/>
  <c r="F106" i="1"/>
  <c r="E106" i="1"/>
  <c r="D106" i="1"/>
  <c r="C106" i="1"/>
  <c r="B106" i="1"/>
  <c r="F105" i="1"/>
  <c r="E105" i="1"/>
  <c r="D105" i="1"/>
  <c r="C105" i="1"/>
  <c r="B105" i="1"/>
  <c r="F104" i="1"/>
  <c r="E104" i="1"/>
  <c r="D104" i="1"/>
  <c r="C104" i="1"/>
  <c r="B104" i="1"/>
  <c r="B100" i="1"/>
  <c r="H95" i="1"/>
  <c r="G95" i="1"/>
  <c r="F95" i="1"/>
  <c r="E95" i="1"/>
  <c r="D95" i="1"/>
  <c r="C95" i="1"/>
  <c r="H94" i="1"/>
  <c r="G94" i="1"/>
  <c r="F94" i="1"/>
  <c r="E94" i="1"/>
  <c r="D94" i="1"/>
  <c r="C94" i="1"/>
  <c r="H93" i="1"/>
  <c r="G93" i="1"/>
  <c r="F93" i="1"/>
  <c r="E93" i="1"/>
  <c r="D93" i="1"/>
  <c r="C93" i="1"/>
  <c r="H92" i="1"/>
  <c r="G92" i="1"/>
  <c r="F92" i="1"/>
  <c r="E92" i="1"/>
  <c r="D92" i="1"/>
  <c r="C92" i="1"/>
  <c r="L88" i="1"/>
  <c r="K88" i="1"/>
  <c r="J88" i="1"/>
  <c r="I88" i="1"/>
  <c r="H88" i="1"/>
  <c r="G88" i="1"/>
  <c r="F88" i="1"/>
  <c r="E88" i="1"/>
  <c r="D88" i="1"/>
  <c r="L87" i="1"/>
  <c r="K87" i="1"/>
  <c r="J87" i="1"/>
  <c r="I87" i="1"/>
  <c r="H87" i="1"/>
  <c r="G87" i="1"/>
  <c r="F87" i="1"/>
  <c r="E87" i="1"/>
  <c r="D87" i="1"/>
  <c r="L86" i="1"/>
  <c r="K86" i="1"/>
  <c r="J86" i="1"/>
  <c r="I86" i="1"/>
  <c r="H86" i="1"/>
  <c r="G86" i="1"/>
  <c r="F86" i="1"/>
  <c r="E86" i="1"/>
  <c r="D86" i="1"/>
  <c r="L85" i="1"/>
  <c r="K85" i="1"/>
  <c r="J85" i="1"/>
  <c r="I85" i="1"/>
  <c r="H85" i="1"/>
  <c r="G85" i="1"/>
  <c r="F85" i="1"/>
  <c r="E85" i="1"/>
  <c r="D85" i="1"/>
  <c r="L84" i="1"/>
  <c r="K84" i="1"/>
  <c r="J84" i="1"/>
  <c r="I84" i="1"/>
  <c r="H84" i="1"/>
  <c r="G84" i="1"/>
  <c r="F84" i="1"/>
  <c r="E84" i="1"/>
  <c r="D84" i="1"/>
  <c r="L83" i="1"/>
  <c r="K83" i="1"/>
  <c r="J83" i="1"/>
  <c r="I83" i="1"/>
  <c r="H83" i="1"/>
  <c r="G83" i="1"/>
  <c r="F83" i="1"/>
  <c r="E83" i="1"/>
  <c r="D83" i="1"/>
  <c r="L82" i="1"/>
  <c r="K82" i="1"/>
  <c r="J82" i="1"/>
  <c r="I82" i="1"/>
  <c r="H82" i="1"/>
  <c r="G82" i="1"/>
  <c r="F82" i="1"/>
  <c r="E82" i="1"/>
  <c r="D82" i="1"/>
  <c r="L81" i="1"/>
  <c r="K81" i="1"/>
  <c r="J81" i="1"/>
  <c r="I81" i="1"/>
  <c r="H81" i="1"/>
  <c r="G81" i="1"/>
  <c r="F81" i="1"/>
  <c r="E81" i="1"/>
  <c r="D81" i="1"/>
  <c r="L80" i="1"/>
  <c r="K80" i="1"/>
  <c r="J80" i="1"/>
  <c r="I80" i="1"/>
  <c r="H80" i="1"/>
  <c r="G80" i="1"/>
  <c r="F80" i="1"/>
  <c r="E80" i="1"/>
  <c r="D80" i="1"/>
  <c r="L79" i="1"/>
  <c r="K79" i="1"/>
  <c r="J79" i="1"/>
  <c r="I79" i="1"/>
  <c r="H79" i="1"/>
  <c r="G79" i="1"/>
  <c r="F79" i="1"/>
  <c r="E79" i="1"/>
  <c r="D79" i="1"/>
  <c r="L78" i="1"/>
  <c r="K78" i="1"/>
  <c r="J78" i="1"/>
  <c r="I78" i="1"/>
  <c r="H78" i="1"/>
  <c r="G78" i="1"/>
  <c r="F78" i="1"/>
  <c r="E78" i="1"/>
  <c r="D78" i="1"/>
  <c r="L77" i="1"/>
  <c r="K77" i="1"/>
  <c r="J77" i="1"/>
  <c r="I77" i="1"/>
  <c r="H77" i="1"/>
  <c r="G77" i="1"/>
  <c r="F77" i="1"/>
  <c r="E77" i="1"/>
  <c r="D77" i="1"/>
  <c r="L76" i="1"/>
  <c r="K76" i="1"/>
  <c r="J76" i="1"/>
  <c r="I76" i="1"/>
  <c r="H76" i="1"/>
  <c r="G76" i="1"/>
  <c r="F76" i="1"/>
  <c r="E76" i="1"/>
  <c r="D76" i="1"/>
  <c r="L75" i="1"/>
  <c r="K75" i="1"/>
  <c r="J75" i="1"/>
  <c r="I75" i="1"/>
  <c r="H75" i="1"/>
  <c r="G75" i="1"/>
  <c r="F75" i="1"/>
  <c r="E75" i="1"/>
  <c r="D75" i="1"/>
  <c r="L74" i="1"/>
  <c r="K74" i="1"/>
  <c r="J74" i="1"/>
  <c r="I74" i="1"/>
  <c r="H74" i="1"/>
  <c r="G74" i="1"/>
  <c r="F74" i="1"/>
  <c r="E74" i="1"/>
  <c r="D74" i="1"/>
  <c r="L73" i="1"/>
  <c r="K73" i="1"/>
  <c r="J73" i="1"/>
  <c r="I73" i="1"/>
  <c r="H73" i="1"/>
  <c r="G73" i="1"/>
  <c r="F73" i="1"/>
  <c r="E73" i="1"/>
  <c r="D73" i="1"/>
  <c r="L72" i="1"/>
  <c r="K72" i="1"/>
  <c r="J72" i="1"/>
  <c r="I72" i="1"/>
  <c r="H72" i="1"/>
  <c r="G72" i="1"/>
  <c r="F72" i="1"/>
  <c r="E72" i="1"/>
  <c r="D72" i="1"/>
  <c r="L71" i="1"/>
  <c r="K71" i="1"/>
  <c r="J71" i="1"/>
  <c r="I71" i="1"/>
  <c r="H71" i="1"/>
  <c r="G71" i="1"/>
  <c r="F71" i="1"/>
  <c r="E71" i="1"/>
  <c r="D71" i="1"/>
  <c r="L70" i="1"/>
  <c r="K70" i="1"/>
  <c r="J70" i="1"/>
  <c r="I70" i="1"/>
  <c r="H70" i="1"/>
  <c r="G70" i="1"/>
  <c r="F70" i="1"/>
  <c r="E70" i="1"/>
  <c r="D70" i="1"/>
  <c r="L69" i="1"/>
  <c r="K69" i="1"/>
  <c r="J69" i="1"/>
  <c r="I69" i="1"/>
  <c r="H69" i="1"/>
  <c r="G69" i="1"/>
  <c r="F69" i="1"/>
  <c r="E69" i="1"/>
  <c r="D69" i="1"/>
  <c r="L68" i="1"/>
  <c r="K68" i="1"/>
  <c r="J68" i="1"/>
  <c r="I68" i="1"/>
  <c r="H68" i="1"/>
  <c r="G68" i="1"/>
  <c r="F68" i="1"/>
  <c r="E68" i="1"/>
  <c r="D68" i="1"/>
  <c r="L67" i="1"/>
  <c r="K67" i="1"/>
  <c r="J67" i="1"/>
  <c r="I67" i="1"/>
  <c r="H67" i="1"/>
  <c r="G67" i="1"/>
  <c r="F67" i="1"/>
  <c r="E67" i="1"/>
  <c r="D67" i="1"/>
  <c r="D58" i="1"/>
  <c r="C58" i="1"/>
  <c r="D57" i="1"/>
  <c r="C57" i="1"/>
  <c r="C54" i="1"/>
  <c r="C53" i="1"/>
  <c r="C52" i="1"/>
  <c r="C51" i="1"/>
  <c r="L47" i="1"/>
  <c r="K47" i="1"/>
  <c r="J47" i="1"/>
  <c r="I47" i="1"/>
  <c r="H47" i="1"/>
  <c r="G47" i="1"/>
  <c r="F47" i="1"/>
  <c r="E47" i="1"/>
  <c r="D47" i="1"/>
  <c r="L46" i="1"/>
  <c r="K46" i="1"/>
  <c r="J46" i="1"/>
  <c r="I46" i="1"/>
  <c r="H46" i="1"/>
  <c r="G46" i="1"/>
  <c r="F46" i="1"/>
  <c r="E46" i="1"/>
  <c r="D46" i="1"/>
  <c r="L45" i="1"/>
  <c r="K45" i="1"/>
  <c r="J45" i="1"/>
  <c r="I45" i="1"/>
  <c r="H45" i="1"/>
  <c r="G45" i="1"/>
  <c r="F45" i="1"/>
  <c r="E45" i="1"/>
  <c r="D45" i="1"/>
  <c r="D39" i="1"/>
  <c r="E39" i="1"/>
  <c r="F39" i="1"/>
  <c r="G39" i="1"/>
  <c r="H39" i="1"/>
  <c r="I39" i="1"/>
  <c r="J39" i="1"/>
  <c r="K39" i="1"/>
  <c r="L39" i="1"/>
  <c r="D40" i="1"/>
  <c r="E40" i="1"/>
  <c r="F40" i="1"/>
  <c r="G40" i="1"/>
  <c r="H40" i="1"/>
  <c r="I40" i="1"/>
  <c r="J40" i="1"/>
  <c r="K40" i="1"/>
  <c r="L40" i="1"/>
  <c r="D41" i="1"/>
  <c r="E41" i="1"/>
  <c r="F41" i="1"/>
  <c r="G41" i="1"/>
  <c r="H41" i="1"/>
  <c r="I41" i="1"/>
  <c r="J41" i="1"/>
  <c r="K41" i="1"/>
  <c r="L41" i="1"/>
  <c r="D42" i="1"/>
  <c r="E42" i="1"/>
  <c r="F42" i="1"/>
  <c r="G42" i="1"/>
  <c r="H42" i="1"/>
  <c r="I42" i="1"/>
  <c r="J42" i="1"/>
  <c r="K42" i="1"/>
  <c r="L42" i="1"/>
  <c r="D43" i="1"/>
  <c r="E43" i="1"/>
  <c r="F43" i="1"/>
  <c r="G43" i="1"/>
  <c r="H43" i="1"/>
  <c r="I43" i="1"/>
  <c r="J43" i="1"/>
  <c r="K43" i="1"/>
  <c r="L43" i="1"/>
  <c r="E38" i="1"/>
  <c r="F38" i="1"/>
  <c r="G38" i="1"/>
  <c r="H38" i="1"/>
  <c r="I38" i="1"/>
  <c r="J38" i="1"/>
  <c r="K38" i="1"/>
  <c r="L38" i="1"/>
  <c r="D38" i="1"/>
  <c r="B114" i="13"/>
  <c r="BE88" i="13"/>
  <c r="BD88" i="13"/>
  <c r="C88" i="13"/>
  <c r="BF88" i="13" s="1"/>
  <c r="C87" i="13"/>
  <c r="C86" i="13"/>
  <c r="BE85" i="13"/>
  <c r="BD85" i="13"/>
  <c r="C85" i="13"/>
  <c r="BF85" i="13" s="1"/>
  <c r="BE84" i="13"/>
  <c r="BD84" i="13"/>
  <c r="C84" i="13"/>
  <c r="BF84" i="13" s="1"/>
  <c r="C83" i="13"/>
  <c r="C82" i="13"/>
  <c r="BE81" i="13"/>
  <c r="BD81" i="13"/>
  <c r="C81" i="13"/>
  <c r="BF81" i="13" s="1"/>
  <c r="BE80" i="13"/>
  <c r="BD80" i="13"/>
  <c r="C80" i="13"/>
  <c r="BF80" i="13" s="1"/>
  <c r="C79" i="13"/>
  <c r="C78" i="13"/>
  <c r="BE77" i="13"/>
  <c r="BD77" i="13"/>
  <c r="C77" i="13"/>
  <c r="BF77" i="13" s="1"/>
  <c r="BE76" i="13"/>
  <c r="BD76" i="13"/>
  <c r="C76" i="13"/>
  <c r="BF76" i="13" s="1"/>
  <c r="BD75" i="13"/>
  <c r="C75" i="13"/>
  <c r="C74" i="13"/>
  <c r="BE73" i="13"/>
  <c r="BD73" i="13"/>
  <c r="C73" i="13"/>
  <c r="BF73" i="13" s="1"/>
  <c r="BE72" i="13"/>
  <c r="BD72" i="13"/>
  <c r="C72" i="13"/>
  <c r="BF72" i="13" s="1"/>
  <c r="C71" i="13"/>
  <c r="C70" i="13"/>
  <c r="BE69" i="13"/>
  <c r="BD69" i="13"/>
  <c r="C69" i="13"/>
  <c r="BF69" i="13" s="1"/>
  <c r="BE68" i="13"/>
  <c r="BD68" i="13"/>
  <c r="C68" i="13"/>
  <c r="BF68" i="13" s="1"/>
  <c r="C67" i="13"/>
  <c r="C63" i="13"/>
  <c r="BB63" i="13" s="1"/>
  <c r="C62" i="13"/>
  <c r="C47" i="13"/>
  <c r="BA47" i="13" s="1"/>
  <c r="C46" i="13"/>
  <c r="C45" i="13"/>
  <c r="L44" i="13"/>
  <c r="K44" i="13"/>
  <c r="J44" i="13"/>
  <c r="I44" i="13"/>
  <c r="H44" i="13"/>
  <c r="G44" i="13"/>
  <c r="F44" i="13"/>
  <c r="E44" i="13"/>
  <c r="D44" i="13"/>
  <c r="BD43" i="13"/>
  <c r="C43" i="13"/>
  <c r="BF42" i="13"/>
  <c r="BB42" i="13"/>
  <c r="BA42" i="13"/>
  <c r="M42" i="13" s="1"/>
  <c r="C42" i="13"/>
  <c r="BC42" i="13" s="1"/>
  <c r="C41" i="13"/>
  <c r="BF40" i="13"/>
  <c r="BB40" i="13"/>
  <c r="BA40" i="13"/>
  <c r="M40" i="13" s="1"/>
  <c r="C40" i="13"/>
  <c r="BC40" i="13" s="1"/>
  <c r="BE39" i="13"/>
  <c r="C39" i="13"/>
  <c r="BF38" i="13"/>
  <c r="BB38" i="13"/>
  <c r="BA38" i="13"/>
  <c r="C38" i="13"/>
  <c r="BC38" i="13" s="1"/>
  <c r="C33" i="13"/>
  <c r="BE33" i="13" s="1"/>
  <c r="C32" i="13"/>
  <c r="E31" i="13"/>
  <c r="D31" i="13"/>
  <c r="C30" i="13"/>
  <c r="BB30" i="13" s="1"/>
  <c r="BE29" i="13"/>
  <c r="BA29" i="13"/>
  <c r="C29" i="13"/>
  <c r="E28" i="13"/>
  <c r="D28" i="13"/>
  <c r="C28" i="13" s="1"/>
  <c r="BD21" i="13"/>
  <c r="C21" i="13"/>
  <c r="BC21" i="13" s="1"/>
  <c r="C20" i="13"/>
  <c r="L19" i="13"/>
  <c r="K19" i="13"/>
  <c r="J19" i="13"/>
  <c r="I19" i="13"/>
  <c r="H19" i="13"/>
  <c r="G19" i="13"/>
  <c r="F19" i="13"/>
  <c r="E19" i="13"/>
  <c r="D19" i="13"/>
  <c r="C18" i="13"/>
  <c r="BA17" i="13"/>
  <c r="C17" i="13"/>
  <c r="C16" i="13"/>
  <c r="BA15" i="13"/>
  <c r="C15" i="13"/>
  <c r="C14" i="13"/>
  <c r="BA13" i="13"/>
  <c r="C13" i="13"/>
  <c r="C12" i="13"/>
  <c r="BA11" i="13"/>
  <c r="C11" i="13"/>
  <c r="A5" i="13"/>
  <c r="A4" i="13"/>
  <c r="A3" i="13"/>
  <c r="A2" i="13"/>
  <c r="B114" i="12"/>
  <c r="C88" i="12"/>
  <c r="BD87" i="12"/>
  <c r="C87" i="12"/>
  <c r="C86" i="12"/>
  <c r="BD86" i="12" s="1"/>
  <c r="C85" i="12"/>
  <c r="BD85" i="12" s="1"/>
  <c r="C84" i="12"/>
  <c r="BD84" i="12" s="1"/>
  <c r="BD83" i="12"/>
  <c r="C83" i="12"/>
  <c r="C82" i="12"/>
  <c r="BD81" i="12"/>
  <c r="C81" i="12"/>
  <c r="C80" i="12"/>
  <c r="BD80" i="12" s="1"/>
  <c r="C79" i="12"/>
  <c r="BD79" i="12" s="1"/>
  <c r="C78" i="12"/>
  <c r="C77" i="12"/>
  <c r="BD77" i="12" s="1"/>
  <c r="C76" i="12"/>
  <c r="BD76" i="12" s="1"/>
  <c r="BD75" i="12"/>
  <c r="C75" i="12"/>
  <c r="C74" i="12"/>
  <c r="BD73" i="12"/>
  <c r="C73" i="12"/>
  <c r="C72" i="12"/>
  <c r="BD72" i="12" s="1"/>
  <c r="C71" i="12"/>
  <c r="BD71" i="12" s="1"/>
  <c r="C70" i="12"/>
  <c r="C69" i="12"/>
  <c r="BD69" i="12" s="1"/>
  <c r="C68" i="12"/>
  <c r="BF68" i="12" s="1"/>
  <c r="C67" i="12"/>
  <c r="BF67" i="12" s="1"/>
  <c r="C63" i="12"/>
  <c r="C62" i="12"/>
  <c r="BB62" i="12" s="1"/>
  <c r="C47" i="12"/>
  <c r="C46" i="12"/>
  <c r="BA46" i="12" s="1"/>
  <c r="BC45" i="12"/>
  <c r="BA45" i="12"/>
  <c r="C45" i="12"/>
  <c r="BE45" i="12" s="1"/>
  <c r="L44" i="12"/>
  <c r="K44" i="12"/>
  <c r="J44" i="12"/>
  <c r="I44" i="12"/>
  <c r="H44" i="12"/>
  <c r="G44" i="12"/>
  <c r="F44" i="12"/>
  <c r="E44" i="12"/>
  <c r="D44" i="12"/>
  <c r="C43" i="12"/>
  <c r="BF42" i="12"/>
  <c r="BD42" i="12"/>
  <c r="BB42" i="12"/>
  <c r="BA42" i="12"/>
  <c r="C42" i="12"/>
  <c r="BC42" i="12" s="1"/>
  <c r="BF41" i="12"/>
  <c r="BE41" i="12"/>
  <c r="BA41" i="12"/>
  <c r="C41" i="12"/>
  <c r="BC41" i="12" s="1"/>
  <c r="BE40" i="12"/>
  <c r="BD40" i="12"/>
  <c r="C40" i="12"/>
  <c r="BF39" i="12"/>
  <c r="BB39" i="12"/>
  <c r="BA39" i="12"/>
  <c r="C39" i="12"/>
  <c r="BC39" i="12" s="1"/>
  <c r="C38" i="12"/>
  <c r="BE33" i="12"/>
  <c r="BB33" i="12"/>
  <c r="C33" i="12"/>
  <c r="BE32" i="12"/>
  <c r="BB32" i="12"/>
  <c r="C32" i="12"/>
  <c r="E31" i="12"/>
  <c r="D31" i="12"/>
  <c r="C31" i="12" s="1"/>
  <c r="BB30" i="12"/>
  <c r="C30" i="12"/>
  <c r="BE30" i="12" s="1"/>
  <c r="C29" i="12"/>
  <c r="BB29" i="12" s="1"/>
  <c r="E28" i="12"/>
  <c r="D28" i="12"/>
  <c r="BC21" i="12"/>
  <c r="C21" i="12"/>
  <c r="BF21" i="12" s="1"/>
  <c r="BF20" i="12"/>
  <c r="BB20" i="12"/>
  <c r="C20" i="12"/>
  <c r="BC20" i="12" s="1"/>
  <c r="L19" i="12"/>
  <c r="K19" i="12"/>
  <c r="J19" i="12"/>
  <c r="I19" i="12"/>
  <c r="H19" i="12"/>
  <c r="G19" i="12"/>
  <c r="F19" i="12"/>
  <c r="E19" i="12"/>
  <c r="D19" i="12"/>
  <c r="C19" i="12"/>
  <c r="C18" i="12"/>
  <c r="C17" i="12"/>
  <c r="BA16" i="12"/>
  <c r="C16" i="12"/>
  <c r="C15" i="12"/>
  <c r="BC14" i="12"/>
  <c r="BA14" i="12"/>
  <c r="C14" i="12"/>
  <c r="BE14" i="12" s="1"/>
  <c r="C13" i="12"/>
  <c r="BE12" i="12"/>
  <c r="BC12" i="12"/>
  <c r="BA12" i="12"/>
  <c r="C12" i="12"/>
  <c r="C11" i="12"/>
  <c r="A5" i="12"/>
  <c r="A4" i="12"/>
  <c r="A3" i="12"/>
  <c r="A2" i="12"/>
  <c r="B114" i="11"/>
  <c r="C88" i="11"/>
  <c r="BE87" i="11"/>
  <c r="BD87" i="11"/>
  <c r="C87" i="11"/>
  <c r="BF87" i="11" s="1"/>
  <c r="BE86" i="11"/>
  <c r="BD86" i="11"/>
  <c r="C86" i="11"/>
  <c r="BF86" i="11" s="1"/>
  <c r="BD85" i="11"/>
  <c r="C85" i="11"/>
  <c r="C84" i="11"/>
  <c r="BE83" i="11"/>
  <c r="BD83" i="11"/>
  <c r="C83" i="11"/>
  <c r="BF83" i="11" s="1"/>
  <c r="BE82" i="11"/>
  <c r="BD82" i="11"/>
  <c r="C82" i="11"/>
  <c r="BF82" i="11" s="1"/>
  <c r="C81" i="11"/>
  <c r="C80" i="11"/>
  <c r="BE79" i="11"/>
  <c r="BD79" i="11"/>
  <c r="C79" i="11"/>
  <c r="BF79" i="11" s="1"/>
  <c r="BE78" i="11"/>
  <c r="BD78" i="11"/>
  <c r="C78" i="11"/>
  <c r="BF78" i="11" s="1"/>
  <c r="C77" i="11"/>
  <c r="C76" i="11"/>
  <c r="BE75" i="11"/>
  <c r="BD75" i="11"/>
  <c r="C75" i="11"/>
  <c r="BF75" i="11" s="1"/>
  <c r="BE74" i="11"/>
  <c r="BD74" i="11"/>
  <c r="C74" i="11"/>
  <c r="BF74" i="11" s="1"/>
  <c r="BD73" i="11"/>
  <c r="C73" i="11"/>
  <c r="C72" i="11"/>
  <c r="BE71" i="11"/>
  <c r="BD71" i="11"/>
  <c r="C71" i="11"/>
  <c r="BF71" i="11" s="1"/>
  <c r="BE70" i="11"/>
  <c r="BD70" i="11"/>
  <c r="C70" i="11"/>
  <c r="BF70" i="11" s="1"/>
  <c r="BD69" i="11"/>
  <c r="C69" i="11"/>
  <c r="C68" i="11"/>
  <c r="BE67" i="11"/>
  <c r="BD67" i="11"/>
  <c r="C67" i="11"/>
  <c r="BF67" i="11" s="1"/>
  <c r="C63" i="11"/>
  <c r="BB63" i="11" s="1"/>
  <c r="BE62" i="11"/>
  <c r="BA62" i="11"/>
  <c r="C62" i="11"/>
  <c r="BD62" i="11" s="1"/>
  <c r="BE47" i="11"/>
  <c r="BD47" i="11"/>
  <c r="BA47" i="11"/>
  <c r="C47" i="11"/>
  <c r="BC47" i="11" s="1"/>
  <c r="BE46" i="11"/>
  <c r="BD46" i="11"/>
  <c r="BA46" i="11"/>
  <c r="C46" i="11"/>
  <c r="BC46" i="11" s="1"/>
  <c r="BE45" i="11"/>
  <c r="BD45" i="11"/>
  <c r="BA45" i="11"/>
  <c r="C45" i="11"/>
  <c r="BC45" i="11" s="1"/>
  <c r="L44" i="11"/>
  <c r="K44" i="11"/>
  <c r="J44" i="11"/>
  <c r="I44" i="11"/>
  <c r="H44" i="11"/>
  <c r="G44" i="11"/>
  <c r="F44" i="11"/>
  <c r="E44" i="11"/>
  <c r="D44" i="11"/>
  <c r="BF43" i="11"/>
  <c r="BB43" i="11"/>
  <c r="BA43" i="11"/>
  <c r="C43" i="11"/>
  <c r="BC43" i="11" s="1"/>
  <c r="BE42" i="11"/>
  <c r="BD42" i="11"/>
  <c r="C42" i="11"/>
  <c r="BF41" i="11"/>
  <c r="BB41" i="11"/>
  <c r="BA41" i="11"/>
  <c r="C41" i="11"/>
  <c r="BC41" i="11" s="1"/>
  <c r="C40" i="11"/>
  <c r="BF39" i="11"/>
  <c r="BB39" i="11"/>
  <c r="BA39" i="11"/>
  <c r="M39" i="11" s="1"/>
  <c r="C39" i="11"/>
  <c r="BC39" i="11" s="1"/>
  <c r="C38" i="11"/>
  <c r="BE33" i="11"/>
  <c r="BB33" i="11"/>
  <c r="C33" i="11"/>
  <c r="BE32" i="11"/>
  <c r="BB32" i="11"/>
  <c r="C32" i="11"/>
  <c r="E31" i="11"/>
  <c r="D31" i="11"/>
  <c r="C31" i="11" s="1"/>
  <c r="C30" i="11"/>
  <c r="BB30" i="11" s="1"/>
  <c r="C29" i="11"/>
  <c r="E28" i="11"/>
  <c r="D28" i="11"/>
  <c r="C21" i="11"/>
  <c r="BD20" i="11"/>
  <c r="C20" i="11"/>
  <c r="BC20" i="11" s="1"/>
  <c r="L19" i="11"/>
  <c r="K19" i="11"/>
  <c r="J19" i="11"/>
  <c r="I19" i="11"/>
  <c r="H19" i="11"/>
  <c r="G19" i="11"/>
  <c r="F19" i="11"/>
  <c r="E19" i="11"/>
  <c r="D19" i="11"/>
  <c r="BE18" i="11"/>
  <c r="BD18" i="11"/>
  <c r="BA18" i="11"/>
  <c r="C18" i="11"/>
  <c r="BC18" i="11" s="1"/>
  <c r="BE17" i="11"/>
  <c r="BD17" i="11"/>
  <c r="BA17" i="11"/>
  <c r="C17" i="11"/>
  <c r="BC17" i="11" s="1"/>
  <c r="BE16" i="11"/>
  <c r="BD16" i="11"/>
  <c r="BA16" i="11"/>
  <c r="C16" i="11"/>
  <c r="BC16" i="11" s="1"/>
  <c r="BE15" i="11"/>
  <c r="BD15" i="11"/>
  <c r="BA15" i="11"/>
  <c r="C15" i="11"/>
  <c r="BC15" i="11" s="1"/>
  <c r="BE14" i="11"/>
  <c r="BD14" i="11"/>
  <c r="BA14" i="11"/>
  <c r="C14" i="11"/>
  <c r="BC14" i="11" s="1"/>
  <c r="BE13" i="11"/>
  <c r="BD13" i="11"/>
  <c r="BA13" i="11"/>
  <c r="C13" i="11"/>
  <c r="BC13" i="11" s="1"/>
  <c r="BE12" i="11"/>
  <c r="BD12" i="11"/>
  <c r="BA12" i="11"/>
  <c r="C12" i="11"/>
  <c r="BC12" i="11" s="1"/>
  <c r="BE11" i="11"/>
  <c r="BD11" i="11"/>
  <c r="BA11" i="11"/>
  <c r="C11" i="11"/>
  <c r="A5" i="11"/>
  <c r="A4" i="11"/>
  <c r="A3" i="11"/>
  <c r="A2" i="11"/>
  <c r="B114" i="2"/>
  <c r="C88" i="2"/>
  <c r="BD88" i="2" s="1"/>
  <c r="BF87" i="2"/>
  <c r="C87" i="2"/>
  <c r="BD87" i="2" s="1"/>
  <c r="BF86" i="2"/>
  <c r="BE86" i="2"/>
  <c r="C86" i="2"/>
  <c r="BD86" i="2" s="1"/>
  <c r="C85" i="2"/>
  <c r="BD85" i="2" s="1"/>
  <c r="C84" i="2"/>
  <c r="BD84" i="2" s="1"/>
  <c r="BF83" i="2"/>
  <c r="C83" i="2"/>
  <c r="BD83" i="2" s="1"/>
  <c r="BF82" i="2"/>
  <c r="BE82" i="2"/>
  <c r="C82" i="2"/>
  <c r="BD82" i="2" s="1"/>
  <c r="C81" i="2"/>
  <c r="BD81" i="2" s="1"/>
  <c r="C80" i="2"/>
  <c r="BD80" i="2" s="1"/>
  <c r="BF79" i="2"/>
  <c r="C79" i="2"/>
  <c r="BD79" i="2" s="1"/>
  <c r="BF78" i="2"/>
  <c r="BE78" i="2"/>
  <c r="C78" i="2"/>
  <c r="BD78" i="2" s="1"/>
  <c r="C77" i="2"/>
  <c r="BD77" i="2" s="1"/>
  <c r="C76" i="2"/>
  <c r="BD76" i="2" s="1"/>
  <c r="BF75" i="2"/>
  <c r="C75" i="2"/>
  <c r="BD75" i="2" s="1"/>
  <c r="BF74" i="2"/>
  <c r="BE74" i="2"/>
  <c r="C74" i="2"/>
  <c r="BD74" i="2" s="1"/>
  <c r="C73" i="2"/>
  <c r="BD73" i="2" s="1"/>
  <c r="C72" i="2"/>
  <c r="BD72" i="2" s="1"/>
  <c r="BF71" i="2"/>
  <c r="C71" i="2"/>
  <c r="BD71" i="2" s="1"/>
  <c r="BF70" i="2"/>
  <c r="BE70" i="2"/>
  <c r="C70" i="2"/>
  <c r="BD70" i="2" s="1"/>
  <c r="C69" i="2"/>
  <c r="BD69" i="2" s="1"/>
  <c r="C68" i="2"/>
  <c r="BD68" i="2" s="1"/>
  <c r="BF67" i="2"/>
  <c r="C67" i="2"/>
  <c r="BD67" i="2" s="1"/>
  <c r="C63" i="2"/>
  <c r="BB63" i="2" s="1"/>
  <c r="BE62" i="2"/>
  <c r="C62" i="2"/>
  <c r="BF47" i="2"/>
  <c r="BD47" i="2"/>
  <c r="BB47" i="2"/>
  <c r="BA47" i="2"/>
  <c r="C47" i="2"/>
  <c r="BC47" i="2" s="1"/>
  <c r="C46" i="2"/>
  <c r="BD46" i="2" s="1"/>
  <c r="BF45" i="2"/>
  <c r="BD45" i="2"/>
  <c r="BB45" i="2"/>
  <c r="BA45" i="2"/>
  <c r="C45" i="2"/>
  <c r="BC45" i="2" s="1"/>
  <c r="L44" i="2"/>
  <c r="K44" i="2"/>
  <c r="J44" i="2"/>
  <c r="I44" i="2"/>
  <c r="H44" i="2"/>
  <c r="G44" i="2"/>
  <c r="F44" i="2"/>
  <c r="C44" i="2" s="1"/>
  <c r="E44" i="2"/>
  <c r="D44" i="2"/>
  <c r="BF43" i="2"/>
  <c r="BB43" i="2"/>
  <c r="C43" i="2"/>
  <c r="BE43" i="2" s="1"/>
  <c r="C42" i="2"/>
  <c r="BE42" i="2" s="1"/>
  <c r="C41" i="2"/>
  <c r="C40" i="2"/>
  <c r="BF39" i="2"/>
  <c r="BB39" i="2"/>
  <c r="C39" i="2"/>
  <c r="BE39" i="2" s="1"/>
  <c r="BF38" i="2"/>
  <c r="C38" i="2"/>
  <c r="BE38" i="2" s="1"/>
  <c r="C33" i="2"/>
  <c r="BE32" i="2"/>
  <c r="C32" i="2"/>
  <c r="BB32" i="2" s="1"/>
  <c r="E31" i="2"/>
  <c r="D31" i="2"/>
  <c r="C31" i="2" s="1"/>
  <c r="C30" i="2"/>
  <c r="BB30" i="2" s="1"/>
  <c r="C29" i="2"/>
  <c r="E28" i="2"/>
  <c r="D28" i="2"/>
  <c r="BE21" i="2"/>
  <c r="BD21" i="2"/>
  <c r="BA21" i="2"/>
  <c r="C21" i="2"/>
  <c r="BC21" i="2" s="1"/>
  <c r="BE20" i="2"/>
  <c r="BD20" i="2"/>
  <c r="BA20" i="2"/>
  <c r="C20" i="2"/>
  <c r="BC20" i="2" s="1"/>
  <c r="L19" i="2"/>
  <c r="K19" i="2"/>
  <c r="J19" i="2"/>
  <c r="I19" i="2"/>
  <c r="H19" i="2"/>
  <c r="G19" i="2"/>
  <c r="F19" i="2"/>
  <c r="E19" i="2"/>
  <c r="D19" i="2"/>
  <c r="BE18" i="2"/>
  <c r="C18" i="2"/>
  <c r="BE17" i="2"/>
  <c r="C17" i="2"/>
  <c r="C16" i="2"/>
  <c r="C15" i="2"/>
  <c r="BE14" i="2"/>
  <c r="BB14" i="2"/>
  <c r="BA14" i="2"/>
  <c r="C14" i="2"/>
  <c r="BE13" i="2"/>
  <c r="BD13" i="2"/>
  <c r="BB13" i="2"/>
  <c r="C13" i="2"/>
  <c r="BE12" i="2"/>
  <c r="BB12" i="2"/>
  <c r="C12" i="2"/>
  <c r="BE11" i="2"/>
  <c r="BD11" i="2"/>
  <c r="C11" i="2"/>
  <c r="A5" i="2"/>
  <c r="A4" i="2"/>
  <c r="A3" i="2"/>
  <c r="A2" i="2"/>
  <c r="BC16" i="2" l="1"/>
  <c r="BD16" i="2"/>
  <c r="BF16" i="2"/>
  <c r="BE40" i="2"/>
  <c r="BB40" i="2"/>
  <c r="BF46" i="2"/>
  <c r="BC40" i="11"/>
  <c r="BB40" i="11"/>
  <c r="BF40" i="11"/>
  <c r="BA40" i="11"/>
  <c r="M40" i="11" s="1"/>
  <c r="BE40" i="11"/>
  <c r="BC38" i="12"/>
  <c r="BB38" i="12"/>
  <c r="BF38" i="12"/>
  <c r="BA38" i="12"/>
  <c r="BE38" i="12"/>
  <c r="BC18" i="13"/>
  <c r="BE18" i="13"/>
  <c r="BD18" i="13"/>
  <c r="BA18" i="13"/>
  <c r="BA16" i="2"/>
  <c r="M16" i="2" s="1"/>
  <c r="BC18" i="2"/>
  <c r="BD18" i="2"/>
  <c r="BD29" i="2"/>
  <c r="BB29" i="2"/>
  <c r="BB33" i="2"/>
  <c r="BE33" i="2"/>
  <c r="BF40" i="2"/>
  <c r="BB42" i="2"/>
  <c r="BE85" i="2"/>
  <c r="BD38" i="12"/>
  <c r="BE47" i="12"/>
  <c r="BC47" i="12"/>
  <c r="BA47" i="12"/>
  <c r="BC16" i="13"/>
  <c r="BE16" i="13"/>
  <c r="BD16" i="13"/>
  <c r="BA16" i="13"/>
  <c r="BF67" i="13"/>
  <c r="BE67" i="13"/>
  <c r="BD67" i="13"/>
  <c r="K62" i="4"/>
  <c r="BC12" i="2"/>
  <c r="BD12" i="2"/>
  <c r="BB16" i="2"/>
  <c r="BA18" i="2"/>
  <c r="BF42" i="2"/>
  <c r="BE68" i="2"/>
  <c r="BF69" i="2"/>
  <c r="BE76" i="2"/>
  <c r="BF77" i="2"/>
  <c r="BF85" i="2"/>
  <c r="BE88" i="2"/>
  <c r="BC38" i="11"/>
  <c r="BB38" i="11"/>
  <c r="M38" i="11" s="1"/>
  <c r="BF38" i="11"/>
  <c r="BA38" i="11"/>
  <c r="BE38" i="11"/>
  <c r="M41" i="12"/>
  <c r="BC43" i="12"/>
  <c r="BD43" i="12"/>
  <c r="BB43" i="12"/>
  <c r="BF43" i="12"/>
  <c r="BE43" i="12"/>
  <c r="BC14" i="13"/>
  <c r="BE14" i="13"/>
  <c r="BD14" i="13"/>
  <c r="BA14" i="13"/>
  <c r="M14" i="13" s="1"/>
  <c r="BC20" i="13"/>
  <c r="BD20" i="13"/>
  <c r="BC41" i="13"/>
  <c r="BB41" i="13"/>
  <c r="BF41" i="13"/>
  <c r="BA41" i="13"/>
  <c r="BE41" i="13"/>
  <c r="BD41" i="13"/>
  <c r="BC45" i="13"/>
  <c r="BE45" i="13"/>
  <c r="BD45" i="13"/>
  <c r="BF79" i="13"/>
  <c r="BE79" i="13"/>
  <c r="BF82" i="13"/>
  <c r="BE82" i="13"/>
  <c r="BD82" i="13"/>
  <c r="BF86" i="13"/>
  <c r="BE86" i="13"/>
  <c r="BD86" i="13"/>
  <c r="BC15" i="2"/>
  <c r="BF15" i="2"/>
  <c r="BA15" i="2"/>
  <c r="BC46" i="2"/>
  <c r="BB46" i="2"/>
  <c r="M46" i="2" s="1"/>
  <c r="BF77" i="11"/>
  <c r="BE77" i="11"/>
  <c r="BD77" i="11"/>
  <c r="BF70" i="13"/>
  <c r="BE70" i="13"/>
  <c r="BD70" i="13"/>
  <c r="BB15" i="2"/>
  <c r="M15" i="2" s="1"/>
  <c r="BC17" i="2"/>
  <c r="BF17" i="2"/>
  <c r="BA17" i="2"/>
  <c r="M17" i="2" s="1"/>
  <c r="BF18" i="2"/>
  <c r="BA46" i="2"/>
  <c r="BE69" i="2"/>
  <c r="BE73" i="2"/>
  <c r="BE77" i="2"/>
  <c r="BE81" i="2"/>
  <c r="BC21" i="11"/>
  <c r="BD21" i="11"/>
  <c r="BD40" i="11"/>
  <c r="BC47" i="13"/>
  <c r="BE47" i="13"/>
  <c r="BD47" i="13"/>
  <c r="M19" i="4"/>
  <c r="BF11" i="2"/>
  <c r="BA11" i="2"/>
  <c r="BF12" i="2"/>
  <c r="BD15" i="2"/>
  <c r="BB17" i="2"/>
  <c r="C19" i="2"/>
  <c r="BA29" i="2"/>
  <c r="F29" i="2" s="1"/>
  <c r="BE41" i="2"/>
  <c r="BF41" i="2"/>
  <c r="BD62" i="2"/>
  <c r="BB62" i="2"/>
  <c r="BE72" i="2"/>
  <c r="BF73" i="2"/>
  <c r="BE80" i="2"/>
  <c r="BF81" i="2"/>
  <c r="BE84" i="2"/>
  <c r="BB11" i="2"/>
  <c r="BA12" i="2"/>
  <c r="BC13" i="2"/>
  <c r="BF13" i="2"/>
  <c r="BA13" i="2"/>
  <c r="BC14" i="2"/>
  <c r="M14" i="2" s="1"/>
  <c r="BD14" i="2"/>
  <c r="BF14" i="2"/>
  <c r="BE15" i="2"/>
  <c r="BE16" i="2"/>
  <c r="BD17" i="2"/>
  <c r="BB18" i="2"/>
  <c r="BE29" i="2"/>
  <c r="BB38" i="2"/>
  <c r="BB41" i="2"/>
  <c r="BE46" i="2"/>
  <c r="BA62" i="2"/>
  <c r="BE67" i="2"/>
  <c r="BF68" i="2"/>
  <c r="BE71" i="2"/>
  <c r="BF72" i="2"/>
  <c r="BE75" i="2"/>
  <c r="BF76" i="2"/>
  <c r="BE79" i="2"/>
  <c r="BF80" i="2"/>
  <c r="BE83" i="2"/>
  <c r="BF84" i="2"/>
  <c r="BE87" i="2"/>
  <c r="BF88" i="2"/>
  <c r="BD38" i="11"/>
  <c r="M41" i="11"/>
  <c r="BF73" i="11"/>
  <c r="BE73" i="11"/>
  <c r="BF76" i="11"/>
  <c r="BE76" i="11"/>
  <c r="BD76" i="11"/>
  <c r="BF80" i="11"/>
  <c r="BE80" i="11"/>
  <c r="BD80" i="11"/>
  <c r="M39" i="12"/>
  <c r="BA43" i="12"/>
  <c r="BE63" i="12"/>
  <c r="BD63" i="12"/>
  <c r="BC12" i="13"/>
  <c r="BE12" i="13"/>
  <c r="BD12" i="13"/>
  <c r="BA12" i="13"/>
  <c r="M12" i="13" s="1"/>
  <c r="BB33" i="13"/>
  <c r="BC43" i="13"/>
  <c r="BB43" i="13"/>
  <c r="BF43" i="13"/>
  <c r="BA43" i="13"/>
  <c r="BE43" i="13"/>
  <c r="BA45" i="13"/>
  <c r="M45" i="13" s="1"/>
  <c r="BD79" i="13"/>
  <c r="BF83" i="13"/>
  <c r="BE83" i="13"/>
  <c r="BD83" i="13"/>
  <c r="BF81" i="11"/>
  <c r="BE81" i="11"/>
  <c r="BF84" i="11"/>
  <c r="BE84" i="11"/>
  <c r="BD84" i="11"/>
  <c r="BC39" i="13"/>
  <c r="BB39" i="13"/>
  <c r="BF39" i="13"/>
  <c r="BA39" i="13"/>
  <c r="M39" i="13" s="1"/>
  <c r="BF71" i="13"/>
  <c r="BE71" i="13"/>
  <c r="C44" i="11"/>
  <c r="BD44" i="11" s="1"/>
  <c r="BF68" i="11"/>
  <c r="BE68" i="11"/>
  <c r="BD68" i="11"/>
  <c r="BC18" i="12"/>
  <c r="BA18" i="12"/>
  <c r="BC46" i="13"/>
  <c r="BE46" i="13"/>
  <c r="BD46" i="13"/>
  <c r="BD62" i="13"/>
  <c r="BE62" i="13"/>
  <c r="BF74" i="13"/>
  <c r="BE74" i="13"/>
  <c r="BD74" i="13"/>
  <c r="BF87" i="13"/>
  <c r="BE87" i="13"/>
  <c r="C28" i="2"/>
  <c r="BE45" i="2"/>
  <c r="BE47" i="2"/>
  <c r="BD29" i="11"/>
  <c r="BE29" i="11"/>
  <c r="BA29" i="11"/>
  <c r="BC42" i="11"/>
  <c r="BB42" i="11"/>
  <c r="BF42" i="11"/>
  <c r="BA42" i="11"/>
  <c r="M43" i="11"/>
  <c r="BF69" i="11"/>
  <c r="BE69" i="11"/>
  <c r="BF72" i="11"/>
  <c r="BE72" i="11"/>
  <c r="BD72" i="11"/>
  <c r="BD81" i="11"/>
  <c r="BF85" i="11"/>
  <c r="BE85" i="11"/>
  <c r="BF88" i="11"/>
  <c r="BE88" i="11"/>
  <c r="BD88" i="11"/>
  <c r="BE16" i="12"/>
  <c r="BC16" i="12"/>
  <c r="BE18" i="12"/>
  <c r="C28" i="12"/>
  <c r="BC40" i="12"/>
  <c r="BB40" i="12"/>
  <c r="BF40" i="12"/>
  <c r="BA40" i="12"/>
  <c r="BE11" i="13"/>
  <c r="BD11" i="13"/>
  <c r="BC13" i="13"/>
  <c r="BE13" i="13"/>
  <c r="BD13" i="13"/>
  <c r="BC15" i="13"/>
  <c r="BE15" i="13"/>
  <c r="BD15" i="13"/>
  <c r="BC17" i="13"/>
  <c r="BE17" i="13"/>
  <c r="BD17" i="13"/>
  <c r="C19" i="13"/>
  <c r="BE19" i="13" s="1"/>
  <c r="BE32" i="13"/>
  <c r="BB32" i="13"/>
  <c r="M38" i="13"/>
  <c r="BD39" i="13"/>
  <c r="BA46" i="13"/>
  <c r="BA62" i="13"/>
  <c r="BD71" i="13"/>
  <c r="BF75" i="13"/>
  <c r="BE75" i="13"/>
  <c r="BF78" i="13"/>
  <c r="BE78" i="13"/>
  <c r="BD78" i="13"/>
  <c r="BD87" i="13"/>
  <c r="C19" i="11"/>
  <c r="BB19" i="11" s="1"/>
  <c r="BD39" i="11"/>
  <c r="BD41" i="11"/>
  <c r="BD43" i="11"/>
  <c r="BD39" i="12"/>
  <c r="BB41" i="12"/>
  <c r="BE42" i="12"/>
  <c r="C44" i="12"/>
  <c r="BA44" i="12" s="1"/>
  <c r="BD38" i="13"/>
  <c r="BD40" i="13"/>
  <c r="BD42" i="13"/>
  <c r="C28" i="11"/>
  <c r="BE39" i="11"/>
  <c r="BE41" i="11"/>
  <c r="BE43" i="11"/>
  <c r="BE39" i="12"/>
  <c r="BD41" i="12"/>
  <c r="M42" i="12"/>
  <c r="BD29" i="13"/>
  <c r="C31" i="13"/>
  <c r="BE38" i="13"/>
  <c r="BE40" i="13"/>
  <c r="BE42" i="13"/>
  <c r="C44" i="13"/>
  <c r="BF44" i="13" s="1"/>
  <c r="M13" i="4"/>
  <c r="M47" i="4"/>
  <c r="M45" i="4"/>
  <c r="M18" i="4"/>
  <c r="M16" i="4"/>
  <c r="M43" i="4"/>
  <c r="M44" i="4"/>
  <c r="M40" i="4"/>
  <c r="F29" i="4"/>
  <c r="F32" i="4"/>
  <c r="M15" i="4"/>
  <c r="M12" i="4"/>
  <c r="F33" i="4"/>
  <c r="F30" i="4"/>
  <c r="M41" i="4"/>
  <c r="M38" i="4"/>
  <c r="BD44" i="13"/>
  <c r="BB44" i="13"/>
  <c r="BE44" i="13"/>
  <c r="M16" i="13"/>
  <c r="BF19" i="13"/>
  <c r="BD19" i="13"/>
  <c r="BD30" i="13"/>
  <c r="BD63" i="13"/>
  <c r="BB11" i="13"/>
  <c r="M11" i="13" s="1"/>
  <c r="BF11" i="13"/>
  <c r="BB12" i="13"/>
  <c r="BF12" i="13"/>
  <c r="BB13" i="13"/>
  <c r="M13" i="13" s="1"/>
  <c r="BF13" i="13"/>
  <c r="BB14" i="13"/>
  <c r="BF14" i="13"/>
  <c r="BB15" i="13"/>
  <c r="M15" i="13" s="1"/>
  <c r="BF15" i="13"/>
  <c r="BB16" i="13"/>
  <c r="BF16" i="13"/>
  <c r="BB17" i="13"/>
  <c r="M17" i="13" s="1"/>
  <c r="BF17" i="13"/>
  <c r="BB18" i="13"/>
  <c r="M18" i="13" s="1"/>
  <c r="BF18" i="13"/>
  <c r="BA20" i="13"/>
  <c r="BE20" i="13"/>
  <c r="BA21" i="13"/>
  <c r="BE21" i="13"/>
  <c r="BB29" i="13"/>
  <c r="F29" i="13" s="1"/>
  <c r="BE30" i="13"/>
  <c r="BB45" i="13"/>
  <c r="BF45" i="13"/>
  <c r="BB46" i="13"/>
  <c r="M46" i="13" s="1"/>
  <c r="BF46" i="13"/>
  <c r="BB47" i="13"/>
  <c r="M47" i="13" s="1"/>
  <c r="BF47" i="13"/>
  <c r="BB62" i="13"/>
  <c r="K62" i="13" s="1"/>
  <c r="BE63" i="13"/>
  <c r="BC11" i="13"/>
  <c r="BB20" i="13"/>
  <c r="BF20" i="13"/>
  <c r="BB21" i="13"/>
  <c r="BF21" i="13"/>
  <c r="BA30" i="13"/>
  <c r="F32" i="13"/>
  <c r="BA63" i="13"/>
  <c r="K63" i="13" s="1"/>
  <c r="BF11" i="12"/>
  <c r="BB11" i="12"/>
  <c r="BD11" i="12"/>
  <c r="BF13" i="12"/>
  <c r="BB13" i="12"/>
  <c r="BD13" i="12"/>
  <c r="BF15" i="12"/>
  <c r="BB15" i="12"/>
  <c r="BD15" i="12"/>
  <c r="BF17" i="12"/>
  <c r="BB17" i="12"/>
  <c r="BD17" i="12"/>
  <c r="BE19" i="12"/>
  <c r="BA19" i="12"/>
  <c r="BA29" i="12"/>
  <c r="BD46" i="12"/>
  <c r="BE62" i="12"/>
  <c r="BE11" i="12"/>
  <c r="BE15" i="12"/>
  <c r="BD68" i="12"/>
  <c r="BF70" i="12"/>
  <c r="BE70" i="12"/>
  <c r="BF74" i="12"/>
  <c r="BE74" i="12"/>
  <c r="BF78" i="12"/>
  <c r="BE78" i="12"/>
  <c r="BF82" i="12"/>
  <c r="BE82" i="12"/>
  <c r="BF88" i="12"/>
  <c r="BE88" i="12"/>
  <c r="BA11" i="12"/>
  <c r="BF12" i="12"/>
  <c r="BB12" i="12"/>
  <c r="M12" i="12" s="1"/>
  <c r="BD12" i="12"/>
  <c r="BA13" i="12"/>
  <c r="BF14" i="12"/>
  <c r="BB14" i="12"/>
  <c r="M14" i="12" s="1"/>
  <c r="BD14" i="12"/>
  <c r="BA15" i="12"/>
  <c r="BF16" i="12"/>
  <c r="BB16" i="12"/>
  <c r="M16" i="12" s="1"/>
  <c r="BD16" i="12"/>
  <c r="BA17" i="12"/>
  <c r="BF18" i="12"/>
  <c r="BB18" i="12"/>
  <c r="BD18" i="12"/>
  <c r="BF19" i="12"/>
  <c r="BE29" i="12"/>
  <c r="BD30" i="12"/>
  <c r="BF45" i="12"/>
  <c r="BB45" i="12"/>
  <c r="M45" i="12" s="1"/>
  <c r="BD45" i="12"/>
  <c r="BF47" i="12"/>
  <c r="BB47" i="12"/>
  <c r="M47" i="12" s="1"/>
  <c r="BD47" i="12"/>
  <c r="BA62" i="12"/>
  <c r="K62" i="12" s="1"/>
  <c r="BA63" i="12"/>
  <c r="BD67" i="12"/>
  <c r="BE68" i="12"/>
  <c r="BD70" i="12"/>
  <c r="BD74" i="12"/>
  <c r="BD78" i="12"/>
  <c r="BD82" i="12"/>
  <c r="BD88" i="12"/>
  <c r="BC19" i="12"/>
  <c r="BA30" i="12"/>
  <c r="BD44" i="12"/>
  <c r="BF46" i="12"/>
  <c r="BB46" i="12"/>
  <c r="BE13" i="12"/>
  <c r="BE17" i="12"/>
  <c r="BD19" i="12"/>
  <c r="BE21" i="12"/>
  <c r="BA21" i="12"/>
  <c r="BD21" i="12"/>
  <c r="BD29" i="12"/>
  <c r="BE46" i="12"/>
  <c r="BF72" i="12"/>
  <c r="BE72" i="12"/>
  <c r="BF76" i="12"/>
  <c r="BE76" i="12"/>
  <c r="BF80" i="12"/>
  <c r="BE80" i="12"/>
  <c r="BF84" i="12"/>
  <c r="BE84" i="12"/>
  <c r="BF86" i="12"/>
  <c r="BE86" i="12"/>
  <c r="BC11" i="12"/>
  <c r="BC13" i="12"/>
  <c r="BC15" i="12"/>
  <c r="BC17" i="12"/>
  <c r="BB19" i="12"/>
  <c r="BE20" i="12"/>
  <c r="BA20" i="12"/>
  <c r="M20" i="12" s="1"/>
  <c r="BD20" i="12"/>
  <c r="BB21" i="12"/>
  <c r="BC46" i="12"/>
  <c r="BD62" i="12"/>
  <c r="BB63" i="12"/>
  <c r="BE67" i="12"/>
  <c r="BF69" i="12"/>
  <c r="BE69" i="12"/>
  <c r="BF71" i="12"/>
  <c r="BE71" i="12"/>
  <c r="BF73" i="12"/>
  <c r="BE73" i="12"/>
  <c r="BF75" i="12"/>
  <c r="BE75" i="12"/>
  <c r="BF77" i="12"/>
  <c r="BE77" i="12"/>
  <c r="BF79" i="12"/>
  <c r="BE79" i="12"/>
  <c r="BF81" i="12"/>
  <c r="BE81" i="12"/>
  <c r="BF83" i="12"/>
  <c r="BE83" i="12"/>
  <c r="BF85" i="12"/>
  <c r="BE85" i="12"/>
  <c r="BF87" i="12"/>
  <c r="BE87" i="12"/>
  <c r="BC44" i="11"/>
  <c r="BF44" i="11"/>
  <c r="BA44" i="11"/>
  <c r="BC19" i="11"/>
  <c r="BE19" i="11"/>
  <c r="M42" i="11"/>
  <c r="M16" i="11"/>
  <c r="M18" i="11"/>
  <c r="BD30" i="11"/>
  <c r="BD63" i="11"/>
  <c r="BB11" i="11"/>
  <c r="M11" i="11" s="1"/>
  <c r="BF11" i="11"/>
  <c r="BB12" i="11"/>
  <c r="M12" i="11" s="1"/>
  <c r="BF12" i="11"/>
  <c r="BB13" i="11"/>
  <c r="M13" i="11" s="1"/>
  <c r="BF13" i="11"/>
  <c r="BB14" i="11"/>
  <c r="M14" i="11" s="1"/>
  <c r="BF14" i="11"/>
  <c r="BB15" i="11"/>
  <c r="M15" i="11" s="1"/>
  <c r="BF15" i="11"/>
  <c r="BB16" i="11"/>
  <c r="BF16" i="11"/>
  <c r="BB17" i="11"/>
  <c r="M17" i="11" s="1"/>
  <c r="BF17" i="11"/>
  <c r="BB18" i="11"/>
  <c r="BF18" i="11"/>
  <c r="BA20" i="11"/>
  <c r="M20" i="11" s="1"/>
  <c r="BE20" i="11"/>
  <c r="BA21" i="11"/>
  <c r="BE21" i="11"/>
  <c r="BB29" i="11"/>
  <c r="F29" i="11" s="1"/>
  <c r="BE30" i="11"/>
  <c r="BB45" i="11"/>
  <c r="M45" i="11" s="1"/>
  <c r="BF45" i="11"/>
  <c r="BB46" i="11"/>
  <c r="M46" i="11" s="1"/>
  <c r="BF46" i="11"/>
  <c r="BB47" i="11"/>
  <c r="M47" i="11" s="1"/>
  <c r="BF47" i="11"/>
  <c r="BB62" i="11"/>
  <c r="K62" i="11" s="1"/>
  <c r="BE63" i="11"/>
  <c r="BC11" i="11"/>
  <c r="BB20" i="11"/>
  <c r="BF20" i="11"/>
  <c r="BB21" i="11"/>
  <c r="BF21" i="11"/>
  <c r="BA30" i="11"/>
  <c r="F32" i="11"/>
  <c r="BA63" i="11"/>
  <c r="K63" i="11" s="1"/>
  <c r="BC19" i="2"/>
  <c r="BA19" i="2"/>
  <c r="BD19" i="2"/>
  <c r="BF19" i="2"/>
  <c r="BB19" i="2"/>
  <c r="BE19" i="2"/>
  <c r="M13" i="2"/>
  <c r="BD44" i="2"/>
  <c r="BF44" i="2"/>
  <c r="BC44" i="2"/>
  <c r="BB44" i="2"/>
  <c r="BE44" i="2"/>
  <c r="BA44" i="2"/>
  <c r="M45" i="2"/>
  <c r="M47" i="2"/>
  <c r="BD30" i="2"/>
  <c r="BD63" i="2"/>
  <c r="BC38" i="2"/>
  <c r="BC39" i="2"/>
  <c r="BC41" i="2"/>
  <c r="BC42" i="2"/>
  <c r="BC43" i="2"/>
  <c r="BC11" i="2"/>
  <c r="M11" i="2" s="1"/>
  <c r="BB20" i="2"/>
  <c r="M20" i="2" s="1"/>
  <c r="BF20" i="2"/>
  <c r="BB21" i="2"/>
  <c r="M21" i="2" s="1"/>
  <c r="BF21" i="2"/>
  <c r="BA30" i="2"/>
  <c r="F32" i="2"/>
  <c r="BD38" i="2"/>
  <c r="BD39" i="2"/>
  <c r="BD40" i="2"/>
  <c r="BD41" i="2"/>
  <c r="BD42" i="2"/>
  <c r="BD43" i="2"/>
  <c r="BA63" i="2"/>
  <c r="K63" i="2" s="1"/>
  <c r="BE30" i="2"/>
  <c r="BC40" i="2"/>
  <c r="BE63" i="2"/>
  <c r="BA38" i="2"/>
  <c r="BA39" i="2"/>
  <c r="M39" i="2" s="1"/>
  <c r="BA40" i="2"/>
  <c r="M40" i="2" s="1"/>
  <c r="BA41" i="2"/>
  <c r="BA42" i="2"/>
  <c r="BA43" i="2"/>
  <c r="B114" i="1"/>
  <c r="C88" i="1"/>
  <c r="BF88" i="1" s="1"/>
  <c r="C87" i="1"/>
  <c r="BF87" i="1" s="1"/>
  <c r="C86" i="1"/>
  <c r="BF86" i="1" s="1"/>
  <c r="C85" i="1"/>
  <c r="BF85" i="1" s="1"/>
  <c r="C84" i="1"/>
  <c r="BF84" i="1" s="1"/>
  <c r="C83" i="1"/>
  <c r="BF83" i="1" s="1"/>
  <c r="C82" i="1"/>
  <c r="BF82" i="1" s="1"/>
  <c r="C81" i="1"/>
  <c r="BF81" i="1" s="1"/>
  <c r="C80" i="1"/>
  <c r="BF80" i="1" s="1"/>
  <c r="C79" i="1"/>
  <c r="BF79" i="1" s="1"/>
  <c r="C78" i="1"/>
  <c r="BF78" i="1" s="1"/>
  <c r="C77" i="1"/>
  <c r="BF77" i="1" s="1"/>
  <c r="C76" i="1"/>
  <c r="BF76" i="1" s="1"/>
  <c r="C75" i="1"/>
  <c r="BF75" i="1" s="1"/>
  <c r="C74" i="1"/>
  <c r="BF74" i="1" s="1"/>
  <c r="C73" i="1"/>
  <c r="BF73" i="1" s="1"/>
  <c r="C72" i="1"/>
  <c r="BF72" i="1" s="1"/>
  <c r="C71" i="1"/>
  <c r="BF71" i="1" s="1"/>
  <c r="C70" i="1"/>
  <c r="BF70" i="1" s="1"/>
  <c r="C69" i="1"/>
  <c r="BF69" i="1" s="1"/>
  <c r="C68" i="1"/>
  <c r="BF68" i="1" s="1"/>
  <c r="C67" i="1"/>
  <c r="BF67" i="1" s="1"/>
  <c r="C63" i="1"/>
  <c r="BA63" i="1" s="1"/>
  <c r="C62" i="1"/>
  <c r="BD62" i="1" s="1"/>
  <c r="C47" i="1"/>
  <c r="BC47" i="1" s="1"/>
  <c r="C46" i="1"/>
  <c r="BC46" i="1" s="1"/>
  <c r="C45" i="1"/>
  <c r="BC45" i="1" s="1"/>
  <c r="L44" i="1"/>
  <c r="K44" i="1"/>
  <c r="J44" i="1"/>
  <c r="I44" i="1"/>
  <c r="H44" i="1"/>
  <c r="G44" i="1"/>
  <c r="F44" i="1"/>
  <c r="E44" i="1"/>
  <c r="D44" i="1"/>
  <c r="C43" i="1"/>
  <c r="BC43" i="1" s="1"/>
  <c r="C42" i="1"/>
  <c r="BC42" i="1" s="1"/>
  <c r="C41" i="1"/>
  <c r="BC41" i="1" s="1"/>
  <c r="C40" i="1"/>
  <c r="BC40" i="1" s="1"/>
  <c r="C39" i="1"/>
  <c r="BC39" i="1" s="1"/>
  <c r="C38" i="1"/>
  <c r="BC38" i="1" s="1"/>
  <c r="C33" i="1"/>
  <c r="BE33" i="1" s="1"/>
  <c r="C32" i="1"/>
  <c r="BE32" i="1" s="1"/>
  <c r="E31" i="1"/>
  <c r="D31" i="1"/>
  <c r="C30" i="1"/>
  <c r="BE29" i="1"/>
  <c r="C29" i="1"/>
  <c r="BA29" i="1" s="1"/>
  <c r="E28" i="1"/>
  <c r="D28" i="1"/>
  <c r="C28" i="1" s="1"/>
  <c r="C21" i="1"/>
  <c r="BF21" i="1" s="1"/>
  <c r="C20" i="1"/>
  <c r="BF20" i="1" s="1"/>
  <c r="L19" i="1"/>
  <c r="K19" i="1"/>
  <c r="J19" i="1"/>
  <c r="I19" i="1"/>
  <c r="H19" i="1"/>
  <c r="G19" i="1"/>
  <c r="F19" i="1"/>
  <c r="E19" i="1"/>
  <c r="D19" i="1"/>
  <c r="C19" i="1" s="1"/>
  <c r="C18" i="1"/>
  <c r="BC18" i="1" s="1"/>
  <c r="C17" i="1"/>
  <c r="BC17" i="1" s="1"/>
  <c r="C16" i="1"/>
  <c r="BC16" i="1" s="1"/>
  <c r="C15" i="1"/>
  <c r="BC15" i="1" s="1"/>
  <c r="C14" i="1"/>
  <c r="BC14" i="1" s="1"/>
  <c r="C13" i="1"/>
  <c r="BC13" i="1" s="1"/>
  <c r="C12" i="1"/>
  <c r="BC12" i="1" s="1"/>
  <c r="C11" i="1"/>
  <c r="BC11" i="1" s="1"/>
  <c r="A5" i="1"/>
  <c r="A4" i="1"/>
  <c r="A3" i="1"/>
  <c r="A2" i="1"/>
  <c r="BA11" i="1" l="1"/>
  <c r="BA13" i="1"/>
  <c r="BA15" i="1"/>
  <c r="BA17" i="1"/>
  <c r="BA30" i="1"/>
  <c r="F33" i="1" s="1"/>
  <c r="BB33" i="1"/>
  <c r="M43" i="2"/>
  <c r="M44" i="2"/>
  <c r="BD19" i="11"/>
  <c r="BC19" i="13"/>
  <c r="BD11" i="1"/>
  <c r="BD13" i="1"/>
  <c r="BD14" i="1"/>
  <c r="BD16" i="1"/>
  <c r="BD17" i="1"/>
  <c r="BB30" i="1"/>
  <c r="BB32" i="1"/>
  <c r="F32" i="1" s="1"/>
  <c r="BA62" i="1"/>
  <c r="M42" i="2"/>
  <c r="BE11" i="1"/>
  <c r="BE12" i="1"/>
  <c r="BE13" i="1"/>
  <c r="BE14" i="1"/>
  <c r="BE15" i="1"/>
  <c r="BE16" i="1"/>
  <c r="BE17" i="1"/>
  <c r="BE18" i="1"/>
  <c r="C31" i="1"/>
  <c r="BE62" i="1"/>
  <c r="BA19" i="11"/>
  <c r="M19" i="11" s="1"/>
  <c r="BF19" i="11"/>
  <c r="BB44" i="11"/>
  <c r="M44" i="11" s="1"/>
  <c r="BC44" i="12"/>
  <c r="M46" i="12"/>
  <c r="BF44" i="12"/>
  <c r="M17" i="12"/>
  <c r="M15" i="12"/>
  <c r="M11" i="12"/>
  <c r="BE44" i="12"/>
  <c r="BB19" i="13"/>
  <c r="BA44" i="13"/>
  <c r="BC44" i="13"/>
  <c r="M40" i="12"/>
  <c r="M43" i="13"/>
  <c r="K62" i="2"/>
  <c r="M38" i="12"/>
  <c r="BA12" i="1"/>
  <c r="BA14" i="1"/>
  <c r="BA16" i="1"/>
  <c r="BA18" i="1"/>
  <c r="BB63" i="1"/>
  <c r="K63" i="1" s="1"/>
  <c r="M18" i="12"/>
  <c r="BA19" i="13"/>
  <c r="BD12" i="1"/>
  <c r="BD15" i="1"/>
  <c r="BD18" i="1"/>
  <c r="BD29" i="1"/>
  <c r="M38" i="2"/>
  <c r="BE44" i="11"/>
  <c r="BB44" i="12"/>
  <c r="M43" i="12"/>
  <c r="M12" i="2"/>
  <c r="M41" i="13"/>
  <c r="M18" i="2"/>
  <c r="BE83" i="1"/>
  <c r="BD86" i="1"/>
  <c r="BD47" i="1"/>
  <c r="BE67" i="1"/>
  <c r="BD70" i="1"/>
  <c r="BE86" i="1"/>
  <c r="BE47" i="1"/>
  <c r="BE70" i="1"/>
  <c r="BA43" i="1"/>
  <c r="BA39" i="1"/>
  <c r="BD41" i="1"/>
  <c r="BB43" i="1"/>
  <c r="BE74" i="1"/>
  <c r="BB39" i="1"/>
  <c r="A200" i="4"/>
  <c r="BD46" i="1"/>
  <c r="BD39" i="1"/>
  <c r="BA41" i="1"/>
  <c r="BD43" i="1"/>
  <c r="BD45" i="1"/>
  <c r="BE46" i="1"/>
  <c r="BE75" i="1"/>
  <c r="BD78" i="1"/>
  <c r="BE82" i="1"/>
  <c r="BF41" i="1"/>
  <c r="BE79" i="1"/>
  <c r="BD82" i="1"/>
  <c r="BF39" i="1"/>
  <c r="BB41" i="1"/>
  <c r="BF43" i="1"/>
  <c r="BE45" i="1"/>
  <c r="BE71" i="1"/>
  <c r="BD74" i="1"/>
  <c r="BE78" i="1"/>
  <c r="BE87" i="1"/>
  <c r="BD69" i="1"/>
  <c r="BD77" i="1"/>
  <c r="BD81" i="1"/>
  <c r="BD85" i="1"/>
  <c r="BD68" i="1"/>
  <c r="BE69" i="1"/>
  <c r="BD72" i="1"/>
  <c r="BE73" i="1"/>
  <c r="BD76" i="1"/>
  <c r="BE77" i="1"/>
  <c r="BD80" i="1"/>
  <c r="BE81" i="1"/>
  <c r="BD84" i="1"/>
  <c r="BE85" i="1"/>
  <c r="BD88" i="1"/>
  <c r="BD73" i="1"/>
  <c r="BD67" i="1"/>
  <c r="BE68" i="1"/>
  <c r="BD71" i="1"/>
  <c r="BE72" i="1"/>
  <c r="BD75" i="1"/>
  <c r="BE76" i="1"/>
  <c r="BD79" i="1"/>
  <c r="BE80" i="1"/>
  <c r="BD83" i="1"/>
  <c r="BE84" i="1"/>
  <c r="BD87" i="1"/>
  <c r="BE88" i="1"/>
  <c r="BA45" i="1"/>
  <c r="BA46" i="1"/>
  <c r="BA47" i="1"/>
  <c r="BE42" i="1"/>
  <c r="BA40" i="1"/>
  <c r="BF40" i="1"/>
  <c r="BA42" i="1"/>
  <c r="BF42" i="1"/>
  <c r="BE39" i="1"/>
  <c r="BB40" i="1"/>
  <c r="BE41" i="1"/>
  <c r="BB42" i="1"/>
  <c r="BE43" i="1"/>
  <c r="BE40" i="1"/>
  <c r="BD40" i="1"/>
  <c r="BD42" i="1"/>
  <c r="C44" i="1"/>
  <c r="BF44" i="1" s="1"/>
  <c r="BA38" i="1"/>
  <c r="BF38" i="1"/>
  <c r="BB38" i="1"/>
  <c r="BD38" i="1"/>
  <c r="BE38" i="1"/>
  <c r="F33" i="13"/>
  <c r="F30" i="13"/>
  <c r="M21" i="13"/>
  <c r="M44" i="13"/>
  <c r="M20" i="13"/>
  <c r="M13" i="12"/>
  <c r="F30" i="12"/>
  <c r="F33" i="12"/>
  <c r="K63" i="12"/>
  <c r="F32" i="12"/>
  <c r="F29" i="12"/>
  <c r="M21" i="12"/>
  <c r="M19" i="12"/>
  <c r="M21" i="11"/>
  <c r="F33" i="11"/>
  <c r="F30" i="11"/>
  <c r="A200" i="11" s="1"/>
  <c r="M41" i="2"/>
  <c r="F33" i="2"/>
  <c r="F30" i="2"/>
  <c r="M19" i="2"/>
  <c r="BF19" i="1"/>
  <c r="BB19" i="1"/>
  <c r="BD19" i="1"/>
  <c r="BE19" i="1"/>
  <c r="BA19" i="1"/>
  <c r="BC19" i="1"/>
  <c r="BC21" i="1"/>
  <c r="BD21" i="1"/>
  <c r="BB11" i="1"/>
  <c r="BF11" i="1"/>
  <c r="BB12" i="1"/>
  <c r="M12" i="1" s="1"/>
  <c r="BF12" i="1"/>
  <c r="BB13" i="1"/>
  <c r="M13" i="1" s="1"/>
  <c r="BF13" i="1"/>
  <c r="BB14" i="1"/>
  <c r="BF14" i="1"/>
  <c r="BB15" i="1"/>
  <c r="M15" i="1" s="1"/>
  <c r="BF15" i="1"/>
  <c r="BB16" i="1"/>
  <c r="M16" i="1" s="1"/>
  <c r="BF16" i="1"/>
  <c r="BB17" i="1"/>
  <c r="BF17" i="1"/>
  <c r="BB18" i="1"/>
  <c r="M18" i="1" s="1"/>
  <c r="BF18" i="1"/>
  <c r="BA20" i="1"/>
  <c r="BE20" i="1"/>
  <c r="BA21" i="1"/>
  <c r="BE21" i="1"/>
  <c r="BB29" i="1"/>
  <c r="F29" i="1" s="1"/>
  <c r="BE30" i="1"/>
  <c r="BB45" i="1"/>
  <c r="BF45" i="1"/>
  <c r="BB46" i="1"/>
  <c r="BF46" i="1"/>
  <c r="BB47" i="1"/>
  <c r="BF47" i="1"/>
  <c r="BB62" i="1"/>
  <c r="K62" i="1" s="1"/>
  <c r="BE63" i="1"/>
  <c r="BC20" i="1"/>
  <c r="BD20" i="1"/>
  <c r="BD30" i="1"/>
  <c r="BD63" i="1"/>
  <c r="BB20" i="1"/>
  <c r="BB21" i="1"/>
  <c r="A200" i="13" l="1"/>
  <c r="F30" i="1"/>
  <c r="M20" i="1"/>
  <c r="M17" i="1"/>
  <c r="M11" i="1"/>
  <c r="A200" i="2"/>
  <c r="M43" i="1"/>
  <c r="M19" i="13"/>
  <c r="M44" i="12"/>
  <c r="M21" i="1"/>
  <c r="M14" i="1"/>
  <c r="M47" i="1"/>
  <c r="M39" i="1"/>
  <c r="A200" i="1"/>
  <c r="BA44" i="1"/>
  <c r="M45" i="1"/>
  <c r="M42" i="1"/>
  <c r="M41" i="1"/>
  <c r="M40" i="1"/>
  <c r="M46" i="1"/>
  <c r="BD44" i="1"/>
  <c r="BE44" i="1"/>
  <c r="BC44" i="1"/>
  <c r="BB44" i="1"/>
  <c r="M38" i="1"/>
  <c r="A200" i="12"/>
  <c r="M19" i="1"/>
  <c r="M44" i="1" l="1"/>
</calcChain>
</file>

<file path=xl/sharedStrings.xml><?xml version="1.0" encoding="utf-8"?>
<sst xmlns="http://schemas.openxmlformats.org/spreadsheetml/2006/main" count="3924" uniqueCount="108">
  <si>
    <t>SERVICIO DE SALUD</t>
  </si>
  <si>
    <t>REM-06.   PROGRAMA DE SALUD MENTAL ATENCIÓN PRIMARIA Y ESPECIALIDADES</t>
  </si>
  <si>
    <t>SECCIÓN A. ATENCIÓN PRIMARIA</t>
  </si>
  <si>
    <t>SECCIÓN A.1: CONSULTAS</t>
  </si>
  <si>
    <t>ACTIVIDAD</t>
  </si>
  <si>
    <t>PROFESIONAL</t>
  </si>
  <si>
    <t xml:space="preserve">TOTAL               </t>
  </si>
  <si>
    <t>GRUPOS DE EDAD (en años)</t>
  </si>
  <si>
    <t>POR SEXO</t>
  </si>
  <si>
    <t>A BENEFI-CIARIOS</t>
  </si>
  <si>
    <t>Menos de 10</t>
  </si>
  <si>
    <t>10 - 14</t>
  </si>
  <si>
    <t>15 - 19</t>
  </si>
  <si>
    <t>20 - 24</t>
  </si>
  <si>
    <t>25 - 64</t>
  </si>
  <si>
    <t>65 y más</t>
  </si>
  <si>
    <t xml:space="preserve">Hombres </t>
  </si>
  <si>
    <t>Mujeres</t>
  </si>
  <si>
    <t xml:space="preserve"> CONSULTA SALUD MENTAL</t>
  </si>
  <si>
    <t>MÉDICO</t>
  </si>
  <si>
    <t>PSICÓLOGO/A</t>
  </si>
  <si>
    <t>ENFERMERA /O</t>
  </si>
  <si>
    <t>MATRONA /ÓN</t>
  </si>
  <si>
    <t>ASISTENTE SOCIAL</t>
  </si>
  <si>
    <t>OTROS PROFESIONALES</t>
  </si>
  <si>
    <t xml:space="preserve"> TERAPEUTA OCUPACIONAL</t>
  </si>
  <si>
    <t>TÉCNICO PARAMÉDICO y EN SALUD MENTAL</t>
  </si>
  <si>
    <t>TOTAL</t>
  </si>
  <si>
    <t>PSICODIAGNOSTICO</t>
  </si>
  <si>
    <t>PSICOTERAPIA INDIVIDUAL</t>
  </si>
  <si>
    <t>SECCIÓN A.2: CONSULTORÍAS DE SALUD MENTAL</t>
  </si>
  <si>
    <t>Nº CONSULTORIAS RECIBIDAS</t>
  </si>
  <si>
    <t>Nº DE CASOS REVISADOS</t>
  </si>
  <si>
    <t>CONSULTORIAS DE SALUD MENTAL</t>
  </si>
  <si>
    <t>SECCIÓN A.3: CONSULTAS  EN EXTENSIÓN HORARIA SEGÚN JORNADA (incluidas en las consultas de morbilidad de sección A)</t>
  </si>
  <si>
    <t>JORNADA</t>
  </si>
  <si>
    <t>SEXO</t>
  </si>
  <si>
    <t>Hombres</t>
  </si>
  <si>
    <t>EXTENSIÓN HORARIA VESPERTINA</t>
  </si>
  <si>
    <t>SÁBADO, DOMINGO o FESTIVO</t>
  </si>
  <si>
    <t>SECCIÓN B. ATENCIÓN DE ESPECIALIDADES</t>
  </si>
  <si>
    <t>SECCIÓN B.1: CONSULTAS</t>
  </si>
  <si>
    <t>ENFERMERO/A</t>
  </si>
  <si>
    <t>TERAPEUTA OCUPACIONAL</t>
  </si>
  <si>
    <t>MÉDICO PSIQUIATRA</t>
  </si>
  <si>
    <t>SECCIÓN B.2: ACTIVIDADES GRUPALES (NÚMERO DE SESIONES)</t>
  </si>
  <si>
    <t>PSICOTERAPIA  GRUPAL</t>
  </si>
  <si>
    <t>PSICÓLOGO</t>
  </si>
  <si>
    <t>PSICOTERAPIA FAMILIAR</t>
  </si>
  <si>
    <t xml:space="preserve">SECCIÓN B.3: CONSULTORÍAS DE SALUD MENTAL E INTERCONSULTAS DE ENLACE </t>
  </si>
  <si>
    <t>Nº CONSULTORIAS OTORGADAS</t>
  </si>
  <si>
    <t>Nº DE CASOS REVISADOS/ATENDIDOS</t>
  </si>
  <si>
    <t>INTERCONSULTAS DE ENLACE</t>
  </si>
  <si>
    <t>SECCIÓN B.4:  PROGRAMA DE REHABILITACIÓN (PERSONAS CON TRASTORNOS PSIQUIÁTRICOS)</t>
  </si>
  <si>
    <t>TIPO</t>
  </si>
  <si>
    <t>RUBRO</t>
  </si>
  <si>
    <t>PROGRAMA DE REHABILITACIÓN TIPO I</t>
  </si>
  <si>
    <t>Días personas</t>
  </si>
  <si>
    <t>PROGRAMA DE REHABILITACIÓN TIPO II</t>
  </si>
  <si>
    <t>Días persona</t>
  </si>
  <si>
    <t>SECCIÓN B.5: ACTIVIDADES DE PSIQUIATRÍA FORENSE PARA PERSONAS EN CONFLICTO CON LA JUSTICIA (En lo Penal, Civil, Familiar, etc.)</t>
  </si>
  <si>
    <t>PERITAJE PSIQUIÁTRICO JUDICIAL</t>
  </si>
  <si>
    <t xml:space="preserve"> </t>
  </si>
  <si>
    <t/>
  </si>
  <si>
    <t xml:space="preserve">EXAMEN PRELIMINAR EN DROGAS PARA ADOLESCENTES IMPUTADOS / CONDENADOS </t>
  </si>
  <si>
    <t>EVALUACIÓN CLÍNICA PARA ADOLESCENTES IMPUTADOS CON CONSUMO DE DROGAS</t>
  </si>
  <si>
    <t>EXAMEN MENTAL PRELIMINAR A PERSONAS IMPUTADAS</t>
  </si>
  <si>
    <t>PERITAJE DROGAS</t>
  </si>
  <si>
    <t>ATENCIÓN A AGRESORES DERIVADOS DE TRIBUNALES (LEY DE VIOLENCIA INTRAFAMILIAR</t>
  </si>
  <si>
    <t>SECCIÓN B.6: DISPOSITIVOS DE SALUD MENTAL</t>
  </si>
  <si>
    <t>TIPO DE DISPOSITIVO</t>
  </si>
  <si>
    <t>Nº DE PERSONAS ATENDIDAS</t>
  </si>
  <si>
    <t>DÍAS DE ESTADA DE PERSONAS ATENDIDAS EN EL MES</t>
  </si>
  <si>
    <t>Nº DE EGRESOS</t>
  </si>
  <si>
    <t>Menos de 20 años</t>
  </si>
  <si>
    <t>20 y más años</t>
  </si>
  <si>
    <t xml:space="preserve">HOGAR PROTEGIDO  </t>
  </si>
  <si>
    <t>RESIDENCIA PROTEGIDA</t>
  </si>
  <si>
    <t>HOSPITAL PSIQUIÁTRICO DIURNO</t>
  </si>
  <si>
    <t>CENTRO PRIVATIVO DE LIBERTAD</t>
  </si>
  <si>
    <t>SECCIÓN C. ACTIVIDADES COMUNES EN AMBOS TIPOS DE ATENCIÓN</t>
  </si>
  <si>
    <t>SECCIÓN C.1: ACTIVIDADES GRUPALES</t>
  </si>
  <si>
    <t>INTERVENCIÓN PSICOSOCIAL GRUPAL</t>
  </si>
  <si>
    <t>SECCIÓN C.2: ACTIVIDAD COMUNITARIA EN SALUD MENTAL</t>
  </si>
  <si>
    <t>GRUPOS</t>
  </si>
  <si>
    <t>Nº REUNIONES</t>
  </si>
  <si>
    <t>GRUPOS ORGANIZADOS PARTICIPANTES</t>
  </si>
  <si>
    <t>Nº INSTITUCIONES ORGANIZACIONES PARTICIPANTES</t>
  </si>
  <si>
    <t>De 0 a 9 años</t>
  </si>
  <si>
    <t>De 10 a 19 años</t>
  </si>
  <si>
    <t>De 20 y más años</t>
  </si>
  <si>
    <t>TRABAJO INTERSECTORIAL</t>
  </si>
  <si>
    <t>TRABAJO CON ORGANIZACIONES COMUNITARIAS DE BASE</t>
  </si>
  <si>
    <t>TRABAJO CON ORGANIZACIONES DE USUARIOS Y FAMILIARES</t>
  </si>
  <si>
    <t>SECCIÓN C.3: INFORMES A TRIBUNALES</t>
  </si>
  <si>
    <t>TRIBUNALES</t>
  </si>
  <si>
    <t>Nº INFORMES</t>
  </si>
  <si>
    <t>DE FAMILIA</t>
  </si>
  <si>
    <t>PENALES</t>
  </si>
  <si>
    <t>CIVILES</t>
  </si>
  <si>
    <t>POLICIA LOCAL</t>
  </si>
  <si>
    <t>LABORALES</t>
  </si>
  <si>
    <t>COMUNA: LINARES - ( 07401 )</t>
  </si>
  <si>
    <t>ESTABLECIMIENTO: HOSPITAL LINARES - ( 16108 )</t>
  </si>
  <si>
    <t>MES: FEBRERO - ( 02 )</t>
  </si>
  <si>
    <t>AÑO: 2013</t>
  </si>
  <si>
    <t>ESTABLECIMIENTO: HOSPITAL LINARES  - ( 16108 )</t>
  </si>
  <si>
    <t>MES: ABRIL - ( 04 )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</si>
</sst>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0_)"/>
    <numFmt numFmtId="165" formatCode="_-[$€-2]* #,##0.00_-;\-[$€-2]* #,##0.00_-;_-[$€-2]* &quot;-&quot;??_-"/>
  </numFmts>
  <fonts count="14" x14ac:knownFonts="1">
    <font>
      <sz val="11"/>
      <color theme="1"/>
      <name val="Calibri"/>
      <family val="2"/>
      <scheme val="minor"/>
    </font>
    <font>
      <b/>
      <sz val="8"/>
      <name val="Verdana"/>
      <family val="2"/>
    </font>
    <font>
      <sz val="8"/>
      <name val="Verdana"/>
      <family val="2"/>
    </font>
    <font>
      <sz val="10"/>
      <name val="Verdana"/>
      <family val="2"/>
    </font>
    <font>
      <b/>
      <sz val="10"/>
      <name val="Verdana"/>
      <family val="2"/>
    </font>
    <font>
      <b/>
      <sz val="12"/>
      <name val="Verdana"/>
      <family val="2"/>
    </font>
    <font>
      <sz val="12"/>
      <name val="Verdana"/>
      <family val="2"/>
    </font>
    <font>
      <b/>
      <sz val="11"/>
      <name val="Verdana"/>
      <family val="2"/>
    </font>
    <font>
      <sz val="8"/>
      <color indexed="10"/>
      <name val="Verdana"/>
      <family val="2"/>
    </font>
    <font>
      <sz val="9"/>
      <color indexed="10"/>
      <name val="Verdana"/>
      <family val="2"/>
    </font>
    <font>
      <b/>
      <sz val="7"/>
      <name val="Verdana"/>
      <family val="2"/>
    </font>
    <font>
      <sz val="11"/>
      <name val="Verdana"/>
      <family val="2"/>
    </font>
    <font>
      <sz val="11"/>
      <color indexed="8"/>
      <name val="Calibri"/>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s>
  <borders count="58">
    <border>
      <left/>
      <right/>
      <top/>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s>
  <cellStyleXfs count="20">
    <xf numFmtId="0" fontId="0" fillId="0" borderId="0"/>
    <xf numFmtId="0" fontId="13" fillId="8" borderId="29" applyBorder="0">
      <protection locked="0"/>
    </xf>
    <xf numFmtId="0" fontId="13" fillId="8" borderId="29" applyBorder="0">
      <protection locked="0"/>
    </xf>
    <xf numFmtId="165" fontId="13" fillId="0" borderId="0" applyFont="0" applyFill="0" applyBorder="0" applyAlignment="0" applyProtection="0"/>
    <xf numFmtId="41" fontId="13"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 fillId="0" borderId="0"/>
    <xf numFmtId="0" fontId="13" fillId="0" borderId="0"/>
    <xf numFmtId="0" fontId="13" fillId="0" borderId="0"/>
    <xf numFmtId="0" fontId="12" fillId="0" borderId="0"/>
    <xf numFmtId="0" fontId="12" fillId="0" borderId="0"/>
    <xf numFmtId="0" fontId="12" fillId="0" borderId="0"/>
  </cellStyleXfs>
  <cellXfs count="704">
    <xf numFmtId="0" fontId="0" fillId="0" borderId="0" xfId="0"/>
    <xf numFmtId="0" fontId="1" fillId="0" borderId="0" xfId="0" applyNumberFormat="1" applyFont="1" applyFill="1" applyAlignment="1" applyProtection="1">
      <alignment horizontal="left"/>
    </xf>
    <xf numFmtId="0" fontId="2" fillId="2" borderId="0" xfId="0" applyFont="1" applyFill="1" applyBorder="1" applyProtection="1"/>
    <xf numFmtId="0" fontId="3" fillId="2" borderId="0" xfId="0" applyFont="1" applyFill="1" applyProtection="1"/>
    <xf numFmtId="0" fontId="2" fillId="2" borderId="0" xfId="0" applyFont="1" applyFill="1" applyProtection="1"/>
    <xf numFmtId="0" fontId="1" fillId="2" borderId="0" xfId="0" applyFont="1" applyFill="1" applyAlignment="1" applyProtection="1">
      <alignment wrapText="1"/>
    </xf>
    <xf numFmtId="0" fontId="4" fillId="2" borderId="0" xfId="0" applyFont="1" applyFill="1" applyBorder="1" applyAlignment="1" applyProtection="1">
      <alignment horizontal="center"/>
    </xf>
    <xf numFmtId="0" fontId="1" fillId="2" borderId="0" xfId="0" applyNumberFormat="1" applyFont="1" applyFill="1" applyAlignment="1" applyProtection="1">
      <alignment horizontal="left"/>
    </xf>
    <xf numFmtId="0" fontId="2" fillId="2" borderId="0" xfId="0" applyNumberFormat="1" applyFont="1" applyFill="1" applyBorder="1" applyAlignment="1" applyProtection="1">
      <alignment horizontal="center" vertical="center" wrapText="1"/>
    </xf>
    <xf numFmtId="0" fontId="2" fillId="2" borderId="0" xfId="0" applyNumberFormat="1" applyFont="1" applyFill="1" applyAlignment="1" applyProtection="1"/>
    <xf numFmtId="0" fontId="5" fillId="2" borderId="1" xfId="0" applyFont="1" applyFill="1" applyBorder="1" applyAlignment="1" applyProtection="1">
      <alignment horizontal="left"/>
    </xf>
    <xf numFmtId="0" fontId="6" fillId="2" borderId="0" xfId="0" applyFont="1" applyFill="1" applyBorder="1" applyProtection="1"/>
    <xf numFmtId="0" fontId="6" fillId="2" borderId="0" xfId="0" applyFont="1" applyFill="1" applyProtection="1"/>
    <xf numFmtId="0" fontId="6" fillId="2" borderId="0" xfId="0" applyFont="1" applyFill="1" applyBorder="1" applyAlignment="1" applyProtection="1">
      <alignment horizontal="left"/>
    </xf>
    <xf numFmtId="0" fontId="6" fillId="2" borderId="0" xfId="0" applyFont="1" applyFill="1" applyBorder="1" applyAlignment="1" applyProtection="1">
      <alignment wrapText="1"/>
    </xf>
    <xf numFmtId="0" fontId="7" fillId="2" borderId="0" xfId="0" applyNumberFormat="1" applyFont="1" applyFill="1" applyAlignment="1" applyProtection="1">
      <alignment horizontal="left"/>
    </xf>
    <xf numFmtId="0" fontId="5" fillId="2" borderId="0" xfId="0" applyNumberFormat="1" applyFont="1" applyFill="1" applyAlignment="1" applyProtection="1"/>
    <xf numFmtId="0" fontId="5" fillId="2" borderId="0" xfId="0" applyNumberFormat="1" applyFont="1" applyFill="1" applyAlignment="1" applyProtection="1">
      <alignment wrapText="1"/>
    </xf>
    <xf numFmtId="0" fontId="1" fillId="2" borderId="0" xfId="0" applyNumberFormat="1" applyFont="1" applyFill="1" applyAlignment="1" applyProtection="1"/>
    <xf numFmtId="0" fontId="2" fillId="0" borderId="0" xfId="0" applyNumberFormat="1" applyFont="1" applyFill="1" applyAlignment="1" applyProtection="1"/>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41" fontId="2" fillId="0" borderId="10" xfId="0" applyNumberFormat="1" applyFont="1" applyFill="1" applyBorder="1" applyAlignment="1" applyProtection="1">
      <alignment horizontal="left" vertical="center" wrapText="1"/>
    </xf>
    <xf numFmtId="3" fontId="2" fillId="0" borderId="10" xfId="0" applyNumberFormat="1" applyFont="1" applyFill="1" applyBorder="1" applyAlignment="1" applyProtection="1"/>
    <xf numFmtId="3" fontId="2" fillId="3" borderId="11" xfId="0" applyNumberFormat="1" applyFont="1" applyFill="1" applyBorder="1" applyAlignment="1" applyProtection="1">
      <protection locked="0"/>
    </xf>
    <xf numFmtId="3" fontId="2" fillId="3" borderId="12" xfId="0" applyNumberFormat="1" applyFont="1" applyFill="1" applyBorder="1" applyAlignment="1" applyProtection="1">
      <protection locked="0"/>
    </xf>
    <xf numFmtId="3" fontId="2" fillId="3" borderId="13" xfId="0" applyNumberFormat="1" applyFont="1" applyFill="1" applyBorder="1" applyAlignment="1" applyProtection="1">
      <protection locked="0"/>
    </xf>
    <xf numFmtId="3" fontId="2" fillId="3" borderId="14" xfId="0" applyNumberFormat="1" applyFont="1" applyFill="1" applyBorder="1" applyAlignment="1" applyProtection="1">
      <protection locked="0"/>
    </xf>
    <xf numFmtId="3" fontId="2" fillId="3" borderId="15" xfId="0" applyNumberFormat="1" applyFont="1" applyFill="1" applyBorder="1" applyAlignment="1" applyProtection="1">
      <alignment wrapText="1"/>
      <protection locked="0"/>
    </xf>
    <xf numFmtId="0" fontId="8" fillId="2" borderId="0" xfId="0" applyFont="1" applyFill="1" applyAlignment="1" applyProtection="1">
      <alignment vertical="center"/>
    </xf>
    <xf numFmtId="0" fontId="2" fillId="4" borderId="0" xfId="0" applyNumberFormat="1" applyFont="1" applyFill="1" applyAlignment="1" applyProtection="1"/>
    <xf numFmtId="0" fontId="2" fillId="5" borderId="0" xfId="0" applyNumberFormat="1" applyFont="1" applyFill="1" applyAlignment="1" applyProtection="1"/>
    <xf numFmtId="41" fontId="2" fillId="0" borderId="17" xfId="0" applyNumberFormat="1" applyFont="1" applyFill="1" applyBorder="1" applyAlignment="1" applyProtection="1">
      <alignment horizontal="left" vertical="center" wrapText="1"/>
    </xf>
    <xf numFmtId="3" fontId="2" fillId="0" borderId="17" xfId="0" applyNumberFormat="1" applyFont="1" applyFill="1" applyBorder="1" applyAlignment="1" applyProtection="1"/>
    <xf numFmtId="3" fontId="2" fillId="3" borderId="18"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20"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3" borderId="22" xfId="0" applyNumberFormat="1" applyFont="1" applyFill="1" applyBorder="1" applyAlignment="1" applyProtection="1">
      <alignment wrapText="1"/>
      <protection locked="0"/>
    </xf>
    <xf numFmtId="3" fontId="2" fillId="0" borderId="23" xfId="0" applyNumberFormat="1" applyFont="1" applyFill="1" applyBorder="1" applyAlignment="1" applyProtection="1"/>
    <xf numFmtId="3" fontId="2" fillId="3" borderId="24" xfId="0" applyNumberFormat="1" applyFont="1" applyFill="1" applyBorder="1" applyAlignment="1" applyProtection="1">
      <protection locked="0"/>
    </xf>
    <xf numFmtId="3" fontId="2" fillId="3" borderId="25" xfId="0" applyNumberFormat="1" applyFont="1" applyFill="1" applyBorder="1" applyAlignment="1" applyProtection="1">
      <protection locked="0"/>
    </xf>
    <xf numFmtId="3" fontId="2" fillId="3" borderId="26" xfId="0" applyNumberFormat="1" applyFont="1" applyFill="1" applyBorder="1" applyAlignment="1" applyProtection="1">
      <protection locked="0"/>
    </xf>
    <xf numFmtId="3" fontId="2" fillId="3" borderId="27" xfId="0" applyNumberFormat="1" applyFont="1" applyFill="1" applyBorder="1" applyAlignment="1" applyProtection="1">
      <protection locked="0"/>
    </xf>
    <xf numFmtId="3" fontId="2" fillId="3" borderId="28" xfId="0" applyNumberFormat="1" applyFont="1" applyFill="1" applyBorder="1" applyAlignment="1" applyProtection="1">
      <alignment wrapText="1"/>
      <protection locked="0"/>
    </xf>
    <xf numFmtId="41" fontId="2" fillId="0" borderId="29" xfId="0" applyNumberFormat="1" applyFont="1" applyFill="1" applyBorder="1" applyAlignment="1" applyProtection="1">
      <alignment horizontal="center"/>
    </xf>
    <xf numFmtId="3" fontId="2" fillId="0" borderId="29" xfId="0" applyNumberFormat="1" applyFont="1" applyFill="1" applyBorder="1" applyAlignment="1" applyProtection="1"/>
    <xf numFmtId="3" fontId="2" fillId="0" borderId="7" xfId="0" applyNumberFormat="1" applyFont="1" applyFill="1" applyBorder="1" applyAlignment="1" applyProtection="1"/>
    <xf numFmtId="3" fontId="2" fillId="0" borderId="8" xfId="0" applyNumberFormat="1" applyFont="1" applyFill="1" applyBorder="1" applyAlignment="1" applyProtection="1"/>
    <xf numFmtId="3" fontId="2" fillId="0" borderId="9" xfId="0" applyNumberFormat="1" applyFont="1" applyFill="1" applyBorder="1" applyAlignment="1" applyProtection="1"/>
    <xf numFmtId="0" fontId="2" fillId="0" borderId="29" xfId="0" applyNumberFormat="1" applyFont="1" applyFill="1" applyBorder="1" applyAlignment="1" applyProtection="1">
      <alignment horizontal="center" vertical="center" wrapText="1"/>
    </xf>
    <xf numFmtId="41" fontId="2" fillId="0" borderId="3" xfId="0" applyNumberFormat="1" applyFont="1" applyFill="1" applyBorder="1" applyAlignment="1" applyProtection="1">
      <alignment horizontal="left" vertical="center" wrapText="1"/>
    </xf>
    <xf numFmtId="41" fontId="2" fillId="0" borderId="29" xfId="0" applyNumberFormat="1" applyFont="1" applyFill="1" applyBorder="1" applyAlignment="1" applyProtection="1">
      <alignment horizontal="left" vertical="center" wrapText="1"/>
    </xf>
    <xf numFmtId="3" fontId="2" fillId="0" borderId="30" xfId="0" applyNumberFormat="1" applyFont="1" applyFill="1" applyBorder="1" applyAlignment="1" applyProtection="1"/>
    <xf numFmtId="3" fontId="2" fillId="3" borderId="31"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3" xfId="0" applyNumberFormat="1" applyFont="1" applyFill="1" applyBorder="1" applyAlignment="1" applyProtection="1">
      <protection locked="0"/>
    </xf>
    <xf numFmtId="3" fontId="2" fillId="3" borderId="34" xfId="0" applyNumberFormat="1" applyFont="1" applyFill="1" applyBorder="1" applyAlignment="1" applyProtection="1">
      <protection locked="0"/>
    </xf>
    <xf numFmtId="3" fontId="2" fillId="3" borderId="35" xfId="0" applyNumberFormat="1" applyFont="1" applyFill="1" applyBorder="1" applyAlignment="1" applyProtection="1">
      <alignment wrapText="1"/>
      <protection locked="0"/>
    </xf>
    <xf numFmtId="0" fontId="5" fillId="2" borderId="0" xfId="0" applyNumberFormat="1" applyFont="1" applyFill="1" applyBorder="1" applyAlignment="1" applyProtection="1"/>
    <xf numFmtId="0" fontId="5" fillId="2" borderId="0" xfId="0" applyNumberFormat="1" applyFont="1" applyFill="1" applyBorder="1" applyAlignment="1" applyProtection="1">
      <alignment horizontal="left"/>
    </xf>
    <xf numFmtId="0" fontId="2" fillId="0" borderId="3" xfId="0" applyNumberFormat="1" applyFont="1" applyFill="1" applyBorder="1" applyAlignment="1" applyProtection="1">
      <alignment horizontal="center" vertical="center" wrapText="1"/>
    </xf>
    <xf numFmtId="0" fontId="4" fillId="2" borderId="0" xfId="0" applyNumberFormat="1" applyFont="1" applyFill="1" applyAlignment="1" applyProtection="1"/>
    <xf numFmtId="0" fontId="2" fillId="0" borderId="29" xfId="0" applyNumberFormat="1" applyFont="1" applyFill="1" applyBorder="1" applyAlignment="1" applyProtection="1">
      <alignment horizontal="left" vertical="center" wrapText="1"/>
    </xf>
    <xf numFmtId="3" fontId="2" fillId="3" borderId="29" xfId="0" applyNumberFormat="1" applyFont="1" applyFill="1" applyBorder="1" applyAlignment="1" applyProtection="1">
      <protection locked="0"/>
    </xf>
    <xf numFmtId="0" fontId="7" fillId="0" borderId="0" xfId="0" applyNumberFormat="1" applyFont="1" applyFill="1" applyAlignment="1" applyProtection="1">
      <alignment horizontal="left"/>
    </xf>
    <xf numFmtId="0" fontId="2" fillId="0" borderId="5" xfId="0" applyNumberFormat="1" applyFont="1" applyFill="1" applyBorder="1" applyAlignment="1" applyProtection="1">
      <alignment horizontal="center" vertical="center"/>
    </xf>
    <xf numFmtId="0" fontId="2" fillId="0" borderId="40" xfId="0" applyNumberFormat="1" applyFont="1" applyFill="1" applyBorder="1" applyAlignment="1" applyProtection="1">
      <alignment horizontal="center" vertical="center" wrapText="1"/>
    </xf>
    <xf numFmtId="0" fontId="2" fillId="0" borderId="41" xfId="0" applyNumberFormat="1" applyFont="1" applyFill="1" applyBorder="1" applyAlignment="1" applyProtection="1">
      <alignment horizontal="center" vertical="center" wrapText="1"/>
    </xf>
    <xf numFmtId="3" fontId="2" fillId="0" borderId="11" xfId="0" applyNumberFormat="1" applyFont="1" applyFill="1" applyBorder="1" applyAlignment="1" applyProtection="1"/>
    <xf numFmtId="3" fontId="2" fillId="0" borderId="13" xfId="0" applyNumberFormat="1" applyFont="1" applyFill="1" applyBorder="1" applyAlignment="1" applyProtection="1"/>
    <xf numFmtId="0" fontId="9" fillId="0" borderId="0" xfId="0" applyFont="1" applyFill="1" applyAlignment="1" applyProtection="1">
      <alignment vertical="center"/>
    </xf>
    <xf numFmtId="41" fontId="3" fillId="2" borderId="0" xfId="0" applyNumberFormat="1" applyFont="1" applyFill="1" applyBorder="1" applyAlignment="1" applyProtection="1">
      <alignment wrapText="1"/>
    </xf>
    <xf numFmtId="0" fontId="2" fillId="2" borderId="0" xfId="0" applyFont="1" applyFill="1" applyBorder="1" applyAlignment="1" applyProtection="1">
      <alignment wrapText="1"/>
    </xf>
    <xf numFmtId="41" fontId="3" fillId="0" borderId="0" xfId="0" applyNumberFormat="1" applyFont="1" applyFill="1" applyBorder="1" applyAlignment="1" applyProtection="1">
      <alignment wrapText="1"/>
    </xf>
    <xf numFmtId="0" fontId="1" fillId="2" borderId="0" xfId="0" applyFont="1" applyFill="1" applyAlignment="1" applyProtection="1">
      <alignment horizontal="left" wrapText="1"/>
    </xf>
    <xf numFmtId="0" fontId="2" fillId="0" borderId="9" xfId="0" applyNumberFormat="1" applyFont="1" applyFill="1" applyBorder="1" applyAlignment="1" applyProtection="1">
      <alignment horizontal="center" vertical="center"/>
    </xf>
    <xf numFmtId="3" fontId="2" fillId="2" borderId="29" xfId="0" applyNumberFormat="1" applyFont="1" applyFill="1" applyBorder="1" applyAlignment="1" applyProtection="1"/>
    <xf numFmtId="3" fontId="2" fillId="0" borderId="29" xfId="0" applyNumberFormat="1" applyFont="1" applyFill="1" applyBorder="1" applyAlignment="1" applyProtection="1">
      <alignment wrapText="1"/>
    </xf>
    <xf numFmtId="41" fontId="2" fillId="0" borderId="38" xfId="0" applyNumberFormat="1" applyFont="1" applyFill="1" applyBorder="1" applyAlignment="1" applyProtection="1">
      <alignment horizontal="left" vertical="center" wrapText="1"/>
    </xf>
    <xf numFmtId="3" fontId="2" fillId="0" borderId="38" xfId="0" applyNumberFormat="1" applyFont="1" applyFill="1" applyBorder="1" applyAlignment="1" applyProtection="1"/>
    <xf numFmtId="3" fontId="2" fillId="3" borderId="7" xfId="0" applyNumberFormat="1" applyFont="1" applyFill="1" applyBorder="1" applyAlignment="1" applyProtection="1">
      <protection locked="0"/>
    </xf>
    <xf numFmtId="3" fontId="2" fillId="3" borderId="8" xfId="0" applyNumberFormat="1" applyFont="1" applyFill="1" applyBorder="1" applyAlignment="1" applyProtection="1">
      <protection locked="0"/>
    </xf>
    <xf numFmtId="3" fontId="2" fillId="3" borderId="9" xfId="0" applyNumberFormat="1" applyFont="1" applyFill="1" applyBorder="1" applyAlignment="1" applyProtection="1">
      <protection locked="0"/>
    </xf>
    <xf numFmtId="3" fontId="2" fillId="3" borderId="29" xfId="0" applyNumberFormat="1" applyFont="1" applyFill="1" applyBorder="1" applyAlignment="1" applyProtection="1">
      <alignment wrapText="1"/>
      <protection locked="0"/>
    </xf>
    <xf numFmtId="41" fontId="2" fillId="0" borderId="30" xfId="0" applyNumberFormat="1" applyFont="1" applyFill="1" applyBorder="1" applyAlignment="1" applyProtection="1">
      <alignment horizontal="left" vertical="center" wrapText="1"/>
    </xf>
    <xf numFmtId="0" fontId="5" fillId="2" borderId="0" xfId="0" applyFont="1" applyFill="1" applyProtection="1"/>
    <xf numFmtId="41" fontId="6" fillId="2" borderId="0" xfId="0" applyNumberFormat="1" applyFont="1" applyFill="1" applyBorder="1" applyAlignment="1" applyProtection="1"/>
    <xf numFmtId="41" fontId="6" fillId="2" borderId="46" xfId="0" applyNumberFormat="1" applyFont="1" applyFill="1" applyBorder="1" applyAlignment="1" applyProtection="1"/>
    <xf numFmtId="0" fontId="5" fillId="2" borderId="0" xfId="0" applyFont="1" applyFill="1" applyAlignment="1" applyProtection="1">
      <alignment horizontal="left" wrapText="1"/>
    </xf>
    <xf numFmtId="41" fontId="3" fillId="2" borderId="0" xfId="0" applyNumberFormat="1" applyFont="1" applyFill="1" applyBorder="1" applyAlignment="1" applyProtection="1"/>
    <xf numFmtId="0" fontId="10" fillId="2" borderId="0" xfId="0" applyFont="1" applyFill="1" applyAlignment="1" applyProtection="1">
      <alignment horizontal="left" wrapText="1"/>
    </xf>
    <xf numFmtId="41" fontId="2" fillId="0" borderId="36" xfId="0" applyNumberFormat="1" applyFont="1" applyFill="1" applyBorder="1" applyAlignment="1" applyProtection="1">
      <alignment horizontal="left" vertical="center" wrapText="1"/>
    </xf>
    <xf numFmtId="3" fontId="2" fillId="3" borderId="2" xfId="0" applyNumberFormat="1" applyFont="1" applyFill="1" applyBorder="1" applyAlignment="1" applyProtection="1">
      <protection locked="0"/>
    </xf>
    <xf numFmtId="0" fontId="2" fillId="2" borderId="0" xfId="0" applyNumberFormat="1" applyFont="1" applyFill="1" applyBorder="1" applyAlignment="1" applyProtection="1"/>
    <xf numFmtId="3" fontId="2" fillId="3" borderId="22"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0" fontId="7" fillId="2" borderId="47" xfId="0" applyNumberFormat="1" applyFont="1" applyFill="1" applyBorder="1" applyAlignment="1" applyProtection="1">
      <alignment horizontal="left"/>
    </xf>
    <xf numFmtId="0" fontId="5" fillId="2" borderId="47" xfId="0" applyNumberFormat="1" applyFont="1" applyFill="1" applyBorder="1" applyAlignment="1" applyProtection="1">
      <alignment horizontal="left"/>
    </xf>
    <xf numFmtId="0" fontId="2" fillId="0" borderId="29" xfId="0" applyNumberFormat="1" applyFont="1" applyFill="1" applyBorder="1" applyAlignment="1" applyProtection="1">
      <alignment horizontal="center" vertical="center" wrapText="1"/>
      <protection hidden="1"/>
    </xf>
    <xf numFmtId="0" fontId="2" fillId="2" borderId="0" xfId="0" applyNumberFormat="1" applyFont="1" applyFill="1" applyAlignment="1" applyProtection="1">
      <protection hidden="1"/>
    </xf>
    <xf numFmtId="41" fontId="3" fillId="2" borderId="0" xfId="0" applyNumberFormat="1" applyFont="1" applyFill="1" applyBorder="1" applyAlignment="1" applyProtection="1">
      <protection hidden="1"/>
    </xf>
    <xf numFmtId="0" fontId="10" fillId="2" borderId="0" xfId="0" applyFont="1" applyFill="1" applyAlignment="1" applyProtection="1">
      <alignment horizontal="left" wrapText="1"/>
      <protection hidden="1"/>
    </xf>
    <xf numFmtId="0" fontId="1" fillId="2" borderId="0" xfId="0" applyFont="1" applyFill="1" applyAlignment="1" applyProtection="1">
      <alignment horizontal="left" wrapText="1"/>
      <protection hidden="1"/>
    </xf>
    <xf numFmtId="0" fontId="1" fillId="2" borderId="0" xfId="0" applyFont="1" applyFill="1" applyAlignment="1" applyProtection="1">
      <alignment wrapText="1"/>
      <protection hidden="1"/>
    </xf>
    <xf numFmtId="0" fontId="2" fillId="0" borderId="0" xfId="0" applyNumberFormat="1" applyFont="1" applyFill="1" applyAlignment="1" applyProtection="1">
      <protection hidden="1"/>
    </xf>
    <xf numFmtId="3" fontId="2" fillId="3" borderId="15" xfId="0" applyNumberFormat="1" applyFont="1" applyFill="1" applyBorder="1" applyAlignment="1" applyProtection="1">
      <protection locked="0"/>
    </xf>
    <xf numFmtId="3" fontId="2" fillId="6" borderId="35" xfId="0" applyNumberFormat="1" applyFont="1" applyFill="1" applyBorder="1" applyAlignment="1" applyProtection="1"/>
    <xf numFmtId="41" fontId="3" fillId="2" borderId="48" xfId="0" applyNumberFormat="1" applyFont="1" applyFill="1" applyBorder="1" applyAlignment="1" applyProtection="1">
      <protection hidden="1"/>
    </xf>
    <xf numFmtId="0" fontId="2" fillId="2" borderId="0" xfId="0" applyFont="1" applyFill="1" applyProtection="1">
      <protection hidden="1"/>
    </xf>
    <xf numFmtId="0" fontId="7" fillId="2" borderId="4" xfId="0" applyNumberFormat="1" applyFont="1" applyFill="1" applyBorder="1" applyAlignment="1" applyProtection="1">
      <alignment horizontal="left"/>
      <protection hidden="1"/>
    </xf>
    <xf numFmtId="0" fontId="5" fillId="2" borderId="4" xfId="0" applyNumberFormat="1" applyFont="1" applyFill="1" applyBorder="1" applyAlignment="1" applyProtection="1">
      <alignment horizontal="left"/>
      <protection hidden="1"/>
    </xf>
    <xf numFmtId="0" fontId="5" fillId="2" borderId="47" xfId="0" applyNumberFormat="1" applyFont="1" applyFill="1" applyBorder="1" applyAlignment="1" applyProtection="1">
      <alignment horizontal="left"/>
      <protection hidden="1"/>
    </xf>
    <xf numFmtId="0" fontId="5" fillId="2" borderId="0" xfId="0" applyNumberFormat="1" applyFont="1" applyFill="1" applyBorder="1" applyAlignment="1" applyProtection="1">
      <alignment horizontal="left"/>
      <protection hidden="1"/>
    </xf>
    <xf numFmtId="0" fontId="5" fillId="2" borderId="0" xfId="0" applyFont="1" applyFill="1" applyAlignment="1" applyProtection="1">
      <alignment horizontal="left" wrapText="1"/>
      <protection hidden="1"/>
    </xf>
    <xf numFmtId="0" fontId="1" fillId="2" borderId="0" xfId="0" applyNumberFormat="1" applyFont="1" applyFill="1" applyAlignment="1" applyProtection="1">
      <protection hidden="1"/>
    </xf>
    <xf numFmtId="0" fontId="10" fillId="2" borderId="0" xfId="0" applyFont="1" applyFill="1" applyBorder="1" applyAlignment="1" applyProtection="1">
      <alignment horizontal="left" wrapText="1"/>
      <protection hidden="1"/>
    </xf>
    <xf numFmtId="0" fontId="2" fillId="0" borderId="7"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9"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left" vertical="center" wrapText="1"/>
      <protection hidden="1"/>
    </xf>
    <xf numFmtId="0" fontId="9" fillId="2" borderId="0" xfId="0" applyFont="1" applyFill="1" applyAlignment="1" applyProtection="1">
      <alignment vertical="center"/>
    </xf>
    <xf numFmtId="0" fontId="6" fillId="2" borderId="0" xfId="0" applyNumberFormat="1" applyFont="1" applyFill="1" applyBorder="1" applyAlignment="1" applyProtection="1">
      <protection hidden="1"/>
    </xf>
    <xf numFmtId="0" fontId="2" fillId="0" borderId="29" xfId="0" applyNumberFormat="1" applyFont="1" applyFill="1" applyBorder="1" applyAlignment="1" applyProtection="1">
      <alignment horizontal="left" vertical="center" wrapText="1"/>
      <protection hidden="1"/>
    </xf>
    <xf numFmtId="3" fontId="2" fillId="0" borderId="6"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50" xfId="0" applyNumberFormat="1" applyFont="1" applyFill="1" applyBorder="1" applyAlignment="1" applyProtection="1">
      <protection locked="0"/>
    </xf>
    <xf numFmtId="3" fontId="2" fillId="3" borderId="51" xfId="0" applyNumberFormat="1" applyFont="1" applyFill="1" applyBorder="1" applyAlignment="1" applyProtection="1">
      <protection locked="0"/>
    </xf>
    <xf numFmtId="3" fontId="2" fillId="3" borderId="6" xfId="0" applyNumberFormat="1" applyFont="1" applyFill="1" applyBorder="1" applyAlignment="1" applyProtection="1">
      <alignment wrapText="1"/>
      <protection locked="0"/>
    </xf>
    <xf numFmtId="0" fontId="1" fillId="2" borderId="0" xfId="0" applyNumberFormat="1" applyFont="1" applyFill="1" applyBorder="1" applyAlignment="1" applyProtection="1">
      <protection hidden="1"/>
    </xf>
    <xf numFmtId="0" fontId="2" fillId="0" borderId="7" xfId="0" applyNumberFormat="1" applyFont="1" applyFill="1" applyBorder="1" applyAlignment="1" applyProtection="1">
      <alignment horizontal="center" vertical="center"/>
      <protection hidden="1"/>
    </xf>
    <xf numFmtId="0" fontId="2" fillId="0" borderId="9"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wrapText="1"/>
      <protection hidden="1"/>
    </xf>
    <xf numFmtId="41" fontId="2" fillId="0" borderId="10" xfId="0" applyNumberFormat="1" applyFont="1" applyFill="1" applyBorder="1" applyAlignment="1" applyProtection="1">
      <alignment horizontal="left" vertical="center" wrapText="1"/>
      <protection hidden="1"/>
    </xf>
    <xf numFmtId="3" fontId="2" fillId="0" borderId="15" xfId="0" applyNumberFormat="1" applyFont="1" applyFill="1" applyBorder="1" applyAlignment="1" applyProtection="1"/>
    <xf numFmtId="0" fontId="8" fillId="2" borderId="0" xfId="0" applyFont="1" applyFill="1" applyAlignment="1" applyProtection="1">
      <alignment vertical="center"/>
      <protection hidden="1"/>
    </xf>
    <xf numFmtId="0" fontId="2" fillId="4" borderId="0" xfId="0" applyNumberFormat="1" applyFont="1" applyFill="1" applyAlignment="1" applyProtection="1">
      <protection hidden="1"/>
    </xf>
    <xf numFmtId="41" fontId="2" fillId="0" borderId="22" xfId="0" applyNumberFormat="1" applyFont="1" applyFill="1" applyBorder="1" applyAlignment="1" applyProtection="1">
      <alignment horizontal="left" vertical="center" wrapText="1"/>
      <protection hidden="1"/>
    </xf>
    <xf numFmtId="3" fontId="2" fillId="0" borderId="22" xfId="0" applyNumberFormat="1" applyFont="1" applyFill="1" applyBorder="1" applyAlignment="1" applyProtection="1"/>
    <xf numFmtId="41" fontId="2" fillId="0" borderId="35" xfId="0" applyNumberFormat="1" applyFont="1" applyFill="1" applyBorder="1" applyAlignment="1" applyProtection="1">
      <alignment horizontal="left" vertical="center" wrapText="1"/>
      <protection hidden="1"/>
    </xf>
    <xf numFmtId="3" fontId="2" fillId="0" borderId="35" xfId="0" applyNumberFormat="1" applyFont="1" applyFill="1" applyBorder="1" applyAlignment="1" applyProtection="1"/>
    <xf numFmtId="3" fontId="2" fillId="6" borderId="12" xfId="0" applyNumberFormat="1" applyFont="1" applyFill="1" applyBorder="1" applyAlignment="1" applyProtection="1"/>
    <xf numFmtId="3" fontId="2" fillId="6" borderId="13" xfId="0" applyNumberFormat="1" applyFont="1" applyFill="1" applyBorder="1" applyAlignment="1" applyProtection="1"/>
    <xf numFmtId="3" fontId="2" fillId="6" borderId="32" xfId="0" applyNumberFormat="1" applyFont="1" applyFill="1" applyBorder="1" applyAlignment="1" applyProtection="1"/>
    <xf numFmtId="3" fontId="2" fillId="6" borderId="33" xfId="0" applyNumberFormat="1" applyFont="1" applyFill="1" applyBorder="1" applyAlignment="1" applyProtection="1"/>
    <xf numFmtId="3" fontId="2" fillId="6" borderId="19" xfId="0" applyNumberFormat="1" applyFont="1" applyFill="1" applyBorder="1" applyAlignment="1" applyProtection="1"/>
    <xf numFmtId="3" fontId="2" fillId="6" borderId="20" xfId="0" applyNumberFormat="1" applyFont="1" applyFill="1" applyBorder="1" applyAlignment="1" applyProtection="1"/>
    <xf numFmtId="0" fontId="5" fillId="2" borderId="4" xfId="0" applyNumberFormat="1" applyFont="1" applyFill="1" applyBorder="1" applyAlignment="1" applyProtection="1">
      <alignment horizontal="left" wrapText="1"/>
      <protection hidden="1"/>
    </xf>
    <xf numFmtId="0" fontId="5" fillId="2" borderId="47" xfId="0" applyNumberFormat="1" applyFont="1" applyFill="1" applyBorder="1" applyAlignment="1" applyProtection="1">
      <alignment horizontal="left" wrapText="1"/>
      <protection hidden="1"/>
    </xf>
    <xf numFmtId="0" fontId="5" fillId="2" borderId="0" xfId="0" applyNumberFormat="1" applyFont="1" applyFill="1" applyBorder="1" applyAlignment="1" applyProtection="1">
      <alignment wrapText="1"/>
      <protection hidden="1"/>
    </xf>
    <xf numFmtId="41" fontId="6" fillId="2" borderId="0" xfId="0" applyNumberFormat="1" applyFont="1" applyFill="1" applyBorder="1" applyAlignment="1" applyProtection="1">
      <protection hidden="1"/>
    </xf>
    <xf numFmtId="41" fontId="2" fillId="2" borderId="0" xfId="0" applyNumberFormat="1" applyFont="1" applyFill="1" applyBorder="1" applyAlignment="1" applyProtection="1">
      <protection hidden="1"/>
    </xf>
    <xf numFmtId="0" fontId="1" fillId="2" borderId="0" xfId="0" applyNumberFormat="1" applyFont="1" applyFill="1" applyBorder="1" applyAlignment="1" applyProtection="1">
      <alignment wrapText="1"/>
      <protection hidden="1"/>
    </xf>
    <xf numFmtId="164" fontId="2" fillId="2" borderId="0" xfId="0" applyNumberFormat="1" applyFont="1" applyFill="1" applyBorder="1" applyAlignment="1" applyProtection="1">
      <protection hidden="1"/>
    </xf>
    <xf numFmtId="0" fontId="2" fillId="2" borderId="0" xfId="0" applyNumberFormat="1" applyFont="1" applyFill="1" applyBorder="1" applyAlignment="1" applyProtection="1">
      <protection hidden="1"/>
    </xf>
    <xf numFmtId="164" fontId="2" fillId="0" borderId="7" xfId="0" applyNumberFormat="1"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53" xfId="0" applyFont="1" applyBorder="1" applyAlignment="1" applyProtection="1">
      <alignment horizontal="center" vertical="center" wrapText="1"/>
      <protection hidden="1"/>
    </xf>
    <xf numFmtId="164" fontId="2" fillId="0" borderId="54" xfId="0" applyNumberFormat="1" applyFont="1" applyFill="1" applyBorder="1" applyAlignment="1" applyProtection="1">
      <alignment horizontal="center" vertical="center" wrapText="1"/>
      <protection hidden="1"/>
    </xf>
    <xf numFmtId="3" fontId="2" fillId="3" borderId="11" xfId="0" applyNumberFormat="1" applyFont="1" applyFill="1" applyBorder="1" applyAlignment="1" applyProtection="1">
      <alignment wrapText="1"/>
      <protection locked="0"/>
    </xf>
    <xf numFmtId="3" fontId="2" fillId="3" borderId="13" xfId="0" applyNumberFormat="1" applyFont="1" applyFill="1" applyBorder="1" applyAlignment="1" applyProtection="1">
      <alignment wrapText="1"/>
      <protection locked="0"/>
    </xf>
    <xf numFmtId="3" fontId="2" fillId="3" borderId="55" xfId="0" applyNumberFormat="1" applyFont="1" applyFill="1" applyBorder="1" applyAlignment="1" applyProtection="1">
      <alignment wrapText="1"/>
      <protection locked="0"/>
    </xf>
    <xf numFmtId="3" fontId="2" fillId="3" borderId="14" xfId="0" applyNumberFormat="1" applyFont="1" applyFill="1" applyBorder="1" applyAlignment="1" applyProtection="1">
      <alignment wrapText="1"/>
      <protection locked="0"/>
    </xf>
    <xf numFmtId="3" fontId="2" fillId="3" borderId="18" xfId="0" applyNumberFormat="1" applyFont="1" applyFill="1" applyBorder="1" applyAlignment="1" applyProtection="1">
      <alignment wrapText="1"/>
      <protection locked="0"/>
    </xf>
    <xf numFmtId="3" fontId="2" fillId="3" borderId="20" xfId="0" applyNumberFormat="1" applyFont="1" applyFill="1" applyBorder="1" applyAlignment="1" applyProtection="1">
      <alignment wrapText="1"/>
      <protection locked="0"/>
    </xf>
    <xf numFmtId="3" fontId="2" fillId="3" borderId="56" xfId="0" applyNumberFormat="1" applyFont="1" applyFill="1" applyBorder="1" applyAlignment="1" applyProtection="1">
      <alignment wrapText="1"/>
      <protection locked="0"/>
    </xf>
    <xf numFmtId="3" fontId="2" fillId="3" borderId="21" xfId="0" applyNumberFormat="1" applyFont="1" applyFill="1" applyBorder="1" applyAlignment="1" applyProtection="1">
      <alignment wrapText="1"/>
      <protection locked="0"/>
    </xf>
    <xf numFmtId="3" fontId="2" fillId="6" borderId="57" xfId="0" applyNumberFormat="1" applyFont="1" applyFill="1" applyBorder="1" applyAlignment="1" applyProtection="1"/>
    <xf numFmtId="0" fontId="5" fillId="2" borderId="1" xfId="0" applyFont="1" applyFill="1" applyBorder="1" applyAlignment="1" applyProtection="1">
      <alignment horizontal="left"/>
      <protection hidden="1"/>
    </xf>
    <xf numFmtId="0" fontId="6" fillId="2" borderId="0" xfId="0" applyFont="1" applyFill="1" applyBorder="1" applyProtection="1">
      <protection hidden="1"/>
    </xf>
    <xf numFmtId="0" fontId="6" fillId="2" borderId="0" xfId="0" applyFont="1" applyFill="1" applyProtection="1">
      <protection hidden="1"/>
    </xf>
    <xf numFmtId="0" fontId="6" fillId="2" borderId="0" xfId="0" applyFont="1" applyFill="1" applyBorder="1" applyAlignment="1" applyProtection="1">
      <alignment horizontal="left"/>
      <protection hidden="1"/>
    </xf>
    <xf numFmtId="0" fontId="7" fillId="2" borderId="0" xfId="0" applyNumberFormat="1" applyFont="1" applyFill="1" applyAlignment="1" applyProtection="1">
      <alignment horizontal="left"/>
      <protection hidden="1"/>
    </xf>
    <xf numFmtId="0" fontId="5" fillId="2" borderId="0" xfId="0" applyFont="1" applyFill="1" applyProtection="1">
      <protection hidden="1"/>
    </xf>
    <xf numFmtId="0" fontId="5" fillId="2" borderId="0" xfId="0" applyFont="1" applyFill="1" applyAlignment="1" applyProtection="1">
      <alignment wrapText="1"/>
      <protection hidden="1"/>
    </xf>
    <xf numFmtId="0" fontId="5" fillId="2" borderId="0" xfId="0" applyNumberFormat="1" applyFont="1" applyFill="1" applyAlignment="1" applyProtection="1">
      <protection hidden="1"/>
    </xf>
    <xf numFmtId="0" fontId="2" fillId="2" borderId="0" xfId="0" applyFont="1" applyFill="1" applyBorder="1" applyAlignment="1" applyProtection="1">
      <alignment horizontal="center" vertical="center"/>
      <protection hidden="1"/>
    </xf>
    <xf numFmtId="0" fontId="2" fillId="2" borderId="0" xfId="0" applyNumberFormat="1" applyFont="1" applyFill="1" applyBorder="1" applyAlignment="1" applyProtection="1">
      <alignment horizontal="center" vertical="center"/>
      <protection hidden="1"/>
    </xf>
    <xf numFmtId="41" fontId="2" fillId="2" borderId="0" xfId="0" applyNumberFormat="1" applyFont="1" applyFill="1" applyBorder="1" applyAlignment="1" applyProtection="1">
      <alignment horizontal="center" vertical="center" wrapText="1"/>
      <protection hidden="1"/>
    </xf>
    <xf numFmtId="0" fontId="3" fillId="2" borderId="0" xfId="0" applyNumberFormat="1" applyFont="1" applyFill="1" applyAlignment="1" applyProtection="1">
      <alignment wrapText="1"/>
      <protection hidden="1"/>
    </xf>
    <xf numFmtId="0" fontId="6" fillId="2" borderId="0" xfId="0" applyNumberFormat="1" applyFont="1" applyFill="1" applyAlignment="1" applyProtection="1">
      <protection hidden="1"/>
    </xf>
    <xf numFmtId="0" fontId="2" fillId="2" borderId="0" xfId="0" applyFont="1" applyFill="1" applyBorder="1" applyAlignment="1" applyProtection="1">
      <alignment horizontal="center" vertical="center" wrapText="1"/>
      <protection hidden="1"/>
    </xf>
    <xf numFmtId="41" fontId="3" fillId="2" borderId="0" xfId="0" applyNumberFormat="1" applyFont="1" applyFill="1" applyBorder="1" applyAlignment="1" applyProtection="1">
      <alignment horizontal="right"/>
      <protection hidden="1"/>
    </xf>
    <xf numFmtId="0" fontId="4" fillId="2" borderId="4" xfId="0" applyNumberFormat="1" applyFont="1" applyFill="1" applyBorder="1" applyAlignment="1" applyProtection="1">
      <alignment horizontal="left"/>
      <protection hidden="1"/>
    </xf>
    <xf numFmtId="0" fontId="4" fillId="2" borderId="47" xfId="0" applyNumberFormat="1" applyFont="1" applyFill="1" applyBorder="1" applyAlignment="1" applyProtection="1">
      <alignment horizontal="left"/>
      <protection hidden="1"/>
    </xf>
    <xf numFmtId="0" fontId="4" fillId="2" borderId="0" xfId="0" applyNumberFormat="1" applyFont="1" applyFill="1" applyBorder="1" applyAlignment="1" applyProtection="1">
      <alignment horizontal="left"/>
      <protection hidden="1"/>
    </xf>
    <xf numFmtId="0" fontId="4" fillId="2" borderId="0" xfId="0" applyNumberFormat="1" applyFont="1" applyFill="1" applyBorder="1" applyAlignment="1" applyProtection="1">
      <protection hidden="1"/>
    </xf>
    <xf numFmtId="0" fontId="4" fillId="2" borderId="0" xfId="0" applyNumberFormat="1" applyFont="1" applyFill="1" applyAlignment="1" applyProtection="1">
      <protection hidden="1"/>
    </xf>
    <xf numFmtId="0" fontId="4" fillId="2" borderId="0" xfId="0" applyNumberFormat="1" applyFont="1" applyFill="1" applyAlignment="1" applyProtection="1">
      <alignment wrapText="1"/>
      <protection hidden="1"/>
    </xf>
    <xf numFmtId="0" fontId="2" fillId="0" borderId="29" xfId="0" applyNumberFormat="1" applyFont="1" applyFill="1" applyBorder="1" applyAlignment="1" applyProtection="1">
      <alignment horizontal="center" vertical="center" wrapText="1"/>
      <protection hidden="1"/>
    </xf>
    <xf numFmtId="0" fontId="2" fillId="2" borderId="0" xfId="0" applyNumberFormat="1" applyFont="1" applyFill="1" applyAlignment="1" applyProtection="1">
      <alignment wrapText="1"/>
      <protection hidden="1"/>
    </xf>
    <xf numFmtId="0" fontId="2" fillId="0" borderId="48"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vertical="center"/>
      <protection hidden="1"/>
    </xf>
    <xf numFmtId="0" fontId="2" fillId="0" borderId="2" xfId="0" applyNumberFormat="1" applyFont="1" applyFill="1" applyBorder="1" applyAlignment="1" applyProtection="1">
      <alignment vertical="center" wrapText="1"/>
      <protection hidden="1"/>
    </xf>
    <xf numFmtId="0" fontId="2" fillId="0" borderId="29" xfId="0" applyNumberFormat="1" applyFont="1" applyFill="1" applyBorder="1" applyAlignment="1" applyProtection="1">
      <alignment vertical="center" wrapText="1"/>
      <protection hidden="1"/>
    </xf>
    <xf numFmtId="0" fontId="7" fillId="2" borderId="0" xfId="0" applyNumberFormat="1" applyFont="1" applyFill="1" applyBorder="1" applyAlignment="1" applyProtection="1">
      <protection hidden="1"/>
    </xf>
    <xf numFmtId="0" fontId="2" fillId="0" borderId="3" xfId="0" applyNumberFormat="1" applyFont="1" applyFill="1" applyBorder="1" applyAlignment="1" applyProtection="1">
      <alignment horizontal="center" vertical="center" wrapText="1"/>
      <protection hidden="1"/>
    </xf>
    <xf numFmtId="0" fontId="11" fillId="2" borderId="0" xfId="0" applyNumberFormat="1" applyFont="1" applyFill="1" applyAlignment="1" applyProtection="1">
      <protection hidden="1"/>
    </xf>
    <xf numFmtId="0" fontId="3" fillId="2" borderId="0" xfId="0" applyNumberFormat="1" applyFont="1" applyFill="1" applyAlignment="1" applyProtection="1">
      <protection hidden="1"/>
    </xf>
    <xf numFmtId="3" fontId="2" fillId="2" borderId="29" xfId="0" applyNumberFormat="1" applyFont="1" applyFill="1" applyBorder="1" applyAlignment="1" applyProtection="1">
      <alignment wrapText="1"/>
    </xf>
    <xf numFmtId="0" fontId="2" fillId="2" borderId="48" xfId="0" applyNumberFormat="1" applyFont="1" applyFill="1" applyBorder="1" applyAlignment="1" applyProtection="1">
      <protection hidden="1"/>
    </xf>
    <xf numFmtId="0" fontId="2" fillId="2" borderId="0" xfId="0" applyNumberFormat="1" applyFont="1" applyFill="1" applyAlignment="1" applyProtection="1">
      <alignment horizontal="left"/>
      <protection hidden="1"/>
    </xf>
    <xf numFmtId="41" fontId="2" fillId="0" borderId="0" xfId="0" applyNumberFormat="1" applyFont="1" applyFill="1" applyBorder="1" applyAlignment="1" applyProtection="1">
      <alignment horizontal="left"/>
      <protection hidden="1"/>
    </xf>
    <xf numFmtId="0" fontId="3" fillId="0" borderId="0" xfId="0" applyNumberFormat="1" applyFont="1" applyFill="1" applyAlignment="1" applyProtection="1">
      <protection hidden="1"/>
    </xf>
    <xf numFmtId="0" fontId="1" fillId="0" borderId="0" xfId="0" applyFont="1" applyFill="1" applyAlignment="1" applyProtection="1">
      <alignment wrapText="1"/>
      <protection hidden="1"/>
    </xf>
    <xf numFmtId="0" fontId="2" fillId="0" borderId="0" xfId="0" applyNumberFormat="1" applyFont="1" applyFill="1" applyAlignment="1" applyProtection="1">
      <alignment horizontal="left"/>
      <protection hidden="1"/>
    </xf>
    <xf numFmtId="0" fontId="2" fillId="5" borderId="0" xfId="0" applyNumberFormat="1" applyFont="1" applyFill="1" applyAlignment="1" applyProtection="1">
      <protection hidden="1"/>
    </xf>
    <xf numFmtId="0" fontId="2" fillId="7" borderId="0" xfId="0" applyNumberFormat="1" applyFont="1" applyFill="1" applyAlignment="1" applyProtection="1">
      <alignment horizontal="left"/>
    </xf>
    <xf numFmtId="0" fontId="3" fillId="0" borderId="0" xfId="0" applyNumberFormat="1" applyFont="1" applyFill="1" applyAlignment="1" applyProtection="1"/>
    <xf numFmtId="0" fontId="2" fillId="7" borderId="0" xfId="0" applyNumberFormat="1" applyFont="1" applyFill="1" applyAlignment="1" applyProtection="1">
      <protection hidden="1"/>
    </xf>
    <xf numFmtId="0" fontId="2" fillId="0" borderId="0" xfId="0" applyNumberFormat="1" applyFont="1" applyFill="1" applyAlignment="1" applyProtection="1">
      <alignment horizontal="left"/>
    </xf>
    <xf numFmtId="0" fontId="0" fillId="0" borderId="0" xfId="0"/>
    <xf numFmtId="0" fontId="2" fillId="2" borderId="0" xfId="0" applyNumberFormat="1" applyFont="1" applyFill="1" applyAlignment="1" applyProtection="1"/>
    <xf numFmtId="0" fontId="2" fillId="0" borderId="0" xfId="0" applyNumberFormat="1" applyFont="1" applyFill="1" applyAlignment="1" applyProtection="1"/>
    <xf numFmtId="0" fontId="1" fillId="2" borderId="0" xfId="0" applyNumberFormat="1" applyFont="1" applyFill="1" applyAlignment="1" applyProtection="1">
      <alignment horizontal="left"/>
    </xf>
    <xf numFmtId="0" fontId="2" fillId="2" borderId="0" xfId="0" applyFont="1" applyFill="1" applyBorder="1" applyProtection="1"/>
    <xf numFmtId="0" fontId="2" fillId="2" borderId="0" xfId="0" applyFont="1" applyFill="1" applyProtection="1"/>
    <xf numFmtId="0" fontId="4" fillId="2" borderId="0" xfId="0" applyFont="1" applyFill="1" applyBorder="1" applyAlignment="1" applyProtection="1">
      <alignment horizontal="center"/>
    </xf>
    <xf numFmtId="0" fontId="3" fillId="2" borderId="0" xfId="0" applyFont="1" applyFill="1" applyProtection="1"/>
    <xf numFmtId="0" fontId="5" fillId="2" borderId="0" xfId="0" applyFont="1" applyFill="1" applyProtection="1"/>
    <xf numFmtId="0" fontId="6" fillId="2" borderId="0" xfId="0" applyFont="1" applyFill="1" applyProtection="1"/>
    <xf numFmtId="0" fontId="6" fillId="2" borderId="0" xfId="0" applyFont="1" applyFill="1" applyBorder="1" applyProtection="1"/>
    <xf numFmtId="0" fontId="2" fillId="0" borderId="7" xfId="0" applyNumberFormat="1" applyFont="1" applyFill="1" applyBorder="1" applyAlignment="1" applyProtection="1">
      <alignment horizontal="center" vertical="center" wrapText="1"/>
    </xf>
    <xf numFmtId="0" fontId="9" fillId="2" borderId="0" xfId="0" applyFont="1" applyFill="1" applyAlignment="1" applyProtection="1">
      <alignment vertical="center"/>
    </xf>
    <xf numFmtId="0" fontId="2" fillId="2" borderId="0" xfId="0" applyNumberFormat="1" applyFont="1" applyFill="1" applyBorder="1" applyAlignment="1" applyProtection="1"/>
    <xf numFmtId="0" fontId="2" fillId="0" borderId="8" xfId="0" applyNumberFormat="1" applyFont="1" applyFill="1" applyBorder="1" applyAlignment="1" applyProtection="1">
      <alignment horizontal="center" vertical="center" wrapText="1"/>
    </xf>
    <xf numFmtId="0" fontId="2" fillId="0" borderId="40" xfId="0" applyNumberFormat="1" applyFont="1" applyFill="1" applyBorder="1" applyAlignment="1" applyProtection="1">
      <alignment horizontal="center" vertical="center" wrapText="1"/>
    </xf>
    <xf numFmtId="0" fontId="2" fillId="0" borderId="41" xfId="0" applyNumberFormat="1" applyFont="1" applyFill="1" applyBorder="1" applyAlignment="1" applyProtection="1">
      <alignment horizontal="center" vertical="center" wrapText="1"/>
    </xf>
    <xf numFmtId="0" fontId="2" fillId="0" borderId="29" xfId="0" applyNumberFormat="1" applyFont="1" applyFill="1" applyBorder="1" applyAlignment="1" applyProtection="1">
      <alignment horizontal="center" vertical="center" wrapText="1"/>
    </xf>
    <xf numFmtId="0" fontId="2" fillId="2" borderId="0" xfId="0" applyFont="1" applyFill="1" applyProtection="1">
      <protection hidden="1"/>
    </xf>
    <xf numFmtId="0" fontId="5" fillId="2" borderId="0" xfId="0" applyNumberFormat="1" applyFont="1" applyFill="1" applyAlignment="1" applyProtection="1"/>
    <xf numFmtId="0" fontId="2" fillId="2" borderId="0" xfId="0" applyNumberFormat="1" applyFont="1" applyFill="1" applyAlignment="1" applyProtection="1">
      <protection hidden="1"/>
    </xf>
    <xf numFmtId="0" fontId="2" fillId="0" borderId="0" xfId="0" applyNumberFormat="1" applyFont="1" applyFill="1" applyAlignment="1" applyProtection="1">
      <protection hidden="1"/>
    </xf>
    <xf numFmtId="0" fontId="2" fillId="2" borderId="0" xfId="0" applyFont="1" applyFill="1" applyBorder="1" applyAlignment="1" applyProtection="1">
      <alignment wrapText="1"/>
    </xf>
    <xf numFmtId="0" fontId="1" fillId="2" borderId="0" xfId="0" applyFont="1" applyFill="1" applyAlignment="1" applyProtection="1">
      <alignment wrapText="1"/>
    </xf>
    <xf numFmtId="41" fontId="6" fillId="2" borderId="0" xfId="0" applyNumberFormat="1" applyFont="1" applyFill="1" applyBorder="1" applyAlignment="1" applyProtection="1"/>
    <xf numFmtId="0" fontId="2" fillId="2" borderId="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1" fillId="2" borderId="0" xfId="0" applyNumberFormat="1" applyFont="1" applyFill="1" applyAlignment="1" applyProtection="1"/>
    <xf numFmtId="0" fontId="1" fillId="2" borderId="0" xfId="0" applyFont="1" applyFill="1" applyAlignment="1" applyProtection="1">
      <alignment wrapText="1"/>
      <protection hidden="1"/>
    </xf>
    <xf numFmtId="0" fontId="2" fillId="2" borderId="0" xfId="0" applyNumberFormat="1" applyFont="1" applyFill="1" applyBorder="1" applyAlignment="1" applyProtection="1">
      <protection hidden="1"/>
    </xf>
    <xf numFmtId="41" fontId="3" fillId="2" borderId="0" xfId="0" applyNumberFormat="1" applyFont="1" applyFill="1" applyBorder="1" applyAlignment="1" applyProtection="1"/>
    <xf numFmtId="0" fontId="2" fillId="0" borderId="7"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9" xfId="0" applyNumberFormat="1" applyFont="1" applyFill="1" applyBorder="1" applyAlignment="1" applyProtection="1">
      <alignment horizontal="center" vertical="center" wrapText="1"/>
      <protection hidden="1"/>
    </xf>
    <xf numFmtId="0" fontId="2" fillId="0" borderId="7" xfId="0" applyNumberFormat="1" applyFont="1" applyFill="1" applyBorder="1" applyAlignment="1" applyProtection="1">
      <alignment horizontal="center" vertical="center"/>
      <protection hidden="1"/>
    </xf>
    <xf numFmtId="0" fontId="2" fillId="0" borderId="9"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alignment wrapText="1"/>
    </xf>
    <xf numFmtId="0" fontId="7" fillId="2" borderId="0" xfId="0" applyNumberFormat="1" applyFont="1" applyFill="1" applyAlignment="1" applyProtection="1">
      <alignment horizontal="left"/>
    </xf>
    <xf numFmtId="0" fontId="5" fillId="2" borderId="0" xfId="0" applyNumberFormat="1" applyFont="1" applyFill="1" applyAlignment="1" applyProtection="1">
      <alignment wrapText="1"/>
    </xf>
    <xf numFmtId="41" fontId="2" fillId="0" borderId="10" xfId="0" applyNumberFormat="1" applyFont="1" applyFill="1" applyBorder="1" applyAlignment="1" applyProtection="1">
      <alignment horizontal="left" vertical="center" wrapText="1"/>
    </xf>
    <xf numFmtId="41" fontId="2" fillId="0" borderId="17" xfId="0" applyNumberFormat="1" applyFont="1" applyFill="1" applyBorder="1" applyAlignment="1" applyProtection="1">
      <alignment horizontal="left" vertical="center" wrapText="1"/>
    </xf>
    <xf numFmtId="41" fontId="2" fillId="0" borderId="29" xfId="0" applyNumberFormat="1" applyFont="1" applyFill="1" applyBorder="1" applyAlignment="1" applyProtection="1">
      <alignment horizontal="center"/>
    </xf>
    <xf numFmtId="41" fontId="2" fillId="0" borderId="3" xfId="0" applyNumberFormat="1" applyFont="1" applyFill="1" applyBorder="1" applyAlignment="1" applyProtection="1">
      <alignment horizontal="left" vertical="center" wrapText="1"/>
    </xf>
    <xf numFmtId="0" fontId="5" fillId="2" borderId="0" xfId="0" applyNumberFormat="1" applyFont="1" applyFill="1" applyBorder="1" applyAlignment="1" applyProtection="1"/>
    <xf numFmtId="0" fontId="5" fillId="2" borderId="0" xfId="0" applyNumberFormat="1" applyFont="1" applyFill="1" applyBorder="1" applyAlignment="1" applyProtection="1">
      <alignment horizontal="left"/>
    </xf>
    <xf numFmtId="0" fontId="2" fillId="0" borderId="3" xfId="0" applyNumberFormat="1" applyFont="1" applyFill="1" applyBorder="1" applyAlignment="1" applyProtection="1">
      <alignment horizontal="center" vertical="center" wrapText="1"/>
    </xf>
    <xf numFmtId="0" fontId="4" fillId="2" borderId="0" xfId="0" applyNumberFormat="1" applyFont="1" applyFill="1" applyAlignment="1" applyProtection="1"/>
    <xf numFmtId="0" fontId="2" fillId="0" borderId="29" xfId="0" applyNumberFormat="1" applyFont="1" applyFill="1" applyBorder="1" applyAlignment="1" applyProtection="1">
      <alignment horizontal="left" vertical="center" wrapText="1"/>
    </xf>
    <xf numFmtId="0" fontId="7" fillId="0" borderId="0" xfId="0" applyNumberFormat="1" applyFont="1" applyFill="1" applyAlignment="1" applyProtection="1">
      <alignment horizontal="left"/>
    </xf>
    <xf numFmtId="41" fontId="3" fillId="2" borderId="0" xfId="0" applyNumberFormat="1" applyFont="1" applyFill="1" applyBorder="1" applyAlignment="1" applyProtection="1">
      <alignment wrapText="1"/>
    </xf>
    <xf numFmtId="0" fontId="10" fillId="2" borderId="0" xfId="0" applyFont="1" applyFill="1" applyAlignment="1" applyProtection="1">
      <alignment horizontal="left" wrapText="1"/>
    </xf>
    <xf numFmtId="41" fontId="2" fillId="0" borderId="38" xfId="0" applyNumberFormat="1" applyFont="1" applyFill="1" applyBorder="1" applyAlignment="1" applyProtection="1">
      <alignment horizontal="left" vertical="center" wrapText="1"/>
    </xf>
    <xf numFmtId="41" fontId="2" fillId="0" borderId="30" xfId="0" applyNumberFormat="1" applyFont="1" applyFill="1" applyBorder="1" applyAlignment="1" applyProtection="1">
      <alignment horizontal="left" vertical="center" wrapText="1"/>
    </xf>
    <xf numFmtId="41" fontId="6" fillId="2" borderId="46" xfId="0" applyNumberFormat="1" applyFont="1" applyFill="1" applyBorder="1" applyAlignment="1" applyProtection="1"/>
    <xf numFmtId="0" fontId="5" fillId="2" borderId="0" xfId="0" applyFont="1" applyFill="1" applyAlignment="1" applyProtection="1">
      <alignment horizontal="left" wrapText="1"/>
    </xf>
    <xf numFmtId="41" fontId="2" fillId="0" borderId="36" xfId="0" applyNumberFormat="1" applyFont="1" applyFill="1" applyBorder="1" applyAlignment="1" applyProtection="1">
      <alignment horizontal="left" vertical="center" wrapText="1"/>
    </xf>
    <xf numFmtId="0" fontId="7" fillId="2" borderId="47" xfId="0" applyNumberFormat="1" applyFont="1" applyFill="1" applyBorder="1" applyAlignment="1" applyProtection="1">
      <alignment horizontal="left"/>
    </xf>
    <xf numFmtId="0" fontId="5" fillId="2" borderId="47" xfId="0" applyNumberFormat="1" applyFont="1" applyFill="1" applyBorder="1" applyAlignment="1" applyProtection="1">
      <alignment horizontal="left"/>
    </xf>
    <xf numFmtId="0" fontId="2" fillId="0" borderId="29" xfId="0" applyNumberFormat="1" applyFont="1" applyFill="1" applyBorder="1" applyAlignment="1" applyProtection="1">
      <alignment horizontal="center" vertical="center" wrapText="1"/>
      <protection hidden="1"/>
    </xf>
    <xf numFmtId="41" fontId="3" fillId="2" borderId="0" xfId="0" applyNumberFormat="1" applyFont="1" applyFill="1" applyBorder="1" applyAlignment="1" applyProtection="1">
      <protection hidden="1"/>
    </xf>
    <xf numFmtId="0" fontId="10" fillId="2" borderId="0" xfId="0" applyFont="1" applyFill="1" applyAlignment="1" applyProtection="1">
      <alignment horizontal="left" wrapText="1"/>
      <protection hidden="1"/>
    </xf>
    <xf numFmtId="0" fontId="6" fillId="2" borderId="0" xfId="0" applyNumberFormat="1" applyFont="1" applyFill="1" applyAlignment="1" applyProtection="1">
      <protection hidden="1"/>
    </xf>
    <xf numFmtId="41" fontId="3" fillId="2" borderId="48" xfId="0" applyNumberFormat="1" applyFont="1" applyFill="1" applyBorder="1" applyAlignment="1" applyProtection="1">
      <protection hidden="1"/>
    </xf>
    <xf numFmtId="0" fontId="6" fillId="2" borderId="0" xfId="0" applyFont="1" applyFill="1" applyProtection="1">
      <protection hidden="1"/>
    </xf>
    <xf numFmtId="0" fontId="5" fillId="2" borderId="4" xfId="0" applyNumberFormat="1" applyFont="1" applyFill="1" applyBorder="1" applyAlignment="1" applyProtection="1">
      <alignment horizontal="left"/>
      <protection hidden="1"/>
    </xf>
    <xf numFmtId="0" fontId="5" fillId="2" borderId="47" xfId="0" applyNumberFormat="1" applyFont="1" applyFill="1" applyBorder="1" applyAlignment="1" applyProtection="1">
      <alignment horizontal="left"/>
      <protection hidden="1"/>
    </xf>
    <xf numFmtId="0" fontId="5" fillId="2" borderId="0" xfId="0" applyNumberFormat="1" applyFont="1" applyFill="1" applyBorder="1" applyAlignment="1" applyProtection="1">
      <alignment horizontal="left"/>
      <protection hidden="1"/>
    </xf>
    <xf numFmtId="0" fontId="5" fillId="2" borderId="0" xfId="0" applyFont="1" applyFill="1" applyAlignment="1" applyProtection="1">
      <alignment horizontal="left" wrapText="1"/>
      <protection hidden="1"/>
    </xf>
    <xf numFmtId="0" fontId="5" fillId="2" borderId="0" xfId="0" applyNumberFormat="1" applyFont="1" applyFill="1" applyAlignment="1" applyProtection="1">
      <protection hidden="1"/>
    </xf>
    <xf numFmtId="0" fontId="10" fillId="2" borderId="0" xfId="0" applyFont="1" applyFill="1" applyBorder="1" applyAlignment="1" applyProtection="1">
      <alignment horizontal="left" wrapText="1"/>
      <protection hidden="1"/>
    </xf>
    <xf numFmtId="41" fontId="2" fillId="0" borderId="10" xfId="0" applyNumberFormat="1" applyFont="1" applyFill="1" applyBorder="1" applyAlignment="1" applyProtection="1">
      <alignment horizontal="left" vertical="center" wrapText="1"/>
      <protection hidden="1"/>
    </xf>
    <xf numFmtId="41" fontId="2" fillId="0" borderId="22" xfId="0" applyNumberFormat="1" applyFont="1" applyFill="1" applyBorder="1" applyAlignment="1" applyProtection="1">
      <alignment horizontal="left" vertical="center" wrapText="1"/>
      <protection hidden="1"/>
    </xf>
    <xf numFmtId="41" fontId="2" fillId="0" borderId="35" xfId="0" applyNumberFormat="1" applyFont="1" applyFill="1" applyBorder="1" applyAlignment="1" applyProtection="1">
      <alignment horizontal="left" vertical="center" wrapText="1"/>
      <protection hidden="1"/>
    </xf>
    <xf numFmtId="0" fontId="5" fillId="2" borderId="4" xfId="0" applyNumberFormat="1" applyFont="1" applyFill="1" applyBorder="1" applyAlignment="1" applyProtection="1">
      <alignment horizontal="left" wrapText="1"/>
      <protection hidden="1"/>
    </xf>
    <xf numFmtId="0" fontId="5" fillId="2" borderId="47" xfId="0" applyNumberFormat="1" applyFont="1" applyFill="1" applyBorder="1" applyAlignment="1" applyProtection="1">
      <alignment horizontal="left" wrapText="1"/>
      <protection hidden="1"/>
    </xf>
    <xf numFmtId="0" fontId="5" fillId="2" borderId="0" xfId="0" applyNumberFormat="1" applyFont="1" applyFill="1" applyBorder="1" applyAlignment="1" applyProtection="1">
      <alignment wrapText="1"/>
      <protection hidden="1"/>
    </xf>
    <xf numFmtId="41" fontId="6" fillId="2" borderId="0" xfId="0" applyNumberFormat="1" applyFont="1" applyFill="1" applyBorder="1" applyAlignment="1" applyProtection="1">
      <protection hidden="1"/>
    </xf>
    <xf numFmtId="164" fontId="2" fillId="2" borderId="0" xfId="0" applyNumberFormat="1" applyFont="1" applyFill="1" applyBorder="1" applyAlignment="1" applyProtection="1">
      <protection hidden="1"/>
    </xf>
    <xf numFmtId="0" fontId="6" fillId="2" borderId="0" xfId="0" applyNumberFormat="1" applyFont="1" applyFill="1" applyBorder="1" applyAlignment="1" applyProtection="1">
      <protection hidden="1"/>
    </xf>
    <xf numFmtId="164" fontId="2" fillId="0" borderId="7" xfId="0" applyNumberFormat="1"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53" xfId="0" applyFont="1" applyBorder="1" applyAlignment="1" applyProtection="1">
      <alignment horizontal="center" vertical="center" wrapText="1"/>
      <protection hidden="1"/>
    </xf>
    <xf numFmtId="164" fontId="2" fillId="0" borderId="54"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protection hidden="1"/>
    </xf>
    <xf numFmtId="0" fontId="6" fillId="2" borderId="0" xfId="0" applyFont="1" applyFill="1" applyBorder="1" applyProtection="1">
      <protection hidden="1"/>
    </xf>
    <xf numFmtId="0" fontId="6" fillId="2" borderId="0" xfId="0" applyFont="1" applyFill="1" applyBorder="1" applyAlignment="1" applyProtection="1">
      <alignment horizontal="left"/>
      <protection hidden="1"/>
    </xf>
    <xf numFmtId="0" fontId="7" fillId="2" borderId="0" xfId="0" applyNumberFormat="1" applyFont="1" applyFill="1" applyAlignment="1" applyProtection="1">
      <alignment horizontal="left"/>
      <protection hidden="1"/>
    </xf>
    <xf numFmtId="0" fontId="5" fillId="2" borderId="0" xfId="0" applyFont="1" applyFill="1" applyProtection="1">
      <protection hidden="1"/>
    </xf>
    <xf numFmtId="0" fontId="5" fillId="2" borderId="0" xfId="0" applyFont="1" applyFill="1" applyAlignment="1" applyProtection="1">
      <alignment wrapText="1"/>
      <protection hidden="1"/>
    </xf>
    <xf numFmtId="0" fontId="2" fillId="2" borderId="0" xfId="0" applyFont="1" applyFill="1" applyBorder="1" applyAlignment="1" applyProtection="1">
      <alignment horizontal="center" vertical="center"/>
      <protection hidden="1"/>
    </xf>
    <xf numFmtId="0" fontId="2" fillId="2" borderId="0" xfId="0" applyNumberFormat="1" applyFont="1" applyFill="1" applyBorder="1" applyAlignment="1" applyProtection="1">
      <alignment horizontal="center" vertical="center"/>
      <protection hidden="1"/>
    </xf>
    <xf numFmtId="41" fontId="2" fillId="2" borderId="0" xfId="0" applyNumberFormat="1" applyFont="1" applyFill="1" applyBorder="1" applyAlignment="1" applyProtection="1">
      <alignment horizontal="center" vertical="center" wrapText="1"/>
      <protection hidden="1"/>
    </xf>
    <xf numFmtId="0" fontId="3" fillId="2" borderId="0" xfId="0" applyNumberFormat="1" applyFont="1" applyFill="1" applyAlignment="1" applyProtection="1">
      <alignment wrapText="1"/>
      <protection hidden="1"/>
    </xf>
    <xf numFmtId="0" fontId="2" fillId="2" borderId="0" xfId="0" applyFont="1" applyFill="1" applyBorder="1" applyAlignment="1" applyProtection="1">
      <alignment horizontal="center" vertical="center" wrapText="1"/>
      <protection hidden="1"/>
    </xf>
    <xf numFmtId="0" fontId="2" fillId="0" borderId="29" xfId="0" applyNumberFormat="1" applyFont="1" applyFill="1" applyBorder="1" applyAlignment="1" applyProtection="1">
      <alignment horizontal="left" vertical="center" wrapText="1"/>
      <protection hidden="1"/>
    </xf>
    <xf numFmtId="41" fontId="3" fillId="2" borderId="0" xfId="0" applyNumberFormat="1" applyFont="1" applyFill="1" applyBorder="1" applyAlignment="1" applyProtection="1">
      <alignment horizontal="right"/>
      <protection hidden="1"/>
    </xf>
    <xf numFmtId="0" fontId="7" fillId="2" borderId="4" xfId="0" applyNumberFormat="1" applyFont="1" applyFill="1" applyBorder="1" applyAlignment="1" applyProtection="1">
      <alignment horizontal="left"/>
      <protection hidden="1"/>
    </xf>
    <xf numFmtId="0" fontId="4" fillId="2" borderId="4" xfId="0" applyNumberFormat="1" applyFont="1" applyFill="1" applyBorder="1" applyAlignment="1" applyProtection="1">
      <alignment horizontal="left"/>
      <protection hidden="1"/>
    </xf>
    <xf numFmtId="0" fontId="4" fillId="2" borderId="47" xfId="0" applyNumberFormat="1" applyFont="1" applyFill="1" applyBorder="1" applyAlignment="1" applyProtection="1">
      <alignment horizontal="left"/>
      <protection hidden="1"/>
    </xf>
    <xf numFmtId="0" fontId="4" fillId="2" borderId="0" xfId="0" applyNumberFormat="1" applyFont="1" applyFill="1" applyBorder="1" applyAlignment="1" applyProtection="1">
      <alignment horizontal="left"/>
      <protection hidden="1"/>
    </xf>
    <xf numFmtId="0" fontId="4" fillId="2" borderId="0" xfId="0" applyNumberFormat="1" applyFont="1" applyFill="1" applyBorder="1" applyAlignment="1" applyProtection="1">
      <protection hidden="1"/>
    </xf>
    <xf numFmtId="0" fontId="4" fillId="2" borderId="0" xfId="0" applyNumberFormat="1" applyFont="1" applyFill="1" applyAlignment="1" applyProtection="1">
      <protection hidden="1"/>
    </xf>
    <xf numFmtId="0" fontId="4" fillId="2" borderId="0" xfId="0" applyNumberFormat="1" applyFont="1" applyFill="1" applyAlignment="1" applyProtection="1">
      <alignment wrapText="1"/>
      <protection hidden="1"/>
    </xf>
    <xf numFmtId="0" fontId="2" fillId="2" borderId="0" xfId="0" applyNumberFormat="1" applyFont="1" applyFill="1" applyAlignment="1" applyProtection="1">
      <alignment wrapText="1"/>
      <protection hidden="1"/>
    </xf>
    <xf numFmtId="0" fontId="2" fillId="0" borderId="48"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vertical="center"/>
      <protection hidden="1"/>
    </xf>
    <xf numFmtId="0" fontId="2" fillId="0" borderId="2" xfId="0" applyNumberFormat="1" applyFont="1" applyFill="1" applyBorder="1" applyAlignment="1" applyProtection="1">
      <alignment vertical="center" wrapText="1"/>
      <protection hidden="1"/>
    </xf>
    <xf numFmtId="0" fontId="2" fillId="0" borderId="29" xfId="0" applyNumberFormat="1" applyFont="1" applyFill="1" applyBorder="1" applyAlignment="1" applyProtection="1">
      <alignment vertical="center" wrapText="1"/>
      <protection hidden="1"/>
    </xf>
    <xf numFmtId="0" fontId="7" fillId="2" borderId="0" xfId="0" applyNumberFormat="1" applyFont="1" applyFill="1" applyBorder="1" applyAlignment="1" applyProtection="1">
      <protection hidden="1"/>
    </xf>
    <xf numFmtId="0" fontId="2" fillId="0" borderId="3" xfId="0" applyNumberFormat="1" applyFont="1" applyFill="1" applyBorder="1" applyAlignment="1" applyProtection="1">
      <alignment horizontal="center" vertical="center" wrapText="1"/>
      <protection hidden="1"/>
    </xf>
    <xf numFmtId="0" fontId="11" fillId="2" borderId="0" xfId="0" applyNumberFormat="1" applyFont="1" applyFill="1" applyAlignment="1" applyProtection="1">
      <protection hidden="1"/>
    </xf>
    <xf numFmtId="0" fontId="3" fillId="2" borderId="0" xfId="0" applyNumberFormat="1" applyFont="1" applyFill="1" applyAlignment="1" applyProtection="1">
      <protection hidden="1"/>
    </xf>
    <xf numFmtId="0" fontId="2" fillId="2" borderId="48" xfId="0" applyNumberFormat="1" applyFont="1" applyFill="1" applyBorder="1" applyAlignment="1" applyProtection="1">
      <protection hidden="1"/>
    </xf>
    <xf numFmtId="0" fontId="2" fillId="2" borderId="0" xfId="0" applyNumberFormat="1" applyFont="1" applyFill="1" applyAlignment="1" applyProtection="1">
      <alignment horizontal="left"/>
      <protection hidden="1"/>
    </xf>
    <xf numFmtId="0" fontId="3" fillId="0" borderId="0" xfId="0" applyNumberFormat="1" applyFont="1" applyFill="1" applyAlignment="1" applyProtection="1">
      <protection hidden="1"/>
    </xf>
    <xf numFmtId="0" fontId="2" fillId="0" borderId="0" xfId="0" applyNumberFormat="1" applyFont="1" applyFill="1" applyAlignment="1" applyProtection="1">
      <alignment horizontal="left"/>
      <protection hidden="1"/>
    </xf>
    <xf numFmtId="0" fontId="2" fillId="5" borderId="0" xfId="0" applyNumberFormat="1" applyFont="1" applyFill="1" applyAlignment="1" applyProtection="1"/>
    <xf numFmtId="0" fontId="2" fillId="0" borderId="2" xfId="0" applyNumberFormat="1" applyFont="1" applyFill="1" applyBorder="1" applyAlignment="1" applyProtection="1">
      <alignment horizontal="left" vertical="center" wrapText="1"/>
      <protection hidden="1"/>
    </xf>
    <xf numFmtId="41" fontId="2" fillId="0" borderId="29" xfId="0" applyNumberFormat="1" applyFont="1" applyFill="1" applyBorder="1" applyAlignment="1" applyProtection="1">
      <alignment horizontal="left" vertical="center" wrapText="1"/>
    </xf>
    <xf numFmtId="3" fontId="2" fillId="3" borderId="22" xfId="0" applyNumberFormat="1" applyFont="1" applyFill="1" applyBorder="1" applyAlignment="1" applyProtection="1">
      <alignment wrapText="1"/>
      <protection locked="0"/>
    </xf>
    <xf numFmtId="3" fontId="2" fillId="3" borderId="35" xfId="0" applyNumberFormat="1" applyFont="1" applyFill="1" applyBorder="1" applyAlignment="1" applyProtection="1">
      <alignment wrapText="1"/>
      <protection locked="0"/>
    </xf>
    <xf numFmtId="3" fontId="2" fillId="3" borderId="15" xfId="0" applyNumberFormat="1" applyFont="1" applyFill="1" applyBorder="1" applyAlignment="1" applyProtection="1">
      <protection locked="0"/>
    </xf>
    <xf numFmtId="3" fontId="2" fillId="3" borderId="22"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3" fontId="2" fillId="3" borderId="20" xfId="0" applyNumberFormat="1" applyFont="1" applyFill="1" applyBorder="1" applyAlignment="1" applyProtection="1">
      <protection locked="0"/>
    </xf>
    <xf numFmtId="3" fontId="2" fillId="3" borderId="26" xfId="0" applyNumberFormat="1" applyFont="1" applyFill="1" applyBorder="1" applyAlignment="1" applyProtection="1">
      <protection locked="0"/>
    </xf>
    <xf numFmtId="3" fontId="2" fillId="3" borderId="18"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31"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3" xfId="0" applyNumberFormat="1" applyFont="1" applyFill="1" applyBorder="1" applyAlignment="1" applyProtection="1">
      <protection locked="0"/>
    </xf>
    <xf numFmtId="3" fontId="2" fillId="2" borderId="29" xfId="0" applyNumberFormat="1" applyFont="1" applyFill="1" applyBorder="1" applyAlignment="1" applyProtection="1"/>
    <xf numFmtId="3" fontId="2" fillId="0" borderId="15" xfId="0" applyNumberFormat="1" applyFont="1" applyFill="1" applyBorder="1" applyAlignment="1" applyProtection="1"/>
    <xf numFmtId="3" fontId="2" fillId="0" borderId="22" xfId="0" applyNumberFormat="1" applyFont="1" applyFill="1" applyBorder="1" applyAlignment="1" applyProtection="1"/>
    <xf numFmtId="3" fontId="2" fillId="0" borderId="35" xfId="0" applyNumberFormat="1" applyFont="1" applyFill="1" applyBorder="1" applyAlignment="1" applyProtection="1"/>
    <xf numFmtId="3" fontId="2" fillId="6" borderId="19" xfId="0" applyNumberFormat="1" applyFont="1" applyFill="1" applyBorder="1" applyAlignment="1" applyProtection="1"/>
    <xf numFmtId="3" fontId="2" fillId="6" borderId="20" xfId="0" applyNumberFormat="1" applyFont="1" applyFill="1" applyBorder="1" applyAlignment="1" applyProtection="1"/>
    <xf numFmtId="3" fontId="2" fillId="3" borderId="11" xfId="0" applyNumberFormat="1" applyFont="1" applyFill="1" applyBorder="1" applyAlignment="1" applyProtection="1">
      <protection locked="0"/>
    </xf>
    <xf numFmtId="3" fontId="2" fillId="3" borderId="12" xfId="0" applyNumberFormat="1" applyFont="1" applyFill="1" applyBorder="1" applyAlignment="1" applyProtection="1">
      <protection locked="0"/>
    </xf>
    <xf numFmtId="3" fontId="2" fillId="6" borderId="12" xfId="0" applyNumberFormat="1" applyFont="1" applyFill="1" applyBorder="1" applyAlignment="1" applyProtection="1"/>
    <xf numFmtId="3" fontId="2" fillId="6" borderId="13" xfId="0" applyNumberFormat="1" applyFont="1" applyFill="1" applyBorder="1" applyAlignment="1" applyProtection="1"/>
    <xf numFmtId="3" fontId="2" fillId="3" borderId="24" xfId="0" applyNumberFormat="1" applyFont="1" applyFill="1" applyBorder="1" applyAlignment="1" applyProtection="1">
      <protection locked="0"/>
    </xf>
    <xf numFmtId="3" fontId="2" fillId="3" borderId="25" xfId="0" applyNumberFormat="1" applyFont="1" applyFill="1" applyBorder="1" applyAlignment="1" applyProtection="1">
      <protection locked="0"/>
    </xf>
    <xf numFmtId="3" fontId="2" fillId="6" borderId="32" xfId="0" applyNumberFormat="1" applyFont="1" applyFill="1" applyBorder="1" applyAlignment="1" applyProtection="1"/>
    <xf numFmtId="3" fontId="2" fillId="6" borderId="33" xfId="0" applyNumberFormat="1" applyFont="1" applyFill="1" applyBorder="1" applyAlignment="1" applyProtection="1"/>
    <xf numFmtId="3" fontId="2" fillId="6" borderId="35" xfId="0" applyNumberFormat="1" applyFont="1" applyFill="1" applyBorder="1" applyAlignment="1" applyProtection="1"/>
    <xf numFmtId="3" fontId="2" fillId="0" borderId="29" xfId="0" applyNumberFormat="1" applyFont="1" applyFill="1" applyBorder="1" applyAlignment="1" applyProtection="1"/>
    <xf numFmtId="3" fontId="2" fillId="0" borderId="7" xfId="0" applyNumberFormat="1" applyFont="1" applyFill="1" applyBorder="1" applyAlignment="1" applyProtection="1"/>
    <xf numFmtId="3" fontId="2" fillId="0" borderId="8" xfId="0" applyNumberFormat="1" applyFont="1" applyFill="1" applyBorder="1" applyAlignment="1" applyProtection="1"/>
    <xf numFmtId="3" fontId="2" fillId="0" borderId="9" xfId="0" applyNumberFormat="1" applyFont="1" applyFill="1" applyBorder="1" applyAlignment="1" applyProtection="1"/>
    <xf numFmtId="3" fontId="2" fillId="3" borderId="13" xfId="0" applyNumberFormat="1" applyFont="1" applyFill="1" applyBorder="1" applyAlignment="1" applyProtection="1">
      <protection locked="0"/>
    </xf>
    <xf numFmtId="3" fontId="2" fillId="0" borderId="17" xfId="0" applyNumberFormat="1" applyFont="1" applyFill="1" applyBorder="1" applyAlignment="1" applyProtection="1"/>
    <xf numFmtId="3" fontId="2" fillId="3" borderId="14"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3" borderId="51" xfId="0" applyNumberFormat="1" applyFont="1" applyFill="1" applyBorder="1" applyAlignment="1" applyProtection="1">
      <protection locked="0"/>
    </xf>
    <xf numFmtId="3" fontId="2" fillId="3" borderId="34" xfId="0" applyNumberFormat="1" applyFont="1" applyFill="1" applyBorder="1" applyAlignment="1" applyProtection="1">
      <protection locked="0"/>
    </xf>
    <xf numFmtId="3" fontId="2" fillId="3" borderId="29" xfId="0" applyNumberFormat="1" applyFont="1" applyFill="1" applyBorder="1" applyAlignment="1" applyProtection="1">
      <alignment wrapText="1"/>
      <protection locked="0"/>
    </xf>
    <xf numFmtId="3" fontId="2" fillId="3" borderId="15" xfId="0" applyNumberFormat="1" applyFont="1" applyFill="1" applyBorder="1" applyAlignment="1" applyProtection="1">
      <alignment wrapText="1"/>
      <protection locked="0"/>
    </xf>
    <xf numFmtId="3" fontId="2" fillId="3" borderId="6" xfId="0" applyNumberFormat="1" applyFont="1" applyFill="1" applyBorder="1" applyAlignment="1" applyProtection="1">
      <alignment wrapText="1"/>
      <protection locked="0"/>
    </xf>
    <xf numFmtId="3" fontId="2" fillId="0" borderId="29" xfId="0" applyNumberFormat="1" applyFont="1" applyFill="1" applyBorder="1" applyAlignment="1" applyProtection="1">
      <alignment wrapText="1"/>
    </xf>
    <xf numFmtId="3" fontId="2" fillId="3" borderId="7" xfId="0" applyNumberFormat="1" applyFont="1" applyFill="1" applyBorder="1" applyAlignment="1" applyProtection="1">
      <protection locked="0"/>
    </xf>
    <xf numFmtId="3" fontId="2" fillId="3" borderId="8" xfId="0" applyNumberFormat="1" applyFont="1" applyFill="1" applyBorder="1" applyAlignment="1" applyProtection="1">
      <protection locked="0"/>
    </xf>
    <xf numFmtId="3" fontId="2" fillId="3" borderId="9"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3" fontId="2" fillId="3" borderId="2" xfId="0" applyNumberFormat="1" applyFont="1" applyFill="1" applyBorder="1" applyAlignment="1" applyProtection="1">
      <protection locked="0"/>
    </xf>
    <xf numFmtId="3" fontId="2" fillId="3" borderId="27" xfId="0" applyNumberFormat="1" applyFont="1" applyFill="1" applyBorder="1" applyAlignment="1" applyProtection="1">
      <protection locked="0"/>
    </xf>
    <xf numFmtId="3" fontId="2" fillId="0" borderId="30"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50" xfId="0" applyNumberFormat="1" applyFont="1" applyFill="1" applyBorder="1" applyAlignment="1" applyProtection="1">
      <protection locked="0"/>
    </xf>
    <xf numFmtId="3" fontId="2" fillId="0" borderId="11" xfId="0" applyNumberFormat="1" applyFont="1" applyFill="1" applyBorder="1" applyAlignment="1" applyProtection="1"/>
    <xf numFmtId="3" fontId="2" fillId="0" borderId="13" xfId="0" applyNumberFormat="1" applyFont="1" applyFill="1" applyBorder="1" applyAlignment="1" applyProtection="1"/>
    <xf numFmtId="3" fontId="2" fillId="0" borderId="6" xfId="0" applyNumberFormat="1" applyFont="1" applyFill="1" applyBorder="1" applyAlignment="1" applyProtection="1"/>
    <xf numFmtId="3" fontId="2" fillId="3" borderId="28" xfId="0" applyNumberFormat="1" applyFont="1" applyFill="1" applyBorder="1" applyAlignment="1" applyProtection="1">
      <alignment wrapText="1"/>
      <protection locked="0"/>
    </xf>
    <xf numFmtId="3" fontId="2" fillId="0" borderId="10" xfId="0" applyNumberFormat="1" applyFont="1" applyFill="1" applyBorder="1" applyAlignment="1" applyProtection="1"/>
    <xf numFmtId="3" fontId="2" fillId="0" borderId="23" xfId="0" applyNumberFormat="1" applyFont="1" applyFill="1" applyBorder="1" applyAlignment="1" applyProtection="1"/>
    <xf numFmtId="3" fontId="2" fillId="0" borderId="38" xfId="0" applyNumberFormat="1" applyFont="1" applyFill="1" applyBorder="1" applyAlignment="1" applyProtection="1"/>
    <xf numFmtId="3" fontId="2" fillId="6" borderId="57" xfId="0" applyNumberFormat="1" applyFont="1" applyFill="1" applyBorder="1" applyAlignment="1" applyProtection="1"/>
    <xf numFmtId="3" fontId="2" fillId="3" borderId="11" xfId="0" applyNumberFormat="1" applyFont="1" applyFill="1" applyBorder="1" applyAlignment="1" applyProtection="1">
      <alignment wrapText="1"/>
      <protection locked="0"/>
    </xf>
    <xf numFmtId="3" fontId="2" fillId="3" borderId="13" xfId="0" applyNumberFormat="1" applyFont="1" applyFill="1" applyBorder="1" applyAlignment="1" applyProtection="1">
      <alignment wrapText="1"/>
      <protection locked="0"/>
    </xf>
    <xf numFmtId="3" fontId="2" fillId="3" borderId="55" xfId="0" applyNumberFormat="1" applyFont="1" applyFill="1" applyBorder="1" applyAlignment="1" applyProtection="1">
      <alignment wrapText="1"/>
      <protection locked="0"/>
    </xf>
    <xf numFmtId="3" fontId="2" fillId="3" borderId="14" xfId="0" applyNumberFormat="1" applyFont="1" applyFill="1" applyBorder="1" applyAlignment="1" applyProtection="1">
      <alignment wrapText="1"/>
      <protection locked="0"/>
    </xf>
    <xf numFmtId="3" fontId="2" fillId="3" borderId="18" xfId="0" applyNumberFormat="1" applyFont="1" applyFill="1" applyBorder="1" applyAlignment="1" applyProtection="1">
      <alignment wrapText="1"/>
      <protection locked="0"/>
    </xf>
    <xf numFmtId="3" fontId="2" fillId="3" borderId="20" xfId="0" applyNumberFormat="1" applyFont="1" applyFill="1" applyBorder="1" applyAlignment="1" applyProtection="1">
      <alignment wrapText="1"/>
      <protection locked="0"/>
    </xf>
    <xf numFmtId="3" fontId="2" fillId="3" borderId="56" xfId="0" applyNumberFormat="1" applyFont="1" applyFill="1" applyBorder="1" applyAlignment="1" applyProtection="1">
      <alignment wrapText="1"/>
      <protection locked="0"/>
    </xf>
    <xf numFmtId="3" fontId="2" fillId="3" borderId="21" xfId="0" applyNumberFormat="1" applyFont="1" applyFill="1" applyBorder="1" applyAlignment="1" applyProtection="1">
      <alignment wrapText="1"/>
      <protection locked="0"/>
    </xf>
    <xf numFmtId="3" fontId="2" fillId="2" borderId="29" xfId="0" applyNumberFormat="1" applyFont="1" applyFill="1" applyBorder="1" applyAlignment="1" applyProtection="1">
      <alignment wrapText="1"/>
    </xf>
    <xf numFmtId="0" fontId="1" fillId="0" borderId="0" xfId="0" applyNumberFormat="1" applyFont="1" applyFill="1" applyAlignment="1" applyProtection="1">
      <alignment horizontal="left"/>
    </xf>
    <xf numFmtId="0" fontId="8" fillId="2" borderId="0" xfId="0" applyFont="1" applyFill="1" applyAlignment="1" applyProtection="1">
      <alignment vertical="center"/>
    </xf>
    <xf numFmtId="0" fontId="9" fillId="0" borderId="0" xfId="0" applyFont="1" applyFill="1" applyAlignment="1" applyProtection="1">
      <alignment vertical="center"/>
    </xf>
    <xf numFmtId="41" fontId="3" fillId="0" borderId="0" xfId="0" applyNumberFormat="1" applyFont="1" applyFill="1" applyBorder="1" applyAlignment="1" applyProtection="1">
      <alignment wrapText="1"/>
    </xf>
    <xf numFmtId="0" fontId="2" fillId="7" borderId="0" xfId="0" applyNumberFormat="1" applyFont="1" applyFill="1" applyAlignment="1" applyProtection="1">
      <alignment horizontal="left"/>
    </xf>
    <xf numFmtId="0" fontId="2" fillId="7" borderId="0" xfId="0" applyNumberFormat="1" applyFont="1" applyFill="1" applyAlignment="1" applyProtection="1">
      <protection hidden="1"/>
    </xf>
    <xf numFmtId="41" fontId="2" fillId="0" borderId="0" xfId="0" applyNumberFormat="1" applyFont="1" applyFill="1" applyBorder="1" applyAlignment="1" applyProtection="1">
      <alignment horizontal="left"/>
      <protection hidden="1"/>
    </xf>
    <xf numFmtId="0" fontId="2" fillId="4" borderId="0" xfId="0" applyNumberFormat="1" applyFont="1" applyFill="1" applyAlignment="1" applyProtection="1"/>
    <xf numFmtId="0" fontId="1" fillId="2" borderId="0" xfId="0" applyFont="1" applyFill="1" applyAlignment="1" applyProtection="1">
      <alignment horizontal="left" wrapText="1"/>
    </xf>
    <xf numFmtId="0" fontId="1" fillId="2" borderId="0" xfId="0" applyFont="1" applyFill="1" applyAlignment="1" applyProtection="1">
      <alignment horizontal="left" wrapText="1"/>
      <protection hidden="1"/>
    </xf>
    <xf numFmtId="0" fontId="1" fillId="2" borderId="0" xfId="0" applyNumberFormat="1" applyFont="1" applyFill="1" applyAlignment="1" applyProtection="1">
      <protection hidden="1"/>
    </xf>
    <xf numFmtId="0" fontId="1" fillId="2" borderId="0" xfId="0" applyNumberFormat="1" applyFont="1" applyFill="1" applyBorder="1" applyAlignment="1" applyProtection="1">
      <protection hidden="1"/>
    </xf>
    <xf numFmtId="0" fontId="8" fillId="2" borderId="0" xfId="0" applyFont="1" applyFill="1" applyAlignment="1" applyProtection="1">
      <alignment vertical="center"/>
      <protection hidden="1"/>
    </xf>
    <xf numFmtId="0" fontId="2" fillId="4" borderId="0" xfId="0" applyNumberFormat="1" applyFont="1" applyFill="1" applyAlignment="1" applyProtection="1">
      <protection hidden="1"/>
    </xf>
    <xf numFmtId="41" fontId="2" fillId="2" borderId="0" xfId="0" applyNumberFormat="1" applyFont="1" applyFill="1" applyBorder="1" applyAlignment="1" applyProtection="1">
      <protection hidden="1"/>
    </xf>
    <xf numFmtId="0" fontId="1" fillId="2" borderId="0" xfId="0" applyNumberFormat="1" applyFont="1" applyFill="1" applyBorder="1" applyAlignment="1" applyProtection="1">
      <alignment wrapText="1"/>
      <protection hidden="1"/>
    </xf>
    <xf numFmtId="0" fontId="2" fillId="5" borderId="0" xfId="0" applyNumberFormat="1" applyFont="1" applyFill="1" applyAlignment="1" applyProtection="1">
      <protection hidden="1"/>
    </xf>
    <xf numFmtId="0" fontId="0" fillId="0" borderId="0" xfId="0"/>
    <xf numFmtId="0" fontId="2" fillId="2" borderId="0" xfId="0" applyNumberFormat="1" applyFont="1" applyFill="1" applyAlignment="1" applyProtection="1"/>
    <xf numFmtId="0" fontId="2" fillId="0" borderId="0" xfId="0" applyNumberFormat="1" applyFont="1" applyFill="1" applyAlignment="1" applyProtection="1"/>
    <xf numFmtId="0" fontId="1" fillId="2" borderId="0" xfId="0" applyNumberFormat="1" applyFont="1" applyFill="1" applyAlignment="1" applyProtection="1">
      <alignment horizontal="left"/>
    </xf>
    <xf numFmtId="0" fontId="2" fillId="2" borderId="0" xfId="0" applyFont="1" applyFill="1" applyBorder="1" applyProtection="1"/>
    <xf numFmtId="0" fontId="2" fillId="2" borderId="0" xfId="0" applyFont="1" applyFill="1" applyProtection="1"/>
    <xf numFmtId="0" fontId="4" fillId="2" borderId="0" xfId="0" applyFont="1" applyFill="1" applyBorder="1" applyAlignment="1" applyProtection="1">
      <alignment horizontal="center"/>
    </xf>
    <xf numFmtId="0" fontId="3" fillId="2" borderId="0" xfId="0" applyFont="1" applyFill="1" applyProtection="1"/>
    <xf numFmtId="0" fontId="5" fillId="2" borderId="0" xfId="0" applyFont="1" applyFill="1" applyProtection="1"/>
    <xf numFmtId="0" fontId="6" fillId="2" borderId="0" xfId="0" applyFont="1" applyFill="1" applyProtection="1"/>
    <xf numFmtId="0" fontId="6" fillId="2" borderId="0" xfId="0" applyFont="1" applyFill="1" applyBorder="1" applyProtection="1"/>
    <xf numFmtId="0" fontId="2" fillId="0" borderId="7" xfId="0" applyNumberFormat="1" applyFont="1" applyFill="1" applyBorder="1" applyAlignment="1" applyProtection="1">
      <alignment horizontal="center" vertical="center" wrapText="1"/>
    </xf>
    <xf numFmtId="0" fontId="9" fillId="2" borderId="0" xfId="0" applyFont="1" applyFill="1" applyAlignment="1" applyProtection="1">
      <alignment vertical="center"/>
    </xf>
    <xf numFmtId="0" fontId="2" fillId="2" borderId="0" xfId="0" applyNumberFormat="1" applyFont="1" applyFill="1" applyBorder="1" applyAlignment="1" applyProtection="1"/>
    <xf numFmtId="0" fontId="2" fillId="0" borderId="8" xfId="0" applyNumberFormat="1" applyFont="1" applyFill="1" applyBorder="1" applyAlignment="1" applyProtection="1">
      <alignment horizontal="center" vertical="center" wrapText="1"/>
    </xf>
    <xf numFmtId="0" fontId="2" fillId="0" borderId="40" xfId="0" applyNumberFormat="1" applyFont="1" applyFill="1" applyBorder="1" applyAlignment="1" applyProtection="1">
      <alignment horizontal="center" vertical="center" wrapText="1"/>
    </xf>
    <xf numFmtId="0" fontId="2" fillId="0" borderId="41" xfId="0" applyNumberFormat="1" applyFont="1" applyFill="1" applyBorder="1" applyAlignment="1" applyProtection="1">
      <alignment horizontal="center" vertical="center" wrapText="1"/>
    </xf>
    <xf numFmtId="0" fontId="2" fillId="0" borderId="29" xfId="0" applyNumberFormat="1" applyFont="1" applyFill="1" applyBorder="1" applyAlignment="1" applyProtection="1">
      <alignment horizontal="center" vertical="center" wrapText="1"/>
    </xf>
    <xf numFmtId="0" fontId="2" fillId="2" borderId="0" xfId="0" applyFont="1" applyFill="1" applyProtection="1">
      <protection hidden="1"/>
    </xf>
    <xf numFmtId="0" fontId="5" fillId="2" borderId="0" xfId="0" applyNumberFormat="1" applyFont="1" applyFill="1" applyAlignment="1" applyProtection="1"/>
    <xf numFmtId="0" fontId="2" fillId="2" borderId="0" xfId="0" applyNumberFormat="1" applyFont="1" applyFill="1" applyAlignment="1" applyProtection="1">
      <protection hidden="1"/>
    </xf>
    <xf numFmtId="0" fontId="2" fillId="0" borderId="0" xfId="0" applyNumberFormat="1" applyFont="1" applyFill="1" applyAlignment="1" applyProtection="1">
      <protection hidden="1"/>
    </xf>
    <xf numFmtId="0" fontId="2" fillId="2" borderId="0" xfId="0" applyFont="1" applyFill="1" applyBorder="1" applyAlignment="1" applyProtection="1">
      <alignment wrapText="1"/>
    </xf>
    <xf numFmtId="0" fontId="1" fillId="2" borderId="0" xfId="0" applyFont="1" applyFill="1" applyAlignment="1" applyProtection="1">
      <alignment wrapText="1"/>
    </xf>
    <xf numFmtId="41" fontId="6" fillId="2" borderId="0" xfId="0" applyNumberFormat="1" applyFont="1" applyFill="1" applyBorder="1" applyAlignment="1" applyProtection="1"/>
    <xf numFmtId="0" fontId="2" fillId="2" borderId="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1" fillId="2" borderId="0" xfId="0" applyNumberFormat="1" applyFont="1" applyFill="1" applyAlignment="1" applyProtection="1"/>
    <xf numFmtId="0" fontId="1" fillId="2" borderId="0" xfId="0" applyFont="1" applyFill="1" applyAlignment="1" applyProtection="1">
      <alignment wrapText="1"/>
      <protection hidden="1"/>
    </xf>
    <xf numFmtId="0" fontId="2" fillId="2" borderId="0" xfId="0" applyNumberFormat="1" applyFont="1" applyFill="1" applyBorder="1" applyAlignment="1" applyProtection="1">
      <protection hidden="1"/>
    </xf>
    <xf numFmtId="41" fontId="3" fillId="2" borderId="0" xfId="0" applyNumberFormat="1" applyFont="1" applyFill="1" applyBorder="1" applyAlignment="1" applyProtection="1"/>
    <xf numFmtId="0" fontId="2" fillId="0" borderId="7"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9" xfId="0" applyNumberFormat="1" applyFont="1" applyFill="1" applyBorder="1" applyAlignment="1" applyProtection="1">
      <alignment horizontal="center" vertical="center" wrapText="1"/>
      <protection hidden="1"/>
    </xf>
    <xf numFmtId="0" fontId="2" fillId="0" borderId="7" xfId="0" applyNumberFormat="1" applyFont="1" applyFill="1" applyBorder="1" applyAlignment="1" applyProtection="1">
      <alignment horizontal="center" vertical="center"/>
      <protection hidden="1"/>
    </xf>
    <xf numFmtId="0" fontId="2" fillId="0" borderId="9" xfId="0" applyNumberFormat="1" applyFont="1" applyFill="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alignment wrapText="1"/>
    </xf>
    <xf numFmtId="0" fontId="7" fillId="2" borderId="0" xfId="0" applyNumberFormat="1" applyFont="1" applyFill="1" applyAlignment="1" applyProtection="1">
      <alignment horizontal="left"/>
    </xf>
    <xf numFmtId="0" fontId="5" fillId="2" borderId="0" xfId="0" applyNumberFormat="1" applyFont="1" applyFill="1" applyAlignment="1" applyProtection="1">
      <alignment wrapText="1"/>
    </xf>
    <xf numFmtId="41" fontId="2" fillId="0" borderId="10" xfId="0" applyNumberFormat="1" applyFont="1" applyFill="1" applyBorder="1" applyAlignment="1" applyProtection="1">
      <alignment horizontal="left" vertical="center" wrapText="1"/>
    </xf>
    <xf numFmtId="41" fontId="2" fillId="0" borderId="17" xfId="0" applyNumberFormat="1" applyFont="1" applyFill="1" applyBorder="1" applyAlignment="1" applyProtection="1">
      <alignment horizontal="left" vertical="center" wrapText="1"/>
    </xf>
    <xf numFmtId="41" fontId="2" fillId="0" borderId="29" xfId="0" applyNumberFormat="1" applyFont="1" applyFill="1" applyBorder="1" applyAlignment="1" applyProtection="1">
      <alignment horizontal="center"/>
    </xf>
    <xf numFmtId="41" fontId="2" fillId="0" borderId="3" xfId="0" applyNumberFormat="1" applyFont="1" applyFill="1" applyBorder="1" applyAlignment="1" applyProtection="1">
      <alignment horizontal="left" vertical="center" wrapText="1"/>
    </xf>
    <xf numFmtId="0" fontId="5" fillId="2" borderId="0" xfId="0" applyNumberFormat="1" applyFont="1" applyFill="1" applyBorder="1" applyAlignment="1" applyProtection="1"/>
    <xf numFmtId="0" fontId="5" fillId="2" borderId="0" xfId="0" applyNumberFormat="1" applyFont="1" applyFill="1" applyBorder="1" applyAlignment="1" applyProtection="1">
      <alignment horizontal="left"/>
    </xf>
    <xf numFmtId="0" fontId="2" fillId="0" borderId="3" xfId="0" applyNumberFormat="1" applyFont="1" applyFill="1" applyBorder="1" applyAlignment="1" applyProtection="1">
      <alignment horizontal="center" vertical="center" wrapText="1"/>
    </xf>
    <xf numFmtId="0" fontId="4" fillId="2" borderId="0" xfId="0" applyNumberFormat="1" applyFont="1" applyFill="1" applyAlignment="1" applyProtection="1"/>
    <xf numFmtId="0" fontId="2" fillId="0" borderId="29" xfId="0" applyNumberFormat="1" applyFont="1" applyFill="1" applyBorder="1" applyAlignment="1" applyProtection="1">
      <alignment horizontal="left" vertical="center" wrapText="1"/>
    </xf>
    <xf numFmtId="0" fontId="7" fillId="0" borderId="0" xfId="0" applyNumberFormat="1" applyFont="1" applyFill="1" applyAlignment="1" applyProtection="1">
      <alignment horizontal="left"/>
    </xf>
    <xf numFmtId="41" fontId="3" fillId="2" borderId="0" xfId="0" applyNumberFormat="1" applyFont="1" applyFill="1" applyBorder="1" applyAlignment="1" applyProtection="1">
      <alignment wrapText="1"/>
    </xf>
    <xf numFmtId="0" fontId="10" fillId="2" borderId="0" xfId="0" applyFont="1" applyFill="1" applyAlignment="1" applyProtection="1">
      <alignment horizontal="left" wrapText="1"/>
    </xf>
    <xf numFmtId="41" fontId="2" fillId="0" borderId="38" xfId="0" applyNumberFormat="1" applyFont="1" applyFill="1" applyBorder="1" applyAlignment="1" applyProtection="1">
      <alignment horizontal="left" vertical="center" wrapText="1"/>
    </xf>
    <xf numFmtId="41" fontId="2" fillId="0" borderId="30" xfId="0" applyNumberFormat="1" applyFont="1" applyFill="1" applyBorder="1" applyAlignment="1" applyProtection="1">
      <alignment horizontal="left" vertical="center" wrapText="1"/>
    </xf>
    <xf numFmtId="41" fontId="6" fillId="2" borderId="46" xfId="0" applyNumberFormat="1" applyFont="1" applyFill="1" applyBorder="1" applyAlignment="1" applyProtection="1"/>
    <xf numFmtId="0" fontId="5" fillId="2" borderId="0" xfId="0" applyFont="1" applyFill="1" applyAlignment="1" applyProtection="1">
      <alignment horizontal="left" wrapText="1"/>
    </xf>
    <xf numFmtId="41" fontId="2" fillId="0" borderId="36" xfId="0" applyNumberFormat="1" applyFont="1" applyFill="1" applyBorder="1" applyAlignment="1" applyProtection="1">
      <alignment horizontal="left" vertical="center" wrapText="1"/>
    </xf>
    <xf numFmtId="0" fontId="7" fillId="2" borderId="47" xfId="0" applyNumberFormat="1" applyFont="1" applyFill="1" applyBorder="1" applyAlignment="1" applyProtection="1">
      <alignment horizontal="left"/>
    </xf>
    <xf numFmtId="0" fontId="5" fillId="2" borderId="47" xfId="0" applyNumberFormat="1" applyFont="1" applyFill="1" applyBorder="1" applyAlignment="1" applyProtection="1">
      <alignment horizontal="left"/>
    </xf>
    <xf numFmtId="0" fontId="2" fillId="0" borderId="29" xfId="0" applyNumberFormat="1" applyFont="1" applyFill="1" applyBorder="1" applyAlignment="1" applyProtection="1">
      <alignment horizontal="center" vertical="center" wrapText="1"/>
      <protection hidden="1"/>
    </xf>
    <xf numFmtId="41" fontId="3" fillId="2" borderId="0" xfId="0" applyNumberFormat="1" applyFont="1" applyFill="1" applyBorder="1" applyAlignment="1" applyProtection="1">
      <protection hidden="1"/>
    </xf>
    <xf numFmtId="0" fontId="10" fillId="2" borderId="0" xfId="0" applyFont="1" applyFill="1" applyAlignment="1" applyProtection="1">
      <alignment horizontal="left" wrapText="1"/>
      <protection hidden="1"/>
    </xf>
    <xf numFmtId="0" fontId="6" fillId="2" borderId="0" xfId="0" applyNumberFormat="1" applyFont="1" applyFill="1" applyAlignment="1" applyProtection="1">
      <protection hidden="1"/>
    </xf>
    <xf numFmtId="41" fontId="3" fillId="2" borderId="48" xfId="0" applyNumberFormat="1" applyFont="1" applyFill="1" applyBorder="1" applyAlignment="1" applyProtection="1">
      <protection hidden="1"/>
    </xf>
    <xf numFmtId="0" fontId="6" fillId="2" borderId="0" xfId="0" applyFont="1" applyFill="1" applyProtection="1">
      <protection hidden="1"/>
    </xf>
    <xf numFmtId="0" fontId="5" fillId="2" borderId="4" xfId="0" applyNumberFormat="1" applyFont="1" applyFill="1" applyBorder="1" applyAlignment="1" applyProtection="1">
      <alignment horizontal="left"/>
      <protection hidden="1"/>
    </xf>
    <xf numFmtId="0" fontId="5" fillId="2" borderId="47" xfId="0" applyNumberFormat="1" applyFont="1" applyFill="1" applyBorder="1" applyAlignment="1" applyProtection="1">
      <alignment horizontal="left"/>
      <protection hidden="1"/>
    </xf>
    <xf numFmtId="0" fontId="5" fillId="2" borderId="0" xfId="0" applyNumberFormat="1" applyFont="1" applyFill="1" applyBorder="1" applyAlignment="1" applyProtection="1">
      <alignment horizontal="left"/>
      <protection hidden="1"/>
    </xf>
    <xf numFmtId="0" fontId="5" fillId="2" borderId="0" xfId="0" applyFont="1" applyFill="1" applyAlignment="1" applyProtection="1">
      <alignment horizontal="left" wrapText="1"/>
      <protection hidden="1"/>
    </xf>
    <xf numFmtId="0" fontId="5" fillId="2" borderId="0" xfId="0" applyNumberFormat="1" applyFont="1" applyFill="1" applyAlignment="1" applyProtection="1">
      <protection hidden="1"/>
    </xf>
    <xf numFmtId="0" fontId="10" fillId="2" borderId="0" xfId="0" applyFont="1" applyFill="1" applyBorder="1" applyAlignment="1" applyProtection="1">
      <alignment horizontal="left" wrapText="1"/>
      <protection hidden="1"/>
    </xf>
    <xf numFmtId="41" fontId="2" fillId="0" borderId="10" xfId="0" applyNumberFormat="1" applyFont="1" applyFill="1" applyBorder="1" applyAlignment="1" applyProtection="1">
      <alignment horizontal="left" vertical="center" wrapText="1"/>
      <protection hidden="1"/>
    </xf>
    <xf numFmtId="41" fontId="2" fillId="0" borderId="22" xfId="0" applyNumberFormat="1" applyFont="1" applyFill="1" applyBorder="1" applyAlignment="1" applyProtection="1">
      <alignment horizontal="left" vertical="center" wrapText="1"/>
      <protection hidden="1"/>
    </xf>
    <xf numFmtId="41" fontId="2" fillId="0" borderId="35" xfId="0" applyNumberFormat="1" applyFont="1" applyFill="1" applyBorder="1" applyAlignment="1" applyProtection="1">
      <alignment horizontal="left" vertical="center" wrapText="1"/>
      <protection hidden="1"/>
    </xf>
    <xf numFmtId="0" fontId="5" fillId="2" borderId="4" xfId="0" applyNumberFormat="1" applyFont="1" applyFill="1" applyBorder="1" applyAlignment="1" applyProtection="1">
      <alignment horizontal="left" wrapText="1"/>
      <protection hidden="1"/>
    </xf>
    <xf numFmtId="0" fontId="5" fillId="2" borderId="47" xfId="0" applyNumberFormat="1" applyFont="1" applyFill="1" applyBorder="1" applyAlignment="1" applyProtection="1">
      <alignment horizontal="left" wrapText="1"/>
      <protection hidden="1"/>
    </xf>
    <xf numFmtId="0" fontId="5" fillId="2" borderId="0" xfId="0" applyNumberFormat="1" applyFont="1" applyFill="1" applyBorder="1" applyAlignment="1" applyProtection="1">
      <alignment wrapText="1"/>
      <protection hidden="1"/>
    </xf>
    <xf numFmtId="41" fontId="6" fillId="2" borderId="0" xfId="0" applyNumberFormat="1" applyFont="1" applyFill="1" applyBorder="1" applyAlignment="1" applyProtection="1">
      <protection hidden="1"/>
    </xf>
    <xf numFmtId="164" fontId="2" fillId="2" borderId="0" xfId="0" applyNumberFormat="1" applyFont="1" applyFill="1" applyBorder="1" applyAlignment="1" applyProtection="1">
      <protection hidden="1"/>
    </xf>
    <xf numFmtId="0" fontId="6" fillId="2" borderId="0" xfId="0" applyNumberFormat="1" applyFont="1" applyFill="1" applyBorder="1" applyAlignment="1" applyProtection="1">
      <protection hidden="1"/>
    </xf>
    <xf numFmtId="164" fontId="2" fillId="0" borderId="7" xfId="0" applyNumberFormat="1"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53" xfId="0" applyFont="1" applyBorder="1" applyAlignment="1" applyProtection="1">
      <alignment horizontal="center" vertical="center" wrapText="1"/>
      <protection hidden="1"/>
    </xf>
    <xf numFmtId="164" fontId="2" fillId="0" borderId="54"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protection hidden="1"/>
    </xf>
    <xf numFmtId="0" fontId="6" fillId="2" borderId="0" xfId="0" applyFont="1" applyFill="1" applyBorder="1" applyProtection="1">
      <protection hidden="1"/>
    </xf>
    <xf numFmtId="0" fontId="6" fillId="2" borderId="0" xfId="0" applyFont="1" applyFill="1" applyBorder="1" applyAlignment="1" applyProtection="1">
      <alignment horizontal="left"/>
      <protection hidden="1"/>
    </xf>
    <xf numFmtId="0" fontId="7" fillId="2" borderId="0" xfId="0" applyNumberFormat="1" applyFont="1" applyFill="1" applyAlignment="1" applyProtection="1">
      <alignment horizontal="left"/>
      <protection hidden="1"/>
    </xf>
    <xf numFmtId="0" fontId="5" fillId="2" borderId="0" xfId="0" applyFont="1" applyFill="1" applyProtection="1">
      <protection hidden="1"/>
    </xf>
    <xf numFmtId="0" fontId="5" fillId="2" borderId="0" xfId="0" applyFont="1" applyFill="1" applyAlignment="1" applyProtection="1">
      <alignment wrapText="1"/>
      <protection hidden="1"/>
    </xf>
    <xf numFmtId="0" fontId="2" fillId="2" borderId="0" xfId="0" applyFont="1" applyFill="1" applyBorder="1" applyAlignment="1" applyProtection="1">
      <alignment horizontal="center" vertical="center"/>
      <protection hidden="1"/>
    </xf>
    <xf numFmtId="0" fontId="2" fillId="2" borderId="0" xfId="0" applyNumberFormat="1" applyFont="1" applyFill="1" applyBorder="1" applyAlignment="1" applyProtection="1">
      <alignment horizontal="center" vertical="center"/>
      <protection hidden="1"/>
    </xf>
    <xf numFmtId="41" fontId="2" fillId="2" borderId="0" xfId="0" applyNumberFormat="1" applyFont="1" applyFill="1" applyBorder="1" applyAlignment="1" applyProtection="1">
      <alignment horizontal="center" vertical="center" wrapText="1"/>
      <protection hidden="1"/>
    </xf>
    <xf numFmtId="0" fontId="3" fillId="2" borderId="0" xfId="0" applyNumberFormat="1" applyFont="1" applyFill="1" applyAlignment="1" applyProtection="1">
      <alignment wrapText="1"/>
      <protection hidden="1"/>
    </xf>
    <xf numFmtId="0" fontId="2" fillId="2" borderId="0" xfId="0" applyFont="1" applyFill="1" applyBorder="1" applyAlignment="1" applyProtection="1">
      <alignment horizontal="center" vertical="center" wrapText="1"/>
      <protection hidden="1"/>
    </xf>
    <xf numFmtId="0" fontId="2" fillId="0" borderId="29" xfId="0" applyNumberFormat="1" applyFont="1" applyFill="1" applyBorder="1" applyAlignment="1" applyProtection="1">
      <alignment horizontal="left" vertical="center" wrapText="1"/>
      <protection hidden="1"/>
    </xf>
    <xf numFmtId="41" fontId="3" fillId="2" borderId="0" xfId="0" applyNumberFormat="1" applyFont="1" applyFill="1" applyBorder="1" applyAlignment="1" applyProtection="1">
      <alignment horizontal="right"/>
      <protection hidden="1"/>
    </xf>
    <xf numFmtId="0" fontId="7" fillId="2" borderId="4" xfId="0" applyNumberFormat="1" applyFont="1" applyFill="1" applyBorder="1" applyAlignment="1" applyProtection="1">
      <alignment horizontal="left"/>
      <protection hidden="1"/>
    </xf>
    <xf numFmtId="0" fontId="4" fillId="2" borderId="4" xfId="0" applyNumberFormat="1" applyFont="1" applyFill="1" applyBorder="1" applyAlignment="1" applyProtection="1">
      <alignment horizontal="left"/>
      <protection hidden="1"/>
    </xf>
    <xf numFmtId="0" fontId="4" fillId="2" borderId="47" xfId="0" applyNumberFormat="1" applyFont="1" applyFill="1" applyBorder="1" applyAlignment="1" applyProtection="1">
      <alignment horizontal="left"/>
      <protection hidden="1"/>
    </xf>
    <xf numFmtId="0" fontId="4" fillId="2" borderId="0" xfId="0" applyNumberFormat="1" applyFont="1" applyFill="1" applyBorder="1" applyAlignment="1" applyProtection="1">
      <alignment horizontal="left"/>
      <protection hidden="1"/>
    </xf>
    <xf numFmtId="0" fontId="4" fillId="2" borderId="0" xfId="0" applyNumberFormat="1" applyFont="1" applyFill="1" applyBorder="1" applyAlignment="1" applyProtection="1">
      <protection hidden="1"/>
    </xf>
    <xf numFmtId="0" fontId="4" fillId="2" borderId="0" xfId="0" applyNumberFormat="1" applyFont="1" applyFill="1" applyAlignment="1" applyProtection="1">
      <protection hidden="1"/>
    </xf>
    <xf numFmtId="0" fontId="4" fillId="2" borderId="0" xfId="0" applyNumberFormat="1" applyFont="1" applyFill="1" applyAlignment="1" applyProtection="1">
      <alignment wrapText="1"/>
      <protection hidden="1"/>
    </xf>
    <xf numFmtId="0" fontId="2" fillId="2" borderId="0" xfId="0" applyNumberFormat="1" applyFont="1" applyFill="1" applyAlignment="1" applyProtection="1">
      <alignment wrapText="1"/>
      <protection hidden="1"/>
    </xf>
    <xf numFmtId="0" fontId="2" fillId="0" borderId="48"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vertical="center"/>
      <protection hidden="1"/>
    </xf>
    <xf numFmtId="0" fontId="2" fillId="0" borderId="2" xfId="0" applyNumberFormat="1" applyFont="1" applyFill="1" applyBorder="1" applyAlignment="1" applyProtection="1">
      <alignment vertical="center" wrapText="1"/>
      <protection hidden="1"/>
    </xf>
    <xf numFmtId="0" fontId="2" fillId="0" borderId="29" xfId="0" applyNumberFormat="1" applyFont="1" applyFill="1" applyBorder="1" applyAlignment="1" applyProtection="1">
      <alignment vertical="center" wrapText="1"/>
      <protection hidden="1"/>
    </xf>
    <xf numFmtId="0" fontId="7" fillId="2" borderId="0" xfId="0" applyNumberFormat="1" applyFont="1" applyFill="1" applyBorder="1" applyAlignment="1" applyProtection="1">
      <protection hidden="1"/>
    </xf>
    <xf numFmtId="0" fontId="2" fillId="0" borderId="3" xfId="0" applyNumberFormat="1" applyFont="1" applyFill="1" applyBorder="1" applyAlignment="1" applyProtection="1">
      <alignment horizontal="center" vertical="center" wrapText="1"/>
      <protection hidden="1"/>
    </xf>
    <xf numFmtId="0" fontId="11" fillId="2" borderId="0" xfId="0" applyNumberFormat="1" applyFont="1" applyFill="1" applyAlignment="1" applyProtection="1">
      <protection hidden="1"/>
    </xf>
    <xf numFmtId="0" fontId="3" fillId="2" borderId="0" xfId="0" applyNumberFormat="1" applyFont="1" applyFill="1" applyAlignment="1" applyProtection="1">
      <protection hidden="1"/>
    </xf>
    <xf numFmtId="0" fontId="2" fillId="2" borderId="48" xfId="0" applyNumberFormat="1" applyFont="1" applyFill="1" applyBorder="1" applyAlignment="1" applyProtection="1">
      <protection hidden="1"/>
    </xf>
    <xf numFmtId="0" fontId="2" fillId="2" borderId="0" xfId="0" applyNumberFormat="1" applyFont="1" applyFill="1" applyAlignment="1" applyProtection="1">
      <alignment horizontal="left"/>
      <protection hidden="1"/>
    </xf>
    <xf numFmtId="0" fontId="3" fillId="0" borderId="0" xfId="0" applyNumberFormat="1" applyFont="1" applyFill="1" applyAlignment="1" applyProtection="1">
      <protection hidden="1"/>
    </xf>
    <xf numFmtId="0" fontId="2" fillId="0" borderId="0" xfId="0" applyNumberFormat="1" applyFont="1" applyFill="1" applyAlignment="1" applyProtection="1">
      <alignment horizontal="left"/>
      <protection hidden="1"/>
    </xf>
    <xf numFmtId="0" fontId="2" fillId="5" borderId="0" xfId="0" applyNumberFormat="1" applyFont="1" applyFill="1" applyAlignment="1" applyProtection="1"/>
    <xf numFmtId="0" fontId="2" fillId="0" borderId="2" xfId="0" applyNumberFormat="1" applyFont="1" applyFill="1" applyBorder="1" applyAlignment="1" applyProtection="1">
      <alignment horizontal="left" vertical="center" wrapText="1"/>
      <protection hidden="1"/>
    </xf>
    <xf numFmtId="41" fontId="2" fillId="0" borderId="29" xfId="0" applyNumberFormat="1" applyFont="1" applyFill="1" applyBorder="1" applyAlignment="1" applyProtection="1">
      <alignment horizontal="left" vertical="center" wrapText="1"/>
    </xf>
    <xf numFmtId="3" fontId="2" fillId="3" borderId="22" xfId="0" applyNumberFormat="1" applyFont="1" applyFill="1" applyBorder="1" applyAlignment="1" applyProtection="1">
      <alignment wrapText="1"/>
      <protection locked="0"/>
    </xf>
    <xf numFmtId="3" fontId="2" fillId="3" borderId="35" xfId="0" applyNumberFormat="1" applyFont="1" applyFill="1" applyBorder="1" applyAlignment="1" applyProtection="1">
      <alignment wrapText="1"/>
      <protection locked="0"/>
    </xf>
    <xf numFmtId="3" fontId="2" fillId="3" borderId="15" xfId="0" applyNumberFormat="1" applyFont="1" applyFill="1" applyBorder="1" applyAlignment="1" applyProtection="1">
      <protection locked="0"/>
    </xf>
    <xf numFmtId="3" fontId="2" fillId="3" borderId="22"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3" fontId="2" fillId="3" borderId="20" xfId="0" applyNumberFormat="1" applyFont="1" applyFill="1" applyBorder="1" applyAlignment="1" applyProtection="1">
      <protection locked="0"/>
    </xf>
    <xf numFmtId="3" fontId="2" fillId="3" borderId="26" xfId="0" applyNumberFormat="1" applyFont="1" applyFill="1" applyBorder="1" applyAlignment="1" applyProtection="1">
      <protection locked="0"/>
    </xf>
    <xf numFmtId="3" fontId="2" fillId="3" borderId="18"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31"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3" xfId="0" applyNumberFormat="1" applyFont="1" applyFill="1" applyBorder="1" applyAlignment="1" applyProtection="1">
      <protection locked="0"/>
    </xf>
    <xf numFmtId="3" fontId="2" fillId="2" borderId="29" xfId="0" applyNumberFormat="1" applyFont="1" applyFill="1" applyBorder="1" applyAlignment="1" applyProtection="1"/>
    <xf numFmtId="3" fontId="2" fillId="0" borderId="15" xfId="0" applyNumberFormat="1" applyFont="1" applyFill="1" applyBorder="1" applyAlignment="1" applyProtection="1"/>
    <xf numFmtId="3" fontId="2" fillId="0" borderId="22" xfId="0" applyNumberFormat="1" applyFont="1" applyFill="1" applyBorder="1" applyAlignment="1" applyProtection="1"/>
    <xf numFmtId="3" fontId="2" fillId="0" borderId="35" xfId="0" applyNumberFormat="1" applyFont="1" applyFill="1" applyBorder="1" applyAlignment="1" applyProtection="1"/>
    <xf numFmtId="3" fontId="2" fillId="6" borderId="19" xfId="0" applyNumberFormat="1" applyFont="1" applyFill="1" applyBorder="1" applyAlignment="1" applyProtection="1"/>
    <xf numFmtId="3" fontId="2" fillId="6" borderId="20" xfId="0" applyNumberFormat="1" applyFont="1" applyFill="1" applyBorder="1" applyAlignment="1" applyProtection="1"/>
    <xf numFmtId="3" fontId="2" fillId="3" borderId="11" xfId="0" applyNumberFormat="1" applyFont="1" applyFill="1" applyBorder="1" applyAlignment="1" applyProtection="1">
      <protection locked="0"/>
    </xf>
    <xf numFmtId="3" fontId="2" fillId="3" borderId="12" xfId="0" applyNumberFormat="1" applyFont="1" applyFill="1" applyBorder="1" applyAlignment="1" applyProtection="1">
      <protection locked="0"/>
    </xf>
    <xf numFmtId="3" fontId="2" fillId="6" borderId="12" xfId="0" applyNumberFormat="1" applyFont="1" applyFill="1" applyBorder="1" applyAlignment="1" applyProtection="1"/>
    <xf numFmtId="3" fontId="2" fillId="6" borderId="13" xfId="0" applyNumberFormat="1" applyFont="1" applyFill="1" applyBorder="1" applyAlignment="1" applyProtection="1"/>
    <xf numFmtId="3" fontId="2" fillId="3" borderId="24" xfId="0" applyNumberFormat="1" applyFont="1" applyFill="1" applyBorder="1" applyAlignment="1" applyProtection="1">
      <protection locked="0"/>
    </xf>
    <xf numFmtId="3" fontId="2" fillId="3" borderId="25" xfId="0" applyNumberFormat="1" applyFont="1" applyFill="1" applyBorder="1" applyAlignment="1" applyProtection="1">
      <protection locked="0"/>
    </xf>
    <xf numFmtId="3" fontId="2" fillId="6" borderId="32" xfId="0" applyNumberFormat="1" applyFont="1" applyFill="1" applyBorder="1" applyAlignment="1" applyProtection="1"/>
    <xf numFmtId="3" fontId="2" fillId="6" borderId="33" xfId="0" applyNumberFormat="1" applyFont="1" applyFill="1" applyBorder="1" applyAlignment="1" applyProtection="1"/>
    <xf numFmtId="3" fontId="2" fillId="6" borderId="35" xfId="0" applyNumberFormat="1" applyFont="1" applyFill="1" applyBorder="1" applyAlignment="1" applyProtection="1"/>
    <xf numFmtId="3" fontId="2" fillId="0" borderId="29" xfId="0" applyNumberFormat="1" applyFont="1" applyFill="1" applyBorder="1" applyAlignment="1" applyProtection="1"/>
    <xf numFmtId="3" fontId="2" fillId="0" borderId="7" xfId="0" applyNumberFormat="1" applyFont="1" applyFill="1" applyBorder="1" applyAlignment="1" applyProtection="1"/>
    <xf numFmtId="3" fontId="2" fillId="0" borderId="8" xfId="0" applyNumberFormat="1" applyFont="1" applyFill="1" applyBorder="1" applyAlignment="1" applyProtection="1"/>
    <xf numFmtId="3" fontId="2" fillId="0" borderId="9" xfId="0" applyNumberFormat="1" applyFont="1" applyFill="1" applyBorder="1" applyAlignment="1" applyProtection="1"/>
    <xf numFmtId="3" fontId="2" fillId="3" borderId="13" xfId="0" applyNumberFormat="1" applyFont="1" applyFill="1" applyBorder="1" applyAlignment="1" applyProtection="1">
      <protection locked="0"/>
    </xf>
    <xf numFmtId="3" fontId="2" fillId="0" borderId="17" xfId="0" applyNumberFormat="1" applyFont="1" applyFill="1" applyBorder="1" applyAlignment="1" applyProtection="1"/>
    <xf numFmtId="3" fontId="2" fillId="3" borderId="14"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3" borderId="51" xfId="0" applyNumberFormat="1" applyFont="1" applyFill="1" applyBorder="1" applyAlignment="1" applyProtection="1">
      <protection locked="0"/>
    </xf>
    <xf numFmtId="3" fontId="2" fillId="3" borderId="34" xfId="0" applyNumberFormat="1" applyFont="1" applyFill="1" applyBorder="1" applyAlignment="1" applyProtection="1">
      <protection locked="0"/>
    </xf>
    <xf numFmtId="3" fontId="2" fillId="3" borderId="29" xfId="0" applyNumberFormat="1" applyFont="1" applyFill="1" applyBorder="1" applyAlignment="1" applyProtection="1">
      <alignment wrapText="1"/>
      <protection locked="0"/>
    </xf>
    <xf numFmtId="3" fontId="2" fillId="3" borderId="15" xfId="0" applyNumberFormat="1" applyFont="1" applyFill="1" applyBorder="1" applyAlignment="1" applyProtection="1">
      <alignment wrapText="1"/>
      <protection locked="0"/>
    </xf>
    <xf numFmtId="3" fontId="2" fillId="3" borderId="6" xfId="0" applyNumberFormat="1" applyFont="1" applyFill="1" applyBorder="1" applyAlignment="1" applyProtection="1">
      <alignment wrapText="1"/>
      <protection locked="0"/>
    </xf>
    <xf numFmtId="3" fontId="2" fillId="0" borderId="29" xfId="0" applyNumberFormat="1" applyFont="1" applyFill="1" applyBorder="1" applyAlignment="1" applyProtection="1">
      <alignment wrapText="1"/>
    </xf>
    <xf numFmtId="3" fontId="2" fillId="3" borderId="7" xfId="0" applyNumberFormat="1" applyFont="1" applyFill="1" applyBorder="1" applyAlignment="1" applyProtection="1">
      <protection locked="0"/>
    </xf>
    <xf numFmtId="3" fontId="2" fillId="3" borderId="8" xfId="0" applyNumberFormat="1" applyFont="1" applyFill="1" applyBorder="1" applyAlignment="1" applyProtection="1">
      <protection locked="0"/>
    </xf>
    <xf numFmtId="3" fontId="2" fillId="3" borderId="9"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3" fontId="2" fillId="3" borderId="2" xfId="0" applyNumberFormat="1" applyFont="1" applyFill="1" applyBorder="1" applyAlignment="1" applyProtection="1">
      <protection locked="0"/>
    </xf>
    <xf numFmtId="3" fontId="2" fillId="3" borderId="27" xfId="0" applyNumberFormat="1" applyFont="1" applyFill="1" applyBorder="1" applyAlignment="1" applyProtection="1">
      <protection locked="0"/>
    </xf>
    <xf numFmtId="3" fontId="2" fillId="0" borderId="30"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50" xfId="0" applyNumberFormat="1" applyFont="1" applyFill="1" applyBorder="1" applyAlignment="1" applyProtection="1">
      <protection locked="0"/>
    </xf>
    <xf numFmtId="3" fontId="2" fillId="0" borderId="11" xfId="0" applyNumberFormat="1" applyFont="1" applyFill="1" applyBorder="1" applyAlignment="1" applyProtection="1"/>
    <xf numFmtId="3" fontId="2" fillId="0" borderId="13" xfId="0" applyNumberFormat="1" applyFont="1" applyFill="1" applyBorder="1" applyAlignment="1" applyProtection="1"/>
    <xf numFmtId="3" fontId="2" fillId="0" borderId="6" xfId="0" applyNumberFormat="1" applyFont="1" applyFill="1" applyBorder="1" applyAlignment="1" applyProtection="1"/>
    <xf numFmtId="3" fontId="2" fillId="3" borderId="28" xfId="0" applyNumberFormat="1" applyFont="1" applyFill="1" applyBorder="1" applyAlignment="1" applyProtection="1">
      <alignment wrapText="1"/>
      <protection locked="0"/>
    </xf>
    <xf numFmtId="3" fontId="2" fillId="0" borderId="10" xfId="0" applyNumberFormat="1" applyFont="1" applyFill="1" applyBorder="1" applyAlignment="1" applyProtection="1"/>
    <xf numFmtId="3" fontId="2" fillId="0" borderId="23" xfId="0" applyNumberFormat="1" applyFont="1" applyFill="1" applyBorder="1" applyAlignment="1" applyProtection="1"/>
    <xf numFmtId="3" fontId="2" fillId="0" borderId="38" xfId="0" applyNumberFormat="1" applyFont="1" applyFill="1" applyBorder="1" applyAlignment="1" applyProtection="1"/>
    <xf numFmtId="3" fontId="2" fillId="6" borderId="57" xfId="0" applyNumberFormat="1" applyFont="1" applyFill="1" applyBorder="1" applyAlignment="1" applyProtection="1"/>
    <xf numFmtId="3" fontId="2" fillId="3" borderId="11" xfId="0" applyNumberFormat="1" applyFont="1" applyFill="1" applyBorder="1" applyAlignment="1" applyProtection="1">
      <alignment wrapText="1"/>
      <protection locked="0"/>
    </xf>
    <xf numFmtId="3" fontId="2" fillId="3" borderId="13" xfId="0" applyNumberFormat="1" applyFont="1" applyFill="1" applyBorder="1" applyAlignment="1" applyProtection="1">
      <alignment wrapText="1"/>
      <protection locked="0"/>
    </xf>
    <xf numFmtId="3" fontId="2" fillId="3" borderId="55" xfId="0" applyNumberFormat="1" applyFont="1" applyFill="1" applyBorder="1" applyAlignment="1" applyProtection="1">
      <alignment wrapText="1"/>
      <protection locked="0"/>
    </xf>
    <xf numFmtId="3" fontId="2" fillId="3" borderId="14" xfId="0" applyNumberFormat="1" applyFont="1" applyFill="1" applyBorder="1" applyAlignment="1" applyProtection="1">
      <alignment wrapText="1"/>
      <protection locked="0"/>
    </xf>
    <xf numFmtId="3" fontId="2" fillId="3" borderId="18" xfId="0" applyNumberFormat="1" applyFont="1" applyFill="1" applyBorder="1" applyAlignment="1" applyProtection="1">
      <alignment wrapText="1"/>
      <protection locked="0"/>
    </xf>
    <xf numFmtId="3" fontId="2" fillId="3" borderId="20" xfId="0" applyNumberFormat="1" applyFont="1" applyFill="1" applyBorder="1" applyAlignment="1" applyProtection="1">
      <alignment wrapText="1"/>
      <protection locked="0"/>
    </xf>
    <xf numFmtId="3" fontId="2" fillId="3" borderId="56" xfId="0" applyNumberFormat="1" applyFont="1" applyFill="1" applyBorder="1" applyAlignment="1" applyProtection="1">
      <alignment wrapText="1"/>
      <protection locked="0"/>
    </xf>
    <xf numFmtId="3" fontId="2" fillId="3" borderId="21" xfId="0" applyNumberFormat="1" applyFont="1" applyFill="1" applyBorder="1" applyAlignment="1" applyProtection="1">
      <alignment wrapText="1"/>
      <protection locked="0"/>
    </xf>
    <xf numFmtId="3" fontId="2" fillId="2" borderId="29" xfId="0" applyNumberFormat="1" applyFont="1" applyFill="1" applyBorder="1" applyAlignment="1" applyProtection="1">
      <alignment wrapText="1"/>
    </xf>
    <xf numFmtId="0" fontId="1" fillId="0" borderId="0" xfId="0" applyNumberFormat="1" applyFont="1" applyFill="1" applyAlignment="1" applyProtection="1">
      <alignment horizontal="left"/>
    </xf>
    <xf numFmtId="0" fontId="8" fillId="2" borderId="0" xfId="0" applyFont="1" applyFill="1" applyAlignment="1" applyProtection="1">
      <alignment vertical="center"/>
    </xf>
    <xf numFmtId="0" fontId="9" fillId="0" borderId="0" xfId="0" applyFont="1" applyFill="1" applyAlignment="1" applyProtection="1">
      <alignment vertical="center"/>
    </xf>
    <xf numFmtId="41" fontId="3" fillId="0" borderId="0" xfId="0" applyNumberFormat="1" applyFont="1" applyFill="1" applyBorder="1" applyAlignment="1" applyProtection="1">
      <alignment wrapText="1"/>
    </xf>
    <xf numFmtId="0" fontId="2" fillId="7" borderId="0" xfId="0" applyNumberFormat="1" applyFont="1" applyFill="1" applyAlignment="1" applyProtection="1">
      <alignment horizontal="left"/>
    </xf>
    <xf numFmtId="0" fontId="2" fillId="7" borderId="0" xfId="0" applyNumberFormat="1" applyFont="1" applyFill="1" applyAlignment="1" applyProtection="1">
      <protection hidden="1"/>
    </xf>
    <xf numFmtId="41" fontId="2" fillId="0" borderId="0" xfId="0" applyNumberFormat="1" applyFont="1" applyFill="1" applyBorder="1" applyAlignment="1" applyProtection="1">
      <alignment horizontal="left"/>
      <protection hidden="1"/>
    </xf>
    <xf numFmtId="0" fontId="2" fillId="4" borderId="0" xfId="0" applyNumberFormat="1" applyFont="1" applyFill="1" applyAlignment="1" applyProtection="1"/>
    <xf numFmtId="0" fontId="1" fillId="2" borderId="0" xfId="0" applyFont="1" applyFill="1" applyAlignment="1" applyProtection="1">
      <alignment horizontal="left" wrapText="1"/>
    </xf>
    <xf numFmtId="0" fontId="1" fillId="2" borderId="0" xfId="0" applyFont="1" applyFill="1" applyAlignment="1" applyProtection="1">
      <alignment horizontal="left" wrapText="1"/>
      <protection hidden="1"/>
    </xf>
    <xf numFmtId="0" fontId="1" fillId="2" borderId="0" xfId="0" applyNumberFormat="1" applyFont="1" applyFill="1" applyAlignment="1" applyProtection="1">
      <protection hidden="1"/>
    </xf>
    <xf numFmtId="0" fontId="1" fillId="2" borderId="0" xfId="0" applyNumberFormat="1" applyFont="1" applyFill="1" applyBorder="1" applyAlignment="1" applyProtection="1">
      <protection hidden="1"/>
    </xf>
    <xf numFmtId="0" fontId="8" fillId="2" borderId="0" xfId="0" applyFont="1" applyFill="1" applyAlignment="1" applyProtection="1">
      <alignment vertical="center"/>
      <protection hidden="1"/>
    </xf>
    <xf numFmtId="0" fontId="2" fillId="4" borderId="0" xfId="0" applyNumberFormat="1" applyFont="1" applyFill="1" applyAlignment="1" applyProtection="1">
      <protection hidden="1"/>
    </xf>
    <xf numFmtId="41" fontId="2" fillId="2" borderId="0" xfId="0" applyNumberFormat="1" applyFont="1" applyFill="1" applyBorder="1" applyAlignment="1" applyProtection="1">
      <protection hidden="1"/>
    </xf>
    <xf numFmtId="0" fontId="1" fillId="2" borderId="0" xfId="0" applyNumberFormat="1" applyFont="1" applyFill="1" applyBorder="1" applyAlignment="1" applyProtection="1">
      <alignment wrapText="1"/>
      <protection hidden="1"/>
    </xf>
    <xf numFmtId="0" fontId="2" fillId="5" borderId="0" xfId="0" applyNumberFormat="1" applyFont="1" applyFill="1" applyAlignment="1" applyProtection="1">
      <protection hidden="1"/>
    </xf>
    <xf numFmtId="0" fontId="2" fillId="0" borderId="3"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29" xfId="0" applyNumberFormat="1" applyFont="1" applyFill="1" applyBorder="1" applyAlignment="1" applyProtection="1">
      <alignment horizontal="center" vertical="center" wrapText="1"/>
      <protection hidden="1"/>
    </xf>
    <xf numFmtId="0" fontId="2" fillId="0" borderId="29"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29" xfId="0" applyNumberFormat="1" applyFont="1" applyFill="1" applyBorder="1" applyAlignment="1" applyProtection="1">
      <alignment horizontal="center" vertical="center" wrapText="1"/>
      <protection hidden="1"/>
    </xf>
    <xf numFmtId="0" fontId="2" fillId="0" borderId="29"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xf>
    <xf numFmtId="0" fontId="2" fillId="0" borderId="15" xfId="0" applyNumberFormat="1" applyFont="1" applyFill="1" applyBorder="1" applyAlignment="1" applyProtection="1">
      <alignment horizontal="left" vertical="center" wrapText="1"/>
      <protection hidden="1"/>
    </xf>
    <xf numFmtId="0" fontId="2" fillId="0" borderId="29"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6" xfId="0" applyNumberFormat="1" applyFont="1" applyFill="1" applyBorder="1" applyAlignment="1" applyProtection="1">
      <alignment horizontal="center" vertical="center" wrapText="1"/>
      <protection hidden="1"/>
    </xf>
    <xf numFmtId="0" fontId="2" fillId="0" borderId="22" xfId="0" applyNumberFormat="1" applyFont="1" applyFill="1" applyBorder="1" applyAlignment="1" applyProtection="1">
      <alignment horizontal="left" vertical="center" wrapText="1"/>
      <protection hidden="1"/>
    </xf>
    <xf numFmtId="0" fontId="2" fillId="0" borderId="35" xfId="0" applyNumberFormat="1" applyFont="1" applyFill="1" applyBorder="1" applyAlignment="1" applyProtection="1">
      <alignment horizontal="left" vertical="center" wrapText="1"/>
      <protection hidden="1"/>
    </xf>
    <xf numFmtId="0" fontId="2" fillId="0" borderId="2" xfId="0" applyNumberFormat="1" applyFont="1" applyFill="1" applyBorder="1" applyAlignment="1" applyProtection="1">
      <alignment horizontal="center" vertical="center"/>
      <protection hidden="1"/>
    </xf>
    <xf numFmtId="0" fontId="2" fillId="0" borderId="6" xfId="0" applyNumberFormat="1" applyFont="1" applyFill="1" applyBorder="1" applyAlignment="1" applyProtection="1">
      <alignment horizontal="center" vertical="center"/>
      <protection hidden="1"/>
    </xf>
    <xf numFmtId="0" fontId="2" fillId="0" borderId="16" xfId="0" applyNumberFormat="1" applyFont="1" applyFill="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7" fillId="2" borderId="47" xfId="0" applyNumberFormat="1" applyFont="1" applyFill="1" applyBorder="1" applyAlignment="1" applyProtection="1">
      <alignment wrapText="1"/>
      <protection hidden="1"/>
    </xf>
    <xf numFmtId="0" fontId="11" fillId="2" borderId="47" xfId="0" applyFont="1" applyFill="1" applyBorder="1" applyAlignment="1">
      <alignment wrapText="1"/>
    </xf>
    <xf numFmtId="0" fontId="2" fillId="0" borderId="36" xfId="0" applyNumberFormat="1" applyFont="1" applyFill="1" applyBorder="1" applyAlignment="1" applyProtection="1">
      <alignment horizontal="center" vertical="center"/>
      <protection hidden="1"/>
    </xf>
    <xf numFmtId="0" fontId="2" fillId="0" borderId="37" xfId="0" applyNumberFormat="1" applyFont="1" applyFill="1" applyBorder="1" applyAlignment="1" applyProtection="1">
      <alignment horizontal="center" vertical="center"/>
      <protection hidden="1"/>
    </xf>
    <xf numFmtId="0" fontId="2" fillId="0" borderId="38" xfId="0" applyNumberFormat="1" applyFont="1" applyFill="1" applyBorder="1" applyAlignment="1" applyProtection="1">
      <alignment horizontal="center" vertical="center"/>
      <protection hidden="1"/>
    </xf>
    <xf numFmtId="0" fontId="2" fillId="0" borderId="39" xfId="0" applyNumberFormat="1"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protection hidden="1"/>
    </xf>
    <xf numFmtId="0" fontId="2" fillId="0" borderId="4" xfId="0" applyNumberFormat="1" applyFont="1" applyFill="1" applyBorder="1" applyAlignment="1" applyProtection="1">
      <alignment horizontal="center" vertical="center" wrapText="1"/>
      <protection hidden="1"/>
    </xf>
    <xf numFmtId="0" fontId="2" fillId="0" borderId="5"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wrapText="1"/>
      <protection hidden="1"/>
    </xf>
    <xf numFmtId="0" fontId="2" fillId="0" borderId="29" xfId="0" applyFont="1" applyBorder="1" applyAlignment="1" applyProtection="1">
      <alignment horizontal="center" vertical="center" wrapText="1"/>
      <protection hidden="1"/>
    </xf>
    <xf numFmtId="0" fontId="2" fillId="0" borderId="52" xfId="0" applyFont="1" applyBorder="1" applyAlignment="1" applyProtection="1">
      <alignment horizontal="center" vertical="center" wrapText="1"/>
      <protection hidden="1"/>
    </xf>
    <xf numFmtId="164" fontId="2" fillId="0" borderId="5"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2" fillId="0" borderId="23" xfId="0" applyFont="1" applyFill="1" applyBorder="1" applyAlignment="1" applyProtection="1">
      <alignment vertical="center"/>
    </xf>
    <xf numFmtId="0" fontId="2" fillId="0" borderId="44"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42"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43" xfId="0" applyFont="1" applyFill="1" applyBorder="1" applyAlignment="1" applyProtection="1">
      <alignment vertical="center"/>
    </xf>
    <xf numFmtId="0" fontId="2" fillId="0" borderId="30" xfId="0" applyFont="1" applyFill="1" applyBorder="1" applyAlignment="1" applyProtection="1">
      <alignment vertical="center"/>
    </xf>
    <xf numFmtId="0" fontId="2" fillId="0" borderId="45" xfId="0" applyFont="1" applyFill="1" applyBorder="1" applyAlignment="1" applyProtection="1">
      <alignment vertical="center"/>
    </xf>
    <xf numFmtId="0" fontId="5" fillId="2" borderId="0" xfId="0" applyFont="1" applyFill="1" applyAlignment="1">
      <alignment horizontal="center" vertical="center" wrapText="1"/>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cellXfs>
  <cellStyles count="20">
    <cellStyle name="Escribir" xfId="1"/>
    <cellStyle name="Escribir 2" xfId="2"/>
    <cellStyle name="Euro" xfId="3"/>
    <cellStyle name="Millares [0] 2" xfId="4"/>
    <cellStyle name="Millares [0] 3" xfId="5"/>
    <cellStyle name="Millares [0] 3 2" xfId="6"/>
    <cellStyle name="Millares [0] 3 2 2" xfId="7"/>
    <cellStyle name="Millares [0] 3 3" xfId="8"/>
    <cellStyle name="Millares [0] 4" xfId="9"/>
    <cellStyle name="Millares 2" xfId="10"/>
    <cellStyle name="Millares 2 2" xfId="11"/>
    <cellStyle name="Millares 2 2 2" xfId="12"/>
    <cellStyle name="Millares 2 3" xfId="13"/>
    <cellStyle name="Normal" xfId="0" builtinId="0"/>
    <cellStyle name="Normal 2" xfId="14"/>
    <cellStyle name="Normal 2 2" xfId="15"/>
    <cellStyle name="Normal 3" xfId="16"/>
    <cellStyle name="Normal 4" xfId="17"/>
    <cellStyle name="Normal 4 2" xfId="18"/>
    <cellStyle name="Normal 4_A01" xfId="1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13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nunez/Desktop/2013/REM%202013/REM/REM%20MARZO/16108%20SA-13_V1.3-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M%20MAYO/16108%20SA-13_V1.3-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M%20JUNIO/16%20108%20SA-13_V1.3%20-%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nunez/Desktop/2013/REM%202013/REM/REM%20JULIO/16108%20SA-13_V1.3-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nunez/Desktop/2013/REM%202013/REM/REM%20AGOSTO/16108SA-13_V1.3-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nunez/Desktop/2013/REM%202013/REM/REM%20SEPTIEMBRE/16108SA-13_V1.3%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0"/>
      <sheetName val="A11"/>
      <sheetName val="A19a"/>
      <sheetName val="A19b"/>
      <sheetName val="A23"/>
      <sheetName val="A24"/>
      <sheetName val="A25"/>
      <sheetName val="A26"/>
      <sheetName val="A27"/>
      <sheetName val="A28"/>
      <sheetName val="contro"/>
      <sheetName val="MACROS"/>
    </sheetNames>
    <sheetDataSet>
      <sheetData sheetId="0">
        <row r="2">
          <cell r="B2" t="str">
            <v xml:space="preserve">LINARES </v>
          </cell>
          <cell r="C2">
            <v>0</v>
          </cell>
          <cell r="D2">
            <v>7</v>
          </cell>
          <cell r="E2">
            <v>4</v>
          </cell>
          <cell r="F2">
            <v>0</v>
          </cell>
          <cell r="G2">
            <v>1</v>
          </cell>
        </row>
        <row r="3">
          <cell r="B3" t="str">
            <v xml:space="preserve">HOSPITAL DE LINARES </v>
          </cell>
          <cell r="C3">
            <v>1</v>
          </cell>
          <cell r="D3">
            <v>6</v>
          </cell>
          <cell r="E3">
            <v>1</v>
          </cell>
          <cell r="F3">
            <v>0</v>
          </cell>
          <cell r="G3">
            <v>8</v>
          </cell>
        </row>
        <row r="6">
          <cell r="B6" t="str">
            <v>ENERO</v>
          </cell>
          <cell r="C6">
            <v>0</v>
          </cell>
          <cell r="D6">
            <v>1</v>
          </cell>
        </row>
        <row r="7">
          <cell r="B7">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0"/>
      <sheetName val="A11"/>
      <sheetName val="A19a"/>
      <sheetName val="A19b"/>
      <sheetName val="A23"/>
      <sheetName val="A24"/>
      <sheetName val="A25"/>
      <sheetName val="A26"/>
      <sheetName val="A27"/>
      <sheetName val="A28"/>
      <sheetName val="contro"/>
      <sheetName val="MACROS"/>
    </sheetNames>
    <sheetDataSet>
      <sheetData sheetId="0">
        <row r="2">
          <cell r="B2" t="str">
            <v>LINARES</v>
          </cell>
          <cell r="C2">
            <v>0</v>
          </cell>
          <cell r="D2">
            <v>7</v>
          </cell>
          <cell r="E2">
            <v>4</v>
          </cell>
          <cell r="F2">
            <v>0</v>
          </cell>
          <cell r="G2">
            <v>1</v>
          </cell>
        </row>
        <row r="3">
          <cell r="B3" t="str">
            <v xml:space="preserve">HOSPITAL DE LINARES </v>
          </cell>
          <cell r="C3">
            <v>1</v>
          </cell>
          <cell r="D3">
            <v>6</v>
          </cell>
          <cell r="E3">
            <v>1</v>
          </cell>
          <cell r="F3">
            <v>0</v>
          </cell>
          <cell r="G3">
            <v>8</v>
          </cell>
        </row>
        <row r="6">
          <cell r="B6" t="str">
            <v>MARZO</v>
          </cell>
          <cell r="C6">
            <v>0</v>
          </cell>
          <cell r="D6">
            <v>3</v>
          </cell>
        </row>
        <row r="7">
          <cell r="B7">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0"/>
      <sheetName val="A11"/>
      <sheetName val="A19a"/>
      <sheetName val="A19b"/>
      <sheetName val="A23"/>
      <sheetName val="A24"/>
      <sheetName val="A25"/>
      <sheetName val="A26"/>
      <sheetName val="A27"/>
      <sheetName val="A28"/>
      <sheetName val="contro"/>
      <sheetName val="MACROS"/>
    </sheetNames>
    <sheetDataSet>
      <sheetData sheetId="0">
        <row r="2">
          <cell r="B2" t="str">
            <v xml:space="preserve">LINARES </v>
          </cell>
          <cell r="C2">
            <v>0</v>
          </cell>
          <cell r="D2">
            <v>7</v>
          </cell>
          <cell r="E2">
            <v>4</v>
          </cell>
          <cell r="F2">
            <v>0</v>
          </cell>
          <cell r="G2">
            <v>1</v>
          </cell>
        </row>
        <row r="3">
          <cell r="B3" t="str">
            <v xml:space="preserve">HOSPITAL DE LINARES </v>
          </cell>
          <cell r="C3">
            <v>1</v>
          </cell>
          <cell r="D3">
            <v>6</v>
          </cell>
          <cell r="E3">
            <v>1</v>
          </cell>
          <cell r="F3">
            <v>0</v>
          </cell>
          <cell r="G3">
            <v>8</v>
          </cell>
        </row>
        <row r="6">
          <cell r="B6" t="str">
            <v>MAYO</v>
          </cell>
          <cell r="C6">
            <v>0</v>
          </cell>
          <cell r="D6">
            <v>5</v>
          </cell>
        </row>
        <row r="7">
          <cell r="B7">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0"/>
      <sheetName val="A11"/>
      <sheetName val="A19a"/>
      <sheetName val="A19b"/>
      <sheetName val="A23"/>
      <sheetName val="A24"/>
      <sheetName val="A25"/>
      <sheetName val="A26"/>
      <sheetName val="A27"/>
      <sheetName val="A28"/>
      <sheetName val="contro"/>
      <sheetName val="MACROS"/>
    </sheetNames>
    <sheetDataSet>
      <sheetData sheetId="0">
        <row r="2">
          <cell r="B2" t="str">
            <v xml:space="preserve">LINARES </v>
          </cell>
          <cell r="C2">
            <v>0</v>
          </cell>
          <cell r="D2">
            <v>7</v>
          </cell>
          <cell r="E2">
            <v>4</v>
          </cell>
          <cell r="F2">
            <v>0</v>
          </cell>
          <cell r="G2">
            <v>1</v>
          </cell>
        </row>
        <row r="3">
          <cell r="B3" t="str">
            <v xml:space="preserve">HOSPITAL DE LINARES </v>
          </cell>
          <cell r="C3">
            <v>1</v>
          </cell>
          <cell r="D3">
            <v>6</v>
          </cell>
          <cell r="E3">
            <v>1</v>
          </cell>
          <cell r="F3">
            <v>0</v>
          </cell>
          <cell r="G3">
            <v>8</v>
          </cell>
        </row>
        <row r="6">
          <cell r="B6" t="str">
            <v>JUNIO</v>
          </cell>
          <cell r="C6">
            <v>0</v>
          </cell>
          <cell r="D6">
            <v>6</v>
          </cell>
        </row>
        <row r="7">
          <cell r="B7">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0"/>
      <sheetName val="A11"/>
      <sheetName val="A19a"/>
      <sheetName val="A19b"/>
      <sheetName val="A23"/>
      <sheetName val="A24"/>
      <sheetName val="A25"/>
      <sheetName val="A26"/>
      <sheetName val="A27"/>
      <sheetName val="A28"/>
      <sheetName val="contro"/>
      <sheetName val="MACROS"/>
    </sheetNames>
    <sheetDataSet>
      <sheetData sheetId="0">
        <row r="2">
          <cell r="B2" t="str">
            <v>LINARES</v>
          </cell>
          <cell r="C2">
            <v>0</v>
          </cell>
          <cell r="D2">
            <v>7</v>
          </cell>
          <cell r="E2">
            <v>4</v>
          </cell>
          <cell r="F2">
            <v>0</v>
          </cell>
          <cell r="G2">
            <v>1</v>
          </cell>
        </row>
        <row r="3">
          <cell r="B3" t="str">
            <v xml:space="preserve">HOSPITAL DE LINARES </v>
          </cell>
          <cell r="C3">
            <v>1</v>
          </cell>
          <cell r="D3">
            <v>6</v>
          </cell>
          <cell r="E3">
            <v>1</v>
          </cell>
          <cell r="F3">
            <v>0</v>
          </cell>
          <cell r="G3">
            <v>8</v>
          </cell>
        </row>
        <row r="6">
          <cell r="B6" t="str">
            <v>JULIO</v>
          </cell>
          <cell r="C6">
            <v>0</v>
          </cell>
          <cell r="D6">
            <v>7</v>
          </cell>
        </row>
        <row r="7">
          <cell r="B7">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0"/>
      <sheetName val="A11"/>
      <sheetName val="A19a"/>
      <sheetName val="A19b"/>
      <sheetName val="A23"/>
      <sheetName val="A24"/>
      <sheetName val="A25"/>
      <sheetName val="A26"/>
      <sheetName val="A27"/>
      <sheetName val="A28"/>
      <sheetName val="contro"/>
      <sheetName val="MACROS"/>
    </sheetNames>
    <sheetDataSet>
      <sheetData sheetId="0">
        <row r="2">
          <cell r="B2" t="str">
            <v xml:space="preserve">LINARES </v>
          </cell>
          <cell r="C2">
            <v>0</v>
          </cell>
          <cell r="D2">
            <v>7</v>
          </cell>
          <cell r="E2">
            <v>4</v>
          </cell>
          <cell r="F2">
            <v>0</v>
          </cell>
          <cell r="G2">
            <v>1</v>
          </cell>
        </row>
        <row r="3">
          <cell r="B3" t="str">
            <v xml:space="preserve">HOSPITAL DE LINARES </v>
          </cell>
          <cell r="C3">
            <v>1</v>
          </cell>
          <cell r="D3">
            <v>6</v>
          </cell>
          <cell r="E3">
            <v>1</v>
          </cell>
          <cell r="F3">
            <v>0</v>
          </cell>
          <cell r="G3">
            <v>8</v>
          </cell>
        </row>
        <row r="6">
          <cell r="B6" t="str">
            <v>AGOSTO</v>
          </cell>
          <cell r="C6">
            <v>0</v>
          </cell>
          <cell r="D6">
            <v>8</v>
          </cell>
        </row>
        <row r="7">
          <cell r="B7">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0"/>
      <sheetName val="A11"/>
      <sheetName val="A19a"/>
      <sheetName val="A19b"/>
      <sheetName val="A23"/>
      <sheetName val="A24"/>
      <sheetName val="A25"/>
      <sheetName val="A26"/>
      <sheetName val="A27"/>
      <sheetName val="A28"/>
      <sheetName val="contro"/>
      <sheetName val="MACROS"/>
    </sheetNames>
    <sheetDataSet>
      <sheetData sheetId="0">
        <row r="2">
          <cell r="B2" t="str">
            <v>LINARES</v>
          </cell>
          <cell r="C2">
            <v>0</v>
          </cell>
          <cell r="D2">
            <v>7</v>
          </cell>
          <cell r="E2">
            <v>4</v>
          </cell>
          <cell r="F2">
            <v>0</v>
          </cell>
          <cell r="G2">
            <v>1</v>
          </cell>
        </row>
        <row r="3">
          <cell r="B3" t="str">
            <v xml:space="preserve">HOSPITAL DE LINARES </v>
          </cell>
          <cell r="C3">
            <v>1</v>
          </cell>
          <cell r="D3">
            <v>6</v>
          </cell>
          <cell r="E3">
            <v>1</v>
          </cell>
          <cell r="F3">
            <v>0</v>
          </cell>
          <cell r="G3">
            <v>8</v>
          </cell>
        </row>
        <row r="6">
          <cell r="B6" t="str">
            <v>SEPTIEMBRE</v>
          </cell>
          <cell r="C6">
            <v>0</v>
          </cell>
          <cell r="D6">
            <v>9</v>
          </cell>
        </row>
        <row r="7">
          <cell r="B7">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opLeftCell="A55" workbookViewId="0">
      <selection activeCell="B77" sqref="B77"/>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697" t="s">
        <v>1</v>
      </c>
      <c r="B6" s="697"/>
      <c r="C6" s="697"/>
      <c r="D6" s="697"/>
      <c r="E6" s="697"/>
      <c r="F6" s="697"/>
      <c r="G6" s="697"/>
      <c r="H6" s="697"/>
      <c r="I6" s="697"/>
      <c r="J6" s="697"/>
      <c r="K6" s="697"/>
      <c r="L6" s="697"/>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681" t="s">
        <v>4</v>
      </c>
      <c r="B9" s="681" t="s">
        <v>5</v>
      </c>
      <c r="C9" s="675" t="s">
        <v>6</v>
      </c>
      <c r="D9" s="685" t="s">
        <v>7</v>
      </c>
      <c r="E9" s="686"/>
      <c r="F9" s="686"/>
      <c r="G9" s="686"/>
      <c r="H9" s="686"/>
      <c r="I9" s="687"/>
      <c r="J9" s="685" t="s">
        <v>8</v>
      </c>
      <c r="K9" s="687"/>
      <c r="L9" s="675"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682"/>
      <c r="B10" s="682"/>
      <c r="C10" s="676"/>
      <c r="D10" s="20" t="s">
        <v>10</v>
      </c>
      <c r="E10" s="21" t="s">
        <v>11</v>
      </c>
      <c r="F10" s="21" t="s">
        <v>12</v>
      </c>
      <c r="G10" s="21" t="s">
        <v>13</v>
      </c>
      <c r="H10" s="21" t="s">
        <v>14</v>
      </c>
      <c r="I10" s="22" t="s">
        <v>15</v>
      </c>
      <c r="J10" s="23" t="s">
        <v>16</v>
      </c>
      <c r="K10" s="24" t="s">
        <v>17</v>
      </c>
      <c r="L10" s="676"/>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683"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688"/>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688"/>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688"/>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688"/>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688"/>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688"/>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688"/>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684"/>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698" t="s">
        <v>35</v>
      </c>
      <c r="B26" s="699"/>
      <c r="C26" s="675" t="s">
        <v>27</v>
      </c>
      <c r="D26" s="702" t="s">
        <v>36</v>
      </c>
      <c r="E26" s="703"/>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700"/>
      <c r="B27" s="701"/>
      <c r="C27" s="676"/>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691" t="s">
        <v>38</v>
      </c>
      <c r="B28" s="692"/>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693" t="s">
        <v>19</v>
      </c>
      <c r="B29" s="694"/>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689" t="s">
        <v>24</v>
      </c>
      <c r="B30" s="690"/>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691" t="s">
        <v>39</v>
      </c>
      <c r="B31" s="692"/>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693" t="s">
        <v>19</v>
      </c>
      <c r="B32" s="694"/>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695" t="s">
        <v>24</v>
      </c>
      <c r="B33" s="696"/>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681" t="s">
        <v>4</v>
      </c>
      <c r="B36" s="681" t="s">
        <v>5</v>
      </c>
      <c r="C36" s="675" t="s">
        <v>6</v>
      </c>
      <c r="D36" s="685" t="s">
        <v>7</v>
      </c>
      <c r="E36" s="686"/>
      <c r="F36" s="686"/>
      <c r="G36" s="686"/>
      <c r="H36" s="686"/>
      <c r="I36" s="687"/>
      <c r="J36" s="685" t="s">
        <v>8</v>
      </c>
      <c r="K36" s="687"/>
      <c r="L36" s="675"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682"/>
      <c r="B37" s="682"/>
      <c r="C37" s="676"/>
      <c r="D37" s="20" t="s">
        <v>10</v>
      </c>
      <c r="E37" s="21" t="s">
        <v>11</v>
      </c>
      <c r="F37" s="21" t="s">
        <v>12</v>
      </c>
      <c r="G37" s="21" t="s">
        <v>13</v>
      </c>
      <c r="H37" s="21" t="s">
        <v>14</v>
      </c>
      <c r="I37" s="22" t="s">
        <v>15</v>
      </c>
      <c r="J37" s="23" t="s">
        <v>16</v>
      </c>
      <c r="K37" s="79" t="s">
        <v>17</v>
      </c>
      <c r="L37" s="676"/>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683" t="s">
        <v>18</v>
      </c>
      <c r="B38" s="25" t="s">
        <v>19</v>
      </c>
      <c r="C38" s="26">
        <f t="shared" ref="C38:C47" si="10">SUM(D38:I38)</f>
        <v>0</v>
      </c>
      <c r="D38" s="27">
        <f>+ENERO!D38+FEBRERO!D38+MARZO!D38+ABRIL!D38+MAYO!D38+JUNIO!D38+JULIO!D38+AGOSTO!D38+SEPTIEMBRE!D38+OCTUBRE!D38+NOVIEMBRE!D38+DICIEMBRE!D38</f>
        <v>0</v>
      </c>
      <c r="E38" s="27">
        <f>+ENERO!E38+FEBRERO!E38+MARZO!E38+ABRIL!E38+MAYO!E38+JUNIO!E38+JULIO!E38+AGOSTO!E38+SEPTIEMBRE!E38+OCTUBRE!E38+NOVIEMBRE!E38+DICIEMBRE!E38</f>
        <v>0</v>
      </c>
      <c r="F38" s="27">
        <f>+ENERO!F38+FEBRERO!F38+MARZO!F38+ABRIL!F38+MAYO!F38+JUNIO!F38+JULIO!F38+AGOSTO!F38+SEPTIEMBRE!F38+OCTUBRE!F38+NOVIEMBRE!F38+DICIEMBRE!F38</f>
        <v>0</v>
      </c>
      <c r="G38" s="27">
        <f>+ENERO!G38+FEBRERO!G38+MARZO!G38+ABRIL!G38+MAYO!G38+JUNIO!G38+JULIO!G38+AGOSTO!G38+SEPTIEMBRE!G38+OCTUBRE!G38+NOVIEMBRE!G38+DICIEMBRE!G38</f>
        <v>0</v>
      </c>
      <c r="H38" s="27">
        <f>+ENERO!H38+FEBRERO!H38+MARZO!H38+ABRIL!H38+MAYO!H38+JUNIO!H38+JULIO!H38+AGOSTO!H38+SEPTIEMBRE!H38+OCTUBRE!H38+NOVIEMBRE!H38+DICIEMBRE!H38</f>
        <v>0</v>
      </c>
      <c r="I38" s="27">
        <f>+ENERO!I38+FEBRERO!I38+MARZO!I38+ABRIL!I38+MAYO!I38+JUNIO!I38+JULIO!I38+AGOSTO!I38+SEPTIEMBRE!I38+OCTUBRE!I38+NOVIEMBRE!I38+DICIEMBRE!I38</f>
        <v>0</v>
      </c>
      <c r="J38" s="27">
        <f>+ENERO!J38+FEBRERO!J38+MARZO!J38+ABRIL!J38+MAYO!J38+JUNIO!J38+JULIO!J38+AGOSTO!J38+SEPTIEMBRE!J38+OCTUBRE!J38+NOVIEMBRE!J38+DICIEMBRE!J38</f>
        <v>0</v>
      </c>
      <c r="K38" s="27">
        <f>+ENERO!K38+FEBRERO!K38+MARZO!K38+ABRIL!K38+MAYO!K38+JUNIO!K38+JULIO!K38+AGOSTO!K38+SEPTIEMBRE!K38+OCTUBRE!K38+NOVIEMBRE!K38+DICIEMBRE!K38</f>
        <v>0</v>
      </c>
      <c r="L38" s="27">
        <f>+ENERO!L38+FEBRERO!L38+MARZO!L38+ABRIL!L38+MAYO!L38+JUNIO!L38+JULIO!L38+AGOSTO!L38+SEPTIEMBRE!L38+OCTUBRE!L38+NOVIEMBRE!L38+DICIEMBRE!L38</f>
        <v>0</v>
      </c>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688"/>
      <c r="B39" s="35" t="s">
        <v>20</v>
      </c>
      <c r="C39" s="36">
        <f t="shared" si="10"/>
        <v>755</v>
      </c>
      <c r="D39" s="27">
        <f>+ENERO!D39+FEBRERO!D39+MARZO!D39+ABRIL!D39+MAYO!D39+JUNIO!D39+JULIO!D39+AGOSTO!D39+SEPTIEMBRE!D39+OCTUBRE!D39+NOVIEMBRE!D39+DICIEMBRE!D39</f>
        <v>214</v>
      </c>
      <c r="E39" s="27">
        <f>+ENERO!E39+FEBRERO!E39+MARZO!E39+ABRIL!E39+MAYO!E39+JUNIO!E39+JULIO!E39+AGOSTO!E39+SEPTIEMBRE!E39+OCTUBRE!E39+NOVIEMBRE!E39+DICIEMBRE!E39</f>
        <v>191</v>
      </c>
      <c r="F39" s="27">
        <f>+ENERO!F39+FEBRERO!F39+MARZO!F39+ABRIL!F39+MAYO!F39+JUNIO!F39+JULIO!F39+AGOSTO!F39+SEPTIEMBRE!F39+OCTUBRE!F39+NOVIEMBRE!F39+DICIEMBRE!F39</f>
        <v>75</v>
      </c>
      <c r="G39" s="27">
        <f>+ENERO!G39+FEBRERO!G39+MARZO!G39+ABRIL!G39+MAYO!G39+JUNIO!G39+JULIO!G39+AGOSTO!G39+SEPTIEMBRE!G39+OCTUBRE!G39+NOVIEMBRE!G39+DICIEMBRE!G39</f>
        <v>13</v>
      </c>
      <c r="H39" s="27">
        <f>+ENERO!H39+FEBRERO!H39+MARZO!H39+ABRIL!H39+MAYO!H39+JUNIO!H39+JULIO!H39+AGOSTO!H39+SEPTIEMBRE!H39+OCTUBRE!H39+NOVIEMBRE!H39+DICIEMBRE!H39</f>
        <v>251</v>
      </c>
      <c r="I39" s="27">
        <f>+ENERO!I39+FEBRERO!I39+MARZO!I39+ABRIL!I39+MAYO!I39+JUNIO!I39+JULIO!I39+AGOSTO!I39+SEPTIEMBRE!I39+OCTUBRE!I39+NOVIEMBRE!I39+DICIEMBRE!I39</f>
        <v>11</v>
      </c>
      <c r="J39" s="27">
        <f>+ENERO!J39+FEBRERO!J39+MARZO!J39+ABRIL!J39+MAYO!J39+JUNIO!J39+JULIO!J39+AGOSTO!J39+SEPTIEMBRE!J39+OCTUBRE!J39+NOVIEMBRE!J39+DICIEMBRE!J39</f>
        <v>335</v>
      </c>
      <c r="K39" s="27">
        <f>+ENERO!K39+FEBRERO!K39+MARZO!K39+ABRIL!K39+MAYO!K39+JUNIO!K39+JULIO!K39+AGOSTO!K39+SEPTIEMBRE!K39+OCTUBRE!K39+NOVIEMBRE!K39+DICIEMBRE!K39</f>
        <v>420</v>
      </c>
      <c r="L39" s="27">
        <f>+ENERO!L39+FEBRERO!L39+MARZO!L39+ABRIL!L39+MAYO!L39+JUNIO!L39+JULIO!L39+AGOSTO!L39+SEPTIEMBRE!L39+OCTUBRE!L39+NOVIEMBRE!L39+DICIEMBRE!L39</f>
        <v>755</v>
      </c>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f t="shared" ref="BF39:BF47" si="17">IF($C39=0,"",IF($L39="",IF($C39="","",1),0))</f>
        <v>0</v>
      </c>
      <c r="BG39" s="9"/>
      <c r="BH39" s="9"/>
      <c r="BI39" s="9"/>
      <c r="BJ39" s="9"/>
      <c r="BK39" s="9"/>
      <c r="BL39" s="9"/>
      <c r="BM39" s="9"/>
      <c r="BN39" s="9"/>
      <c r="BO39" s="9"/>
    </row>
    <row r="40" spans="1:67" s="19" customFormat="1" ht="10.5" x14ac:dyDescent="0.15">
      <c r="A40" s="688"/>
      <c r="B40" s="35" t="s">
        <v>42</v>
      </c>
      <c r="C40" s="36">
        <f t="shared" si="10"/>
        <v>3277</v>
      </c>
      <c r="D40" s="27">
        <f>+ENERO!D40+FEBRERO!D40+MARZO!D40+ABRIL!D40+MAYO!D40+JUNIO!D40+JULIO!D40+AGOSTO!D40+SEPTIEMBRE!D40+OCTUBRE!D40+NOVIEMBRE!D40+DICIEMBRE!D40</f>
        <v>7</v>
      </c>
      <c r="E40" s="27">
        <f>+ENERO!E40+FEBRERO!E40+MARZO!E40+ABRIL!E40+MAYO!E40+JUNIO!E40+JULIO!E40+AGOSTO!E40+SEPTIEMBRE!E40+OCTUBRE!E40+NOVIEMBRE!E40+DICIEMBRE!E40</f>
        <v>15</v>
      </c>
      <c r="F40" s="27">
        <f>+ENERO!F40+FEBRERO!F40+MARZO!F40+ABRIL!F40+MAYO!F40+JUNIO!F40+JULIO!F40+AGOSTO!F40+SEPTIEMBRE!F40+OCTUBRE!F40+NOVIEMBRE!F40+DICIEMBRE!F40</f>
        <v>94</v>
      </c>
      <c r="G40" s="27">
        <f>+ENERO!G40+FEBRERO!G40+MARZO!G40+ABRIL!G40+MAYO!G40+JUNIO!G40+JULIO!G40+AGOSTO!G40+SEPTIEMBRE!G40+OCTUBRE!G40+NOVIEMBRE!G40+DICIEMBRE!G40</f>
        <v>159</v>
      </c>
      <c r="H40" s="27">
        <f>+ENERO!H40+FEBRERO!H40+MARZO!H40+ABRIL!H40+MAYO!H40+JUNIO!H40+JULIO!H40+AGOSTO!H40+SEPTIEMBRE!H40+OCTUBRE!H40+NOVIEMBRE!H40+DICIEMBRE!H40</f>
        <v>2668</v>
      </c>
      <c r="I40" s="27">
        <f>+ENERO!I40+FEBRERO!I40+MARZO!I40+ABRIL!I40+MAYO!I40+JUNIO!I40+JULIO!I40+AGOSTO!I40+SEPTIEMBRE!I40+OCTUBRE!I40+NOVIEMBRE!I40+DICIEMBRE!I40</f>
        <v>334</v>
      </c>
      <c r="J40" s="27">
        <f>+ENERO!J40+FEBRERO!J40+MARZO!J40+ABRIL!J40+MAYO!J40+JUNIO!J40+JULIO!J40+AGOSTO!J40+SEPTIEMBRE!J40+OCTUBRE!J40+NOVIEMBRE!J40+DICIEMBRE!J40</f>
        <v>1244</v>
      </c>
      <c r="K40" s="27">
        <f>+ENERO!K40+FEBRERO!K40+MARZO!K40+ABRIL!K40+MAYO!K40+JUNIO!K40+JULIO!K40+AGOSTO!K40+SEPTIEMBRE!K40+OCTUBRE!K40+NOVIEMBRE!K40+DICIEMBRE!K40</f>
        <v>2033</v>
      </c>
      <c r="L40" s="27">
        <f>+ENERO!L40+FEBRERO!L40+MARZO!L40+ABRIL!L40+MAYO!L40+JUNIO!L40+JULIO!L40+AGOSTO!L40+SEPTIEMBRE!L40+OCTUBRE!L40+NOVIEMBRE!L40+DICIEMBRE!L40</f>
        <v>3277</v>
      </c>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f t="shared" si="17"/>
        <v>0</v>
      </c>
      <c r="BG40" s="9"/>
      <c r="BH40" s="9"/>
      <c r="BI40" s="9"/>
      <c r="BJ40" s="9"/>
      <c r="BK40" s="9"/>
      <c r="BL40" s="9"/>
      <c r="BM40" s="9"/>
      <c r="BN40" s="9"/>
      <c r="BO40" s="9"/>
    </row>
    <row r="41" spans="1:67" s="19" customFormat="1" ht="10.5" x14ac:dyDescent="0.15">
      <c r="A41" s="688"/>
      <c r="B41" s="35" t="s">
        <v>43</v>
      </c>
      <c r="C41" s="36">
        <f t="shared" si="10"/>
        <v>0</v>
      </c>
      <c r="D41" s="27">
        <f>+ENERO!D41+FEBRERO!D41+MARZO!D41+ABRIL!D41+MAYO!D41+JUNIO!D41+JULIO!D41+AGOSTO!D41+SEPTIEMBRE!D41+OCTUBRE!D41+NOVIEMBRE!D41+DICIEMBRE!D41</f>
        <v>0</v>
      </c>
      <c r="E41" s="27">
        <f>+ENERO!E41+FEBRERO!E41+MARZO!E41+ABRIL!E41+MAYO!E41+JUNIO!E41+JULIO!E41+AGOSTO!E41+SEPTIEMBRE!E41+OCTUBRE!E41+NOVIEMBRE!E41+DICIEMBRE!E41</f>
        <v>0</v>
      </c>
      <c r="F41" s="27">
        <f>+ENERO!F41+FEBRERO!F41+MARZO!F41+ABRIL!F41+MAYO!F41+JUNIO!F41+JULIO!F41+AGOSTO!F41+SEPTIEMBRE!F41+OCTUBRE!F41+NOVIEMBRE!F41+DICIEMBRE!F41</f>
        <v>0</v>
      </c>
      <c r="G41" s="27">
        <f>+ENERO!G41+FEBRERO!G41+MARZO!G41+ABRIL!G41+MAYO!G41+JUNIO!G41+JULIO!G41+AGOSTO!G41+SEPTIEMBRE!G41+OCTUBRE!G41+NOVIEMBRE!G41+DICIEMBRE!G41</f>
        <v>0</v>
      </c>
      <c r="H41" s="27">
        <f>+ENERO!H41+FEBRERO!H41+MARZO!H41+ABRIL!H41+MAYO!H41+JUNIO!H41+JULIO!H41+AGOSTO!H41+SEPTIEMBRE!H41+OCTUBRE!H41+NOVIEMBRE!H41+DICIEMBRE!H41</f>
        <v>0</v>
      </c>
      <c r="I41" s="27">
        <f>+ENERO!I41+FEBRERO!I41+MARZO!I41+ABRIL!I41+MAYO!I41+JUNIO!I41+JULIO!I41+AGOSTO!I41+SEPTIEMBRE!I41+OCTUBRE!I41+NOVIEMBRE!I41+DICIEMBRE!I41</f>
        <v>0</v>
      </c>
      <c r="J41" s="27">
        <f>+ENERO!J41+FEBRERO!J41+MARZO!J41+ABRIL!J41+MAYO!J41+JUNIO!J41+JULIO!J41+AGOSTO!J41+SEPTIEMBRE!J41+OCTUBRE!J41+NOVIEMBRE!J41+DICIEMBRE!J41</f>
        <v>0</v>
      </c>
      <c r="K41" s="27">
        <f>+ENERO!K41+FEBRERO!K41+MARZO!K41+ABRIL!K41+MAYO!K41+JUNIO!K41+JULIO!K41+AGOSTO!K41+SEPTIEMBRE!K41+OCTUBRE!K41+NOVIEMBRE!K41+DICIEMBRE!K41</f>
        <v>0</v>
      </c>
      <c r="L41" s="27">
        <f>+ENERO!L41+FEBRERO!L41+MARZO!L41+ABRIL!L41+MAYO!L41+JUNIO!L41+JULIO!L41+AGOSTO!L41+SEPTIEMBRE!L41+OCTUBRE!L41+NOVIEMBRE!L41+DICIEMBRE!L41</f>
        <v>0</v>
      </c>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688"/>
      <c r="B42" s="35" t="s">
        <v>23</v>
      </c>
      <c r="C42" s="36">
        <f t="shared" si="10"/>
        <v>605</v>
      </c>
      <c r="D42" s="27">
        <f>+ENERO!D42+FEBRERO!D42+MARZO!D42+ABRIL!D42+MAYO!D42+JUNIO!D42+JULIO!D42+AGOSTO!D42+SEPTIEMBRE!D42+OCTUBRE!D42+NOVIEMBRE!D42+DICIEMBRE!D42</f>
        <v>5</v>
      </c>
      <c r="E42" s="27">
        <f>+ENERO!E42+FEBRERO!E42+MARZO!E42+ABRIL!E42+MAYO!E42+JUNIO!E42+JULIO!E42+AGOSTO!E42+SEPTIEMBRE!E42+OCTUBRE!E42+NOVIEMBRE!E42+DICIEMBRE!E42</f>
        <v>20</v>
      </c>
      <c r="F42" s="27">
        <f>+ENERO!F42+FEBRERO!F42+MARZO!F42+ABRIL!F42+MAYO!F42+JUNIO!F42+JULIO!F42+AGOSTO!F42+SEPTIEMBRE!F42+OCTUBRE!F42+NOVIEMBRE!F42+DICIEMBRE!F42</f>
        <v>16</v>
      </c>
      <c r="G42" s="27">
        <f>+ENERO!G42+FEBRERO!G42+MARZO!G42+ABRIL!G42+MAYO!G42+JUNIO!G42+JULIO!G42+AGOSTO!G42+SEPTIEMBRE!G42+OCTUBRE!G42+NOVIEMBRE!G42+DICIEMBRE!G42</f>
        <v>19</v>
      </c>
      <c r="H42" s="27">
        <f>+ENERO!H42+FEBRERO!H42+MARZO!H42+ABRIL!H42+MAYO!H42+JUNIO!H42+JULIO!H42+AGOSTO!H42+SEPTIEMBRE!H42+OCTUBRE!H42+NOVIEMBRE!H42+DICIEMBRE!H42</f>
        <v>499</v>
      </c>
      <c r="I42" s="27">
        <f>+ENERO!I42+FEBRERO!I42+MARZO!I42+ABRIL!I42+MAYO!I42+JUNIO!I42+JULIO!I42+AGOSTO!I42+SEPTIEMBRE!I42+OCTUBRE!I42+NOVIEMBRE!I42+DICIEMBRE!I42</f>
        <v>46</v>
      </c>
      <c r="J42" s="27">
        <f>+ENERO!J42+FEBRERO!J42+MARZO!J42+ABRIL!J42+MAYO!J42+JUNIO!J42+JULIO!J42+AGOSTO!J42+SEPTIEMBRE!J42+OCTUBRE!J42+NOVIEMBRE!J42+DICIEMBRE!J42</f>
        <v>203</v>
      </c>
      <c r="K42" s="27">
        <f>+ENERO!K42+FEBRERO!K42+MARZO!K42+ABRIL!K42+MAYO!K42+JUNIO!K42+JULIO!K42+AGOSTO!K42+SEPTIEMBRE!K42+OCTUBRE!K42+NOVIEMBRE!K42+DICIEMBRE!K42</f>
        <v>402</v>
      </c>
      <c r="L42" s="27">
        <f>+ENERO!L42+FEBRERO!L42+MARZO!L42+ABRIL!L42+MAYO!L42+JUNIO!L42+JULIO!L42+AGOSTO!L42+SEPTIEMBRE!L42+OCTUBRE!L42+NOVIEMBRE!L42+DICIEMBRE!L42</f>
        <v>605</v>
      </c>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f t="shared" si="17"/>
        <v>0</v>
      </c>
      <c r="BG42" s="9"/>
      <c r="BH42" s="9"/>
      <c r="BI42" s="9"/>
      <c r="BJ42" s="9"/>
      <c r="BK42" s="9"/>
      <c r="BL42" s="9"/>
      <c r="BM42" s="9"/>
      <c r="BN42" s="9"/>
      <c r="BO42" s="9"/>
    </row>
    <row r="43" spans="1:67" s="19" customFormat="1" ht="10.5" x14ac:dyDescent="0.15">
      <c r="A43" s="688"/>
      <c r="B43" s="35" t="s">
        <v>24</v>
      </c>
      <c r="C43" s="42">
        <f t="shared" si="10"/>
        <v>0</v>
      </c>
      <c r="D43" s="27">
        <f>+ENERO!D43+FEBRERO!D43+MARZO!D43+ABRIL!D43+MAYO!D43+JUNIO!D43+JULIO!D43+AGOSTO!D43+SEPTIEMBRE!D43+OCTUBRE!D43+NOVIEMBRE!D43+DICIEMBRE!D43</f>
        <v>0</v>
      </c>
      <c r="E43" s="27">
        <f>+ENERO!E43+FEBRERO!E43+MARZO!E43+ABRIL!E43+MAYO!E43+JUNIO!E43+JULIO!E43+AGOSTO!E43+SEPTIEMBRE!E43+OCTUBRE!E43+NOVIEMBRE!E43+DICIEMBRE!E43</f>
        <v>0</v>
      </c>
      <c r="F43" s="27">
        <f>+ENERO!F43+FEBRERO!F43+MARZO!F43+ABRIL!F43+MAYO!F43+JUNIO!F43+JULIO!F43+AGOSTO!F43+SEPTIEMBRE!F43+OCTUBRE!F43+NOVIEMBRE!F43+DICIEMBRE!F43</f>
        <v>0</v>
      </c>
      <c r="G43" s="27">
        <f>+ENERO!G43+FEBRERO!G43+MARZO!G43+ABRIL!G43+MAYO!G43+JUNIO!G43+JULIO!G43+AGOSTO!G43+SEPTIEMBRE!G43+OCTUBRE!G43+NOVIEMBRE!G43+DICIEMBRE!G43</f>
        <v>0</v>
      </c>
      <c r="H43" s="27">
        <f>+ENERO!H43+FEBRERO!H43+MARZO!H43+ABRIL!H43+MAYO!H43+JUNIO!H43+JULIO!H43+AGOSTO!H43+SEPTIEMBRE!H43+OCTUBRE!H43+NOVIEMBRE!H43+DICIEMBRE!H43</f>
        <v>0</v>
      </c>
      <c r="I43" s="27">
        <f>+ENERO!I43+FEBRERO!I43+MARZO!I43+ABRIL!I43+MAYO!I43+JUNIO!I43+JULIO!I43+AGOSTO!I43+SEPTIEMBRE!I43+OCTUBRE!I43+NOVIEMBRE!I43+DICIEMBRE!I43</f>
        <v>0</v>
      </c>
      <c r="J43" s="27">
        <f>+ENERO!J43+FEBRERO!J43+MARZO!J43+ABRIL!J43+MAYO!J43+JUNIO!J43+JULIO!J43+AGOSTO!J43+SEPTIEMBRE!J43+OCTUBRE!J43+NOVIEMBRE!J43+DICIEMBRE!J43</f>
        <v>0</v>
      </c>
      <c r="K43" s="27">
        <f>+ENERO!K43+FEBRERO!K43+MARZO!K43+ABRIL!K43+MAYO!K43+JUNIO!K43+JULIO!K43+AGOSTO!K43+SEPTIEMBRE!K43+OCTUBRE!K43+NOVIEMBRE!K43+DICIEMBRE!K43</f>
        <v>0</v>
      </c>
      <c r="L43" s="27">
        <f>+ENERO!L43+FEBRERO!L43+MARZO!L43+ABRIL!L43+MAYO!L43+JUNIO!L43+JULIO!L43+AGOSTO!L43+SEPTIEMBRE!L43+OCTUBRE!L43+NOVIEMBRE!L43+DICIEMBRE!L43</f>
        <v>0</v>
      </c>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684"/>
      <c r="B44" s="48" t="s">
        <v>27</v>
      </c>
      <c r="C44" s="80">
        <f t="shared" si="10"/>
        <v>4637</v>
      </c>
      <c r="D44" s="50">
        <f>SUM(D38:D43)</f>
        <v>226</v>
      </c>
      <c r="E44" s="51">
        <f t="shared" ref="E44:L44" si="18">SUM(E38:E43)</f>
        <v>226</v>
      </c>
      <c r="F44" s="51">
        <f t="shared" si="18"/>
        <v>185</v>
      </c>
      <c r="G44" s="51">
        <f t="shared" si="18"/>
        <v>191</v>
      </c>
      <c r="H44" s="51">
        <f t="shared" si="18"/>
        <v>3418</v>
      </c>
      <c r="I44" s="52">
        <f t="shared" si="18"/>
        <v>391</v>
      </c>
      <c r="J44" s="50">
        <f t="shared" si="18"/>
        <v>1782</v>
      </c>
      <c r="K44" s="52">
        <f t="shared" si="18"/>
        <v>2855</v>
      </c>
      <c r="L44" s="81">
        <f t="shared" si="18"/>
        <v>4637</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f t="shared" si="17"/>
        <v>0</v>
      </c>
      <c r="BG44" s="9"/>
      <c r="BH44" s="9"/>
      <c r="BI44" s="9"/>
      <c r="BJ44" s="9"/>
      <c r="BK44" s="9"/>
      <c r="BL44" s="9"/>
      <c r="BM44" s="9"/>
      <c r="BN44" s="9"/>
      <c r="BO44" s="9"/>
    </row>
    <row r="45" spans="1:67" s="19" customFormat="1" ht="10.5" x14ac:dyDescent="0.15">
      <c r="A45" s="53" t="s">
        <v>28</v>
      </c>
      <c r="B45" s="82" t="s">
        <v>20</v>
      </c>
      <c r="C45" s="83">
        <f t="shared" si="10"/>
        <v>399</v>
      </c>
      <c r="D45" s="27">
        <f>+ENERO!D45+FEBRERO!D45+MARZO!D45+ABRIL!D45+MAYO!D45+JUNIO!D45+JULIO!D45+AGOSTO!D45+SEPTIEMBRE!D45+OCTUBRE!D45+NOVIEMBRE!D45+DICIEMBRE!D45</f>
        <v>156</v>
      </c>
      <c r="E45" s="27">
        <f>+ENERO!E45+FEBRERO!E45+MARZO!E45+ABRIL!E45+MAYO!E45+JUNIO!E45+JULIO!E45+AGOSTO!E45+SEPTIEMBRE!E45+OCTUBRE!E45+NOVIEMBRE!E45+DICIEMBRE!E45</f>
        <v>59</v>
      </c>
      <c r="F45" s="27">
        <f>+ENERO!F45+FEBRERO!F45+MARZO!F45+ABRIL!F45+MAYO!F45+JUNIO!F45+JULIO!F45+AGOSTO!F45+SEPTIEMBRE!F45+OCTUBRE!F45+NOVIEMBRE!F45+DICIEMBRE!F45</f>
        <v>17</v>
      </c>
      <c r="G45" s="27">
        <f>+ENERO!G45+FEBRERO!G45+MARZO!G45+ABRIL!G45+MAYO!G45+JUNIO!G45+JULIO!G45+AGOSTO!G45+SEPTIEMBRE!G45+OCTUBRE!G45+NOVIEMBRE!G45+DICIEMBRE!G45</f>
        <v>23</v>
      </c>
      <c r="H45" s="27">
        <f>+ENERO!H45+FEBRERO!H45+MARZO!H45+ABRIL!H45+MAYO!H45+JUNIO!H45+JULIO!H45+AGOSTO!H45+SEPTIEMBRE!H45+OCTUBRE!H45+NOVIEMBRE!H45+DICIEMBRE!H45</f>
        <v>141</v>
      </c>
      <c r="I45" s="27">
        <f>+ENERO!I45+FEBRERO!I45+MARZO!I45+ABRIL!I45+MAYO!I45+JUNIO!I45+JULIO!I45+AGOSTO!I45+SEPTIEMBRE!I45+OCTUBRE!I45+NOVIEMBRE!I45+DICIEMBRE!I45</f>
        <v>3</v>
      </c>
      <c r="J45" s="27">
        <f>+ENERO!J45+FEBRERO!J45+MARZO!J45+ABRIL!J45+MAYO!J45+JUNIO!J45+JULIO!J45+AGOSTO!J45+SEPTIEMBRE!J45+OCTUBRE!J45+NOVIEMBRE!J45+DICIEMBRE!J45</f>
        <v>223</v>
      </c>
      <c r="K45" s="27">
        <f>+ENERO!K45+FEBRERO!K45+MARZO!K45+ABRIL!K45+MAYO!K45+JUNIO!K45+JULIO!K45+AGOSTO!K45+SEPTIEMBRE!K45+OCTUBRE!K45+NOVIEMBRE!K45+DICIEMBRE!K45</f>
        <v>176</v>
      </c>
      <c r="L45" s="27">
        <f>+ENERO!L45+FEBRERO!L45+MARZO!L45+ABRIL!L45+MAYO!L45+JUNIO!L45+JULIO!L45+AGOSTO!L45+SEPTIEMBRE!L45+OCTUBRE!L45+NOVIEMBRE!L45+DICIEMBRE!L45</f>
        <v>399</v>
      </c>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f t="shared" si="17"/>
        <v>0</v>
      </c>
      <c r="BG45" s="9"/>
      <c r="BH45" s="9"/>
      <c r="BI45" s="9"/>
      <c r="BJ45" s="9"/>
      <c r="BK45" s="9"/>
      <c r="BL45" s="9"/>
      <c r="BM45" s="9"/>
      <c r="BN45" s="9"/>
      <c r="BO45" s="9"/>
    </row>
    <row r="46" spans="1:67" s="19" customFormat="1" ht="10.5" x14ac:dyDescent="0.15">
      <c r="A46" s="683" t="s">
        <v>29</v>
      </c>
      <c r="B46" s="25" t="s">
        <v>44</v>
      </c>
      <c r="C46" s="26">
        <f t="shared" si="10"/>
        <v>0</v>
      </c>
      <c r="D46" s="27">
        <f>+ENERO!D46+FEBRERO!D46+MARZO!D46+ABRIL!D46+MAYO!D46+JUNIO!D46+JULIO!D46+AGOSTO!D46+SEPTIEMBRE!D46+OCTUBRE!D46+NOVIEMBRE!D46+DICIEMBRE!D46</f>
        <v>0</v>
      </c>
      <c r="E46" s="27">
        <f>+ENERO!E46+FEBRERO!E46+MARZO!E46+ABRIL!E46+MAYO!E46+JUNIO!E46+JULIO!E46+AGOSTO!E46+SEPTIEMBRE!E46+OCTUBRE!E46+NOVIEMBRE!E46+DICIEMBRE!E46</f>
        <v>0</v>
      </c>
      <c r="F46" s="27">
        <f>+ENERO!F46+FEBRERO!F46+MARZO!F46+ABRIL!F46+MAYO!F46+JUNIO!F46+JULIO!F46+AGOSTO!F46+SEPTIEMBRE!F46+OCTUBRE!F46+NOVIEMBRE!F46+DICIEMBRE!F46</f>
        <v>0</v>
      </c>
      <c r="G46" s="27">
        <f>+ENERO!G46+FEBRERO!G46+MARZO!G46+ABRIL!G46+MAYO!G46+JUNIO!G46+JULIO!G46+AGOSTO!G46+SEPTIEMBRE!G46+OCTUBRE!G46+NOVIEMBRE!G46+DICIEMBRE!G46</f>
        <v>0</v>
      </c>
      <c r="H46" s="27">
        <f>+ENERO!H46+FEBRERO!H46+MARZO!H46+ABRIL!H46+MAYO!H46+JUNIO!H46+JULIO!H46+AGOSTO!H46+SEPTIEMBRE!H46+OCTUBRE!H46+NOVIEMBRE!H46+DICIEMBRE!H46</f>
        <v>0</v>
      </c>
      <c r="I46" s="27">
        <f>+ENERO!I46+FEBRERO!I46+MARZO!I46+ABRIL!I46+MAYO!I46+JUNIO!I46+JULIO!I46+AGOSTO!I46+SEPTIEMBRE!I46+OCTUBRE!I46+NOVIEMBRE!I46+DICIEMBRE!I46</f>
        <v>0</v>
      </c>
      <c r="J46" s="27">
        <f>+ENERO!J46+FEBRERO!J46+MARZO!J46+ABRIL!J46+MAYO!J46+JUNIO!J46+JULIO!J46+AGOSTO!J46+SEPTIEMBRE!J46+OCTUBRE!J46+NOVIEMBRE!J46+DICIEMBRE!J46</f>
        <v>0</v>
      </c>
      <c r="K46" s="27">
        <f>+ENERO!K46+FEBRERO!K46+MARZO!K46+ABRIL!K46+MAYO!K46+JUNIO!K46+JULIO!K46+AGOSTO!K46+SEPTIEMBRE!K46+OCTUBRE!K46+NOVIEMBRE!K46+DICIEMBRE!K46</f>
        <v>0</v>
      </c>
      <c r="L46" s="27">
        <f>+ENERO!L46+FEBRERO!L46+MARZO!L46+ABRIL!L46+MAYO!L46+JUNIO!L46+JULIO!L46+AGOSTO!L46+SEPTIEMBRE!L46+OCTUBRE!L46+NOVIEMBRE!L46+DICIEMBRE!L46</f>
        <v>0</v>
      </c>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684"/>
      <c r="B47" s="88" t="s">
        <v>20</v>
      </c>
      <c r="C47" s="56">
        <f t="shared" si="10"/>
        <v>1544</v>
      </c>
      <c r="D47" s="27">
        <f>+ENERO!D47+FEBRERO!D47+MARZO!D47+ABRIL!D47+MAYO!D47+JUNIO!D47+JULIO!D47+AGOSTO!D47+SEPTIEMBRE!D47+OCTUBRE!D47+NOVIEMBRE!D47+DICIEMBRE!D47</f>
        <v>334</v>
      </c>
      <c r="E47" s="27">
        <f>+ENERO!E47+FEBRERO!E47+MARZO!E47+ABRIL!E47+MAYO!E47+JUNIO!E47+JULIO!E47+AGOSTO!E47+SEPTIEMBRE!E47+OCTUBRE!E47+NOVIEMBRE!E47+DICIEMBRE!E47</f>
        <v>345</v>
      </c>
      <c r="F47" s="27">
        <f>+ENERO!F47+FEBRERO!F47+MARZO!F47+ABRIL!F47+MAYO!F47+JUNIO!F47+JULIO!F47+AGOSTO!F47+SEPTIEMBRE!F47+OCTUBRE!F47+NOVIEMBRE!F47+DICIEMBRE!F47</f>
        <v>238</v>
      </c>
      <c r="G47" s="27">
        <f>+ENERO!G47+FEBRERO!G47+MARZO!G47+ABRIL!G47+MAYO!G47+JUNIO!G47+JULIO!G47+AGOSTO!G47+SEPTIEMBRE!G47+OCTUBRE!G47+NOVIEMBRE!G47+DICIEMBRE!G47</f>
        <v>40</v>
      </c>
      <c r="H47" s="27">
        <f>+ENERO!H47+FEBRERO!H47+MARZO!H47+ABRIL!H47+MAYO!H47+JUNIO!H47+JULIO!H47+AGOSTO!H47+SEPTIEMBRE!H47+OCTUBRE!H47+NOVIEMBRE!H47+DICIEMBRE!H47</f>
        <v>560</v>
      </c>
      <c r="I47" s="27">
        <f>+ENERO!I47+FEBRERO!I47+MARZO!I47+ABRIL!I47+MAYO!I47+JUNIO!I47+JULIO!I47+AGOSTO!I47+SEPTIEMBRE!I47+OCTUBRE!I47+NOVIEMBRE!I47+DICIEMBRE!I47</f>
        <v>27</v>
      </c>
      <c r="J47" s="27">
        <f>+ENERO!J47+FEBRERO!J47+MARZO!J47+ABRIL!J47+MAYO!J47+JUNIO!J47+JULIO!J47+AGOSTO!J47+SEPTIEMBRE!J47+OCTUBRE!J47+NOVIEMBRE!J47+DICIEMBRE!J47</f>
        <v>675</v>
      </c>
      <c r="K47" s="27">
        <f>+ENERO!K47+FEBRERO!K47+MARZO!K47+ABRIL!K47+MAYO!K47+JUNIO!K47+JULIO!K47+AGOSTO!K47+SEPTIEMBRE!K47+OCTUBRE!K47+NOVIEMBRE!K47+DICIEMBRE!K47</f>
        <v>869</v>
      </c>
      <c r="L47" s="27">
        <f>+ENERO!L47+FEBRERO!L47+MARZO!L47+ABRIL!L47+MAYO!L47+JUNIO!L47+JULIO!L47+AGOSTO!L47+SEPTIEMBRE!L47+OCTUBRE!L47+NOVIEMBRE!L47+DICIEMBRE!L47</f>
        <v>1544</v>
      </c>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f t="shared" si="17"/>
        <v>0</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681" t="s">
        <v>4</v>
      </c>
      <c r="B49" s="683" t="s">
        <v>5</v>
      </c>
      <c r="C49" s="675"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682"/>
      <c r="B50" s="684"/>
      <c r="C50" s="676"/>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683" t="s">
        <v>46</v>
      </c>
      <c r="B51" s="95" t="s">
        <v>44</v>
      </c>
      <c r="C51" s="27">
        <f>+ENERO!C51+FEBRERO!C51+MARZO!C51+ABRIL!C51+MAYO!C51+JUNIO!C51+JULIO!C51+AGOSTO!C51+SEPTIEMBRE!C51+OCTUBRE!C51+NOVIEMBRE!C51+DICIEMBRE!C51</f>
        <v>0</v>
      </c>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684"/>
      <c r="B52" s="35" t="s">
        <v>47</v>
      </c>
      <c r="C52" s="27">
        <f>+ENERO!C52+FEBRERO!C52+MARZO!C52+ABRIL!C52+MAYO!C52+JUNIO!C52+JULIO!C52+AGOSTO!C52+SEPTIEMBRE!C52+OCTUBRE!C52+NOVIEMBRE!C52+DICIEMBRE!C52</f>
        <v>60</v>
      </c>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683" t="s">
        <v>48</v>
      </c>
      <c r="B53" s="95" t="s">
        <v>44</v>
      </c>
      <c r="C53" s="27">
        <f>+ENERO!C53+FEBRERO!C53+MARZO!C53+ABRIL!C53+MAYO!C53+JUNIO!C53+JULIO!C53+AGOSTO!C53+SEPTIEMBRE!C53+OCTUBRE!C53+NOVIEMBRE!C53+DICIEMBRE!C53</f>
        <v>0</v>
      </c>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684"/>
      <c r="B54" s="88" t="s">
        <v>47</v>
      </c>
      <c r="C54" s="27">
        <f>+ENERO!C54+FEBRERO!C54+MARZO!C54+ABRIL!C54+MAYO!C54+JUNIO!C54+JULIO!C54+AGOSTO!C54+SEPTIEMBRE!C54+OCTUBRE!C54+NOVIEMBRE!C54+DICIEMBRE!C54</f>
        <v>346</v>
      </c>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685" t="s">
        <v>4</v>
      </c>
      <c r="B56" s="674"/>
      <c r="C56" s="102" t="s">
        <v>50</v>
      </c>
      <c r="D56" s="102"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653" t="s">
        <v>33</v>
      </c>
      <c r="B57" s="653"/>
      <c r="C57" s="27">
        <f>+ENERO!C57+FEBRERO!C57+MARZO!C57+ABRIL!C57+MAYO!C57+JUNIO!C57+JULIO!C57+AGOSTO!C57+SEPTIEMBRE!C57+OCTUBRE!C57+NOVIEMBRE!C57+DICIEMBRE!C57</f>
        <v>124</v>
      </c>
      <c r="D57" s="27">
        <f>+ENERO!D57+FEBRERO!D57+MARZO!D57+ABRIL!D57+MAYO!D57+JUNIO!D57+JULIO!D57+AGOSTO!D57+SEPTIEMBRE!D57+OCTUBRE!D57+NOVIEMBRE!D57+DICIEMBRE!D57</f>
        <v>124</v>
      </c>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658" t="s">
        <v>52</v>
      </c>
      <c r="B58" s="658"/>
      <c r="C58" s="27">
        <f>+ENERO!C58+FEBRERO!C58+MARZO!C58+ABRIL!C58+MAYO!C58+JUNIO!C58+JULIO!C58+AGOSTO!C58+SEPTIEMBRE!C58+OCTUBRE!C58+NOVIEMBRE!C58+DICIEMBRE!C58</f>
        <v>0</v>
      </c>
      <c r="D58" s="27">
        <f>+ENERO!D58+FEBRERO!D58+MARZO!D58+ABRIL!D58+MAYO!D58+JUNIO!D58+JULIO!D58+AGOSTO!D58+SEPTIEMBRE!D58+OCTUBRE!D58+NOVIEMBRE!D58+DICIEMBRE!D58</f>
        <v>75</v>
      </c>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666" t="s">
        <v>54</v>
      </c>
      <c r="B60" s="667" t="s">
        <v>55</v>
      </c>
      <c r="C60" s="670" t="s">
        <v>6</v>
      </c>
      <c r="D60" s="672" t="s">
        <v>7</v>
      </c>
      <c r="E60" s="673"/>
      <c r="F60" s="673"/>
      <c r="G60" s="673"/>
      <c r="H60" s="673"/>
      <c r="I60" s="674"/>
      <c r="J60" s="675"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668"/>
      <c r="B61" s="669"/>
      <c r="C61" s="671"/>
      <c r="D61" s="120" t="s">
        <v>10</v>
      </c>
      <c r="E61" s="121" t="s">
        <v>11</v>
      </c>
      <c r="F61" s="121" t="s">
        <v>12</v>
      </c>
      <c r="G61" s="121" t="s">
        <v>13</v>
      </c>
      <c r="H61" s="121" t="s">
        <v>14</v>
      </c>
      <c r="I61" s="122" t="s">
        <v>15</v>
      </c>
      <c r="J61" s="676"/>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23"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02"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664" t="s">
        <v>60</v>
      </c>
      <c r="B64" s="665"/>
      <c r="C64" s="665"/>
      <c r="D64" s="665"/>
      <c r="E64" s="665"/>
      <c r="F64" s="665"/>
      <c r="G64" s="665"/>
      <c r="H64" s="665"/>
      <c r="I64" s="665"/>
      <c r="J64" s="665"/>
      <c r="K64" s="665"/>
      <c r="L64" s="665"/>
      <c r="M64" s="106"/>
      <c r="N64" s="133"/>
      <c r="V64" s="107"/>
    </row>
    <row r="65" spans="1:67" ht="10.5" x14ac:dyDescent="0.15">
      <c r="A65" s="666" t="s">
        <v>4</v>
      </c>
      <c r="B65" s="667"/>
      <c r="C65" s="670" t="s">
        <v>6</v>
      </c>
      <c r="D65" s="672" t="s">
        <v>7</v>
      </c>
      <c r="E65" s="673"/>
      <c r="F65" s="673"/>
      <c r="G65" s="673"/>
      <c r="H65" s="673"/>
      <c r="I65" s="674"/>
      <c r="J65" s="672" t="s">
        <v>36</v>
      </c>
      <c r="K65" s="674"/>
      <c r="L65" s="675"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668"/>
      <c r="B66" s="669"/>
      <c r="C66" s="671"/>
      <c r="D66" s="120" t="s">
        <v>10</v>
      </c>
      <c r="E66" s="121" t="s">
        <v>11</v>
      </c>
      <c r="F66" s="121" t="s">
        <v>12</v>
      </c>
      <c r="G66" s="121" t="s">
        <v>13</v>
      </c>
      <c r="H66" s="121" t="s">
        <v>14</v>
      </c>
      <c r="I66" s="122" t="s">
        <v>15</v>
      </c>
      <c r="J66" s="134" t="s">
        <v>16</v>
      </c>
      <c r="K66" s="135" t="s">
        <v>17</v>
      </c>
      <c r="L66" s="676"/>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655" t="s">
        <v>61</v>
      </c>
      <c r="B67" s="137" t="s">
        <v>19</v>
      </c>
      <c r="C67" s="138">
        <f t="shared" ref="C67:C72" si="19">SUM(D67:I67)</f>
        <v>0</v>
      </c>
      <c r="D67" s="27">
        <f>+ENERO!D67+FEBRERO!D67+MARZO!D67+ABRIL!D67+MAYO!D67+JUNIO!D67+JULIO!D67+AGOSTO!D67+SEPTIEMBRE!D67+OCTUBRE!D67+NOVIEMBRE!D67+DICIEMBRE!D67</f>
        <v>0</v>
      </c>
      <c r="E67" s="27">
        <f>+ENERO!E67+FEBRERO!E67+MARZO!E67+ABRIL!E67+MAYO!E67+JUNIO!E67+JULIO!E67+AGOSTO!E67+SEPTIEMBRE!E67+OCTUBRE!E67+NOVIEMBRE!E67+DICIEMBRE!E67</f>
        <v>0</v>
      </c>
      <c r="F67" s="27">
        <f>+ENERO!F67+FEBRERO!F67+MARZO!F67+ABRIL!F67+MAYO!F67+JUNIO!F67+JULIO!F67+AGOSTO!F67+SEPTIEMBRE!F67+OCTUBRE!F67+NOVIEMBRE!F67+DICIEMBRE!F67</f>
        <v>0</v>
      </c>
      <c r="G67" s="27">
        <f>+ENERO!G67+FEBRERO!G67+MARZO!G67+ABRIL!G67+MAYO!G67+JUNIO!G67+JULIO!G67+AGOSTO!G67+SEPTIEMBRE!G67+OCTUBRE!G67+NOVIEMBRE!G67+DICIEMBRE!G67</f>
        <v>0</v>
      </c>
      <c r="H67" s="27">
        <f>+ENERO!H67+FEBRERO!H67+MARZO!H67+ABRIL!H67+MAYO!H67+JUNIO!H67+JULIO!H67+AGOSTO!H67+SEPTIEMBRE!H67+OCTUBRE!H67+NOVIEMBRE!H67+DICIEMBRE!H67</f>
        <v>0</v>
      </c>
      <c r="I67" s="27">
        <f>+ENERO!I67+FEBRERO!I67+MARZO!I67+ABRIL!I67+MAYO!I67+JUNIO!I67+JULIO!I67+AGOSTO!I67+SEPTIEMBRE!I67+OCTUBRE!I67+NOVIEMBRE!I67+DICIEMBRE!I67</f>
        <v>0</v>
      </c>
      <c r="J67" s="27">
        <f>+ENERO!J67+FEBRERO!J67+MARZO!J67+ABRIL!J67+MAYO!J67+JUNIO!J67+JULIO!J67+AGOSTO!J67+SEPTIEMBRE!J67+OCTUBRE!J67+NOVIEMBRE!J67+DICIEMBRE!J67</f>
        <v>0</v>
      </c>
      <c r="K67" s="27">
        <f>+ENERO!K67+FEBRERO!K67+MARZO!K67+ABRIL!K67+MAYO!K67+JUNIO!K67+JULIO!K67+AGOSTO!K67+SEPTIEMBRE!K67+OCTUBRE!K67+NOVIEMBRE!K67+DICIEMBRE!K67</f>
        <v>0</v>
      </c>
      <c r="L67" s="27">
        <f>+ENERO!L67+FEBRERO!L67+MARZO!L67+ABRIL!L67+MAYO!L67+JUNIO!L67+JULIO!L67+AGOSTO!L67+SEPTIEMBRE!L67+OCTUBRE!L67+NOVIEMBRE!L67+DICIEMBRE!L67</f>
        <v>0</v>
      </c>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661"/>
      <c r="B68" s="141" t="s">
        <v>44</v>
      </c>
      <c r="C68" s="142">
        <f t="shared" si="19"/>
        <v>0</v>
      </c>
      <c r="D68" s="27">
        <f>+ENERO!D68+FEBRERO!D68+MARZO!D68+ABRIL!D68+MAYO!D68+JUNIO!D68+JULIO!D68+AGOSTO!D68+SEPTIEMBRE!D68+OCTUBRE!D68+NOVIEMBRE!D68+DICIEMBRE!D68</f>
        <v>0</v>
      </c>
      <c r="E68" s="27">
        <f>+ENERO!E68+FEBRERO!E68+MARZO!E68+ABRIL!E68+MAYO!E68+JUNIO!E68+JULIO!E68+AGOSTO!E68+SEPTIEMBRE!E68+OCTUBRE!E68+NOVIEMBRE!E68+DICIEMBRE!E68</f>
        <v>0</v>
      </c>
      <c r="F68" s="27">
        <f>+ENERO!F68+FEBRERO!F68+MARZO!F68+ABRIL!F68+MAYO!F68+JUNIO!F68+JULIO!F68+AGOSTO!F68+SEPTIEMBRE!F68+OCTUBRE!F68+NOVIEMBRE!F68+DICIEMBRE!F68</f>
        <v>0</v>
      </c>
      <c r="G68" s="27">
        <f>+ENERO!G68+FEBRERO!G68+MARZO!G68+ABRIL!G68+MAYO!G68+JUNIO!G68+JULIO!G68+AGOSTO!G68+SEPTIEMBRE!G68+OCTUBRE!G68+NOVIEMBRE!G68+DICIEMBRE!G68</f>
        <v>0</v>
      </c>
      <c r="H68" s="27">
        <f>+ENERO!H68+FEBRERO!H68+MARZO!H68+ABRIL!H68+MAYO!H68+JUNIO!H68+JULIO!H68+AGOSTO!H68+SEPTIEMBRE!H68+OCTUBRE!H68+NOVIEMBRE!H68+DICIEMBRE!H68</f>
        <v>0</v>
      </c>
      <c r="I68" s="27">
        <f>+ENERO!I68+FEBRERO!I68+MARZO!I68+ABRIL!I68+MAYO!I68+JUNIO!I68+JULIO!I68+AGOSTO!I68+SEPTIEMBRE!I68+OCTUBRE!I68+NOVIEMBRE!I68+DICIEMBRE!I68</f>
        <v>0</v>
      </c>
      <c r="J68" s="27">
        <f>+ENERO!J68+FEBRERO!J68+MARZO!J68+ABRIL!J68+MAYO!J68+JUNIO!J68+JULIO!J68+AGOSTO!J68+SEPTIEMBRE!J68+OCTUBRE!J68+NOVIEMBRE!J68+DICIEMBRE!J68</f>
        <v>0</v>
      </c>
      <c r="K68" s="27">
        <f>+ENERO!K68+FEBRERO!K68+MARZO!K68+ABRIL!K68+MAYO!K68+JUNIO!K68+JULIO!K68+AGOSTO!K68+SEPTIEMBRE!K68+OCTUBRE!K68+NOVIEMBRE!K68+DICIEMBRE!K68</f>
        <v>0</v>
      </c>
      <c r="L68" s="27">
        <f>+ENERO!L68+FEBRERO!L68+MARZO!L68+ABRIL!L68+MAYO!L68+JUNIO!L68+JULIO!L68+AGOSTO!L68+SEPTIEMBRE!L68+OCTUBRE!L68+NOVIEMBRE!L68+DICIEMBRE!L68</f>
        <v>0</v>
      </c>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661"/>
      <c r="B69" s="141" t="s">
        <v>20</v>
      </c>
      <c r="C69" s="142">
        <f t="shared" si="19"/>
        <v>20</v>
      </c>
      <c r="D69" s="27">
        <f>+ENERO!D69+FEBRERO!D69+MARZO!D69+ABRIL!D69+MAYO!D69+JUNIO!D69+JULIO!D69+AGOSTO!D69+SEPTIEMBRE!D69+OCTUBRE!D69+NOVIEMBRE!D69+DICIEMBRE!D69</f>
        <v>0</v>
      </c>
      <c r="E69" s="27">
        <f>+ENERO!E69+FEBRERO!E69+MARZO!E69+ABRIL!E69+MAYO!E69+JUNIO!E69+JULIO!E69+AGOSTO!E69+SEPTIEMBRE!E69+OCTUBRE!E69+NOVIEMBRE!E69+DICIEMBRE!E69</f>
        <v>0</v>
      </c>
      <c r="F69" s="27">
        <f>+ENERO!F69+FEBRERO!F69+MARZO!F69+ABRIL!F69+MAYO!F69+JUNIO!F69+JULIO!F69+AGOSTO!F69+SEPTIEMBRE!F69+OCTUBRE!F69+NOVIEMBRE!F69+DICIEMBRE!F69</f>
        <v>1</v>
      </c>
      <c r="G69" s="27">
        <f>+ENERO!G69+FEBRERO!G69+MARZO!G69+ABRIL!G69+MAYO!G69+JUNIO!G69+JULIO!G69+AGOSTO!G69+SEPTIEMBRE!G69+OCTUBRE!G69+NOVIEMBRE!G69+DICIEMBRE!G69</f>
        <v>1</v>
      </c>
      <c r="H69" s="27">
        <f>+ENERO!H69+FEBRERO!H69+MARZO!H69+ABRIL!H69+MAYO!H69+JUNIO!H69+JULIO!H69+AGOSTO!H69+SEPTIEMBRE!H69+OCTUBRE!H69+NOVIEMBRE!H69+DICIEMBRE!H69</f>
        <v>18</v>
      </c>
      <c r="I69" s="27">
        <f>+ENERO!I69+FEBRERO!I69+MARZO!I69+ABRIL!I69+MAYO!I69+JUNIO!I69+JULIO!I69+AGOSTO!I69+SEPTIEMBRE!I69+OCTUBRE!I69+NOVIEMBRE!I69+DICIEMBRE!I69</f>
        <v>0</v>
      </c>
      <c r="J69" s="27">
        <f>+ENERO!J69+FEBRERO!J69+MARZO!J69+ABRIL!J69+MAYO!J69+JUNIO!J69+JULIO!J69+AGOSTO!J69+SEPTIEMBRE!J69+OCTUBRE!J69+NOVIEMBRE!J69+DICIEMBRE!J69</f>
        <v>10</v>
      </c>
      <c r="K69" s="27">
        <f>+ENERO!K69+FEBRERO!K69+MARZO!K69+ABRIL!K69+MAYO!K69+JUNIO!K69+JULIO!K69+AGOSTO!K69+SEPTIEMBRE!K69+OCTUBRE!K69+NOVIEMBRE!K69+DICIEMBRE!K69</f>
        <v>10</v>
      </c>
      <c r="L69" s="27">
        <f>+ENERO!L69+FEBRERO!L69+MARZO!L69+ABRIL!L69+MAYO!L69+JUNIO!L69+JULIO!L69+AGOSTO!L69+SEPTIEMBRE!L69+OCTUBRE!L69+NOVIEMBRE!L69+DICIEMBRE!L69</f>
        <v>20</v>
      </c>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f t="shared" si="22"/>
        <v>0</v>
      </c>
      <c r="BG69" s="103"/>
      <c r="BH69" s="103"/>
      <c r="BI69" s="103"/>
      <c r="BJ69" s="103"/>
      <c r="BK69" s="103"/>
      <c r="BL69" s="103"/>
      <c r="BM69" s="103"/>
      <c r="BN69" s="103"/>
      <c r="BO69" s="103"/>
    </row>
    <row r="70" spans="1:67" ht="10.5" x14ac:dyDescent="0.15">
      <c r="A70" s="661"/>
      <c r="B70" s="141" t="s">
        <v>42</v>
      </c>
      <c r="C70" s="142">
        <f t="shared" si="19"/>
        <v>0</v>
      </c>
      <c r="D70" s="27">
        <f>+ENERO!D70+FEBRERO!D70+MARZO!D70+ABRIL!D70+MAYO!D70+JUNIO!D70+JULIO!D70+AGOSTO!D70+SEPTIEMBRE!D70+OCTUBRE!D70+NOVIEMBRE!D70+DICIEMBRE!D70</f>
        <v>0</v>
      </c>
      <c r="E70" s="27">
        <f>+ENERO!E70+FEBRERO!E70+MARZO!E70+ABRIL!E70+MAYO!E70+JUNIO!E70+JULIO!E70+AGOSTO!E70+SEPTIEMBRE!E70+OCTUBRE!E70+NOVIEMBRE!E70+DICIEMBRE!E70</f>
        <v>0</v>
      </c>
      <c r="F70" s="27">
        <f>+ENERO!F70+FEBRERO!F70+MARZO!F70+ABRIL!F70+MAYO!F70+JUNIO!F70+JULIO!F70+AGOSTO!F70+SEPTIEMBRE!F70+OCTUBRE!F70+NOVIEMBRE!F70+DICIEMBRE!F70</f>
        <v>0</v>
      </c>
      <c r="G70" s="27">
        <f>+ENERO!G70+FEBRERO!G70+MARZO!G70+ABRIL!G70+MAYO!G70+JUNIO!G70+JULIO!G70+AGOSTO!G70+SEPTIEMBRE!G70+OCTUBRE!G70+NOVIEMBRE!G70+DICIEMBRE!G70</f>
        <v>0</v>
      </c>
      <c r="H70" s="27">
        <f>+ENERO!H70+FEBRERO!H70+MARZO!H70+ABRIL!H70+MAYO!H70+JUNIO!H70+JULIO!H70+AGOSTO!H70+SEPTIEMBRE!H70+OCTUBRE!H70+NOVIEMBRE!H70+DICIEMBRE!H70</f>
        <v>0</v>
      </c>
      <c r="I70" s="27">
        <f>+ENERO!I70+FEBRERO!I70+MARZO!I70+ABRIL!I70+MAYO!I70+JUNIO!I70+JULIO!I70+AGOSTO!I70+SEPTIEMBRE!I70+OCTUBRE!I70+NOVIEMBRE!I70+DICIEMBRE!I70</f>
        <v>0</v>
      </c>
      <c r="J70" s="27">
        <f>+ENERO!J70+FEBRERO!J70+MARZO!J70+ABRIL!J70+MAYO!J70+JUNIO!J70+JULIO!J70+AGOSTO!J70+SEPTIEMBRE!J70+OCTUBRE!J70+NOVIEMBRE!J70+DICIEMBRE!J70</f>
        <v>0</v>
      </c>
      <c r="K70" s="27">
        <f>+ENERO!K70+FEBRERO!K70+MARZO!K70+ABRIL!K70+MAYO!K70+JUNIO!K70+JULIO!K70+AGOSTO!K70+SEPTIEMBRE!K70+OCTUBRE!K70+NOVIEMBRE!K70+DICIEMBRE!K70</f>
        <v>0</v>
      </c>
      <c r="L70" s="27">
        <f>+ENERO!L70+FEBRERO!L70+MARZO!L70+ABRIL!L70+MAYO!L70+JUNIO!L70+JULIO!L70+AGOSTO!L70+SEPTIEMBRE!L70+OCTUBRE!L70+NOVIEMBRE!L70+DICIEMBRE!L70</f>
        <v>0</v>
      </c>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661"/>
      <c r="B71" s="141" t="s">
        <v>23</v>
      </c>
      <c r="C71" s="142">
        <f t="shared" si="19"/>
        <v>0</v>
      </c>
      <c r="D71" s="27">
        <f>+ENERO!D71+FEBRERO!D71+MARZO!D71+ABRIL!D71+MAYO!D71+JUNIO!D71+JULIO!D71+AGOSTO!D71+SEPTIEMBRE!D71+OCTUBRE!D71+NOVIEMBRE!D71+DICIEMBRE!D71</f>
        <v>0</v>
      </c>
      <c r="E71" s="27">
        <f>+ENERO!E71+FEBRERO!E71+MARZO!E71+ABRIL!E71+MAYO!E71+JUNIO!E71+JULIO!E71+AGOSTO!E71+SEPTIEMBRE!E71+OCTUBRE!E71+NOVIEMBRE!E71+DICIEMBRE!E71</f>
        <v>0</v>
      </c>
      <c r="F71" s="27">
        <f>+ENERO!F71+FEBRERO!F71+MARZO!F71+ABRIL!F71+MAYO!F71+JUNIO!F71+JULIO!F71+AGOSTO!F71+SEPTIEMBRE!F71+OCTUBRE!F71+NOVIEMBRE!F71+DICIEMBRE!F71</f>
        <v>0</v>
      </c>
      <c r="G71" s="27">
        <f>+ENERO!G71+FEBRERO!G71+MARZO!G71+ABRIL!G71+MAYO!G71+JUNIO!G71+JULIO!G71+AGOSTO!G71+SEPTIEMBRE!G71+OCTUBRE!G71+NOVIEMBRE!G71+DICIEMBRE!G71</f>
        <v>0</v>
      </c>
      <c r="H71" s="27">
        <f>+ENERO!H71+FEBRERO!H71+MARZO!H71+ABRIL!H71+MAYO!H71+JUNIO!H71+JULIO!H71+AGOSTO!H71+SEPTIEMBRE!H71+OCTUBRE!H71+NOVIEMBRE!H71+DICIEMBRE!H71</f>
        <v>0</v>
      </c>
      <c r="I71" s="27">
        <f>+ENERO!I71+FEBRERO!I71+MARZO!I71+ABRIL!I71+MAYO!I71+JUNIO!I71+JULIO!I71+AGOSTO!I71+SEPTIEMBRE!I71+OCTUBRE!I71+NOVIEMBRE!I71+DICIEMBRE!I71</f>
        <v>0</v>
      </c>
      <c r="J71" s="27">
        <f>+ENERO!J71+FEBRERO!J71+MARZO!J71+ABRIL!J71+MAYO!J71+JUNIO!J71+JULIO!J71+AGOSTO!J71+SEPTIEMBRE!J71+OCTUBRE!J71+NOVIEMBRE!J71+DICIEMBRE!J71</f>
        <v>0</v>
      </c>
      <c r="K71" s="27">
        <f>+ENERO!K71+FEBRERO!K71+MARZO!K71+ABRIL!K71+MAYO!K71+JUNIO!K71+JULIO!K71+AGOSTO!K71+SEPTIEMBRE!K71+OCTUBRE!K71+NOVIEMBRE!K71+DICIEMBRE!K71</f>
        <v>0</v>
      </c>
      <c r="L71" s="27">
        <f>+ENERO!L71+FEBRERO!L71+MARZO!L71+ABRIL!L71+MAYO!L71+JUNIO!L71+JULIO!L71+AGOSTO!L71+SEPTIEMBRE!L71+OCTUBRE!L71+NOVIEMBRE!L71+DICIEMBRE!L71</f>
        <v>0</v>
      </c>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656"/>
      <c r="B72" s="143" t="s">
        <v>24</v>
      </c>
      <c r="C72" s="144">
        <f t="shared" si="19"/>
        <v>0</v>
      </c>
      <c r="D72" s="27">
        <f>+ENERO!D72+FEBRERO!D72+MARZO!D72+ABRIL!D72+MAYO!D72+JUNIO!D72+JULIO!D72+AGOSTO!D72+SEPTIEMBRE!D72+OCTUBRE!D72+NOVIEMBRE!D72+DICIEMBRE!D72</f>
        <v>0</v>
      </c>
      <c r="E72" s="27">
        <f>+ENERO!E72+FEBRERO!E72+MARZO!E72+ABRIL!E72+MAYO!E72+JUNIO!E72+JULIO!E72+AGOSTO!E72+SEPTIEMBRE!E72+OCTUBRE!E72+NOVIEMBRE!E72+DICIEMBRE!E72</f>
        <v>0</v>
      </c>
      <c r="F72" s="27">
        <f>+ENERO!F72+FEBRERO!F72+MARZO!F72+ABRIL!F72+MAYO!F72+JUNIO!F72+JULIO!F72+AGOSTO!F72+SEPTIEMBRE!F72+OCTUBRE!F72+NOVIEMBRE!F72+DICIEMBRE!F72</f>
        <v>0</v>
      </c>
      <c r="G72" s="27">
        <f>+ENERO!G72+FEBRERO!G72+MARZO!G72+ABRIL!G72+MAYO!G72+JUNIO!G72+JULIO!G72+AGOSTO!G72+SEPTIEMBRE!G72+OCTUBRE!G72+NOVIEMBRE!G72+DICIEMBRE!G72</f>
        <v>0</v>
      </c>
      <c r="H72" s="27">
        <f>+ENERO!H72+FEBRERO!H72+MARZO!H72+ABRIL!H72+MAYO!H72+JUNIO!H72+JULIO!H72+AGOSTO!H72+SEPTIEMBRE!H72+OCTUBRE!H72+NOVIEMBRE!H72+DICIEMBRE!H72</f>
        <v>0</v>
      </c>
      <c r="I72" s="27">
        <f>+ENERO!I72+FEBRERO!I72+MARZO!I72+ABRIL!I72+MAYO!I72+JUNIO!I72+JULIO!I72+AGOSTO!I72+SEPTIEMBRE!I72+OCTUBRE!I72+NOVIEMBRE!I72+DICIEMBRE!I72</f>
        <v>0</v>
      </c>
      <c r="J72" s="27">
        <f>+ENERO!J72+FEBRERO!J72+MARZO!J72+ABRIL!J72+MAYO!J72+JUNIO!J72+JULIO!J72+AGOSTO!J72+SEPTIEMBRE!J72+OCTUBRE!J72+NOVIEMBRE!J72+DICIEMBRE!J72</f>
        <v>0</v>
      </c>
      <c r="K72" s="27">
        <f>+ENERO!K72+FEBRERO!K72+MARZO!K72+ABRIL!K72+MAYO!K72+JUNIO!K72+JULIO!K72+AGOSTO!K72+SEPTIEMBRE!K72+OCTUBRE!K72+NOVIEMBRE!K72+DICIEMBRE!K72</f>
        <v>0</v>
      </c>
      <c r="L72" s="27">
        <f>+ENERO!L72+FEBRERO!L72+MARZO!L72+ABRIL!L72+MAYO!L72+JUNIO!L72+JULIO!L72+AGOSTO!L72+SEPTIEMBRE!L72+OCTUBRE!L72+NOVIEMBRE!L72+DICIEMBRE!L72</f>
        <v>0</v>
      </c>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655" t="s">
        <v>64</v>
      </c>
      <c r="B73" s="137" t="s">
        <v>20</v>
      </c>
      <c r="C73" s="138">
        <f t="shared" ref="C73:C78" si="23">SUM(D73:G73)</f>
        <v>0</v>
      </c>
      <c r="D73" s="27">
        <f>+ENERO!D73+FEBRERO!D73+MARZO!D73+ABRIL!D73+MAYO!D73+JUNIO!D73+JULIO!D73+AGOSTO!D73+SEPTIEMBRE!D73+OCTUBRE!D73+NOVIEMBRE!D73+DICIEMBRE!D73</f>
        <v>0</v>
      </c>
      <c r="E73" s="27">
        <f>+ENERO!E73+FEBRERO!E73+MARZO!E73+ABRIL!E73+MAYO!E73+JUNIO!E73+JULIO!E73+AGOSTO!E73+SEPTIEMBRE!E73+OCTUBRE!E73+NOVIEMBRE!E73+DICIEMBRE!E73</f>
        <v>0</v>
      </c>
      <c r="F73" s="27">
        <f>+ENERO!F73+FEBRERO!F73+MARZO!F73+ABRIL!F73+MAYO!F73+JUNIO!F73+JULIO!F73+AGOSTO!F73+SEPTIEMBRE!F73+OCTUBRE!F73+NOVIEMBRE!F73+DICIEMBRE!F73</f>
        <v>0</v>
      </c>
      <c r="G73" s="27">
        <f>+ENERO!G73+FEBRERO!G73+MARZO!G73+ABRIL!G73+MAYO!G73+JUNIO!G73+JULIO!G73+AGOSTO!G73+SEPTIEMBRE!G73+OCTUBRE!G73+NOVIEMBRE!G73+DICIEMBRE!G73</f>
        <v>0</v>
      </c>
      <c r="H73" s="27">
        <f>+ENERO!H73+FEBRERO!H73+MARZO!H73+ABRIL!H73+MAYO!H73+JUNIO!H73+JULIO!H73+AGOSTO!H73+SEPTIEMBRE!H73+OCTUBRE!H73+NOVIEMBRE!H73+DICIEMBRE!H73</f>
        <v>0</v>
      </c>
      <c r="I73" s="27">
        <f>+ENERO!I73+FEBRERO!I73+MARZO!I73+ABRIL!I73+MAYO!I73+JUNIO!I73+JULIO!I73+AGOSTO!I73+SEPTIEMBRE!I73+OCTUBRE!I73+NOVIEMBRE!I73+DICIEMBRE!I73</f>
        <v>0</v>
      </c>
      <c r="J73" s="27">
        <f>+ENERO!J73+FEBRERO!J73+MARZO!J73+ABRIL!J73+MAYO!J73+JUNIO!J73+JULIO!J73+AGOSTO!J73+SEPTIEMBRE!J73+OCTUBRE!J73+NOVIEMBRE!J73+DICIEMBRE!J73</f>
        <v>0</v>
      </c>
      <c r="K73" s="27">
        <f>+ENERO!K73+FEBRERO!K73+MARZO!K73+ABRIL!K73+MAYO!K73+JUNIO!K73+JULIO!K73+AGOSTO!K73+SEPTIEMBRE!K73+OCTUBRE!K73+NOVIEMBRE!K73+DICIEMBRE!K73</f>
        <v>0</v>
      </c>
      <c r="L73" s="27">
        <f>+ENERO!L73+FEBRERO!L73+MARZO!L73+ABRIL!L73+MAYO!L73+JUNIO!L73+JULIO!L73+AGOSTO!L73+SEPTIEMBRE!L73+OCTUBRE!L73+NOVIEMBRE!L73+DICIEMBRE!L73</f>
        <v>0</v>
      </c>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656"/>
      <c r="B74" s="143" t="s">
        <v>23</v>
      </c>
      <c r="C74" s="144">
        <f t="shared" si="23"/>
        <v>0</v>
      </c>
      <c r="D74" s="27">
        <f>+ENERO!D74+FEBRERO!D74+MARZO!D74+ABRIL!D74+MAYO!D74+JUNIO!D74+JULIO!D74+AGOSTO!D74+SEPTIEMBRE!D74+OCTUBRE!D74+NOVIEMBRE!D74+DICIEMBRE!D74</f>
        <v>0</v>
      </c>
      <c r="E74" s="27">
        <f>+ENERO!E74+FEBRERO!E74+MARZO!E74+ABRIL!E74+MAYO!E74+JUNIO!E74+JULIO!E74+AGOSTO!E74+SEPTIEMBRE!E74+OCTUBRE!E74+NOVIEMBRE!E74+DICIEMBRE!E74</f>
        <v>0</v>
      </c>
      <c r="F74" s="27">
        <f>+ENERO!F74+FEBRERO!F74+MARZO!F74+ABRIL!F74+MAYO!F74+JUNIO!F74+JULIO!F74+AGOSTO!F74+SEPTIEMBRE!F74+OCTUBRE!F74+NOVIEMBRE!F74+DICIEMBRE!F74</f>
        <v>0</v>
      </c>
      <c r="G74" s="27">
        <f>+ENERO!G74+FEBRERO!G74+MARZO!G74+ABRIL!G74+MAYO!G74+JUNIO!G74+JULIO!G74+AGOSTO!G74+SEPTIEMBRE!G74+OCTUBRE!G74+NOVIEMBRE!G74+DICIEMBRE!G74</f>
        <v>0</v>
      </c>
      <c r="H74" s="27">
        <f>+ENERO!H74+FEBRERO!H74+MARZO!H74+ABRIL!H74+MAYO!H74+JUNIO!H74+JULIO!H74+AGOSTO!H74+SEPTIEMBRE!H74+OCTUBRE!H74+NOVIEMBRE!H74+DICIEMBRE!H74</f>
        <v>0</v>
      </c>
      <c r="I74" s="27">
        <f>+ENERO!I74+FEBRERO!I74+MARZO!I74+ABRIL!I74+MAYO!I74+JUNIO!I74+JULIO!I74+AGOSTO!I74+SEPTIEMBRE!I74+OCTUBRE!I74+NOVIEMBRE!I74+DICIEMBRE!I74</f>
        <v>0</v>
      </c>
      <c r="J74" s="27">
        <f>+ENERO!J74+FEBRERO!J74+MARZO!J74+ABRIL!J74+MAYO!J74+JUNIO!J74+JULIO!J74+AGOSTO!J74+SEPTIEMBRE!J74+OCTUBRE!J74+NOVIEMBRE!J74+DICIEMBRE!J74</f>
        <v>0</v>
      </c>
      <c r="K74" s="27">
        <f>+ENERO!K74+FEBRERO!K74+MARZO!K74+ABRIL!K74+MAYO!K74+JUNIO!K74+JULIO!K74+AGOSTO!K74+SEPTIEMBRE!K74+OCTUBRE!K74+NOVIEMBRE!K74+DICIEMBRE!K74</f>
        <v>0</v>
      </c>
      <c r="L74" s="27">
        <f>+ENERO!L74+FEBRERO!L74+MARZO!L74+ABRIL!L74+MAYO!L74+JUNIO!L74+JULIO!L74+AGOSTO!L74+SEPTIEMBRE!L74+OCTUBRE!L74+NOVIEMBRE!L74+DICIEMBRE!L74</f>
        <v>0</v>
      </c>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655" t="s">
        <v>65</v>
      </c>
      <c r="B75" s="137" t="s">
        <v>19</v>
      </c>
      <c r="C75" s="138">
        <f t="shared" si="23"/>
        <v>0</v>
      </c>
      <c r="D75" s="27">
        <f>+ENERO!D75+FEBRERO!D75+MARZO!D75+ABRIL!D75+MAYO!D75+JUNIO!D75+JULIO!D75+AGOSTO!D75+SEPTIEMBRE!D75+OCTUBRE!D75+NOVIEMBRE!D75+DICIEMBRE!D75</f>
        <v>0</v>
      </c>
      <c r="E75" s="27">
        <f>+ENERO!E75+FEBRERO!E75+MARZO!E75+ABRIL!E75+MAYO!E75+JUNIO!E75+JULIO!E75+AGOSTO!E75+SEPTIEMBRE!E75+OCTUBRE!E75+NOVIEMBRE!E75+DICIEMBRE!E75</f>
        <v>0</v>
      </c>
      <c r="F75" s="27">
        <f>+ENERO!F75+FEBRERO!F75+MARZO!F75+ABRIL!F75+MAYO!F75+JUNIO!F75+JULIO!F75+AGOSTO!F75+SEPTIEMBRE!F75+OCTUBRE!F75+NOVIEMBRE!F75+DICIEMBRE!F75</f>
        <v>0</v>
      </c>
      <c r="G75" s="27">
        <f>+ENERO!G75+FEBRERO!G75+MARZO!G75+ABRIL!G75+MAYO!G75+JUNIO!G75+JULIO!G75+AGOSTO!G75+SEPTIEMBRE!G75+OCTUBRE!G75+NOVIEMBRE!G75+DICIEMBRE!G75</f>
        <v>0</v>
      </c>
      <c r="H75" s="27">
        <f>+ENERO!H75+FEBRERO!H75+MARZO!H75+ABRIL!H75+MAYO!H75+JUNIO!H75+JULIO!H75+AGOSTO!H75+SEPTIEMBRE!H75+OCTUBRE!H75+NOVIEMBRE!H75+DICIEMBRE!H75</f>
        <v>0</v>
      </c>
      <c r="I75" s="27">
        <f>+ENERO!I75+FEBRERO!I75+MARZO!I75+ABRIL!I75+MAYO!I75+JUNIO!I75+JULIO!I75+AGOSTO!I75+SEPTIEMBRE!I75+OCTUBRE!I75+NOVIEMBRE!I75+DICIEMBRE!I75</f>
        <v>0</v>
      </c>
      <c r="J75" s="27">
        <f>+ENERO!J75+FEBRERO!J75+MARZO!J75+ABRIL!J75+MAYO!J75+JUNIO!J75+JULIO!J75+AGOSTO!J75+SEPTIEMBRE!J75+OCTUBRE!J75+NOVIEMBRE!J75+DICIEMBRE!J75</f>
        <v>0</v>
      </c>
      <c r="K75" s="27">
        <f>+ENERO!K75+FEBRERO!K75+MARZO!K75+ABRIL!K75+MAYO!K75+JUNIO!K75+JULIO!K75+AGOSTO!K75+SEPTIEMBRE!K75+OCTUBRE!K75+NOVIEMBRE!K75+DICIEMBRE!K75</f>
        <v>0</v>
      </c>
      <c r="L75" s="27">
        <f>+ENERO!L75+FEBRERO!L75+MARZO!L75+ABRIL!L75+MAYO!L75+JUNIO!L75+JULIO!L75+AGOSTO!L75+SEPTIEMBRE!L75+OCTUBRE!L75+NOVIEMBRE!L75+DICIEMBRE!L75</f>
        <v>0</v>
      </c>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661"/>
      <c r="B76" s="141" t="s">
        <v>44</v>
      </c>
      <c r="C76" s="142">
        <f t="shared" si="23"/>
        <v>0</v>
      </c>
      <c r="D76" s="27">
        <f>+ENERO!D76+FEBRERO!D76+MARZO!D76+ABRIL!D76+MAYO!D76+JUNIO!D76+JULIO!D76+AGOSTO!D76+SEPTIEMBRE!D76+OCTUBRE!D76+NOVIEMBRE!D76+DICIEMBRE!D76</f>
        <v>0</v>
      </c>
      <c r="E76" s="27">
        <f>+ENERO!E76+FEBRERO!E76+MARZO!E76+ABRIL!E76+MAYO!E76+JUNIO!E76+JULIO!E76+AGOSTO!E76+SEPTIEMBRE!E76+OCTUBRE!E76+NOVIEMBRE!E76+DICIEMBRE!E76</f>
        <v>0</v>
      </c>
      <c r="F76" s="27">
        <f>+ENERO!F76+FEBRERO!F76+MARZO!F76+ABRIL!F76+MAYO!F76+JUNIO!F76+JULIO!F76+AGOSTO!F76+SEPTIEMBRE!F76+OCTUBRE!F76+NOVIEMBRE!F76+DICIEMBRE!F76</f>
        <v>0</v>
      </c>
      <c r="G76" s="27">
        <f>+ENERO!G76+FEBRERO!G76+MARZO!G76+ABRIL!G76+MAYO!G76+JUNIO!G76+JULIO!G76+AGOSTO!G76+SEPTIEMBRE!G76+OCTUBRE!G76+NOVIEMBRE!G76+DICIEMBRE!G76</f>
        <v>0</v>
      </c>
      <c r="H76" s="27">
        <f>+ENERO!H76+FEBRERO!H76+MARZO!H76+ABRIL!H76+MAYO!H76+JUNIO!H76+JULIO!H76+AGOSTO!H76+SEPTIEMBRE!H76+OCTUBRE!H76+NOVIEMBRE!H76+DICIEMBRE!H76</f>
        <v>0</v>
      </c>
      <c r="I76" s="27">
        <f>+ENERO!I76+FEBRERO!I76+MARZO!I76+ABRIL!I76+MAYO!I76+JUNIO!I76+JULIO!I76+AGOSTO!I76+SEPTIEMBRE!I76+OCTUBRE!I76+NOVIEMBRE!I76+DICIEMBRE!I76</f>
        <v>0</v>
      </c>
      <c r="J76" s="27">
        <f>+ENERO!J76+FEBRERO!J76+MARZO!J76+ABRIL!J76+MAYO!J76+JUNIO!J76+JULIO!J76+AGOSTO!J76+SEPTIEMBRE!J76+OCTUBRE!J76+NOVIEMBRE!J76+DICIEMBRE!J76</f>
        <v>0</v>
      </c>
      <c r="K76" s="27">
        <f>+ENERO!K76+FEBRERO!K76+MARZO!K76+ABRIL!K76+MAYO!K76+JUNIO!K76+JULIO!K76+AGOSTO!K76+SEPTIEMBRE!K76+OCTUBRE!K76+NOVIEMBRE!K76+DICIEMBRE!K76</f>
        <v>0</v>
      </c>
      <c r="L76" s="27">
        <f>+ENERO!L76+FEBRERO!L76+MARZO!L76+ABRIL!L76+MAYO!L76+JUNIO!L76+JULIO!L76+AGOSTO!L76+SEPTIEMBRE!L76+OCTUBRE!L76+NOVIEMBRE!L76+DICIEMBRE!L76</f>
        <v>0</v>
      </c>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661"/>
      <c r="B77" s="141" t="s">
        <v>20</v>
      </c>
      <c r="C77" s="142">
        <f t="shared" si="23"/>
        <v>0</v>
      </c>
      <c r="D77" s="27">
        <f>+ENERO!D77+FEBRERO!D77+MARZO!D77+ABRIL!D77+MAYO!D77+JUNIO!D77+JULIO!D77+AGOSTO!D77+SEPTIEMBRE!D77+OCTUBRE!D77+NOVIEMBRE!D77+DICIEMBRE!D77</f>
        <v>0</v>
      </c>
      <c r="E77" s="27">
        <f>+ENERO!E77+FEBRERO!E77+MARZO!E77+ABRIL!E77+MAYO!E77+JUNIO!E77+JULIO!E77+AGOSTO!E77+SEPTIEMBRE!E77+OCTUBRE!E77+NOVIEMBRE!E77+DICIEMBRE!E77</f>
        <v>0</v>
      </c>
      <c r="F77" s="27">
        <f>+ENERO!F77+FEBRERO!F77+MARZO!F77+ABRIL!F77+MAYO!F77+JUNIO!F77+JULIO!F77+AGOSTO!F77+SEPTIEMBRE!F77+OCTUBRE!F77+NOVIEMBRE!F77+DICIEMBRE!F77</f>
        <v>0</v>
      </c>
      <c r="G77" s="27">
        <f>+ENERO!G77+FEBRERO!G77+MARZO!G77+ABRIL!G77+MAYO!G77+JUNIO!G77+JULIO!G77+AGOSTO!G77+SEPTIEMBRE!G77+OCTUBRE!G77+NOVIEMBRE!G77+DICIEMBRE!G77</f>
        <v>0</v>
      </c>
      <c r="H77" s="27">
        <f>+ENERO!H77+FEBRERO!H77+MARZO!H77+ABRIL!H77+MAYO!H77+JUNIO!H77+JULIO!H77+AGOSTO!H77+SEPTIEMBRE!H77+OCTUBRE!H77+NOVIEMBRE!H77+DICIEMBRE!H77</f>
        <v>0</v>
      </c>
      <c r="I77" s="27">
        <f>+ENERO!I77+FEBRERO!I77+MARZO!I77+ABRIL!I77+MAYO!I77+JUNIO!I77+JULIO!I77+AGOSTO!I77+SEPTIEMBRE!I77+OCTUBRE!I77+NOVIEMBRE!I77+DICIEMBRE!I77</f>
        <v>0</v>
      </c>
      <c r="J77" s="27">
        <f>+ENERO!J77+FEBRERO!J77+MARZO!J77+ABRIL!J77+MAYO!J77+JUNIO!J77+JULIO!J77+AGOSTO!J77+SEPTIEMBRE!J77+OCTUBRE!J77+NOVIEMBRE!J77+DICIEMBRE!J77</f>
        <v>0</v>
      </c>
      <c r="K77" s="27">
        <f>+ENERO!K77+FEBRERO!K77+MARZO!K77+ABRIL!K77+MAYO!K77+JUNIO!K77+JULIO!K77+AGOSTO!K77+SEPTIEMBRE!K77+OCTUBRE!K77+NOVIEMBRE!K77+DICIEMBRE!K77</f>
        <v>0</v>
      </c>
      <c r="L77" s="27">
        <f>+ENERO!L77+FEBRERO!L77+MARZO!L77+ABRIL!L77+MAYO!L77+JUNIO!L77+JULIO!L77+AGOSTO!L77+SEPTIEMBRE!L77+OCTUBRE!L77+NOVIEMBRE!L77+DICIEMBRE!L77</f>
        <v>0</v>
      </c>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656"/>
      <c r="B78" s="143" t="s">
        <v>23</v>
      </c>
      <c r="C78" s="144">
        <f t="shared" si="23"/>
        <v>0</v>
      </c>
      <c r="D78" s="27">
        <f>+ENERO!D78+FEBRERO!D78+MARZO!D78+ABRIL!D78+MAYO!D78+JUNIO!D78+JULIO!D78+AGOSTO!D78+SEPTIEMBRE!D78+OCTUBRE!D78+NOVIEMBRE!D78+DICIEMBRE!D78</f>
        <v>0</v>
      </c>
      <c r="E78" s="27">
        <f>+ENERO!E78+FEBRERO!E78+MARZO!E78+ABRIL!E78+MAYO!E78+JUNIO!E78+JULIO!E78+AGOSTO!E78+SEPTIEMBRE!E78+OCTUBRE!E78+NOVIEMBRE!E78+DICIEMBRE!E78</f>
        <v>0</v>
      </c>
      <c r="F78" s="27">
        <f>+ENERO!F78+FEBRERO!F78+MARZO!F78+ABRIL!F78+MAYO!F78+JUNIO!F78+JULIO!F78+AGOSTO!F78+SEPTIEMBRE!F78+OCTUBRE!F78+NOVIEMBRE!F78+DICIEMBRE!F78</f>
        <v>0</v>
      </c>
      <c r="G78" s="27">
        <f>+ENERO!G78+FEBRERO!G78+MARZO!G78+ABRIL!G78+MAYO!G78+JUNIO!G78+JULIO!G78+AGOSTO!G78+SEPTIEMBRE!G78+OCTUBRE!G78+NOVIEMBRE!G78+DICIEMBRE!G78</f>
        <v>0</v>
      </c>
      <c r="H78" s="27">
        <f>+ENERO!H78+FEBRERO!H78+MARZO!H78+ABRIL!H78+MAYO!H78+JUNIO!H78+JULIO!H78+AGOSTO!H78+SEPTIEMBRE!H78+OCTUBRE!H78+NOVIEMBRE!H78+DICIEMBRE!H78</f>
        <v>0</v>
      </c>
      <c r="I78" s="27">
        <f>+ENERO!I78+FEBRERO!I78+MARZO!I78+ABRIL!I78+MAYO!I78+JUNIO!I78+JULIO!I78+AGOSTO!I78+SEPTIEMBRE!I78+OCTUBRE!I78+NOVIEMBRE!I78+DICIEMBRE!I78</f>
        <v>0</v>
      </c>
      <c r="J78" s="27">
        <f>+ENERO!J78+FEBRERO!J78+MARZO!J78+ABRIL!J78+MAYO!J78+JUNIO!J78+JULIO!J78+AGOSTO!J78+SEPTIEMBRE!J78+OCTUBRE!J78+NOVIEMBRE!J78+DICIEMBRE!J78</f>
        <v>0</v>
      </c>
      <c r="K78" s="27">
        <f>+ENERO!K78+FEBRERO!K78+MARZO!K78+ABRIL!K78+MAYO!K78+JUNIO!K78+JULIO!K78+AGOSTO!K78+SEPTIEMBRE!K78+OCTUBRE!K78+NOVIEMBRE!K78+DICIEMBRE!K78</f>
        <v>0</v>
      </c>
      <c r="L78" s="27">
        <f>+ENERO!L78+FEBRERO!L78+MARZO!L78+ABRIL!L78+MAYO!L78+JUNIO!L78+JULIO!L78+AGOSTO!L78+SEPTIEMBRE!L78+OCTUBRE!L78+NOVIEMBRE!L78+DICIEMBRE!L78</f>
        <v>0</v>
      </c>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655" t="s">
        <v>66</v>
      </c>
      <c r="B79" s="137" t="s">
        <v>19</v>
      </c>
      <c r="C79" s="138">
        <f t="shared" ref="C79:C88" si="24">SUM(D79:I79)</f>
        <v>0</v>
      </c>
      <c r="D79" s="27">
        <f>+ENERO!D79+FEBRERO!D79+MARZO!D79+ABRIL!D79+MAYO!D79+JUNIO!D79+JULIO!D79+AGOSTO!D79+SEPTIEMBRE!D79+OCTUBRE!D79+NOVIEMBRE!D79+DICIEMBRE!D79</f>
        <v>0</v>
      </c>
      <c r="E79" s="27">
        <f>+ENERO!E79+FEBRERO!E79+MARZO!E79+ABRIL!E79+MAYO!E79+JUNIO!E79+JULIO!E79+AGOSTO!E79+SEPTIEMBRE!E79+OCTUBRE!E79+NOVIEMBRE!E79+DICIEMBRE!E79</f>
        <v>0</v>
      </c>
      <c r="F79" s="27">
        <f>+ENERO!F79+FEBRERO!F79+MARZO!F79+ABRIL!F79+MAYO!F79+JUNIO!F79+JULIO!F79+AGOSTO!F79+SEPTIEMBRE!F79+OCTUBRE!F79+NOVIEMBRE!F79+DICIEMBRE!F79</f>
        <v>0</v>
      </c>
      <c r="G79" s="27">
        <f>+ENERO!G79+FEBRERO!G79+MARZO!G79+ABRIL!G79+MAYO!G79+JUNIO!G79+JULIO!G79+AGOSTO!G79+SEPTIEMBRE!G79+OCTUBRE!G79+NOVIEMBRE!G79+DICIEMBRE!G79</f>
        <v>0</v>
      </c>
      <c r="H79" s="27">
        <f>+ENERO!H79+FEBRERO!H79+MARZO!H79+ABRIL!H79+MAYO!H79+JUNIO!H79+JULIO!H79+AGOSTO!H79+SEPTIEMBRE!H79+OCTUBRE!H79+NOVIEMBRE!H79+DICIEMBRE!H79</f>
        <v>0</v>
      </c>
      <c r="I79" s="27">
        <f>+ENERO!I79+FEBRERO!I79+MARZO!I79+ABRIL!I79+MAYO!I79+JUNIO!I79+JULIO!I79+AGOSTO!I79+SEPTIEMBRE!I79+OCTUBRE!I79+NOVIEMBRE!I79+DICIEMBRE!I79</f>
        <v>0</v>
      </c>
      <c r="J79" s="27">
        <f>+ENERO!J79+FEBRERO!J79+MARZO!J79+ABRIL!J79+MAYO!J79+JUNIO!J79+JULIO!J79+AGOSTO!J79+SEPTIEMBRE!J79+OCTUBRE!J79+NOVIEMBRE!J79+DICIEMBRE!J79</f>
        <v>0</v>
      </c>
      <c r="K79" s="27">
        <f>+ENERO!K79+FEBRERO!K79+MARZO!K79+ABRIL!K79+MAYO!K79+JUNIO!K79+JULIO!K79+AGOSTO!K79+SEPTIEMBRE!K79+OCTUBRE!K79+NOVIEMBRE!K79+DICIEMBRE!K79</f>
        <v>0</v>
      </c>
      <c r="L79" s="27">
        <f>+ENERO!L79+FEBRERO!L79+MARZO!L79+ABRIL!L79+MAYO!L79+JUNIO!L79+JULIO!L79+AGOSTO!L79+SEPTIEMBRE!L79+OCTUBRE!L79+NOVIEMBRE!L79+DICIEMBRE!L79</f>
        <v>0</v>
      </c>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656"/>
      <c r="B80" s="141" t="s">
        <v>44</v>
      </c>
      <c r="C80" s="144">
        <f t="shared" si="24"/>
        <v>0</v>
      </c>
      <c r="D80" s="27">
        <f>+ENERO!D80+FEBRERO!D80+MARZO!D80+ABRIL!D80+MAYO!D80+JUNIO!D80+JULIO!D80+AGOSTO!D80+SEPTIEMBRE!D80+OCTUBRE!D80+NOVIEMBRE!D80+DICIEMBRE!D80</f>
        <v>0</v>
      </c>
      <c r="E80" s="27">
        <f>+ENERO!E80+FEBRERO!E80+MARZO!E80+ABRIL!E80+MAYO!E80+JUNIO!E80+JULIO!E80+AGOSTO!E80+SEPTIEMBRE!E80+OCTUBRE!E80+NOVIEMBRE!E80+DICIEMBRE!E80</f>
        <v>0</v>
      </c>
      <c r="F80" s="27">
        <f>+ENERO!F80+FEBRERO!F80+MARZO!F80+ABRIL!F80+MAYO!F80+JUNIO!F80+JULIO!F80+AGOSTO!F80+SEPTIEMBRE!F80+OCTUBRE!F80+NOVIEMBRE!F80+DICIEMBRE!F80</f>
        <v>0</v>
      </c>
      <c r="G80" s="27">
        <f>+ENERO!G80+FEBRERO!G80+MARZO!G80+ABRIL!G80+MAYO!G80+JUNIO!G80+JULIO!G80+AGOSTO!G80+SEPTIEMBRE!G80+OCTUBRE!G80+NOVIEMBRE!G80+DICIEMBRE!G80</f>
        <v>0</v>
      </c>
      <c r="H80" s="27">
        <f>+ENERO!H80+FEBRERO!H80+MARZO!H80+ABRIL!H80+MAYO!H80+JUNIO!H80+JULIO!H80+AGOSTO!H80+SEPTIEMBRE!H80+OCTUBRE!H80+NOVIEMBRE!H80+DICIEMBRE!H80</f>
        <v>0</v>
      </c>
      <c r="I80" s="27">
        <f>+ENERO!I80+FEBRERO!I80+MARZO!I80+ABRIL!I80+MAYO!I80+JUNIO!I80+JULIO!I80+AGOSTO!I80+SEPTIEMBRE!I80+OCTUBRE!I80+NOVIEMBRE!I80+DICIEMBRE!I80</f>
        <v>0</v>
      </c>
      <c r="J80" s="27">
        <f>+ENERO!J80+FEBRERO!J80+MARZO!J80+ABRIL!J80+MAYO!J80+JUNIO!J80+JULIO!J80+AGOSTO!J80+SEPTIEMBRE!J80+OCTUBRE!J80+NOVIEMBRE!J80+DICIEMBRE!J80</f>
        <v>0</v>
      </c>
      <c r="K80" s="27">
        <f>+ENERO!K80+FEBRERO!K80+MARZO!K80+ABRIL!K80+MAYO!K80+JUNIO!K80+JULIO!K80+AGOSTO!K80+SEPTIEMBRE!K80+OCTUBRE!K80+NOVIEMBRE!K80+DICIEMBRE!K80</f>
        <v>0</v>
      </c>
      <c r="L80" s="27">
        <f>+ENERO!L80+FEBRERO!L80+MARZO!L80+ABRIL!L80+MAYO!L80+JUNIO!L80+JULIO!L80+AGOSTO!L80+SEPTIEMBRE!L80+OCTUBRE!L80+NOVIEMBRE!L80+DICIEMBRE!L80</f>
        <v>0</v>
      </c>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655" t="s">
        <v>67</v>
      </c>
      <c r="B81" s="137" t="s">
        <v>19</v>
      </c>
      <c r="C81" s="138">
        <f t="shared" si="24"/>
        <v>0</v>
      </c>
      <c r="D81" s="27">
        <f>+ENERO!D81+FEBRERO!D81+MARZO!D81+ABRIL!D81+MAYO!D81+JUNIO!D81+JULIO!D81+AGOSTO!D81+SEPTIEMBRE!D81+OCTUBRE!D81+NOVIEMBRE!D81+DICIEMBRE!D81</f>
        <v>0</v>
      </c>
      <c r="E81" s="27">
        <f>+ENERO!E81+FEBRERO!E81+MARZO!E81+ABRIL!E81+MAYO!E81+JUNIO!E81+JULIO!E81+AGOSTO!E81+SEPTIEMBRE!E81+OCTUBRE!E81+NOVIEMBRE!E81+DICIEMBRE!E81</f>
        <v>0</v>
      </c>
      <c r="F81" s="27">
        <f>+ENERO!F81+FEBRERO!F81+MARZO!F81+ABRIL!F81+MAYO!F81+JUNIO!F81+JULIO!F81+AGOSTO!F81+SEPTIEMBRE!F81+OCTUBRE!F81+NOVIEMBRE!F81+DICIEMBRE!F81</f>
        <v>0</v>
      </c>
      <c r="G81" s="27">
        <f>+ENERO!G81+FEBRERO!G81+MARZO!G81+ABRIL!G81+MAYO!G81+JUNIO!G81+JULIO!G81+AGOSTO!G81+SEPTIEMBRE!G81+OCTUBRE!G81+NOVIEMBRE!G81+DICIEMBRE!G81</f>
        <v>0</v>
      </c>
      <c r="H81" s="27">
        <f>+ENERO!H81+FEBRERO!H81+MARZO!H81+ABRIL!H81+MAYO!H81+JUNIO!H81+JULIO!H81+AGOSTO!H81+SEPTIEMBRE!H81+OCTUBRE!H81+NOVIEMBRE!H81+DICIEMBRE!H81</f>
        <v>0</v>
      </c>
      <c r="I81" s="27">
        <f>+ENERO!I81+FEBRERO!I81+MARZO!I81+ABRIL!I81+MAYO!I81+JUNIO!I81+JULIO!I81+AGOSTO!I81+SEPTIEMBRE!I81+OCTUBRE!I81+NOVIEMBRE!I81+DICIEMBRE!I81</f>
        <v>0</v>
      </c>
      <c r="J81" s="27">
        <f>+ENERO!J81+FEBRERO!J81+MARZO!J81+ABRIL!J81+MAYO!J81+JUNIO!J81+JULIO!J81+AGOSTO!J81+SEPTIEMBRE!J81+OCTUBRE!J81+NOVIEMBRE!J81+DICIEMBRE!J81</f>
        <v>0</v>
      </c>
      <c r="K81" s="27">
        <f>+ENERO!K81+FEBRERO!K81+MARZO!K81+ABRIL!K81+MAYO!K81+JUNIO!K81+JULIO!K81+AGOSTO!K81+SEPTIEMBRE!K81+OCTUBRE!K81+NOVIEMBRE!K81+DICIEMBRE!K81</f>
        <v>0</v>
      </c>
      <c r="L81" s="27">
        <f>+ENERO!L81+FEBRERO!L81+MARZO!L81+ABRIL!L81+MAYO!L81+JUNIO!L81+JULIO!L81+AGOSTO!L81+SEPTIEMBRE!L81+OCTUBRE!L81+NOVIEMBRE!L81+DICIEMBRE!L81</f>
        <v>0</v>
      </c>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656"/>
      <c r="B82" s="143" t="s">
        <v>44</v>
      </c>
      <c r="C82" s="144">
        <f t="shared" si="24"/>
        <v>0</v>
      </c>
      <c r="D82" s="27">
        <f>+ENERO!D82+FEBRERO!D82+MARZO!D82+ABRIL!D82+MAYO!D82+JUNIO!D82+JULIO!D82+AGOSTO!D82+SEPTIEMBRE!D82+OCTUBRE!D82+NOVIEMBRE!D82+DICIEMBRE!D82</f>
        <v>0</v>
      </c>
      <c r="E82" s="27">
        <f>+ENERO!E82+FEBRERO!E82+MARZO!E82+ABRIL!E82+MAYO!E82+JUNIO!E82+JULIO!E82+AGOSTO!E82+SEPTIEMBRE!E82+OCTUBRE!E82+NOVIEMBRE!E82+DICIEMBRE!E82</f>
        <v>0</v>
      </c>
      <c r="F82" s="27">
        <f>+ENERO!F82+FEBRERO!F82+MARZO!F82+ABRIL!F82+MAYO!F82+JUNIO!F82+JULIO!F82+AGOSTO!F82+SEPTIEMBRE!F82+OCTUBRE!F82+NOVIEMBRE!F82+DICIEMBRE!F82</f>
        <v>0</v>
      </c>
      <c r="G82" s="27">
        <f>+ENERO!G82+FEBRERO!G82+MARZO!G82+ABRIL!G82+MAYO!G82+JUNIO!G82+JULIO!G82+AGOSTO!G82+SEPTIEMBRE!G82+OCTUBRE!G82+NOVIEMBRE!G82+DICIEMBRE!G82</f>
        <v>0</v>
      </c>
      <c r="H82" s="27">
        <f>+ENERO!H82+FEBRERO!H82+MARZO!H82+ABRIL!H82+MAYO!H82+JUNIO!H82+JULIO!H82+AGOSTO!H82+SEPTIEMBRE!H82+OCTUBRE!H82+NOVIEMBRE!H82+DICIEMBRE!H82</f>
        <v>0</v>
      </c>
      <c r="I82" s="27">
        <f>+ENERO!I82+FEBRERO!I82+MARZO!I82+ABRIL!I82+MAYO!I82+JUNIO!I82+JULIO!I82+AGOSTO!I82+SEPTIEMBRE!I82+OCTUBRE!I82+NOVIEMBRE!I82+DICIEMBRE!I82</f>
        <v>0</v>
      </c>
      <c r="J82" s="27">
        <f>+ENERO!J82+FEBRERO!J82+MARZO!J82+ABRIL!J82+MAYO!J82+JUNIO!J82+JULIO!J82+AGOSTO!J82+SEPTIEMBRE!J82+OCTUBRE!J82+NOVIEMBRE!J82+DICIEMBRE!J82</f>
        <v>0</v>
      </c>
      <c r="K82" s="27">
        <f>+ENERO!K82+FEBRERO!K82+MARZO!K82+ABRIL!K82+MAYO!K82+JUNIO!K82+JULIO!K82+AGOSTO!K82+SEPTIEMBRE!K82+OCTUBRE!K82+NOVIEMBRE!K82+DICIEMBRE!K82</f>
        <v>0</v>
      </c>
      <c r="L82" s="27">
        <f>+ENERO!L82+FEBRERO!L82+MARZO!L82+ABRIL!L82+MAYO!L82+JUNIO!L82+JULIO!L82+AGOSTO!L82+SEPTIEMBRE!L82+OCTUBRE!L82+NOVIEMBRE!L82+DICIEMBRE!L82</f>
        <v>0</v>
      </c>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655" t="s">
        <v>68</v>
      </c>
      <c r="B83" s="137" t="s">
        <v>19</v>
      </c>
      <c r="C83" s="138">
        <f t="shared" si="24"/>
        <v>0</v>
      </c>
      <c r="D83" s="27">
        <f>+ENERO!D83+FEBRERO!D83+MARZO!D83+ABRIL!D83+MAYO!D83+JUNIO!D83+JULIO!D83+AGOSTO!D83+SEPTIEMBRE!D83+OCTUBRE!D83+NOVIEMBRE!D83+DICIEMBRE!D83</f>
        <v>0</v>
      </c>
      <c r="E83" s="27">
        <f>+ENERO!E83+FEBRERO!E83+MARZO!E83+ABRIL!E83+MAYO!E83+JUNIO!E83+JULIO!E83+AGOSTO!E83+SEPTIEMBRE!E83+OCTUBRE!E83+NOVIEMBRE!E83+DICIEMBRE!E83</f>
        <v>0</v>
      </c>
      <c r="F83" s="27">
        <f>+ENERO!F83+FEBRERO!F83+MARZO!F83+ABRIL!F83+MAYO!F83+JUNIO!F83+JULIO!F83+AGOSTO!F83+SEPTIEMBRE!F83+OCTUBRE!F83+NOVIEMBRE!F83+DICIEMBRE!F83</f>
        <v>0</v>
      </c>
      <c r="G83" s="27">
        <f>+ENERO!G83+FEBRERO!G83+MARZO!G83+ABRIL!G83+MAYO!G83+JUNIO!G83+JULIO!G83+AGOSTO!G83+SEPTIEMBRE!G83+OCTUBRE!G83+NOVIEMBRE!G83+DICIEMBRE!G83</f>
        <v>0</v>
      </c>
      <c r="H83" s="27">
        <f>+ENERO!H83+FEBRERO!H83+MARZO!H83+ABRIL!H83+MAYO!H83+JUNIO!H83+JULIO!H83+AGOSTO!H83+SEPTIEMBRE!H83+OCTUBRE!H83+NOVIEMBRE!H83+DICIEMBRE!H83</f>
        <v>0</v>
      </c>
      <c r="I83" s="27">
        <f>+ENERO!I83+FEBRERO!I83+MARZO!I83+ABRIL!I83+MAYO!I83+JUNIO!I83+JULIO!I83+AGOSTO!I83+SEPTIEMBRE!I83+OCTUBRE!I83+NOVIEMBRE!I83+DICIEMBRE!I83</f>
        <v>0</v>
      </c>
      <c r="J83" s="27">
        <f>+ENERO!J83+FEBRERO!J83+MARZO!J83+ABRIL!J83+MAYO!J83+JUNIO!J83+JULIO!J83+AGOSTO!J83+SEPTIEMBRE!J83+OCTUBRE!J83+NOVIEMBRE!J83+DICIEMBRE!J83</f>
        <v>0</v>
      </c>
      <c r="K83" s="27">
        <f>+ENERO!K83+FEBRERO!K83+MARZO!K83+ABRIL!K83+MAYO!K83+JUNIO!K83+JULIO!K83+AGOSTO!K83+SEPTIEMBRE!K83+OCTUBRE!K83+NOVIEMBRE!K83+DICIEMBRE!K83</f>
        <v>0</v>
      </c>
      <c r="L83" s="27">
        <f>+ENERO!L83+FEBRERO!L83+MARZO!L83+ABRIL!L83+MAYO!L83+JUNIO!L83+JULIO!L83+AGOSTO!L83+SEPTIEMBRE!L83+OCTUBRE!L83+NOVIEMBRE!L83+DICIEMBRE!L83</f>
        <v>0</v>
      </c>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661"/>
      <c r="B84" s="141" t="s">
        <v>44</v>
      </c>
      <c r="C84" s="142">
        <f t="shared" si="24"/>
        <v>0</v>
      </c>
      <c r="D84" s="27">
        <f>+ENERO!D84+FEBRERO!D84+MARZO!D84+ABRIL!D84+MAYO!D84+JUNIO!D84+JULIO!D84+AGOSTO!D84+SEPTIEMBRE!D84+OCTUBRE!D84+NOVIEMBRE!D84+DICIEMBRE!D84</f>
        <v>0</v>
      </c>
      <c r="E84" s="27">
        <f>+ENERO!E84+FEBRERO!E84+MARZO!E84+ABRIL!E84+MAYO!E84+JUNIO!E84+JULIO!E84+AGOSTO!E84+SEPTIEMBRE!E84+OCTUBRE!E84+NOVIEMBRE!E84+DICIEMBRE!E84</f>
        <v>0</v>
      </c>
      <c r="F84" s="27">
        <f>+ENERO!F84+FEBRERO!F84+MARZO!F84+ABRIL!F84+MAYO!F84+JUNIO!F84+JULIO!F84+AGOSTO!F84+SEPTIEMBRE!F84+OCTUBRE!F84+NOVIEMBRE!F84+DICIEMBRE!F84</f>
        <v>0</v>
      </c>
      <c r="G84" s="27">
        <f>+ENERO!G84+FEBRERO!G84+MARZO!G84+ABRIL!G84+MAYO!G84+JUNIO!G84+JULIO!G84+AGOSTO!G84+SEPTIEMBRE!G84+OCTUBRE!G84+NOVIEMBRE!G84+DICIEMBRE!G84</f>
        <v>0</v>
      </c>
      <c r="H84" s="27">
        <f>+ENERO!H84+FEBRERO!H84+MARZO!H84+ABRIL!H84+MAYO!H84+JUNIO!H84+JULIO!H84+AGOSTO!H84+SEPTIEMBRE!H84+OCTUBRE!H84+NOVIEMBRE!H84+DICIEMBRE!H84</f>
        <v>0</v>
      </c>
      <c r="I84" s="27">
        <f>+ENERO!I84+FEBRERO!I84+MARZO!I84+ABRIL!I84+MAYO!I84+JUNIO!I84+JULIO!I84+AGOSTO!I84+SEPTIEMBRE!I84+OCTUBRE!I84+NOVIEMBRE!I84+DICIEMBRE!I84</f>
        <v>0</v>
      </c>
      <c r="J84" s="27">
        <f>+ENERO!J84+FEBRERO!J84+MARZO!J84+ABRIL!J84+MAYO!J84+JUNIO!J84+JULIO!J84+AGOSTO!J84+SEPTIEMBRE!J84+OCTUBRE!J84+NOVIEMBRE!J84+DICIEMBRE!J84</f>
        <v>0</v>
      </c>
      <c r="K84" s="27">
        <f>+ENERO!K84+FEBRERO!K84+MARZO!K84+ABRIL!K84+MAYO!K84+JUNIO!K84+JULIO!K84+AGOSTO!K84+SEPTIEMBRE!K84+OCTUBRE!K84+NOVIEMBRE!K84+DICIEMBRE!K84</f>
        <v>0</v>
      </c>
      <c r="L84" s="27">
        <f>+ENERO!L84+FEBRERO!L84+MARZO!L84+ABRIL!L84+MAYO!L84+JUNIO!L84+JULIO!L84+AGOSTO!L84+SEPTIEMBRE!L84+OCTUBRE!L84+NOVIEMBRE!L84+DICIEMBRE!L84</f>
        <v>0</v>
      </c>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661"/>
      <c r="B85" s="141" t="s">
        <v>20</v>
      </c>
      <c r="C85" s="142">
        <f t="shared" si="24"/>
        <v>0</v>
      </c>
      <c r="D85" s="27">
        <f>+ENERO!D85+FEBRERO!D85+MARZO!D85+ABRIL!D85+MAYO!D85+JUNIO!D85+JULIO!D85+AGOSTO!D85+SEPTIEMBRE!D85+OCTUBRE!D85+NOVIEMBRE!D85+DICIEMBRE!D85</f>
        <v>0</v>
      </c>
      <c r="E85" s="27">
        <f>+ENERO!E85+FEBRERO!E85+MARZO!E85+ABRIL!E85+MAYO!E85+JUNIO!E85+JULIO!E85+AGOSTO!E85+SEPTIEMBRE!E85+OCTUBRE!E85+NOVIEMBRE!E85+DICIEMBRE!E85</f>
        <v>0</v>
      </c>
      <c r="F85" s="27">
        <f>+ENERO!F85+FEBRERO!F85+MARZO!F85+ABRIL!F85+MAYO!F85+JUNIO!F85+JULIO!F85+AGOSTO!F85+SEPTIEMBRE!F85+OCTUBRE!F85+NOVIEMBRE!F85+DICIEMBRE!F85</f>
        <v>0</v>
      </c>
      <c r="G85" s="27">
        <f>+ENERO!G85+FEBRERO!G85+MARZO!G85+ABRIL!G85+MAYO!G85+JUNIO!G85+JULIO!G85+AGOSTO!G85+SEPTIEMBRE!G85+OCTUBRE!G85+NOVIEMBRE!G85+DICIEMBRE!G85</f>
        <v>0</v>
      </c>
      <c r="H85" s="27">
        <f>+ENERO!H85+FEBRERO!H85+MARZO!H85+ABRIL!H85+MAYO!H85+JUNIO!H85+JULIO!H85+AGOSTO!H85+SEPTIEMBRE!H85+OCTUBRE!H85+NOVIEMBRE!H85+DICIEMBRE!H85</f>
        <v>0</v>
      </c>
      <c r="I85" s="27">
        <f>+ENERO!I85+FEBRERO!I85+MARZO!I85+ABRIL!I85+MAYO!I85+JUNIO!I85+JULIO!I85+AGOSTO!I85+SEPTIEMBRE!I85+OCTUBRE!I85+NOVIEMBRE!I85+DICIEMBRE!I85</f>
        <v>0</v>
      </c>
      <c r="J85" s="27">
        <f>+ENERO!J85+FEBRERO!J85+MARZO!J85+ABRIL!J85+MAYO!J85+JUNIO!J85+JULIO!J85+AGOSTO!J85+SEPTIEMBRE!J85+OCTUBRE!J85+NOVIEMBRE!J85+DICIEMBRE!J85</f>
        <v>0</v>
      </c>
      <c r="K85" s="27">
        <f>+ENERO!K85+FEBRERO!K85+MARZO!K85+ABRIL!K85+MAYO!K85+JUNIO!K85+JULIO!K85+AGOSTO!K85+SEPTIEMBRE!K85+OCTUBRE!K85+NOVIEMBRE!K85+DICIEMBRE!K85</f>
        <v>0</v>
      </c>
      <c r="L85" s="27">
        <f>+ENERO!L85+FEBRERO!L85+MARZO!L85+ABRIL!L85+MAYO!L85+JUNIO!L85+JULIO!L85+AGOSTO!L85+SEPTIEMBRE!L85+OCTUBRE!L85+NOVIEMBRE!L85+DICIEMBRE!L85</f>
        <v>0</v>
      </c>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661"/>
      <c r="B86" s="141" t="s">
        <v>42</v>
      </c>
      <c r="C86" s="142">
        <f t="shared" si="24"/>
        <v>0</v>
      </c>
      <c r="D86" s="27">
        <f>+ENERO!D86+FEBRERO!D86+MARZO!D86+ABRIL!D86+MAYO!D86+JUNIO!D86+JULIO!D86+AGOSTO!D86+SEPTIEMBRE!D86+OCTUBRE!D86+NOVIEMBRE!D86+DICIEMBRE!D86</f>
        <v>0</v>
      </c>
      <c r="E86" s="27">
        <f>+ENERO!E86+FEBRERO!E86+MARZO!E86+ABRIL!E86+MAYO!E86+JUNIO!E86+JULIO!E86+AGOSTO!E86+SEPTIEMBRE!E86+OCTUBRE!E86+NOVIEMBRE!E86+DICIEMBRE!E86</f>
        <v>0</v>
      </c>
      <c r="F86" s="27">
        <f>+ENERO!F86+FEBRERO!F86+MARZO!F86+ABRIL!F86+MAYO!F86+JUNIO!F86+JULIO!F86+AGOSTO!F86+SEPTIEMBRE!F86+OCTUBRE!F86+NOVIEMBRE!F86+DICIEMBRE!F86</f>
        <v>0</v>
      </c>
      <c r="G86" s="27">
        <f>+ENERO!G86+FEBRERO!G86+MARZO!G86+ABRIL!G86+MAYO!G86+JUNIO!G86+JULIO!G86+AGOSTO!G86+SEPTIEMBRE!G86+OCTUBRE!G86+NOVIEMBRE!G86+DICIEMBRE!G86</f>
        <v>0</v>
      </c>
      <c r="H86" s="27">
        <f>+ENERO!H86+FEBRERO!H86+MARZO!H86+ABRIL!H86+MAYO!H86+JUNIO!H86+JULIO!H86+AGOSTO!H86+SEPTIEMBRE!H86+OCTUBRE!H86+NOVIEMBRE!H86+DICIEMBRE!H86</f>
        <v>0</v>
      </c>
      <c r="I86" s="27">
        <f>+ENERO!I86+FEBRERO!I86+MARZO!I86+ABRIL!I86+MAYO!I86+JUNIO!I86+JULIO!I86+AGOSTO!I86+SEPTIEMBRE!I86+OCTUBRE!I86+NOVIEMBRE!I86+DICIEMBRE!I86</f>
        <v>0</v>
      </c>
      <c r="J86" s="27">
        <f>+ENERO!J86+FEBRERO!J86+MARZO!J86+ABRIL!J86+MAYO!J86+JUNIO!J86+JULIO!J86+AGOSTO!J86+SEPTIEMBRE!J86+OCTUBRE!J86+NOVIEMBRE!J86+DICIEMBRE!J86</f>
        <v>0</v>
      </c>
      <c r="K86" s="27">
        <f>+ENERO!K86+FEBRERO!K86+MARZO!K86+ABRIL!K86+MAYO!K86+JUNIO!K86+JULIO!K86+AGOSTO!K86+SEPTIEMBRE!K86+OCTUBRE!K86+NOVIEMBRE!K86+DICIEMBRE!K86</f>
        <v>0</v>
      </c>
      <c r="L86" s="27">
        <f>+ENERO!L86+FEBRERO!L86+MARZO!L86+ABRIL!L86+MAYO!L86+JUNIO!L86+JULIO!L86+AGOSTO!L86+SEPTIEMBRE!L86+OCTUBRE!L86+NOVIEMBRE!L86+DICIEMBRE!L86</f>
        <v>0</v>
      </c>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661"/>
      <c r="B87" s="141" t="s">
        <v>23</v>
      </c>
      <c r="C87" s="142">
        <f t="shared" si="24"/>
        <v>0</v>
      </c>
      <c r="D87" s="27">
        <f>+ENERO!D87+FEBRERO!D87+MARZO!D87+ABRIL!D87+MAYO!D87+JUNIO!D87+JULIO!D87+AGOSTO!D87+SEPTIEMBRE!D87+OCTUBRE!D87+NOVIEMBRE!D87+DICIEMBRE!D87</f>
        <v>0</v>
      </c>
      <c r="E87" s="27">
        <f>+ENERO!E87+FEBRERO!E87+MARZO!E87+ABRIL!E87+MAYO!E87+JUNIO!E87+JULIO!E87+AGOSTO!E87+SEPTIEMBRE!E87+OCTUBRE!E87+NOVIEMBRE!E87+DICIEMBRE!E87</f>
        <v>0</v>
      </c>
      <c r="F87" s="27">
        <f>+ENERO!F87+FEBRERO!F87+MARZO!F87+ABRIL!F87+MAYO!F87+JUNIO!F87+JULIO!F87+AGOSTO!F87+SEPTIEMBRE!F87+OCTUBRE!F87+NOVIEMBRE!F87+DICIEMBRE!F87</f>
        <v>0</v>
      </c>
      <c r="G87" s="27">
        <f>+ENERO!G87+FEBRERO!G87+MARZO!G87+ABRIL!G87+MAYO!G87+JUNIO!G87+JULIO!G87+AGOSTO!G87+SEPTIEMBRE!G87+OCTUBRE!G87+NOVIEMBRE!G87+DICIEMBRE!G87</f>
        <v>0</v>
      </c>
      <c r="H87" s="27">
        <f>+ENERO!H87+FEBRERO!H87+MARZO!H87+ABRIL!H87+MAYO!H87+JUNIO!H87+JULIO!H87+AGOSTO!H87+SEPTIEMBRE!H87+OCTUBRE!H87+NOVIEMBRE!H87+DICIEMBRE!H87</f>
        <v>0</v>
      </c>
      <c r="I87" s="27">
        <f>+ENERO!I87+FEBRERO!I87+MARZO!I87+ABRIL!I87+MAYO!I87+JUNIO!I87+JULIO!I87+AGOSTO!I87+SEPTIEMBRE!I87+OCTUBRE!I87+NOVIEMBRE!I87+DICIEMBRE!I87</f>
        <v>0</v>
      </c>
      <c r="J87" s="27">
        <f>+ENERO!J87+FEBRERO!J87+MARZO!J87+ABRIL!J87+MAYO!J87+JUNIO!J87+JULIO!J87+AGOSTO!J87+SEPTIEMBRE!J87+OCTUBRE!J87+NOVIEMBRE!J87+DICIEMBRE!J87</f>
        <v>0</v>
      </c>
      <c r="K87" s="27">
        <f>+ENERO!K87+FEBRERO!K87+MARZO!K87+ABRIL!K87+MAYO!K87+JUNIO!K87+JULIO!K87+AGOSTO!K87+SEPTIEMBRE!K87+OCTUBRE!K87+NOVIEMBRE!K87+DICIEMBRE!K87</f>
        <v>0</v>
      </c>
      <c r="L87" s="27">
        <f>+ENERO!L87+FEBRERO!L87+MARZO!L87+ABRIL!L87+MAYO!L87+JUNIO!L87+JULIO!L87+AGOSTO!L87+SEPTIEMBRE!L87+OCTUBRE!L87+NOVIEMBRE!L87+DICIEMBRE!L87</f>
        <v>0</v>
      </c>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656"/>
      <c r="B88" s="143" t="s">
        <v>24</v>
      </c>
      <c r="C88" s="144">
        <f t="shared" si="24"/>
        <v>0</v>
      </c>
      <c r="D88" s="27">
        <f>+ENERO!D88+FEBRERO!D88+MARZO!D88+ABRIL!D88+MAYO!D88+JUNIO!D88+JULIO!D88+AGOSTO!D88+SEPTIEMBRE!D88+OCTUBRE!D88+NOVIEMBRE!D88+DICIEMBRE!D88</f>
        <v>0</v>
      </c>
      <c r="E88" s="27">
        <f>+ENERO!E88+FEBRERO!E88+MARZO!E88+ABRIL!E88+MAYO!E88+JUNIO!E88+JULIO!E88+AGOSTO!E88+SEPTIEMBRE!E88+OCTUBRE!E88+NOVIEMBRE!E88+DICIEMBRE!E88</f>
        <v>0</v>
      </c>
      <c r="F88" s="27">
        <f>+ENERO!F88+FEBRERO!F88+MARZO!F88+ABRIL!F88+MAYO!F88+JUNIO!F88+JULIO!F88+AGOSTO!F88+SEPTIEMBRE!F88+OCTUBRE!F88+NOVIEMBRE!F88+DICIEMBRE!F88</f>
        <v>0</v>
      </c>
      <c r="G88" s="27">
        <f>+ENERO!G88+FEBRERO!G88+MARZO!G88+ABRIL!G88+MAYO!G88+JUNIO!G88+JULIO!G88+AGOSTO!G88+SEPTIEMBRE!G88+OCTUBRE!G88+NOVIEMBRE!G88+DICIEMBRE!G88</f>
        <v>0</v>
      </c>
      <c r="H88" s="27">
        <f>+ENERO!H88+FEBRERO!H88+MARZO!H88+ABRIL!H88+MAYO!H88+JUNIO!H88+JULIO!H88+AGOSTO!H88+SEPTIEMBRE!H88+OCTUBRE!H88+NOVIEMBRE!H88+DICIEMBRE!H88</f>
        <v>0</v>
      </c>
      <c r="I88" s="27">
        <f>+ENERO!I88+FEBRERO!I88+MARZO!I88+ABRIL!I88+MAYO!I88+JUNIO!I88+JULIO!I88+AGOSTO!I88+SEPTIEMBRE!I88+OCTUBRE!I88+NOVIEMBRE!I88+DICIEMBRE!I88</f>
        <v>0</v>
      </c>
      <c r="J88" s="27">
        <f>+ENERO!J88+FEBRERO!J88+MARZO!J88+ABRIL!J88+MAYO!J88+JUNIO!J88+JULIO!J88+AGOSTO!J88+SEPTIEMBRE!J88+OCTUBRE!J88+NOVIEMBRE!J88+DICIEMBRE!J88</f>
        <v>0</v>
      </c>
      <c r="K88" s="27">
        <f>+ENERO!K88+FEBRERO!K88+MARZO!K88+ABRIL!K88+MAYO!K88+JUNIO!K88+JULIO!K88+AGOSTO!K88+SEPTIEMBRE!K88+OCTUBRE!K88+NOVIEMBRE!K88+DICIEMBRE!K88</f>
        <v>0</v>
      </c>
      <c r="L88" s="27">
        <f>+ENERO!L88+FEBRERO!L88+MARZO!L88+ABRIL!L88+MAYO!L88+JUNIO!L88+JULIO!L88+AGOSTO!L88+SEPTIEMBRE!L88+OCTUBRE!L88+NOVIEMBRE!L88+DICIEMBRE!L88</f>
        <v>0</v>
      </c>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655" t="s">
        <v>70</v>
      </c>
      <c r="B90" s="662"/>
      <c r="C90" s="677" t="s">
        <v>71</v>
      </c>
      <c r="D90" s="678"/>
      <c r="E90" s="677" t="s">
        <v>72</v>
      </c>
      <c r="F90" s="679"/>
      <c r="G90" s="680" t="s">
        <v>73</v>
      </c>
      <c r="H90" s="678"/>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663"/>
      <c r="B91" s="663"/>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653" t="s">
        <v>76</v>
      </c>
      <c r="B92" s="653"/>
      <c r="C92" s="27">
        <f>+ENERO!C92+FEBRERO!C92+MARZO!C92+ABRIL!C92+MAYO!C92+JUNIO!C92+JULIO!C92+AGOSTO!C92+SEPTIEMBRE!C92+OCTUBRE!C92+NOVIEMBRE!C92+DICIEMBRE!C92</f>
        <v>0</v>
      </c>
      <c r="D92" s="27">
        <f>+ENERO!D92+FEBRERO!D92+MARZO!D92+ABRIL!D92+MAYO!D92+JUNIO!D92+JULIO!D92+AGOSTO!D92+SEPTIEMBRE!D92+OCTUBRE!D92+NOVIEMBRE!D92+DICIEMBRE!D92</f>
        <v>0</v>
      </c>
      <c r="E92" s="27">
        <f>+ENERO!E92+FEBRERO!E92+MARZO!E92+ABRIL!E92+MAYO!E92+JUNIO!E92+JULIO!E92+AGOSTO!E92+SEPTIEMBRE!E92+OCTUBRE!E92+NOVIEMBRE!E92+DICIEMBRE!E92</f>
        <v>0</v>
      </c>
      <c r="F92" s="27">
        <f>+ENERO!F92+FEBRERO!F92+MARZO!F92+ABRIL!F92+MAYO!F92+JUNIO!F92+JULIO!F92+AGOSTO!F92+SEPTIEMBRE!F92+OCTUBRE!F92+NOVIEMBRE!F92+DICIEMBRE!F92</f>
        <v>0</v>
      </c>
      <c r="G92" s="27">
        <f>+ENERO!G92+FEBRERO!G92+MARZO!G92+ABRIL!G92+MAYO!G92+JUNIO!G92+JULIO!G92+AGOSTO!G92+SEPTIEMBRE!G92+OCTUBRE!G92+NOVIEMBRE!G92+DICIEMBRE!G92</f>
        <v>0</v>
      </c>
      <c r="H92" s="27">
        <f>+ENERO!H92+FEBRERO!H92+MARZO!H92+ABRIL!H92+MAYO!H92+JUNIO!H92+JULIO!H92+AGOSTO!H92+SEPTIEMBRE!H92+OCTUBRE!H92+NOVIEMBRE!H92+DICIEMBRE!H92</f>
        <v>0</v>
      </c>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657" t="s">
        <v>77</v>
      </c>
      <c r="B93" s="657"/>
      <c r="C93" s="27">
        <f>+ENERO!C93+FEBRERO!C93+MARZO!C93+ABRIL!C93+MAYO!C93+JUNIO!C93+JULIO!C93+AGOSTO!C93+SEPTIEMBRE!C93+OCTUBRE!C93+NOVIEMBRE!C93+DICIEMBRE!C93</f>
        <v>0</v>
      </c>
      <c r="D93" s="27">
        <f>+ENERO!D93+FEBRERO!D93+MARZO!D93+ABRIL!D93+MAYO!D93+JUNIO!D93+JULIO!D93+AGOSTO!D93+SEPTIEMBRE!D93+OCTUBRE!D93+NOVIEMBRE!D93+DICIEMBRE!D93</f>
        <v>0</v>
      </c>
      <c r="E93" s="27">
        <f>+ENERO!E93+FEBRERO!E93+MARZO!E93+ABRIL!E93+MAYO!E93+JUNIO!E93+JULIO!E93+AGOSTO!E93+SEPTIEMBRE!E93+OCTUBRE!E93+NOVIEMBRE!E93+DICIEMBRE!E93</f>
        <v>0</v>
      </c>
      <c r="F93" s="27">
        <f>+ENERO!F93+FEBRERO!F93+MARZO!F93+ABRIL!F93+MAYO!F93+JUNIO!F93+JULIO!F93+AGOSTO!F93+SEPTIEMBRE!F93+OCTUBRE!F93+NOVIEMBRE!F93+DICIEMBRE!F93</f>
        <v>0</v>
      </c>
      <c r="G93" s="27">
        <f>+ENERO!G93+FEBRERO!G93+MARZO!G93+ABRIL!G93+MAYO!G93+JUNIO!G93+JULIO!G93+AGOSTO!G93+SEPTIEMBRE!G93+OCTUBRE!G93+NOVIEMBRE!G93+DICIEMBRE!G93</f>
        <v>0</v>
      </c>
      <c r="H93" s="27">
        <f>+ENERO!H93+FEBRERO!H93+MARZO!H93+ABRIL!H93+MAYO!H93+JUNIO!H93+JULIO!H93+AGOSTO!H93+SEPTIEMBRE!H93+OCTUBRE!H93+NOVIEMBRE!H93+DICIEMBRE!H93</f>
        <v>0</v>
      </c>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657" t="s">
        <v>78</v>
      </c>
      <c r="B94" s="657"/>
      <c r="C94" s="27">
        <f>+ENERO!C94+FEBRERO!C94+MARZO!C94+ABRIL!C94+MAYO!C94+JUNIO!C94+JULIO!C94+AGOSTO!C94+SEPTIEMBRE!C94+OCTUBRE!C94+NOVIEMBRE!C94+DICIEMBRE!C94</f>
        <v>0</v>
      </c>
      <c r="D94" s="27">
        <f>+ENERO!D94+FEBRERO!D94+MARZO!D94+ABRIL!D94+MAYO!D94+JUNIO!D94+JULIO!D94+AGOSTO!D94+SEPTIEMBRE!D94+OCTUBRE!D94+NOVIEMBRE!D94+DICIEMBRE!D94</f>
        <v>0</v>
      </c>
      <c r="E94" s="27">
        <f>+ENERO!E94+FEBRERO!E94+MARZO!E94+ABRIL!E94+MAYO!E94+JUNIO!E94+JULIO!E94+AGOSTO!E94+SEPTIEMBRE!E94+OCTUBRE!E94+NOVIEMBRE!E94+DICIEMBRE!E94</f>
        <v>0</v>
      </c>
      <c r="F94" s="27">
        <f>+ENERO!F94+FEBRERO!F94+MARZO!F94+ABRIL!F94+MAYO!F94+JUNIO!F94+JULIO!F94+AGOSTO!F94+SEPTIEMBRE!F94+OCTUBRE!F94+NOVIEMBRE!F94+DICIEMBRE!F94</f>
        <v>0</v>
      </c>
      <c r="G94" s="27">
        <f>+ENERO!G94+FEBRERO!G94+MARZO!G94+ABRIL!G94+MAYO!G94+JUNIO!G94+JULIO!G94+AGOSTO!G94+SEPTIEMBRE!G94+OCTUBRE!G94+NOVIEMBRE!G94+DICIEMBRE!G94</f>
        <v>0</v>
      </c>
      <c r="H94" s="27">
        <f>+ENERO!H94+FEBRERO!H94+MARZO!H94+ABRIL!H94+MAYO!H94+JUNIO!H94+JULIO!H94+AGOSTO!H94+SEPTIEMBRE!H94+OCTUBRE!H94+NOVIEMBRE!H94+DICIEMBRE!H94</f>
        <v>0</v>
      </c>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658" t="s">
        <v>79</v>
      </c>
      <c r="B95" s="658"/>
      <c r="C95" s="27">
        <f>+ENERO!C95+FEBRERO!C95+MARZO!C95+ABRIL!C95+MAYO!C95+JUNIO!C95+JULIO!C95+AGOSTO!C95+SEPTIEMBRE!C95+OCTUBRE!C95+NOVIEMBRE!C95+DICIEMBRE!C95</f>
        <v>0</v>
      </c>
      <c r="D95" s="27">
        <f>+ENERO!D95+FEBRERO!D95+MARZO!D95+ABRIL!D95+MAYO!D95+JUNIO!D95+JULIO!D95+AGOSTO!D95+SEPTIEMBRE!D95+OCTUBRE!D95+NOVIEMBRE!D95+DICIEMBRE!D95</f>
        <v>0</v>
      </c>
      <c r="E95" s="27">
        <f>+ENERO!E95+FEBRERO!E95+MARZO!E95+ABRIL!E95+MAYO!E95+JUNIO!E95+JULIO!E95+AGOSTO!E95+SEPTIEMBRE!E95+OCTUBRE!E95+NOVIEMBRE!E95+DICIEMBRE!E95</f>
        <v>0</v>
      </c>
      <c r="F95" s="27">
        <f>+ENERO!F95+FEBRERO!F95+MARZO!F95+ABRIL!F95+MAYO!F95+JUNIO!F95+JULIO!F95+AGOSTO!F95+SEPTIEMBRE!F95+OCTUBRE!F95+NOVIEMBRE!F95+DICIEMBRE!F95</f>
        <v>0</v>
      </c>
      <c r="G95" s="27">
        <f>+ENERO!G95+FEBRERO!G95+MARZO!G95+ABRIL!G95+MAYO!G95+JUNIO!G95+JULIO!G95+AGOSTO!G95+SEPTIEMBRE!G95+OCTUBRE!G95+NOVIEMBRE!G95+DICIEMBRE!G95</f>
        <v>0</v>
      </c>
      <c r="H95" s="27">
        <f>+ENERO!H95+FEBRERO!H95+MARZO!H95+ABRIL!H95+MAYO!H95+JUNIO!H95+JULIO!H95+AGOSTO!H95+SEPTIEMBRE!H95+OCTUBRE!H95+NOVIEMBRE!H95+DICIEMBRE!H95</f>
        <v>0</v>
      </c>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659" t="s">
        <v>4</v>
      </c>
      <c r="B98" s="659"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660"/>
      <c r="B99" s="660"/>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27">
        <f>+ENERO!B100+FEBRERO!B100+MARZO!B100+ABRIL!B100+MAYO!B100+JUNIO!B100+JULIO!B100+AGOSTO!B100+SEPTIEMBRE!B100+OCTUBRE!B100+NOVIEMBRE!B100+DICIEMBRE!B100</f>
        <v>13</v>
      </c>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655" t="s">
        <v>84</v>
      </c>
      <c r="B102" s="655" t="s">
        <v>85</v>
      </c>
      <c r="C102" s="654" t="s">
        <v>86</v>
      </c>
      <c r="D102" s="654"/>
      <c r="E102" s="654"/>
      <c r="F102" s="655"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656"/>
      <c r="B103" s="656"/>
      <c r="C103" s="195" t="s">
        <v>88</v>
      </c>
      <c r="D103" s="195" t="s">
        <v>89</v>
      </c>
      <c r="E103" s="195" t="s">
        <v>90</v>
      </c>
      <c r="F103" s="656"/>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27">
        <f>+ENERO!B104+FEBRERO!B104+MARZO!B104+ABRIL!B104+MAYO!B104+JUNIO!B104+JULIO!B104+AGOSTO!B104+SEPTIEMBRE!B104+OCTUBRE!B104+NOVIEMBRE!B104+DICIEMBRE!B104</f>
        <v>51</v>
      </c>
      <c r="C104" s="27">
        <f>+ENERO!C104+FEBRERO!C104+MARZO!C104+ABRIL!C104+MAYO!C104+JUNIO!C104+JULIO!C104+AGOSTO!C104+SEPTIEMBRE!C104+OCTUBRE!C104+NOVIEMBRE!C104+DICIEMBRE!C104</f>
        <v>0</v>
      </c>
      <c r="D104" s="27">
        <f>+ENERO!D104+FEBRERO!D104+MARZO!D104+ABRIL!D104+MAYO!D104+JUNIO!D104+JULIO!D104+AGOSTO!D104+SEPTIEMBRE!D104+OCTUBRE!D104+NOVIEMBRE!D104+DICIEMBRE!D104</f>
        <v>19</v>
      </c>
      <c r="E104" s="27">
        <f>+ENERO!E104+FEBRERO!E104+MARZO!E104+ABRIL!E104+MAYO!E104+JUNIO!E104+JULIO!E104+AGOSTO!E104+SEPTIEMBRE!E104+OCTUBRE!E104+NOVIEMBRE!E104+DICIEMBRE!E104</f>
        <v>25</v>
      </c>
      <c r="F104" s="27">
        <f>+ENERO!F104+FEBRERO!F104+MARZO!F104+ABRIL!F104+MAYO!F104+JUNIO!F104+JULIO!F104+AGOSTO!F104+SEPTIEMBRE!F104+OCTUBRE!F104+NOVIEMBRE!F104+DICIEMBRE!F104</f>
        <v>28</v>
      </c>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27">
        <f>+ENERO!B105+FEBRERO!B105+MARZO!B105+ABRIL!B105+MAYO!B105+JUNIO!B105+JULIO!B105+AGOSTO!B105+SEPTIEMBRE!B105+OCTUBRE!B105+NOVIEMBRE!B105+DICIEMBRE!B105</f>
        <v>0</v>
      </c>
      <c r="C105" s="27">
        <f>+ENERO!C105+FEBRERO!C105+MARZO!C105+ABRIL!C105+MAYO!C105+JUNIO!C105+JULIO!C105+AGOSTO!C105+SEPTIEMBRE!C105+OCTUBRE!C105+NOVIEMBRE!C105+DICIEMBRE!C105</f>
        <v>0</v>
      </c>
      <c r="D105" s="27">
        <f>+ENERO!D105+FEBRERO!D105+MARZO!D105+ABRIL!D105+MAYO!D105+JUNIO!D105+JULIO!D105+AGOSTO!D105+SEPTIEMBRE!D105+OCTUBRE!D105+NOVIEMBRE!D105+DICIEMBRE!D105</f>
        <v>0</v>
      </c>
      <c r="E105" s="27">
        <f>+ENERO!E105+FEBRERO!E105+MARZO!E105+ABRIL!E105+MAYO!E105+JUNIO!E105+JULIO!E105+AGOSTO!E105+SEPTIEMBRE!E105+OCTUBRE!E105+NOVIEMBRE!E105+DICIEMBRE!E105</f>
        <v>0</v>
      </c>
      <c r="F105" s="27">
        <f>+ENERO!F105+FEBRERO!F105+MARZO!F105+ABRIL!F105+MAYO!F105+JUNIO!F105+JULIO!F105+AGOSTO!F105+SEPTIEMBRE!F105+OCTUBRE!F105+NOVIEMBRE!F105+DICIEMBRE!F105</f>
        <v>0</v>
      </c>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27">
        <f>+ENERO!B106+FEBRERO!B106+MARZO!B106+ABRIL!B106+MAYO!B106+JUNIO!B106+JULIO!B106+AGOSTO!B106+SEPTIEMBRE!B106+OCTUBRE!B106+NOVIEMBRE!B106+DICIEMBRE!B106</f>
        <v>0</v>
      </c>
      <c r="C106" s="27">
        <f>+ENERO!C106+FEBRERO!C106+MARZO!C106+ABRIL!C106+MAYO!C106+JUNIO!C106+JULIO!C106+AGOSTO!C106+SEPTIEMBRE!C106+OCTUBRE!C106+NOVIEMBRE!C106+DICIEMBRE!C106</f>
        <v>0</v>
      </c>
      <c r="D106" s="27">
        <f>+ENERO!D106+FEBRERO!D106+MARZO!D106+ABRIL!D106+MAYO!D106+JUNIO!D106+JULIO!D106+AGOSTO!D106+SEPTIEMBRE!D106+OCTUBRE!D106+NOVIEMBRE!D106+DICIEMBRE!D106</f>
        <v>0</v>
      </c>
      <c r="E106" s="27">
        <f>+ENERO!E106+FEBRERO!E106+MARZO!E106+ABRIL!E106+MAYO!E106+JUNIO!E106+JULIO!E106+AGOSTO!E106+SEPTIEMBRE!E106+OCTUBRE!E106+NOVIEMBRE!E106+DICIEMBRE!E106</f>
        <v>0</v>
      </c>
      <c r="F106" s="27">
        <f>+ENERO!F106+FEBRERO!F106+MARZO!F106+ABRIL!F106+MAYO!F106+JUNIO!F106+JULIO!F106+AGOSTO!F106+SEPTIEMBRE!F106+OCTUBRE!F106+NOVIEMBRE!F106+DICIEMBRE!F106</f>
        <v>0</v>
      </c>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02"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27">
        <f>+ENERO!B109+FEBRERO!B109+MARZO!B109+ABRIL!B109+MAYO!B109+JUNIO!B109+JULIO!B109+AGOSTO!B109+SEPTIEMBRE!B109+OCTUBRE!B109+NOVIEMBRE!B109+DICIEMBRE!B109</f>
        <v>23</v>
      </c>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27">
        <f>+ENERO!B110+FEBRERO!B110+MARZO!B110+ABRIL!B110+MAYO!B110+JUNIO!B110+JULIO!B110+AGOSTO!B110+SEPTIEMBRE!B110+OCTUBRE!B110+NOVIEMBRE!B110+DICIEMBRE!B110</f>
        <v>0</v>
      </c>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27">
        <f>+ENERO!B111+FEBRERO!B111+MARZO!B111+ABRIL!B111+MAYO!B111+JUNIO!B111+JULIO!B111+AGOSTO!B111+SEPTIEMBRE!B111+OCTUBRE!B111+NOVIEMBRE!B111+DICIEMBRE!B111</f>
        <v>0</v>
      </c>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27">
        <f>+ENERO!B112+FEBRERO!B112+MARZO!B112+ABRIL!B112+MAYO!B112+JUNIO!B112+JULIO!B112+AGOSTO!B112+SEPTIEMBRE!B112+OCTUBRE!B112+NOVIEMBRE!B112+DICIEMBRE!B112</f>
        <v>0</v>
      </c>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27">
        <f>+ENERO!B113+FEBRERO!B113+MARZO!B113+ABRIL!B113+MAYO!B113+JUNIO!B113+JULIO!B113+AGOSTO!B113+SEPTIEMBRE!B113+OCTUBRE!B113+NOVIEMBRE!B113+DICIEMBRE!B113</f>
        <v>3</v>
      </c>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26</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45865</v>
      </c>
      <c r="BD200" s="213">
        <v>0</v>
      </c>
    </row>
  </sheetData>
  <mergeCells count="63">
    <mergeCell ref="A29:B29"/>
    <mergeCell ref="A6:L6"/>
    <mergeCell ref="A9:A10"/>
    <mergeCell ref="B9:B10"/>
    <mergeCell ref="C9:C10"/>
    <mergeCell ref="D9:I9"/>
    <mergeCell ref="J9:K9"/>
    <mergeCell ref="L9:L10"/>
    <mergeCell ref="A11:A19"/>
    <mergeCell ref="A26:B27"/>
    <mergeCell ref="C26:C27"/>
    <mergeCell ref="D26:E26"/>
    <mergeCell ref="A28:B28"/>
    <mergeCell ref="A46:A47"/>
    <mergeCell ref="A30:B30"/>
    <mergeCell ref="A31:B31"/>
    <mergeCell ref="A32:B32"/>
    <mergeCell ref="A33:B33"/>
    <mergeCell ref="A36:A37"/>
    <mergeCell ref="B36:B37"/>
    <mergeCell ref="C36:C37"/>
    <mergeCell ref="D36:I36"/>
    <mergeCell ref="J36:K36"/>
    <mergeCell ref="L36:L37"/>
    <mergeCell ref="A38:A44"/>
    <mergeCell ref="J60:J61"/>
    <mergeCell ref="A49:A50"/>
    <mergeCell ref="B49:B50"/>
    <mergeCell ref="C49:C50"/>
    <mergeCell ref="A51:A52"/>
    <mergeCell ref="A53:A54"/>
    <mergeCell ref="A56:B56"/>
    <mergeCell ref="A57:B57"/>
    <mergeCell ref="A58:B58"/>
    <mergeCell ref="A60:B61"/>
    <mergeCell ref="C60:C61"/>
    <mergeCell ref="D60:I60"/>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A92:B92"/>
    <mergeCell ref="C102:E102"/>
    <mergeCell ref="F102:F103"/>
    <mergeCell ref="A94:B94"/>
    <mergeCell ref="A95:B95"/>
    <mergeCell ref="A98:A99"/>
    <mergeCell ref="B98:B99"/>
    <mergeCell ref="A102:A103"/>
    <mergeCell ref="B102:B103"/>
    <mergeCell ref="A93:B9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abSelected="1" workbookViewId="0">
      <selection activeCell="L8" sqref="L8"/>
    </sheetView>
  </sheetViews>
  <sheetFormatPr baseColWidth="10" defaultRowHeight="12.75" x14ac:dyDescent="0.2"/>
  <cols>
    <col min="1" max="1" width="26.42578125" style="214" customWidth="1"/>
    <col min="2" max="2" width="30" style="426" customWidth="1"/>
    <col min="3" max="3" width="12.7109375" style="426" customWidth="1"/>
    <col min="4" max="4" width="10.7109375" style="426" customWidth="1"/>
    <col min="5" max="5" width="10.85546875" style="426" customWidth="1"/>
    <col min="6" max="11" width="10.7109375" style="426" customWidth="1"/>
    <col min="12" max="12" width="10.7109375" style="212" customWidth="1"/>
    <col min="13" max="20" width="13.140625" style="426" customWidth="1"/>
    <col min="21" max="21" width="13.140625" style="445" customWidth="1"/>
    <col min="22" max="22" width="13.140625" style="208" customWidth="1"/>
    <col min="23" max="23" width="13.5703125" style="445" customWidth="1"/>
    <col min="24" max="28" width="14.140625" style="445" customWidth="1"/>
    <col min="29" max="52" width="13.140625" style="445" customWidth="1"/>
    <col min="53" max="58" width="13.140625" style="445" hidden="1" customWidth="1"/>
    <col min="59" max="60" width="13.140625" style="445" customWidth="1"/>
    <col min="61" max="74" width="12.5703125" style="445" customWidth="1"/>
    <col min="75" max="256" width="11.42578125" style="445"/>
    <col min="257" max="257" width="26.42578125" style="445" customWidth="1"/>
    <col min="258" max="258" width="30" style="445" customWidth="1"/>
    <col min="259" max="259" width="12.7109375" style="445" customWidth="1"/>
    <col min="260" max="260" width="10.7109375" style="445" customWidth="1"/>
    <col min="261" max="261" width="10.85546875" style="445" customWidth="1"/>
    <col min="262" max="268" width="10.7109375" style="445" customWidth="1"/>
    <col min="269" max="278" width="13.140625" style="445" customWidth="1"/>
    <col min="279" max="279" width="13.5703125" style="445" customWidth="1"/>
    <col min="280" max="284" width="14.140625" style="445" customWidth="1"/>
    <col min="285" max="308" width="13.140625" style="445" customWidth="1"/>
    <col min="309" max="314" width="0" style="445" hidden="1" customWidth="1"/>
    <col min="315" max="316" width="13.140625" style="445" customWidth="1"/>
    <col min="317" max="330" width="12.5703125" style="445" customWidth="1"/>
    <col min="331" max="512" width="11.42578125" style="445"/>
    <col min="513" max="513" width="26.42578125" style="445" customWidth="1"/>
    <col min="514" max="514" width="30" style="445" customWidth="1"/>
    <col min="515" max="515" width="12.7109375" style="445" customWidth="1"/>
    <col min="516" max="516" width="10.7109375" style="445" customWidth="1"/>
    <col min="517" max="517" width="10.85546875" style="445" customWidth="1"/>
    <col min="518" max="524" width="10.7109375" style="445" customWidth="1"/>
    <col min="525" max="534" width="13.140625" style="445" customWidth="1"/>
    <col min="535" max="535" width="13.5703125" style="445" customWidth="1"/>
    <col min="536" max="540" width="14.140625" style="445" customWidth="1"/>
    <col min="541" max="564" width="13.140625" style="445" customWidth="1"/>
    <col min="565" max="570" width="0" style="445" hidden="1" customWidth="1"/>
    <col min="571" max="572" width="13.140625" style="445" customWidth="1"/>
    <col min="573" max="586" width="12.5703125" style="445" customWidth="1"/>
    <col min="587" max="768" width="11.42578125" style="445"/>
    <col min="769" max="769" width="26.42578125" style="445" customWidth="1"/>
    <col min="770" max="770" width="30" style="445" customWidth="1"/>
    <col min="771" max="771" width="12.7109375" style="445" customWidth="1"/>
    <col min="772" max="772" width="10.7109375" style="445" customWidth="1"/>
    <col min="773" max="773" width="10.85546875" style="445" customWidth="1"/>
    <col min="774" max="780" width="10.7109375" style="445" customWidth="1"/>
    <col min="781" max="790" width="13.140625" style="445" customWidth="1"/>
    <col min="791" max="791" width="13.5703125" style="445" customWidth="1"/>
    <col min="792" max="796" width="14.140625" style="445" customWidth="1"/>
    <col min="797" max="820" width="13.140625" style="445" customWidth="1"/>
    <col min="821" max="826" width="0" style="445" hidden="1" customWidth="1"/>
    <col min="827" max="828" width="13.140625" style="445" customWidth="1"/>
    <col min="829" max="842" width="12.5703125" style="445" customWidth="1"/>
    <col min="843" max="1024" width="11.42578125" style="445"/>
    <col min="1025" max="1025" width="26.42578125" style="445" customWidth="1"/>
    <col min="1026" max="1026" width="30" style="445" customWidth="1"/>
    <col min="1027" max="1027" width="12.7109375" style="445" customWidth="1"/>
    <col min="1028" max="1028" width="10.7109375" style="445" customWidth="1"/>
    <col min="1029" max="1029" width="10.85546875" style="445" customWidth="1"/>
    <col min="1030" max="1036" width="10.7109375" style="445" customWidth="1"/>
    <col min="1037" max="1046" width="13.140625" style="445" customWidth="1"/>
    <col min="1047" max="1047" width="13.5703125" style="445" customWidth="1"/>
    <col min="1048" max="1052" width="14.140625" style="445" customWidth="1"/>
    <col min="1053" max="1076" width="13.140625" style="445" customWidth="1"/>
    <col min="1077" max="1082" width="0" style="445" hidden="1" customWidth="1"/>
    <col min="1083" max="1084" width="13.140625" style="445" customWidth="1"/>
    <col min="1085" max="1098" width="12.5703125" style="445" customWidth="1"/>
    <col min="1099" max="1280" width="11.42578125" style="445"/>
    <col min="1281" max="1281" width="26.42578125" style="445" customWidth="1"/>
    <col min="1282" max="1282" width="30" style="445" customWidth="1"/>
    <col min="1283" max="1283" width="12.7109375" style="445" customWidth="1"/>
    <col min="1284" max="1284" width="10.7109375" style="445" customWidth="1"/>
    <col min="1285" max="1285" width="10.85546875" style="445" customWidth="1"/>
    <col min="1286" max="1292" width="10.7109375" style="445" customWidth="1"/>
    <col min="1293" max="1302" width="13.140625" style="445" customWidth="1"/>
    <col min="1303" max="1303" width="13.5703125" style="445" customWidth="1"/>
    <col min="1304" max="1308" width="14.140625" style="445" customWidth="1"/>
    <col min="1309" max="1332" width="13.140625" style="445" customWidth="1"/>
    <col min="1333" max="1338" width="0" style="445" hidden="1" customWidth="1"/>
    <col min="1339" max="1340" width="13.140625" style="445" customWidth="1"/>
    <col min="1341" max="1354" width="12.5703125" style="445" customWidth="1"/>
    <col min="1355" max="1536" width="11.42578125" style="445"/>
    <col min="1537" max="1537" width="26.42578125" style="445" customWidth="1"/>
    <col min="1538" max="1538" width="30" style="445" customWidth="1"/>
    <col min="1539" max="1539" width="12.7109375" style="445" customWidth="1"/>
    <col min="1540" max="1540" width="10.7109375" style="445" customWidth="1"/>
    <col min="1541" max="1541" width="10.85546875" style="445" customWidth="1"/>
    <col min="1542" max="1548" width="10.7109375" style="445" customWidth="1"/>
    <col min="1549" max="1558" width="13.140625" style="445" customWidth="1"/>
    <col min="1559" max="1559" width="13.5703125" style="445" customWidth="1"/>
    <col min="1560" max="1564" width="14.140625" style="445" customWidth="1"/>
    <col min="1565" max="1588" width="13.140625" style="445" customWidth="1"/>
    <col min="1589" max="1594" width="0" style="445" hidden="1" customWidth="1"/>
    <col min="1595" max="1596" width="13.140625" style="445" customWidth="1"/>
    <col min="1597" max="1610" width="12.5703125" style="445" customWidth="1"/>
    <col min="1611" max="1792" width="11.42578125" style="445"/>
    <col min="1793" max="1793" width="26.42578125" style="445" customWidth="1"/>
    <col min="1794" max="1794" width="30" style="445" customWidth="1"/>
    <col min="1795" max="1795" width="12.7109375" style="445" customWidth="1"/>
    <col min="1796" max="1796" width="10.7109375" style="445" customWidth="1"/>
    <col min="1797" max="1797" width="10.85546875" style="445" customWidth="1"/>
    <col min="1798" max="1804" width="10.7109375" style="445" customWidth="1"/>
    <col min="1805" max="1814" width="13.140625" style="445" customWidth="1"/>
    <col min="1815" max="1815" width="13.5703125" style="445" customWidth="1"/>
    <col min="1816" max="1820" width="14.140625" style="445" customWidth="1"/>
    <col min="1821" max="1844" width="13.140625" style="445" customWidth="1"/>
    <col min="1845" max="1850" width="0" style="445" hidden="1" customWidth="1"/>
    <col min="1851" max="1852" width="13.140625" style="445" customWidth="1"/>
    <col min="1853" max="1866" width="12.5703125" style="445" customWidth="1"/>
    <col min="1867" max="2048" width="11.42578125" style="445"/>
    <col min="2049" max="2049" width="26.42578125" style="445" customWidth="1"/>
    <col min="2050" max="2050" width="30" style="445" customWidth="1"/>
    <col min="2051" max="2051" width="12.7109375" style="445" customWidth="1"/>
    <col min="2052" max="2052" width="10.7109375" style="445" customWidth="1"/>
    <col min="2053" max="2053" width="10.85546875" style="445" customWidth="1"/>
    <col min="2054" max="2060" width="10.7109375" style="445" customWidth="1"/>
    <col min="2061" max="2070" width="13.140625" style="445" customWidth="1"/>
    <col min="2071" max="2071" width="13.5703125" style="445" customWidth="1"/>
    <col min="2072" max="2076" width="14.140625" style="445" customWidth="1"/>
    <col min="2077" max="2100" width="13.140625" style="445" customWidth="1"/>
    <col min="2101" max="2106" width="0" style="445" hidden="1" customWidth="1"/>
    <col min="2107" max="2108" width="13.140625" style="445" customWidth="1"/>
    <col min="2109" max="2122" width="12.5703125" style="445" customWidth="1"/>
    <col min="2123" max="2304" width="11.42578125" style="445"/>
    <col min="2305" max="2305" width="26.42578125" style="445" customWidth="1"/>
    <col min="2306" max="2306" width="30" style="445" customWidth="1"/>
    <col min="2307" max="2307" width="12.7109375" style="445" customWidth="1"/>
    <col min="2308" max="2308" width="10.7109375" style="445" customWidth="1"/>
    <col min="2309" max="2309" width="10.85546875" style="445" customWidth="1"/>
    <col min="2310" max="2316" width="10.7109375" style="445" customWidth="1"/>
    <col min="2317" max="2326" width="13.140625" style="445" customWidth="1"/>
    <col min="2327" max="2327" width="13.5703125" style="445" customWidth="1"/>
    <col min="2328" max="2332" width="14.140625" style="445" customWidth="1"/>
    <col min="2333" max="2356" width="13.140625" style="445" customWidth="1"/>
    <col min="2357" max="2362" width="0" style="445" hidden="1" customWidth="1"/>
    <col min="2363" max="2364" width="13.140625" style="445" customWidth="1"/>
    <col min="2365" max="2378" width="12.5703125" style="445" customWidth="1"/>
    <col min="2379" max="2560" width="11.42578125" style="445"/>
    <col min="2561" max="2561" width="26.42578125" style="445" customWidth="1"/>
    <col min="2562" max="2562" width="30" style="445" customWidth="1"/>
    <col min="2563" max="2563" width="12.7109375" style="445" customWidth="1"/>
    <col min="2564" max="2564" width="10.7109375" style="445" customWidth="1"/>
    <col min="2565" max="2565" width="10.85546875" style="445" customWidth="1"/>
    <col min="2566" max="2572" width="10.7109375" style="445" customWidth="1"/>
    <col min="2573" max="2582" width="13.140625" style="445" customWidth="1"/>
    <col min="2583" max="2583" width="13.5703125" style="445" customWidth="1"/>
    <col min="2584" max="2588" width="14.140625" style="445" customWidth="1"/>
    <col min="2589" max="2612" width="13.140625" style="445" customWidth="1"/>
    <col min="2613" max="2618" width="0" style="445" hidden="1" customWidth="1"/>
    <col min="2619" max="2620" width="13.140625" style="445" customWidth="1"/>
    <col min="2621" max="2634" width="12.5703125" style="445" customWidth="1"/>
    <col min="2635" max="2816" width="11.42578125" style="445"/>
    <col min="2817" max="2817" width="26.42578125" style="445" customWidth="1"/>
    <col min="2818" max="2818" width="30" style="445" customWidth="1"/>
    <col min="2819" max="2819" width="12.7109375" style="445" customWidth="1"/>
    <col min="2820" max="2820" width="10.7109375" style="445" customWidth="1"/>
    <col min="2821" max="2821" width="10.85546875" style="445" customWidth="1"/>
    <col min="2822" max="2828" width="10.7109375" style="445" customWidth="1"/>
    <col min="2829" max="2838" width="13.140625" style="445" customWidth="1"/>
    <col min="2839" max="2839" width="13.5703125" style="445" customWidth="1"/>
    <col min="2840" max="2844" width="14.140625" style="445" customWidth="1"/>
    <col min="2845" max="2868" width="13.140625" style="445" customWidth="1"/>
    <col min="2869" max="2874" width="0" style="445" hidden="1" customWidth="1"/>
    <col min="2875" max="2876" width="13.140625" style="445" customWidth="1"/>
    <col min="2877" max="2890" width="12.5703125" style="445" customWidth="1"/>
    <col min="2891" max="3072" width="11.42578125" style="445"/>
    <col min="3073" max="3073" width="26.42578125" style="445" customWidth="1"/>
    <col min="3074" max="3074" width="30" style="445" customWidth="1"/>
    <col min="3075" max="3075" width="12.7109375" style="445" customWidth="1"/>
    <col min="3076" max="3076" width="10.7109375" style="445" customWidth="1"/>
    <col min="3077" max="3077" width="10.85546875" style="445" customWidth="1"/>
    <col min="3078" max="3084" width="10.7109375" style="445" customWidth="1"/>
    <col min="3085" max="3094" width="13.140625" style="445" customWidth="1"/>
    <col min="3095" max="3095" width="13.5703125" style="445" customWidth="1"/>
    <col min="3096" max="3100" width="14.140625" style="445" customWidth="1"/>
    <col min="3101" max="3124" width="13.140625" style="445" customWidth="1"/>
    <col min="3125" max="3130" width="0" style="445" hidden="1" customWidth="1"/>
    <col min="3131" max="3132" width="13.140625" style="445" customWidth="1"/>
    <col min="3133" max="3146" width="12.5703125" style="445" customWidth="1"/>
    <col min="3147" max="3328" width="11.42578125" style="445"/>
    <col min="3329" max="3329" width="26.42578125" style="445" customWidth="1"/>
    <col min="3330" max="3330" width="30" style="445" customWidth="1"/>
    <col min="3331" max="3331" width="12.7109375" style="445" customWidth="1"/>
    <col min="3332" max="3332" width="10.7109375" style="445" customWidth="1"/>
    <col min="3333" max="3333" width="10.85546875" style="445" customWidth="1"/>
    <col min="3334" max="3340" width="10.7109375" style="445" customWidth="1"/>
    <col min="3341" max="3350" width="13.140625" style="445" customWidth="1"/>
    <col min="3351" max="3351" width="13.5703125" style="445" customWidth="1"/>
    <col min="3352" max="3356" width="14.140625" style="445" customWidth="1"/>
    <col min="3357" max="3380" width="13.140625" style="445" customWidth="1"/>
    <col min="3381" max="3386" width="0" style="445" hidden="1" customWidth="1"/>
    <col min="3387" max="3388" width="13.140625" style="445" customWidth="1"/>
    <col min="3389" max="3402" width="12.5703125" style="445" customWidth="1"/>
    <col min="3403" max="3584" width="11.42578125" style="445"/>
    <col min="3585" max="3585" width="26.42578125" style="445" customWidth="1"/>
    <col min="3586" max="3586" width="30" style="445" customWidth="1"/>
    <col min="3587" max="3587" width="12.7109375" style="445" customWidth="1"/>
    <col min="3588" max="3588" width="10.7109375" style="445" customWidth="1"/>
    <col min="3589" max="3589" width="10.85546875" style="445" customWidth="1"/>
    <col min="3590" max="3596" width="10.7109375" style="445" customWidth="1"/>
    <col min="3597" max="3606" width="13.140625" style="445" customWidth="1"/>
    <col min="3607" max="3607" width="13.5703125" style="445" customWidth="1"/>
    <col min="3608" max="3612" width="14.140625" style="445" customWidth="1"/>
    <col min="3613" max="3636" width="13.140625" style="445" customWidth="1"/>
    <col min="3637" max="3642" width="0" style="445" hidden="1" customWidth="1"/>
    <col min="3643" max="3644" width="13.140625" style="445" customWidth="1"/>
    <col min="3645" max="3658" width="12.5703125" style="445" customWidth="1"/>
    <col min="3659" max="3840" width="11.42578125" style="445"/>
    <col min="3841" max="3841" width="26.42578125" style="445" customWidth="1"/>
    <col min="3842" max="3842" width="30" style="445" customWidth="1"/>
    <col min="3843" max="3843" width="12.7109375" style="445" customWidth="1"/>
    <col min="3844" max="3844" width="10.7109375" style="445" customWidth="1"/>
    <col min="3845" max="3845" width="10.85546875" style="445" customWidth="1"/>
    <col min="3846" max="3852" width="10.7109375" style="445" customWidth="1"/>
    <col min="3853" max="3862" width="13.140625" style="445" customWidth="1"/>
    <col min="3863" max="3863" width="13.5703125" style="445" customWidth="1"/>
    <col min="3864" max="3868" width="14.140625" style="445" customWidth="1"/>
    <col min="3869" max="3892" width="13.140625" style="445" customWidth="1"/>
    <col min="3893" max="3898" width="0" style="445" hidden="1" customWidth="1"/>
    <col min="3899" max="3900" width="13.140625" style="445" customWidth="1"/>
    <col min="3901" max="3914" width="12.5703125" style="445" customWidth="1"/>
    <col min="3915" max="4096" width="11.42578125" style="445"/>
    <col min="4097" max="4097" width="26.42578125" style="445" customWidth="1"/>
    <col min="4098" max="4098" width="30" style="445" customWidth="1"/>
    <col min="4099" max="4099" width="12.7109375" style="445" customWidth="1"/>
    <col min="4100" max="4100" width="10.7109375" style="445" customWidth="1"/>
    <col min="4101" max="4101" width="10.85546875" style="445" customWidth="1"/>
    <col min="4102" max="4108" width="10.7109375" style="445" customWidth="1"/>
    <col min="4109" max="4118" width="13.140625" style="445" customWidth="1"/>
    <col min="4119" max="4119" width="13.5703125" style="445" customWidth="1"/>
    <col min="4120" max="4124" width="14.140625" style="445" customWidth="1"/>
    <col min="4125" max="4148" width="13.140625" style="445" customWidth="1"/>
    <col min="4149" max="4154" width="0" style="445" hidden="1" customWidth="1"/>
    <col min="4155" max="4156" width="13.140625" style="445" customWidth="1"/>
    <col min="4157" max="4170" width="12.5703125" style="445" customWidth="1"/>
    <col min="4171" max="4352" width="11.42578125" style="445"/>
    <col min="4353" max="4353" width="26.42578125" style="445" customWidth="1"/>
    <col min="4354" max="4354" width="30" style="445" customWidth="1"/>
    <col min="4355" max="4355" width="12.7109375" style="445" customWidth="1"/>
    <col min="4356" max="4356" width="10.7109375" style="445" customWidth="1"/>
    <col min="4357" max="4357" width="10.85546875" style="445" customWidth="1"/>
    <col min="4358" max="4364" width="10.7109375" style="445" customWidth="1"/>
    <col min="4365" max="4374" width="13.140625" style="445" customWidth="1"/>
    <col min="4375" max="4375" width="13.5703125" style="445" customWidth="1"/>
    <col min="4376" max="4380" width="14.140625" style="445" customWidth="1"/>
    <col min="4381" max="4404" width="13.140625" style="445" customWidth="1"/>
    <col min="4405" max="4410" width="0" style="445" hidden="1" customWidth="1"/>
    <col min="4411" max="4412" width="13.140625" style="445" customWidth="1"/>
    <col min="4413" max="4426" width="12.5703125" style="445" customWidth="1"/>
    <col min="4427" max="4608" width="11.42578125" style="445"/>
    <col min="4609" max="4609" width="26.42578125" style="445" customWidth="1"/>
    <col min="4610" max="4610" width="30" style="445" customWidth="1"/>
    <col min="4611" max="4611" width="12.7109375" style="445" customWidth="1"/>
    <col min="4612" max="4612" width="10.7109375" style="445" customWidth="1"/>
    <col min="4613" max="4613" width="10.85546875" style="445" customWidth="1"/>
    <col min="4614" max="4620" width="10.7109375" style="445" customWidth="1"/>
    <col min="4621" max="4630" width="13.140625" style="445" customWidth="1"/>
    <col min="4631" max="4631" width="13.5703125" style="445" customWidth="1"/>
    <col min="4632" max="4636" width="14.140625" style="445" customWidth="1"/>
    <col min="4637" max="4660" width="13.140625" style="445" customWidth="1"/>
    <col min="4661" max="4666" width="0" style="445" hidden="1" customWidth="1"/>
    <col min="4667" max="4668" width="13.140625" style="445" customWidth="1"/>
    <col min="4669" max="4682" width="12.5703125" style="445" customWidth="1"/>
    <col min="4683" max="4864" width="11.42578125" style="445"/>
    <col min="4865" max="4865" width="26.42578125" style="445" customWidth="1"/>
    <col min="4866" max="4866" width="30" style="445" customWidth="1"/>
    <col min="4867" max="4867" width="12.7109375" style="445" customWidth="1"/>
    <col min="4868" max="4868" width="10.7109375" style="445" customWidth="1"/>
    <col min="4869" max="4869" width="10.85546875" style="445" customWidth="1"/>
    <col min="4870" max="4876" width="10.7109375" style="445" customWidth="1"/>
    <col min="4877" max="4886" width="13.140625" style="445" customWidth="1"/>
    <col min="4887" max="4887" width="13.5703125" style="445" customWidth="1"/>
    <col min="4888" max="4892" width="14.140625" style="445" customWidth="1"/>
    <col min="4893" max="4916" width="13.140625" style="445" customWidth="1"/>
    <col min="4917" max="4922" width="0" style="445" hidden="1" customWidth="1"/>
    <col min="4923" max="4924" width="13.140625" style="445" customWidth="1"/>
    <col min="4925" max="4938" width="12.5703125" style="445" customWidth="1"/>
    <col min="4939" max="5120" width="11.42578125" style="445"/>
    <col min="5121" max="5121" width="26.42578125" style="445" customWidth="1"/>
    <col min="5122" max="5122" width="30" style="445" customWidth="1"/>
    <col min="5123" max="5123" width="12.7109375" style="445" customWidth="1"/>
    <col min="5124" max="5124" width="10.7109375" style="445" customWidth="1"/>
    <col min="5125" max="5125" width="10.85546875" style="445" customWidth="1"/>
    <col min="5126" max="5132" width="10.7109375" style="445" customWidth="1"/>
    <col min="5133" max="5142" width="13.140625" style="445" customWidth="1"/>
    <col min="5143" max="5143" width="13.5703125" style="445" customWidth="1"/>
    <col min="5144" max="5148" width="14.140625" style="445" customWidth="1"/>
    <col min="5149" max="5172" width="13.140625" style="445" customWidth="1"/>
    <col min="5173" max="5178" width="0" style="445" hidden="1" customWidth="1"/>
    <col min="5179" max="5180" width="13.140625" style="445" customWidth="1"/>
    <col min="5181" max="5194" width="12.5703125" style="445" customWidth="1"/>
    <col min="5195" max="5376" width="11.42578125" style="445"/>
    <col min="5377" max="5377" width="26.42578125" style="445" customWidth="1"/>
    <col min="5378" max="5378" width="30" style="445" customWidth="1"/>
    <col min="5379" max="5379" width="12.7109375" style="445" customWidth="1"/>
    <col min="5380" max="5380" width="10.7109375" style="445" customWidth="1"/>
    <col min="5381" max="5381" width="10.85546875" style="445" customWidth="1"/>
    <col min="5382" max="5388" width="10.7109375" style="445" customWidth="1"/>
    <col min="5389" max="5398" width="13.140625" style="445" customWidth="1"/>
    <col min="5399" max="5399" width="13.5703125" style="445" customWidth="1"/>
    <col min="5400" max="5404" width="14.140625" style="445" customWidth="1"/>
    <col min="5405" max="5428" width="13.140625" style="445" customWidth="1"/>
    <col min="5429" max="5434" width="0" style="445" hidden="1" customWidth="1"/>
    <col min="5435" max="5436" width="13.140625" style="445" customWidth="1"/>
    <col min="5437" max="5450" width="12.5703125" style="445" customWidth="1"/>
    <col min="5451" max="5632" width="11.42578125" style="445"/>
    <col min="5633" max="5633" width="26.42578125" style="445" customWidth="1"/>
    <col min="5634" max="5634" width="30" style="445" customWidth="1"/>
    <col min="5635" max="5635" width="12.7109375" style="445" customWidth="1"/>
    <col min="5636" max="5636" width="10.7109375" style="445" customWidth="1"/>
    <col min="5637" max="5637" width="10.85546875" style="445" customWidth="1"/>
    <col min="5638" max="5644" width="10.7109375" style="445" customWidth="1"/>
    <col min="5645" max="5654" width="13.140625" style="445" customWidth="1"/>
    <col min="5655" max="5655" width="13.5703125" style="445" customWidth="1"/>
    <col min="5656" max="5660" width="14.140625" style="445" customWidth="1"/>
    <col min="5661" max="5684" width="13.140625" style="445" customWidth="1"/>
    <col min="5685" max="5690" width="0" style="445" hidden="1" customWidth="1"/>
    <col min="5691" max="5692" width="13.140625" style="445" customWidth="1"/>
    <col min="5693" max="5706" width="12.5703125" style="445" customWidth="1"/>
    <col min="5707" max="5888" width="11.42578125" style="445"/>
    <col min="5889" max="5889" width="26.42578125" style="445" customWidth="1"/>
    <col min="5890" max="5890" width="30" style="445" customWidth="1"/>
    <col min="5891" max="5891" width="12.7109375" style="445" customWidth="1"/>
    <col min="5892" max="5892" width="10.7109375" style="445" customWidth="1"/>
    <col min="5893" max="5893" width="10.85546875" style="445" customWidth="1"/>
    <col min="5894" max="5900" width="10.7109375" style="445" customWidth="1"/>
    <col min="5901" max="5910" width="13.140625" style="445" customWidth="1"/>
    <col min="5911" max="5911" width="13.5703125" style="445" customWidth="1"/>
    <col min="5912" max="5916" width="14.140625" style="445" customWidth="1"/>
    <col min="5917" max="5940" width="13.140625" style="445" customWidth="1"/>
    <col min="5941" max="5946" width="0" style="445" hidden="1" customWidth="1"/>
    <col min="5947" max="5948" width="13.140625" style="445" customWidth="1"/>
    <col min="5949" max="5962" width="12.5703125" style="445" customWidth="1"/>
    <col min="5963" max="6144" width="11.42578125" style="445"/>
    <col min="6145" max="6145" width="26.42578125" style="445" customWidth="1"/>
    <col min="6146" max="6146" width="30" style="445" customWidth="1"/>
    <col min="6147" max="6147" width="12.7109375" style="445" customWidth="1"/>
    <col min="6148" max="6148" width="10.7109375" style="445" customWidth="1"/>
    <col min="6149" max="6149" width="10.85546875" style="445" customWidth="1"/>
    <col min="6150" max="6156" width="10.7109375" style="445" customWidth="1"/>
    <col min="6157" max="6166" width="13.140625" style="445" customWidth="1"/>
    <col min="6167" max="6167" width="13.5703125" style="445" customWidth="1"/>
    <col min="6168" max="6172" width="14.140625" style="445" customWidth="1"/>
    <col min="6173" max="6196" width="13.140625" style="445" customWidth="1"/>
    <col min="6197" max="6202" width="0" style="445" hidden="1" customWidth="1"/>
    <col min="6203" max="6204" width="13.140625" style="445" customWidth="1"/>
    <col min="6205" max="6218" width="12.5703125" style="445" customWidth="1"/>
    <col min="6219" max="6400" width="11.42578125" style="445"/>
    <col min="6401" max="6401" width="26.42578125" style="445" customWidth="1"/>
    <col min="6402" max="6402" width="30" style="445" customWidth="1"/>
    <col min="6403" max="6403" width="12.7109375" style="445" customWidth="1"/>
    <col min="6404" max="6404" width="10.7109375" style="445" customWidth="1"/>
    <col min="6405" max="6405" width="10.85546875" style="445" customWidth="1"/>
    <col min="6406" max="6412" width="10.7109375" style="445" customWidth="1"/>
    <col min="6413" max="6422" width="13.140625" style="445" customWidth="1"/>
    <col min="6423" max="6423" width="13.5703125" style="445" customWidth="1"/>
    <col min="6424" max="6428" width="14.140625" style="445" customWidth="1"/>
    <col min="6429" max="6452" width="13.140625" style="445" customWidth="1"/>
    <col min="6453" max="6458" width="0" style="445" hidden="1" customWidth="1"/>
    <col min="6459" max="6460" width="13.140625" style="445" customWidth="1"/>
    <col min="6461" max="6474" width="12.5703125" style="445" customWidth="1"/>
    <col min="6475" max="6656" width="11.42578125" style="445"/>
    <col min="6657" max="6657" width="26.42578125" style="445" customWidth="1"/>
    <col min="6658" max="6658" width="30" style="445" customWidth="1"/>
    <col min="6659" max="6659" width="12.7109375" style="445" customWidth="1"/>
    <col min="6660" max="6660" width="10.7109375" style="445" customWidth="1"/>
    <col min="6661" max="6661" width="10.85546875" style="445" customWidth="1"/>
    <col min="6662" max="6668" width="10.7109375" style="445" customWidth="1"/>
    <col min="6669" max="6678" width="13.140625" style="445" customWidth="1"/>
    <col min="6679" max="6679" width="13.5703125" style="445" customWidth="1"/>
    <col min="6680" max="6684" width="14.140625" style="445" customWidth="1"/>
    <col min="6685" max="6708" width="13.140625" style="445" customWidth="1"/>
    <col min="6709" max="6714" width="0" style="445" hidden="1" customWidth="1"/>
    <col min="6715" max="6716" width="13.140625" style="445" customWidth="1"/>
    <col min="6717" max="6730" width="12.5703125" style="445" customWidth="1"/>
    <col min="6731" max="6912" width="11.42578125" style="445"/>
    <col min="6913" max="6913" width="26.42578125" style="445" customWidth="1"/>
    <col min="6914" max="6914" width="30" style="445" customWidth="1"/>
    <col min="6915" max="6915" width="12.7109375" style="445" customWidth="1"/>
    <col min="6916" max="6916" width="10.7109375" style="445" customWidth="1"/>
    <col min="6917" max="6917" width="10.85546875" style="445" customWidth="1"/>
    <col min="6918" max="6924" width="10.7109375" style="445" customWidth="1"/>
    <col min="6925" max="6934" width="13.140625" style="445" customWidth="1"/>
    <col min="6935" max="6935" width="13.5703125" style="445" customWidth="1"/>
    <col min="6936" max="6940" width="14.140625" style="445" customWidth="1"/>
    <col min="6941" max="6964" width="13.140625" style="445" customWidth="1"/>
    <col min="6965" max="6970" width="0" style="445" hidden="1" customWidth="1"/>
    <col min="6971" max="6972" width="13.140625" style="445" customWidth="1"/>
    <col min="6973" max="6986" width="12.5703125" style="445" customWidth="1"/>
    <col min="6987" max="7168" width="11.42578125" style="445"/>
    <col min="7169" max="7169" width="26.42578125" style="445" customWidth="1"/>
    <col min="7170" max="7170" width="30" style="445" customWidth="1"/>
    <col min="7171" max="7171" width="12.7109375" style="445" customWidth="1"/>
    <col min="7172" max="7172" width="10.7109375" style="445" customWidth="1"/>
    <col min="7173" max="7173" width="10.85546875" style="445" customWidth="1"/>
    <col min="7174" max="7180" width="10.7109375" style="445" customWidth="1"/>
    <col min="7181" max="7190" width="13.140625" style="445" customWidth="1"/>
    <col min="7191" max="7191" width="13.5703125" style="445" customWidth="1"/>
    <col min="7192" max="7196" width="14.140625" style="445" customWidth="1"/>
    <col min="7197" max="7220" width="13.140625" style="445" customWidth="1"/>
    <col min="7221" max="7226" width="0" style="445" hidden="1" customWidth="1"/>
    <col min="7227" max="7228" width="13.140625" style="445" customWidth="1"/>
    <col min="7229" max="7242" width="12.5703125" style="445" customWidth="1"/>
    <col min="7243" max="7424" width="11.42578125" style="445"/>
    <col min="7425" max="7425" width="26.42578125" style="445" customWidth="1"/>
    <col min="7426" max="7426" width="30" style="445" customWidth="1"/>
    <col min="7427" max="7427" width="12.7109375" style="445" customWidth="1"/>
    <col min="7428" max="7428" width="10.7109375" style="445" customWidth="1"/>
    <col min="7429" max="7429" width="10.85546875" style="445" customWidth="1"/>
    <col min="7430" max="7436" width="10.7109375" style="445" customWidth="1"/>
    <col min="7437" max="7446" width="13.140625" style="445" customWidth="1"/>
    <col min="7447" max="7447" width="13.5703125" style="445" customWidth="1"/>
    <col min="7448" max="7452" width="14.140625" style="445" customWidth="1"/>
    <col min="7453" max="7476" width="13.140625" style="445" customWidth="1"/>
    <col min="7477" max="7482" width="0" style="445" hidden="1" customWidth="1"/>
    <col min="7483" max="7484" width="13.140625" style="445" customWidth="1"/>
    <col min="7485" max="7498" width="12.5703125" style="445" customWidth="1"/>
    <col min="7499" max="7680" width="11.42578125" style="445"/>
    <col min="7681" max="7681" width="26.42578125" style="445" customWidth="1"/>
    <col min="7682" max="7682" width="30" style="445" customWidth="1"/>
    <col min="7683" max="7683" width="12.7109375" style="445" customWidth="1"/>
    <col min="7684" max="7684" width="10.7109375" style="445" customWidth="1"/>
    <col min="7685" max="7685" width="10.85546875" style="445" customWidth="1"/>
    <col min="7686" max="7692" width="10.7109375" style="445" customWidth="1"/>
    <col min="7693" max="7702" width="13.140625" style="445" customWidth="1"/>
    <col min="7703" max="7703" width="13.5703125" style="445" customWidth="1"/>
    <col min="7704" max="7708" width="14.140625" style="445" customWidth="1"/>
    <col min="7709" max="7732" width="13.140625" style="445" customWidth="1"/>
    <col min="7733" max="7738" width="0" style="445" hidden="1" customWidth="1"/>
    <col min="7739" max="7740" width="13.140625" style="445" customWidth="1"/>
    <col min="7741" max="7754" width="12.5703125" style="445" customWidth="1"/>
    <col min="7755" max="7936" width="11.42578125" style="445"/>
    <col min="7937" max="7937" width="26.42578125" style="445" customWidth="1"/>
    <col min="7938" max="7938" width="30" style="445" customWidth="1"/>
    <col min="7939" max="7939" width="12.7109375" style="445" customWidth="1"/>
    <col min="7940" max="7940" width="10.7109375" style="445" customWidth="1"/>
    <col min="7941" max="7941" width="10.85546875" style="445" customWidth="1"/>
    <col min="7942" max="7948" width="10.7109375" style="445" customWidth="1"/>
    <col min="7949" max="7958" width="13.140625" style="445" customWidth="1"/>
    <col min="7959" max="7959" width="13.5703125" style="445" customWidth="1"/>
    <col min="7960" max="7964" width="14.140625" style="445" customWidth="1"/>
    <col min="7965" max="7988" width="13.140625" style="445" customWidth="1"/>
    <col min="7989" max="7994" width="0" style="445" hidden="1" customWidth="1"/>
    <col min="7995" max="7996" width="13.140625" style="445" customWidth="1"/>
    <col min="7997" max="8010" width="12.5703125" style="445" customWidth="1"/>
    <col min="8011" max="8192" width="11.42578125" style="445"/>
    <col min="8193" max="8193" width="26.42578125" style="445" customWidth="1"/>
    <col min="8194" max="8194" width="30" style="445" customWidth="1"/>
    <col min="8195" max="8195" width="12.7109375" style="445" customWidth="1"/>
    <col min="8196" max="8196" width="10.7109375" style="445" customWidth="1"/>
    <col min="8197" max="8197" width="10.85546875" style="445" customWidth="1"/>
    <col min="8198" max="8204" width="10.7109375" style="445" customWidth="1"/>
    <col min="8205" max="8214" width="13.140625" style="445" customWidth="1"/>
    <col min="8215" max="8215" width="13.5703125" style="445" customWidth="1"/>
    <col min="8216" max="8220" width="14.140625" style="445" customWidth="1"/>
    <col min="8221" max="8244" width="13.140625" style="445" customWidth="1"/>
    <col min="8245" max="8250" width="0" style="445" hidden="1" customWidth="1"/>
    <col min="8251" max="8252" width="13.140625" style="445" customWidth="1"/>
    <col min="8253" max="8266" width="12.5703125" style="445" customWidth="1"/>
    <col min="8267" max="8448" width="11.42578125" style="445"/>
    <col min="8449" max="8449" width="26.42578125" style="445" customWidth="1"/>
    <col min="8450" max="8450" width="30" style="445" customWidth="1"/>
    <col min="8451" max="8451" width="12.7109375" style="445" customWidth="1"/>
    <col min="8452" max="8452" width="10.7109375" style="445" customWidth="1"/>
    <col min="8453" max="8453" width="10.85546875" style="445" customWidth="1"/>
    <col min="8454" max="8460" width="10.7109375" style="445" customWidth="1"/>
    <col min="8461" max="8470" width="13.140625" style="445" customWidth="1"/>
    <col min="8471" max="8471" width="13.5703125" style="445" customWidth="1"/>
    <col min="8472" max="8476" width="14.140625" style="445" customWidth="1"/>
    <col min="8477" max="8500" width="13.140625" style="445" customWidth="1"/>
    <col min="8501" max="8506" width="0" style="445" hidden="1" customWidth="1"/>
    <col min="8507" max="8508" width="13.140625" style="445" customWidth="1"/>
    <col min="8509" max="8522" width="12.5703125" style="445" customWidth="1"/>
    <col min="8523" max="8704" width="11.42578125" style="445"/>
    <col min="8705" max="8705" width="26.42578125" style="445" customWidth="1"/>
    <col min="8706" max="8706" width="30" style="445" customWidth="1"/>
    <col min="8707" max="8707" width="12.7109375" style="445" customWidth="1"/>
    <col min="8708" max="8708" width="10.7109375" style="445" customWidth="1"/>
    <col min="8709" max="8709" width="10.85546875" style="445" customWidth="1"/>
    <col min="8710" max="8716" width="10.7109375" style="445" customWidth="1"/>
    <col min="8717" max="8726" width="13.140625" style="445" customWidth="1"/>
    <col min="8727" max="8727" width="13.5703125" style="445" customWidth="1"/>
    <col min="8728" max="8732" width="14.140625" style="445" customWidth="1"/>
    <col min="8733" max="8756" width="13.140625" style="445" customWidth="1"/>
    <col min="8757" max="8762" width="0" style="445" hidden="1" customWidth="1"/>
    <col min="8763" max="8764" width="13.140625" style="445" customWidth="1"/>
    <col min="8765" max="8778" width="12.5703125" style="445" customWidth="1"/>
    <col min="8779" max="8960" width="11.42578125" style="445"/>
    <col min="8961" max="8961" width="26.42578125" style="445" customWidth="1"/>
    <col min="8962" max="8962" width="30" style="445" customWidth="1"/>
    <col min="8963" max="8963" width="12.7109375" style="445" customWidth="1"/>
    <col min="8964" max="8964" width="10.7109375" style="445" customWidth="1"/>
    <col min="8965" max="8965" width="10.85546875" style="445" customWidth="1"/>
    <col min="8966" max="8972" width="10.7109375" style="445" customWidth="1"/>
    <col min="8973" max="8982" width="13.140625" style="445" customWidth="1"/>
    <col min="8983" max="8983" width="13.5703125" style="445" customWidth="1"/>
    <col min="8984" max="8988" width="14.140625" style="445" customWidth="1"/>
    <col min="8989" max="9012" width="13.140625" style="445" customWidth="1"/>
    <col min="9013" max="9018" width="0" style="445" hidden="1" customWidth="1"/>
    <col min="9019" max="9020" width="13.140625" style="445" customWidth="1"/>
    <col min="9021" max="9034" width="12.5703125" style="445" customWidth="1"/>
    <col min="9035" max="9216" width="11.42578125" style="445"/>
    <col min="9217" max="9217" width="26.42578125" style="445" customWidth="1"/>
    <col min="9218" max="9218" width="30" style="445" customWidth="1"/>
    <col min="9219" max="9219" width="12.7109375" style="445" customWidth="1"/>
    <col min="9220" max="9220" width="10.7109375" style="445" customWidth="1"/>
    <col min="9221" max="9221" width="10.85546875" style="445" customWidth="1"/>
    <col min="9222" max="9228" width="10.7109375" style="445" customWidth="1"/>
    <col min="9229" max="9238" width="13.140625" style="445" customWidth="1"/>
    <col min="9239" max="9239" width="13.5703125" style="445" customWidth="1"/>
    <col min="9240" max="9244" width="14.140625" style="445" customWidth="1"/>
    <col min="9245" max="9268" width="13.140625" style="445" customWidth="1"/>
    <col min="9269" max="9274" width="0" style="445" hidden="1" customWidth="1"/>
    <col min="9275" max="9276" width="13.140625" style="445" customWidth="1"/>
    <col min="9277" max="9290" width="12.5703125" style="445" customWidth="1"/>
    <col min="9291" max="9472" width="11.42578125" style="445"/>
    <col min="9473" max="9473" width="26.42578125" style="445" customWidth="1"/>
    <col min="9474" max="9474" width="30" style="445" customWidth="1"/>
    <col min="9475" max="9475" width="12.7109375" style="445" customWidth="1"/>
    <col min="9476" max="9476" width="10.7109375" style="445" customWidth="1"/>
    <col min="9477" max="9477" width="10.85546875" style="445" customWidth="1"/>
    <col min="9478" max="9484" width="10.7109375" style="445" customWidth="1"/>
    <col min="9485" max="9494" width="13.140625" style="445" customWidth="1"/>
    <col min="9495" max="9495" width="13.5703125" style="445" customWidth="1"/>
    <col min="9496" max="9500" width="14.140625" style="445" customWidth="1"/>
    <col min="9501" max="9524" width="13.140625" style="445" customWidth="1"/>
    <col min="9525" max="9530" width="0" style="445" hidden="1" customWidth="1"/>
    <col min="9531" max="9532" width="13.140625" style="445" customWidth="1"/>
    <col min="9533" max="9546" width="12.5703125" style="445" customWidth="1"/>
    <col min="9547" max="9728" width="11.42578125" style="445"/>
    <col min="9729" max="9729" width="26.42578125" style="445" customWidth="1"/>
    <col min="9730" max="9730" width="30" style="445" customWidth="1"/>
    <col min="9731" max="9731" width="12.7109375" style="445" customWidth="1"/>
    <col min="9732" max="9732" width="10.7109375" style="445" customWidth="1"/>
    <col min="9733" max="9733" width="10.85546875" style="445" customWidth="1"/>
    <col min="9734" max="9740" width="10.7109375" style="445" customWidth="1"/>
    <col min="9741" max="9750" width="13.140625" style="445" customWidth="1"/>
    <col min="9751" max="9751" width="13.5703125" style="445" customWidth="1"/>
    <col min="9752" max="9756" width="14.140625" style="445" customWidth="1"/>
    <col min="9757" max="9780" width="13.140625" style="445" customWidth="1"/>
    <col min="9781" max="9786" width="0" style="445" hidden="1" customWidth="1"/>
    <col min="9787" max="9788" width="13.140625" style="445" customWidth="1"/>
    <col min="9789" max="9802" width="12.5703125" style="445" customWidth="1"/>
    <col min="9803" max="9984" width="11.42578125" style="445"/>
    <col min="9985" max="9985" width="26.42578125" style="445" customWidth="1"/>
    <col min="9986" max="9986" width="30" style="445" customWidth="1"/>
    <col min="9987" max="9987" width="12.7109375" style="445" customWidth="1"/>
    <col min="9988" max="9988" width="10.7109375" style="445" customWidth="1"/>
    <col min="9989" max="9989" width="10.85546875" style="445" customWidth="1"/>
    <col min="9990" max="9996" width="10.7109375" style="445" customWidth="1"/>
    <col min="9997" max="10006" width="13.140625" style="445" customWidth="1"/>
    <col min="10007" max="10007" width="13.5703125" style="445" customWidth="1"/>
    <col min="10008" max="10012" width="14.140625" style="445" customWidth="1"/>
    <col min="10013" max="10036" width="13.140625" style="445" customWidth="1"/>
    <col min="10037" max="10042" width="0" style="445" hidden="1" customWidth="1"/>
    <col min="10043" max="10044" width="13.140625" style="445" customWidth="1"/>
    <col min="10045" max="10058" width="12.5703125" style="445" customWidth="1"/>
    <col min="10059" max="10240" width="11.42578125" style="445"/>
    <col min="10241" max="10241" width="26.42578125" style="445" customWidth="1"/>
    <col min="10242" max="10242" width="30" style="445" customWidth="1"/>
    <col min="10243" max="10243" width="12.7109375" style="445" customWidth="1"/>
    <col min="10244" max="10244" width="10.7109375" style="445" customWidth="1"/>
    <col min="10245" max="10245" width="10.85546875" style="445" customWidth="1"/>
    <col min="10246" max="10252" width="10.7109375" style="445" customWidth="1"/>
    <col min="10253" max="10262" width="13.140625" style="445" customWidth="1"/>
    <col min="10263" max="10263" width="13.5703125" style="445" customWidth="1"/>
    <col min="10264" max="10268" width="14.140625" style="445" customWidth="1"/>
    <col min="10269" max="10292" width="13.140625" style="445" customWidth="1"/>
    <col min="10293" max="10298" width="0" style="445" hidden="1" customWidth="1"/>
    <col min="10299" max="10300" width="13.140625" style="445" customWidth="1"/>
    <col min="10301" max="10314" width="12.5703125" style="445" customWidth="1"/>
    <col min="10315" max="10496" width="11.42578125" style="445"/>
    <col min="10497" max="10497" width="26.42578125" style="445" customWidth="1"/>
    <col min="10498" max="10498" width="30" style="445" customWidth="1"/>
    <col min="10499" max="10499" width="12.7109375" style="445" customWidth="1"/>
    <col min="10500" max="10500" width="10.7109375" style="445" customWidth="1"/>
    <col min="10501" max="10501" width="10.85546875" style="445" customWidth="1"/>
    <col min="10502" max="10508" width="10.7109375" style="445" customWidth="1"/>
    <col min="10509" max="10518" width="13.140625" style="445" customWidth="1"/>
    <col min="10519" max="10519" width="13.5703125" style="445" customWidth="1"/>
    <col min="10520" max="10524" width="14.140625" style="445" customWidth="1"/>
    <col min="10525" max="10548" width="13.140625" style="445" customWidth="1"/>
    <col min="10549" max="10554" width="0" style="445" hidden="1" customWidth="1"/>
    <col min="10555" max="10556" width="13.140625" style="445" customWidth="1"/>
    <col min="10557" max="10570" width="12.5703125" style="445" customWidth="1"/>
    <col min="10571" max="10752" width="11.42578125" style="445"/>
    <col min="10753" max="10753" width="26.42578125" style="445" customWidth="1"/>
    <col min="10754" max="10754" width="30" style="445" customWidth="1"/>
    <col min="10755" max="10755" width="12.7109375" style="445" customWidth="1"/>
    <col min="10756" max="10756" width="10.7109375" style="445" customWidth="1"/>
    <col min="10757" max="10757" width="10.85546875" style="445" customWidth="1"/>
    <col min="10758" max="10764" width="10.7109375" style="445" customWidth="1"/>
    <col min="10765" max="10774" width="13.140625" style="445" customWidth="1"/>
    <col min="10775" max="10775" width="13.5703125" style="445" customWidth="1"/>
    <col min="10776" max="10780" width="14.140625" style="445" customWidth="1"/>
    <col min="10781" max="10804" width="13.140625" style="445" customWidth="1"/>
    <col min="10805" max="10810" width="0" style="445" hidden="1" customWidth="1"/>
    <col min="10811" max="10812" width="13.140625" style="445" customWidth="1"/>
    <col min="10813" max="10826" width="12.5703125" style="445" customWidth="1"/>
    <col min="10827" max="11008" width="11.42578125" style="445"/>
    <col min="11009" max="11009" width="26.42578125" style="445" customWidth="1"/>
    <col min="11010" max="11010" width="30" style="445" customWidth="1"/>
    <col min="11011" max="11011" width="12.7109375" style="445" customWidth="1"/>
    <col min="11012" max="11012" width="10.7109375" style="445" customWidth="1"/>
    <col min="11013" max="11013" width="10.85546875" style="445" customWidth="1"/>
    <col min="11014" max="11020" width="10.7109375" style="445" customWidth="1"/>
    <col min="11021" max="11030" width="13.140625" style="445" customWidth="1"/>
    <col min="11031" max="11031" width="13.5703125" style="445" customWidth="1"/>
    <col min="11032" max="11036" width="14.140625" style="445" customWidth="1"/>
    <col min="11037" max="11060" width="13.140625" style="445" customWidth="1"/>
    <col min="11061" max="11066" width="0" style="445" hidden="1" customWidth="1"/>
    <col min="11067" max="11068" width="13.140625" style="445" customWidth="1"/>
    <col min="11069" max="11082" width="12.5703125" style="445" customWidth="1"/>
    <col min="11083" max="11264" width="11.42578125" style="445"/>
    <col min="11265" max="11265" width="26.42578125" style="445" customWidth="1"/>
    <col min="11266" max="11266" width="30" style="445" customWidth="1"/>
    <col min="11267" max="11267" width="12.7109375" style="445" customWidth="1"/>
    <col min="11268" max="11268" width="10.7109375" style="445" customWidth="1"/>
    <col min="11269" max="11269" width="10.85546875" style="445" customWidth="1"/>
    <col min="11270" max="11276" width="10.7109375" style="445" customWidth="1"/>
    <col min="11277" max="11286" width="13.140625" style="445" customWidth="1"/>
    <col min="11287" max="11287" width="13.5703125" style="445" customWidth="1"/>
    <col min="11288" max="11292" width="14.140625" style="445" customWidth="1"/>
    <col min="11293" max="11316" width="13.140625" style="445" customWidth="1"/>
    <col min="11317" max="11322" width="0" style="445" hidden="1" customWidth="1"/>
    <col min="11323" max="11324" width="13.140625" style="445" customWidth="1"/>
    <col min="11325" max="11338" width="12.5703125" style="445" customWidth="1"/>
    <col min="11339" max="11520" width="11.42578125" style="445"/>
    <col min="11521" max="11521" width="26.42578125" style="445" customWidth="1"/>
    <col min="11522" max="11522" width="30" style="445" customWidth="1"/>
    <col min="11523" max="11523" width="12.7109375" style="445" customWidth="1"/>
    <col min="11524" max="11524" width="10.7109375" style="445" customWidth="1"/>
    <col min="11525" max="11525" width="10.85546875" style="445" customWidth="1"/>
    <col min="11526" max="11532" width="10.7109375" style="445" customWidth="1"/>
    <col min="11533" max="11542" width="13.140625" style="445" customWidth="1"/>
    <col min="11543" max="11543" width="13.5703125" style="445" customWidth="1"/>
    <col min="11544" max="11548" width="14.140625" style="445" customWidth="1"/>
    <col min="11549" max="11572" width="13.140625" style="445" customWidth="1"/>
    <col min="11573" max="11578" width="0" style="445" hidden="1" customWidth="1"/>
    <col min="11579" max="11580" width="13.140625" style="445" customWidth="1"/>
    <col min="11581" max="11594" width="12.5703125" style="445" customWidth="1"/>
    <col min="11595" max="11776" width="11.42578125" style="445"/>
    <col min="11777" max="11777" width="26.42578125" style="445" customWidth="1"/>
    <col min="11778" max="11778" width="30" style="445" customWidth="1"/>
    <col min="11779" max="11779" width="12.7109375" style="445" customWidth="1"/>
    <col min="11780" max="11780" width="10.7109375" style="445" customWidth="1"/>
    <col min="11781" max="11781" width="10.85546875" style="445" customWidth="1"/>
    <col min="11782" max="11788" width="10.7109375" style="445" customWidth="1"/>
    <col min="11789" max="11798" width="13.140625" style="445" customWidth="1"/>
    <col min="11799" max="11799" width="13.5703125" style="445" customWidth="1"/>
    <col min="11800" max="11804" width="14.140625" style="445" customWidth="1"/>
    <col min="11805" max="11828" width="13.140625" style="445" customWidth="1"/>
    <col min="11829" max="11834" width="0" style="445" hidden="1" customWidth="1"/>
    <col min="11835" max="11836" width="13.140625" style="445" customWidth="1"/>
    <col min="11837" max="11850" width="12.5703125" style="445" customWidth="1"/>
    <col min="11851" max="12032" width="11.42578125" style="445"/>
    <col min="12033" max="12033" width="26.42578125" style="445" customWidth="1"/>
    <col min="12034" max="12034" width="30" style="445" customWidth="1"/>
    <col min="12035" max="12035" width="12.7109375" style="445" customWidth="1"/>
    <col min="12036" max="12036" width="10.7109375" style="445" customWidth="1"/>
    <col min="12037" max="12037" width="10.85546875" style="445" customWidth="1"/>
    <col min="12038" max="12044" width="10.7109375" style="445" customWidth="1"/>
    <col min="12045" max="12054" width="13.140625" style="445" customWidth="1"/>
    <col min="12055" max="12055" width="13.5703125" style="445" customWidth="1"/>
    <col min="12056" max="12060" width="14.140625" style="445" customWidth="1"/>
    <col min="12061" max="12084" width="13.140625" style="445" customWidth="1"/>
    <col min="12085" max="12090" width="0" style="445" hidden="1" customWidth="1"/>
    <col min="12091" max="12092" width="13.140625" style="445" customWidth="1"/>
    <col min="12093" max="12106" width="12.5703125" style="445" customWidth="1"/>
    <col min="12107" max="12288" width="11.42578125" style="445"/>
    <col min="12289" max="12289" width="26.42578125" style="445" customWidth="1"/>
    <col min="12290" max="12290" width="30" style="445" customWidth="1"/>
    <col min="12291" max="12291" width="12.7109375" style="445" customWidth="1"/>
    <col min="12292" max="12292" width="10.7109375" style="445" customWidth="1"/>
    <col min="12293" max="12293" width="10.85546875" style="445" customWidth="1"/>
    <col min="12294" max="12300" width="10.7109375" style="445" customWidth="1"/>
    <col min="12301" max="12310" width="13.140625" style="445" customWidth="1"/>
    <col min="12311" max="12311" width="13.5703125" style="445" customWidth="1"/>
    <col min="12312" max="12316" width="14.140625" style="445" customWidth="1"/>
    <col min="12317" max="12340" width="13.140625" style="445" customWidth="1"/>
    <col min="12341" max="12346" width="0" style="445" hidden="1" customWidth="1"/>
    <col min="12347" max="12348" width="13.140625" style="445" customWidth="1"/>
    <col min="12349" max="12362" width="12.5703125" style="445" customWidth="1"/>
    <col min="12363" max="12544" width="11.42578125" style="445"/>
    <col min="12545" max="12545" width="26.42578125" style="445" customWidth="1"/>
    <col min="12546" max="12546" width="30" style="445" customWidth="1"/>
    <col min="12547" max="12547" width="12.7109375" style="445" customWidth="1"/>
    <col min="12548" max="12548" width="10.7109375" style="445" customWidth="1"/>
    <col min="12549" max="12549" width="10.85546875" style="445" customWidth="1"/>
    <col min="12550" max="12556" width="10.7109375" style="445" customWidth="1"/>
    <col min="12557" max="12566" width="13.140625" style="445" customWidth="1"/>
    <col min="12567" max="12567" width="13.5703125" style="445" customWidth="1"/>
    <col min="12568" max="12572" width="14.140625" style="445" customWidth="1"/>
    <col min="12573" max="12596" width="13.140625" style="445" customWidth="1"/>
    <col min="12597" max="12602" width="0" style="445" hidden="1" customWidth="1"/>
    <col min="12603" max="12604" width="13.140625" style="445" customWidth="1"/>
    <col min="12605" max="12618" width="12.5703125" style="445" customWidth="1"/>
    <col min="12619" max="12800" width="11.42578125" style="445"/>
    <col min="12801" max="12801" width="26.42578125" style="445" customWidth="1"/>
    <col min="12802" max="12802" width="30" style="445" customWidth="1"/>
    <col min="12803" max="12803" width="12.7109375" style="445" customWidth="1"/>
    <col min="12804" max="12804" width="10.7109375" style="445" customWidth="1"/>
    <col min="12805" max="12805" width="10.85546875" style="445" customWidth="1"/>
    <col min="12806" max="12812" width="10.7109375" style="445" customWidth="1"/>
    <col min="12813" max="12822" width="13.140625" style="445" customWidth="1"/>
    <col min="12823" max="12823" width="13.5703125" style="445" customWidth="1"/>
    <col min="12824" max="12828" width="14.140625" style="445" customWidth="1"/>
    <col min="12829" max="12852" width="13.140625" style="445" customWidth="1"/>
    <col min="12853" max="12858" width="0" style="445" hidden="1" customWidth="1"/>
    <col min="12859" max="12860" width="13.140625" style="445" customWidth="1"/>
    <col min="12861" max="12874" width="12.5703125" style="445" customWidth="1"/>
    <col min="12875" max="13056" width="11.42578125" style="445"/>
    <col min="13057" max="13057" width="26.42578125" style="445" customWidth="1"/>
    <col min="13058" max="13058" width="30" style="445" customWidth="1"/>
    <col min="13059" max="13059" width="12.7109375" style="445" customWidth="1"/>
    <col min="13060" max="13060" width="10.7109375" style="445" customWidth="1"/>
    <col min="13061" max="13061" width="10.85546875" style="445" customWidth="1"/>
    <col min="13062" max="13068" width="10.7109375" style="445" customWidth="1"/>
    <col min="13069" max="13078" width="13.140625" style="445" customWidth="1"/>
    <col min="13079" max="13079" width="13.5703125" style="445" customWidth="1"/>
    <col min="13080" max="13084" width="14.140625" style="445" customWidth="1"/>
    <col min="13085" max="13108" width="13.140625" style="445" customWidth="1"/>
    <col min="13109" max="13114" width="0" style="445" hidden="1" customWidth="1"/>
    <col min="13115" max="13116" width="13.140625" style="445" customWidth="1"/>
    <col min="13117" max="13130" width="12.5703125" style="445" customWidth="1"/>
    <col min="13131" max="13312" width="11.42578125" style="445"/>
    <col min="13313" max="13313" width="26.42578125" style="445" customWidth="1"/>
    <col min="13314" max="13314" width="30" style="445" customWidth="1"/>
    <col min="13315" max="13315" width="12.7109375" style="445" customWidth="1"/>
    <col min="13316" max="13316" width="10.7109375" style="445" customWidth="1"/>
    <col min="13317" max="13317" width="10.85546875" style="445" customWidth="1"/>
    <col min="13318" max="13324" width="10.7109375" style="445" customWidth="1"/>
    <col min="13325" max="13334" width="13.140625" style="445" customWidth="1"/>
    <col min="13335" max="13335" width="13.5703125" style="445" customWidth="1"/>
    <col min="13336" max="13340" width="14.140625" style="445" customWidth="1"/>
    <col min="13341" max="13364" width="13.140625" style="445" customWidth="1"/>
    <col min="13365" max="13370" width="0" style="445" hidden="1" customWidth="1"/>
    <col min="13371" max="13372" width="13.140625" style="445" customWidth="1"/>
    <col min="13373" max="13386" width="12.5703125" style="445" customWidth="1"/>
    <col min="13387" max="13568" width="11.42578125" style="445"/>
    <col min="13569" max="13569" width="26.42578125" style="445" customWidth="1"/>
    <col min="13570" max="13570" width="30" style="445" customWidth="1"/>
    <col min="13571" max="13571" width="12.7109375" style="445" customWidth="1"/>
    <col min="13572" max="13572" width="10.7109375" style="445" customWidth="1"/>
    <col min="13573" max="13573" width="10.85546875" style="445" customWidth="1"/>
    <col min="13574" max="13580" width="10.7109375" style="445" customWidth="1"/>
    <col min="13581" max="13590" width="13.140625" style="445" customWidth="1"/>
    <col min="13591" max="13591" width="13.5703125" style="445" customWidth="1"/>
    <col min="13592" max="13596" width="14.140625" style="445" customWidth="1"/>
    <col min="13597" max="13620" width="13.140625" style="445" customWidth="1"/>
    <col min="13621" max="13626" width="0" style="445" hidden="1" customWidth="1"/>
    <col min="13627" max="13628" width="13.140625" style="445" customWidth="1"/>
    <col min="13629" max="13642" width="12.5703125" style="445" customWidth="1"/>
    <col min="13643" max="13824" width="11.42578125" style="445"/>
    <col min="13825" max="13825" width="26.42578125" style="445" customWidth="1"/>
    <col min="13826" max="13826" width="30" style="445" customWidth="1"/>
    <col min="13827" max="13827" width="12.7109375" style="445" customWidth="1"/>
    <col min="13828" max="13828" width="10.7109375" style="445" customWidth="1"/>
    <col min="13829" max="13829" width="10.85546875" style="445" customWidth="1"/>
    <col min="13830" max="13836" width="10.7109375" style="445" customWidth="1"/>
    <col min="13837" max="13846" width="13.140625" style="445" customWidth="1"/>
    <col min="13847" max="13847" width="13.5703125" style="445" customWidth="1"/>
    <col min="13848" max="13852" width="14.140625" style="445" customWidth="1"/>
    <col min="13853" max="13876" width="13.140625" style="445" customWidth="1"/>
    <col min="13877" max="13882" width="0" style="445" hidden="1" customWidth="1"/>
    <col min="13883" max="13884" width="13.140625" style="445" customWidth="1"/>
    <col min="13885" max="13898" width="12.5703125" style="445" customWidth="1"/>
    <col min="13899" max="14080" width="11.42578125" style="445"/>
    <col min="14081" max="14081" width="26.42578125" style="445" customWidth="1"/>
    <col min="14082" max="14082" width="30" style="445" customWidth="1"/>
    <col min="14083" max="14083" width="12.7109375" style="445" customWidth="1"/>
    <col min="14084" max="14084" width="10.7109375" style="445" customWidth="1"/>
    <col min="14085" max="14085" width="10.85546875" style="445" customWidth="1"/>
    <col min="14086" max="14092" width="10.7109375" style="445" customWidth="1"/>
    <col min="14093" max="14102" width="13.140625" style="445" customWidth="1"/>
    <col min="14103" max="14103" width="13.5703125" style="445" customWidth="1"/>
    <col min="14104" max="14108" width="14.140625" style="445" customWidth="1"/>
    <col min="14109" max="14132" width="13.140625" style="445" customWidth="1"/>
    <col min="14133" max="14138" width="0" style="445" hidden="1" customWidth="1"/>
    <col min="14139" max="14140" width="13.140625" style="445" customWidth="1"/>
    <col min="14141" max="14154" width="12.5703125" style="445" customWidth="1"/>
    <col min="14155" max="14336" width="11.42578125" style="445"/>
    <col min="14337" max="14337" width="26.42578125" style="445" customWidth="1"/>
    <col min="14338" max="14338" width="30" style="445" customWidth="1"/>
    <col min="14339" max="14339" width="12.7109375" style="445" customWidth="1"/>
    <col min="14340" max="14340" width="10.7109375" style="445" customWidth="1"/>
    <col min="14341" max="14341" width="10.85546875" style="445" customWidth="1"/>
    <col min="14342" max="14348" width="10.7109375" style="445" customWidth="1"/>
    <col min="14349" max="14358" width="13.140625" style="445" customWidth="1"/>
    <col min="14359" max="14359" width="13.5703125" style="445" customWidth="1"/>
    <col min="14360" max="14364" width="14.140625" style="445" customWidth="1"/>
    <col min="14365" max="14388" width="13.140625" style="445" customWidth="1"/>
    <col min="14389" max="14394" width="0" style="445" hidden="1" customWidth="1"/>
    <col min="14395" max="14396" width="13.140625" style="445" customWidth="1"/>
    <col min="14397" max="14410" width="12.5703125" style="445" customWidth="1"/>
    <col min="14411" max="14592" width="11.42578125" style="445"/>
    <col min="14593" max="14593" width="26.42578125" style="445" customWidth="1"/>
    <col min="14594" max="14594" width="30" style="445" customWidth="1"/>
    <col min="14595" max="14595" width="12.7109375" style="445" customWidth="1"/>
    <col min="14596" max="14596" width="10.7109375" style="445" customWidth="1"/>
    <col min="14597" max="14597" width="10.85546875" style="445" customWidth="1"/>
    <col min="14598" max="14604" width="10.7109375" style="445" customWidth="1"/>
    <col min="14605" max="14614" width="13.140625" style="445" customWidth="1"/>
    <col min="14615" max="14615" width="13.5703125" style="445" customWidth="1"/>
    <col min="14616" max="14620" width="14.140625" style="445" customWidth="1"/>
    <col min="14621" max="14644" width="13.140625" style="445" customWidth="1"/>
    <col min="14645" max="14650" width="0" style="445" hidden="1" customWidth="1"/>
    <col min="14651" max="14652" width="13.140625" style="445" customWidth="1"/>
    <col min="14653" max="14666" width="12.5703125" style="445" customWidth="1"/>
    <col min="14667" max="14848" width="11.42578125" style="445"/>
    <col min="14849" max="14849" width="26.42578125" style="445" customWidth="1"/>
    <col min="14850" max="14850" width="30" style="445" customWidth="1"/>
    <col min="14851" max="14851" width="12.7109375" style="445" customWidth="1"/>
    <col min="14852" max="14852" width="10.7109375" style="445" customWidth="1"/>
    <col min="14853" max="14853" width="10.85546875" style="445" customWidth="1"/>
    <col min="14854" max="14860" width="10.7109375" style="445" customWidth="1"/>
    <col min="14861" max="14870" width="13.140625" style="445" customWidth="1"/>
    <col min="14871" max="14871" width="13.5703125" style="445" customWidth="1"/>
    <col min="14872" max="14876" width="14.140625" style="445" customWidth="1"/>
    <col min="14877" max="14900" width="13.140625" style="445" customWidth="1"/>
    <col min="14901" max="14906" width="0" style="445" hidden="1" customWidth="1"/>
    <col min="14907" max="14908" width="13.140625" style="445" customWidth="1"/>
    <col min="14909" max="14922" width="12.5703125" style="445" customWidth="1"/>
    <col min="14923" max="15104" width="11.42578125" style="445"/>
    <col min="15105" max="15105" width="26.42578125" style="445" customWidth="1"/>
    <col min="15106" max="15106" width="30" style="445" customWidth="1"/>
    <col min="15107" max="15107" width="12.7109375" style="445" customWidth="1"/>
    <col min="15108" max="15108" width="10.7109375" style="445" customWidth="1"/>
    <col min="15109" max="15109" width="10.85546875" style="445" customWidth="1"/>
    <col min="15110" max="15116" width="10.7109375" style="445" customWidth="1"/>
    <col min="15117" max="15126" width="13.140625" style="445" customWidth="1"/>
    <col min="15127" max="15127" width="13.5703125" style="445" customWidth="1"/>
    <col min="15128" max="15132" width="14.140625" style="445" customWidth="1"/>
    <col min="15133" max="15156" width="13.140625" style="445" customWidth="1"/>
    <col min="15157" max="15162" width="0" style="445" hidden="1" customWidth="1"/>
    <col min="15163" max="15164" width="13.140625" style="445" customWidth="1"/>
    <col min="15165" max="15178" width="12.5703125" style="445" customWidth="1"/>
    <col min="15179" max="15360" width="11.42578125" style="445"/>
    <col min="15361" max="15361" width="26.42578125" style="445" customWidth="1"/>
    <col min="15362" max="15362" width="30" style="445" customWidth="1"/>
    <col min="15363" max="15363" width="12.7109375" style="445" customWidth="1"/>
    <col min="15364" max="15364" width="10.7109375" style="445" customWidth="1"/>
    <col min="15365" max="15365" width="10.85546875" style="445" customWidth="1"/>
    <col min="15366" max="15372" width="10.7109375" style="445" customWidth="1"/>
    <col min="15373" max="15382" width="13.140625" style="445" customWidth="1"/>
    <col min="15383" max="15383" width="13.5703125" style="445" customWidth="1"/>
    <col min="15384" max="15388" width="14.140625" style="445" customWidth="1"/>
    <col min="15389" max="15412" width="13.140625" style="445" customWidth="1"/>
    <col min="15413" max="15418" width="0" style="445" hidden="1" customWidth="1"/>
    <col min="15419" max="15420" width="13.140625" style="445" customWidth="1"/>
    <col min="15421" max="15434" width="12.5703125" style="445" customWidth="1"/>
    <col min="15435" max="15616" width="11.42578125" style="445"/>
    <col min="15617" max="15617" width="26.42578125" style="445" customWidth="1"/>
    <col min="15618" max="15618" width="30" style="445" customWidth="1"/>
    <col min="15619" max="15619" width="12.7109375" style="445" customWidth="1"/>
    <col min="15620" max="15620" width="10.7109375" style="445" customWidth="1"/>
    <col min="15621" max="15621" width="10.85546875" style="445" customWidth="1"/>
    <col min="15622" max="15628" width="10.7109375" style="445" customWidth="1"/>
    <col min="15629" max="15638" width="13.140625" style="445" customWidth="1"/>
    <col min="15639" max="15639" width="13.5703125" style="445" customWidth="1"/>
    <col min="15640" max="15644" width="14.140625" style="445" customWidth="1"/>
    <col min="15645" max="15668" width="13.140625" style="445" customWidth="1"/>
    <col min="15669" max="15674" width="0" style="445" hidden="1" customWidth="1"/>
    <col min="15675" max="15676" width="13.140625" style="445" customWidth="1"/>
    <col min="15677" max="15690" width="12.5703125" style="445" customWidth="1"/>
    <col min="15691" max="15872" width="11.42578125" style="445"/>
    <col min="15873" max="15873" width="26.42578125" style="445" customWidth="1"/>
    <col min="15874" max="15874" width="30" style="445" customWidth="1"/>
    <col min="15875" max="15875" width="12.7109375" style="445" customWidth="1"/>
    <col min="15876" max="15876" width="10.7109375" style="445" customWidth="1"/>
    <col min="15877" max="15877" width="10.85546875" style="445" customWidth="1"/>
    <col min="15878" max="15884" width="10.7109375" style="445" customWidth="1"/>
    <col min="15885" max="15894" width="13.140625" style="445" customWidth="1"/>
    <col min="15895" max="15895" width="13.5703125" style="445" customWidth="1"/>
    <col min="15896" max="15900" width="14.140625" style="445" customWidth="1"/>
    <col min="15901" max="15924" width="13.140625" style="445" customWidth="1"/>
    <col min="15925" max="15930" width="0" style="445" hidden="1" customWidth="1"/>
    <col min="15931" max="15932" width="13.140625" style="445" customWidth="1"/>
    <col min="15933" max="15946" width="12.5703125" style="445" customWidth="1"/>
    <col min="15947" max="16128" width="11.42578125" style="445"/>
    <col min="16129" max="16129" width="26.42578125" style="445" customWidth="1"/>
    <col min="16130" max="16130" width="30" style="445" customWidth="1"/>
    <col min="16131" max="16131" width="12.7109375" style="445" customWidth="1"/>
    <col min="16132" max="16132" width="10.7109375" style="445" customWidth="1"/>
    <col min="16133" max="16133" width="10.85546875" style="445" customWidth="1"/>
    <col min="16134" max="16140" width="10.7109375" style="445" customWidth="1"/>
    <col min="16141" max="16150" width="13.140625" style="445" customWidth="1"/>
    <col min="16151" max="16151" width="13.5703125" style="445" customWidth="1"/>
    <col min="16152" max="16156" width="14.140625" style="445" customWidth="1"/>
    <col min="16157" max="16180" width="13.140625" style="445" customWidth="1"/>
    <col min="16181" max="16186" width="0" style="445" hidden="1" customWidth="1"/>
    <col min="16187" max="16188" width="13.140625" style="445" customWidth="1"/>
    <col min="16189" max="16202" width="12.5703125" style="445" customWidth="1"/>
    <col min="16203" max="16384" width="11.42578125" style="445"/>
  </cols>
  <sheetData>
    <row r="1" spans="1:58" s="429" customFormat="1" ht="12.75" customHeight="1" x14ac:dyDescent="0.2">
      <c r="A1" s="616" t="s">
        <v>0</v>
      </c>
      <c r="B1" s="428"/>
      <c r="C1" s="428"/>
      <c r="D1" s="428"/>
      <c r="E1" s="428"/>
      <c r="F1" s="428"/>
      <c r="G1" s="428"/>
      <c r="H1" s="428"/>
      <c r="I1" s="428"/>
      <c r="J1" s="428"/>
      <c r="K1" s="428"/>
      <c r="L1" s="431"/>
      <c r="V1" s="447"/>
    </row>
    <row r="2" spans="1:58" s="429" customFormat="1" ht="12.75" customHeight="1" x14ac:dyDescent="0.2">
      <c r="A2" s="616" t="str">
        <f>CONCATENATE("COMUNA: ",[7]NOMBRE!B2," - ","( ",[7]NOMBRE!C2,[7]NOMBRE!D2,[7]NOMBRE!E2,[7]NOMBRE!F2,[7]NOMBRE!G2," )")</f>
        <v>COMUNA: LINARES - ( 07401 )</v>
      </c>
      <c r="B2" s="428"/>
      <c r="C2" s="428"/>
      <c r="D2" s="428"/>
      <c r="E2" s="428"/>
      <c r="F2" s="428"/>
      <c r="G2" s="428"/>
      <c r="H2" s="428"/>
      <c r="I2" s="428"/>
      <c r="J2" s="428"/>
      <c r="K2" s="428"/>
      <c r="L2" s="431"/>
      <c r="V2" s="447"/>
    </row>
    <row r="3" spans="1:58" s="429" customFormat="1" ht="12.75" customHeight="1" x14ac:dyDescent="0.2">
      <c r="A3" s="616" t="str">
        <f>CONCATENATE("ESTABLECIMIENTO: ",[7]NOMBRE!B3," - ","( ",[7]NOMBRE!C3,[7]NOMBRE!D3,[7]NOMBRE!E3,[7]NOMBRE!F3,[7]NOMBRE!G3," )")</f>
        <v>ESTABLECIMIENTO: HOSPITAL DE LINARES  - ( 16108 )</v>
      </c>
      <c r="B3" s="428"/>
      <c r="C3" s="428"/>
      <c r="D3" s="430"/>
      <c r="E3" s="428"/>
      <c r="F3" s="428"/>
      <c r="G3" s="428"/>
      <c r="H3" s="428"/>
      <c r="I3" s="428"/>
      <c r="J3" s="428"/>
      <c r="K3" s="428"/>
      <c r="L3" s="431"/>
      <c r="V3" s="447"/>
    </row>
    <row r="4" spans="1:58" s="429" customFormat="1" ht="12.75" customHeight="1" x14ac:dyDescent="0.2">
      <c r="A4" s="616" t="str">
        <f>CONCATENATE("MES: ",[7]NOMBRE!B6," - ","( ",[7]NOMBRE!C6,[7]NOMBRE!D6," )")</f>
        <v>MES: SEPTIEMBRE - ( 09 )</v>
      </c>
      <c r="B4" s="428"/>
      <c r="C4" s="428"/>
      <c r="D4" s="428"/>
      <c r="E4" s="428"/>
      <c r="F4" s="428"/>
      <c r="G4" s="428"/>
      <c r="H4" s="428"/>
      <c r="I4" s="428"/>
      <c r="J4" s="428"/>
      <c r="K4" s="428"/>
      <c r="L4" s="431"/>
      <c r="V4" s="447"/>
    </row>
    <row r="5" spans="1:58" s="429" customFormat="1" ht="12.75" customHeight="1" x14ac:dyDescent="0.2">
      <c r="A5" s="427" t="str">
        <f>CONCATENATE("AÑO: ",[7]NOMBRE!B7)</f>
        <v>AÑO: 2013</v>
      </c>
      <c r="B5" s="428"/>
      <c r="C5" s="428"/>
      <c r="D5" s="428"/>
      <c r="E5" s="428"/>
      <c r="F5" s="428"/>
      <c r="G5" s="428"/>
      <c r="H5" s="428"/>
      <c r="I5" s="428"/>
      <c r="J5" s="428"/>
      <c r="K5" s="428"/>
      <c r="L5" s="431"/>
      <c r="V5" s="447"/>
    </row>
    <row r="6" spans="1:58" s="425" customFormat="1" ht="39.950000000000003" customHeight="1" x14ac:dyDescent="0.15">
      <c r="A6" s="697" t="s">
        <v>1</v>
      </c>
      <c r="B6" s="697"/>
      <c r="C6" s="697"/>
      <c r="D6" s="697"/>
      <c r="E6" s="697"/>
      <c r="F6" s="697"/>
      <c r="G6" s="697"/>
      <c r="H6" s="697"/>
      <c r="I6" s="697"/>
      <c r="J6" s="697"/>
      <c r="K6" s="697"/>
      <c r="L6" s="697"/>
      <c r="M6" s="449"/>
      <c r="N6" s="449"/>
      <c r="V6" s="447"/>
    </row>
    <row r="7" spans="1:58" s="425" customFormat="1" ht="45" customHeight="1" x14ac:dyDescent="0.2">
      <c r="A7" s="464" t="s">
        <v>2</v>
      </c>
      <c r="B7" s="434"/>
      <c r="C7" s="433"/>
      <c r="D7" s="433"/>
      <c r="E7" s="433"/>
      <c r="F7" s="433"/>
      <c r="G7" s="433"/>
      <c r="H7" s="433"/>
      <c r="I7" s="465"/>
      <c r="J7" s="434"/>
      <c r="K7" s="466"/>
      <c r="L7" s="433"/>
      <c r="M7" s="429"/>
      <c r="N7" s="429"/>
      <c r="V7" s="447"/>
    </row>
    <row r="8" spans="1:58" s="425" customFormat="1" ht="30" customHeight="1" x14ac:dyDescent="0.2">
      <c r="A8" s="467" t="s">
        <v>3</v>
      </c>
      <c r="B8" s="443"/>
      <c r="C8" s="443"/>
      <c r="D8" s="443"/>
      <c r="E8" s="443"/>
      <c r="F8" s="443"/>
      <c r="G8" s="443"/>
      <c r="H8" s="443"/>
      <c r="I8" s="443"/>
      <c r="J8" s="443"/>
      <c r="K8" s="468"/>
      <c r="L8" s="443"/>
      <c r="M8" s="451"/>
      <c r="N8" s="451"/>
      <c r="V8" s="447"/>
    </row>
    <row r="9" spans="1:58" s="426" customFormat="1" ht="10.5" x14ac:dyDescent="0.15">
      <c r="A9" s="681" t="s">
        <v>4</v>
      </c>
      <c r="B9" s="681" t="s">
        <v>5</v>
      </c>
      <c r="C9" s="675" t="s">
        <v>6</v>
      </c>
      <c r="D9" s="685" t="s">
        <v>7</v>
      </c>
      <c r="E9" s="686"/>
      <c r="F9" s="686"/>
      <c r="G9" s="686"/>
      <c r="H9" s="686"/>
      <c r="I9" s="687"/>
      <c r="J9" s="685" t="s">
        <v>8</v>
      </c>
      <c r="K9" s="687"/>
      <c r="L9" s="675" t="s">
        <v>9</v>
      </c>
      <c r="M9" s="425"/>
      <c r="N9" s="425"/>
      <c r="O9" s="425"/>
      <c r="P9" s="425"/>
      <c r="Q9" s="425"/>
      <c r="R9" s="425"/>
      <c r="S9" s="425"/>
      <c r="T9" s="425"/>
      <c r="U9" s="425"/>
      <c r="V9" s="447"/>
      <c r="W9" s="425"/>
      <c r="X9" s="425"/>
      <c r="Y9" s="425"/>
      <c r="Z9" s="425"/>
      <c r="AA9" s="425"/>
      <c r="AB9" s="425"/>
      <c r="AC9" s="425"/>
      <c r="AD9" s="425"/>
      <c r="AE9" s="425"/>
      <c r="AF9" s="425"/>
      <c r="AG9" s="425"/>
      <c r="AH9" s="425"/>
      <c r="AI9" s="425"/>
      <c r="AJ9" s="425"/>
      <c r="AK9" s="425"/>
      <c r="AL9" s="425"/>
      <c r="AM9" s="425"/>
      <c r="AN9" s="425"/>
      <c r="AO9" s="425"/>
      <c r="AP9" s="425"/>
      <c r="AQ9" s="425"/>
      <c r="AR9" s="425"/>
      <c r="AS9" s="425"/>
    </row>
    <row r="10" spans="1:58" s="426" customFormat="1" ht="21" customHeight="1" x14ac:dyDescent="0.15">
      <c r="A10" s="682"/>
      <c r="B10" s="682"/>
      <c r="C10" s="676"/>
      <c r="D10" s="435" t="s">
        <v>10</v>
      </c>
      <c r="E10" s="438" t="s">
        <v>11</v>
      </c>
      <c r="F10" s="438" t="s">
        <v>12</v>
      </c>
      <c r="G10" s="438" t="s">
        <v>13</v>
      </c>
      <c r="H10" s="438" t="s">
        <v>14</v>
      </c>
      <c r="I10" s="450" t="s">
        <v>15</v>
      </c>
      <c r="J10" s="455" t="s">
        <v>16</v>
      </c>
      <c r="K10" s="652" t="s">
        <v>17</v>
      </c>
      <c r="L10" s="676"/>
      <c r="M10" s="425"/>
      <c r="N10" s="425"/>
      <c r="O10" s="425"/>
      <c r="P10" s="425"/>
      <c r="Q10" s="425"/>
      <c r="R10" s="425"/>
      <c r="S10" s="425"/>
      <c r="T10" s="425"/>
      <c r="U10" s="425"/>
      <c r="V10" s="447"/>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58" s="426" customFormat="1" ht="15.95" customHeight="1" x14ac:dyDescent="0.15">
      <c r="A11" s="683" t="s">
        <v>18</v>
      </c>
      <c r="B11" s="469" t="s">
        <v>19</v>
      </c>
      <c r="C11" s="603">
        <f t="shared" ref="C11:C21" si="0">SUM(D11:I11)</f>
        <v>0</v>
      </c>
      <c r="D11" s="567"/>
      <c r="E11" s="568"/>
      <c r="F11" s="568"/>
      <c r="G11" s="568"/>
      <c r="H11" s="568"/>
      <c r="I11" s="580"/>
      <c r="J11" s="582"/>
      <c r="K11" s="580"/>
      <c r="L11" s="587"/>
      <c r="M11" s="617" t="str">
        <f t="shared" ref="M11:M21" si="1">$BA11&amp;" "&amp;$BB11&amp;""&amp;$BC11</f>
        <v xml:space="preserve"> </v>
      </c>
      <c r="N11" s="425"/>
      <c r="O11" s="425"/>
      <c r="P11" s="425"/>
      <c r="Q11" s="425"/>
      <c r="R11" s="425"/>
      <c r="S11" s="425"/>
      <c r="T11" s="425"/>
      <c r="U11" s="425"/>
      <c r="V11" s="425"/>
      <c r="W11" s="447"/>
      <c r="X11" s="425"/>
      <c r="AD11" s="425"/>
      <c r="AE11" s="425"/>
      <c r="AF11" s="425"/>
      <c r="AG11" s="425"/>
      <c r="AH11" s="425"/>
      <c r="AI11" s="425"/>
      <c r="AJ11" s="425"/>
      <c r="AK11" s="425"/>
      <c r="AL11" s="425"/>
      <c r="AM11" s="425"/>
      <c r="AN11" s="425"/>
      <c r="AO11" s="425"/>
      <c r="AP11" s="425"/>
      <c r="AQ11" s="425"/>
      <c r="AR11" s="425"/>
      <c r="AS11" s="425"/>
      <c r="BA11" s="623" t="str">
        <f>IF($C11&lt;&gt;($J11+$K11)," El número de consultas según sexo NO puede ser diferente al Total.","")</f>
        <v/>
      </c>
      <c r="BB11" s="623" t="str">
        <f>IF($C11=0,"",IF($L11="",IF($C11="",""," No olvide escribir la columna Beneficiarios."),""))</f>
        <v/>
      </c>
      <c r="BC11" s="623" t="str">
        <f>IF($C11&lt;$L11," El número de Beneficiarios NO puede ser mayor que el Total.","")</f>
        <v/>
      </c>
      <c r="BD11" s="546">
        <f>IF($C11&lt;&gt;($J11+$K11),1,0)</f>
        <v>0</v>
      </c>
      <c r="BE11" s="546">
        <f>IF($C11&lt;$L11,1,0)</f>
        <v>0</v>
      </c>
      <c r="BF11" s="546" t="str">
        <f>IF($C11=0,"",IF($L11="",IF($C11="","",1),0))</f>
        <v/>
      </c>
    </row>
    <row r="12" spans="1:58" s="426" customFormat="1" ht="15.95" customHeight="1" x14ac:dyDescent="0.15">
      <c r="A12" s="688"/>
      <c r="B12" s="470" t="s">
        <v>20</v>
      </c>
      <c r="C12" s="581">
        <f t="shared" si="0"/>
        <v>0</v>
      </c>
      <c r="D12" s="556"/>
      <c r="E12" s="557"/>
      <c r="F12" s="557"/>
      <c r="G12" s="557"/>
      <c r="H12" s="557"/>
      <c r="I12" s="554"/>
      <c r="J12" s="583"/>
      <c r="K12" s="554"/>
      <c r="L12" s="549"/>
      <c r="M12" s="617" t="str">
        <f t="shared" si="1"/>
        <v xml:space="preserve"> </v>
      </c>
      <c r="N12" s="425"/>
      <c r="O12" s="425"/>
      <c r="P12" s="425"/>
      <c r="Q12" s="425"/>
      <c r="R12" s="425"/>
      <c r="S12" s="425"/>
      <c r="T12" s="425"/>
      <c r="U12" s="425"/>
      <c r="V12" s="425"/>
      <c r="W12" s="447"/>
      <c r="X12" s="425"/>
      <c r="AD12" s="425"/>
      <c r="AE12" s="425"/>
      <c r="AF12" s="425"/>
      <c r="AG12" s="425"/>
      <c r="AH12" s="425"/>
      <c r="AI12" s="425"/>
      <c r="AJ12" s="425"/>
      <c r="AK12" s="425"/>
      <c r="AL12" s="425"/>
      <c r="AM12" s="425"/>
      <c r="AN12" s="425"/>
      <c r="AO12" s="425"/>
      <c r="AP12" s="425"/>
      <c r="AQ12" s="425"/>
      <c r="AR12" s="425"/>
      <c r="AS12" s="425"/>
      <c r="BA12" s="623" t="str">
        <f t="shared" ref="BA12:BA21" si="2">IF($C12&lt;&gt;($J12+$K12)," El número de consultas según sexo NO puede ser diferente al Total.","")</f>
        <v/>
      </c>
      <c r="BB12" s="623" t="str">
        <f t="shared" ref="BB12:BB21" si="3">IF($C12=0,"",IF($L12="",IF($C12="",""," No olvide escribir la columna Beneficiarios."),""))</f>
        <v/>
      </c>
      <c r="BC12" s="623" t="str">
        <f t="shared" ref="BC12:BC21" si="4">IF($C12&lt;$L12," El número de Beneficiarios NO puede ser mayor que el Total.","")</f>
        <v/>
      </c>
      <c r="BD12" s="546">
        <f t="shared" ref="BD12:BD21" si="5">IF($C12&lt;&gt;($J12+$K12),1,0)</f>
        <v>0</v>
      </c>
      <c r="BE12" s="546">
        <f t="shared" ref="BE12:BE20" si="6">IF($C12&lt;$L12,1,0)</f>
        <v>0</v>
      </c>
      <c r="BF12" s="546" t="str">
        <f t="shared" ref="BF12:BF21" si="7">IF($C12=0,"",IF($L12="",IF($C12="","",1),0))</f>
        <v/>
      </c>
    </row>
    <row r="13" spans="1:58" s="426" customFormat="1" ht="15.95" customHeight="1" x14ac:dyDescent="0.15">
      <c r="A13" s="688"/>
      <c r="B13" s="470" t="s">
        <v>21</v>
      </c>
      <c r="C13" s="581">
        <f t="shared" si="0"/>
        <v>0</v>
      </c>
      <c r="D13" s="556"/>
      <c r="E13" s="557"/>
      <c r="F13" s="557"/>
      <c r="G13" s="557"/>
      <c r="H13" s="557"/>
      <c r="I13" s="554"/>
      <c r="J13" s="583"/>
      <c r="K13" s="554"/>
      <c r="L13" s="549"/>
      <c r="M13" s="617" t="str">
        <f t="shared" si="1"/>
        <v xml:space="preserve"> </v>
      </c>
      <c r="N13" s="425"/>
      <c r="O13" s="425"/>
      <c r="P13" s="425"/>
      <c r="Q13" s="425"/>
      <c r="R13" s="425"/>
      <c r="S13" s="425"/>
      <c r="T13" s="425"/>
      <c r="U13" s="425"/>
      <c r="V13" s="425"/>
      <c r="W13" s="447"/>
      <c r="X13" s="425"/>
      <c r="AD13" s="425"/>
      <c r="AE13" s="425"/>
      <c r="AF13" s="425"/>
      <c r="AG13" s="425"/>
      <c r="AH13" s="425"/>
      <c r="AI13" s="425"/>
      <c r="AJ13" s="425"/>
      <c r="AK13" s="425"/>
      <c r="AL13" s="425"/>
      <c r="AM13" s="425"/>
      <c r="AN13" s="425"/>
      <c r="AO13" s="425"/>
      <c r="AP13" s="425"/>
      <c r="AQ13" s="425"/>
      <c r="AR13" s="425"/>
      <c r="AS13" s="425"/>
      <c r="BA13" s="623" t="str">
        <f t="shared" si="2"/>
        <v/>
      </c>
      <c r="BB13" s="623" t="str">
        <f t="shared" si="3"/>
        <v/>
      </c>
      <c r="BC13" s="623" t="str">
        <f t="shared" si="4"/>
        <v/>
      </c>
      <c r="BD13" s="546">
        <f t="shared" si="5"/>
        <v>0</v>
      </c>
      <c r="BE13" s="546">
        <f t="shared" si="6"/>
        <v>0</v>
      </c>
      <c r="BF13" s="546" t="str">
        <f t="shared" si="7"/>
        <v/>
      </c>
    </row>
    <row r="14" spans="1:58" s="426" customFormat="1" ht="15.95" customHeight="1" x14ac:dyDescent="0.15">
      <c r="A14" s="688"/>
      <c r="B14" s="470" t="s">
        <v>22</v>
      </c>
      <c r="C14" s="581">
        <f t="shared" si="0"/>
        <v>0</v>
      </c>
      <c r="D14" s="556"/>
      <c r="E14" s="557"/>
      <c r="F14" s="557"/>
      <c r="G14" s="557"/>
      <c r="H14" s="557"/>
      <c r="I14" s="554"/>
      <c r="J14" s="583"/>
      <c r="K14" s="554"/>
      <c r="L14" s="549"/>
      <c r="M14" s="617" t="str">
        <f t="shared" si="1"/>
        <v xml:space="preserve"> </v>
      </c>
      <c r="N14" s="425"/>
      <c r="O14" s="425"/>
      <c r="P14" s="425"/>
      <c r="Q14" s="425"/>
      <c r="R14" s="425"/>
      <c r="S14" s="425"/>
      <c r="T14" s="425"/>
      <c r="U14" s="425"/>
      <c r="V14" s="425"/>
      <c r="W14" s="447"/>
      <c r="X14" s="425"/>
      <c r="AD14" s="425"/>
      <c r="AE14" s="425"/>
      <c r="AF14" s="425"/>
      <c r="AG14" s="425"/>
      <c r="AH14" s="425"/>
      <c r="AI14" s="425"/>
      <c r="AJ14" s="425"/>
      <c r="AK14" s="425"/>
      <c r="AL14" s="425"/>
      <c r="AM14" s="425"/>
      <c r="AN14" s="425"/>
      <c r="AO14" s="425"/>
      <c r="AP14" s="425"/>
      <c r="AQ14" s="425"/>
      <c r="AR14" s="425"/>
      <c r="AS14" s="425"/>
      <c r="BA14" s="623" t="str">
        <f t="shared" si="2"/>
        <v/>
      </c>
      <c r="BB14" s="623" t="str">
        <f t="shared" si="3"/>
        <v/>
      </c>
      <c r="BC14" s="623" t="str">
        <f t="shared" si="4"/>
        <v/>
      </c>
      <c r="BD14" s="546">
        <f t="shared" si="5"/>
        <v>0</v>
      </c>
      <c r="BE14" s="546">
        <f t="shared" si="6"/>
        <v>0</v>
      </c>
      <c r="BF14" s="546" t="str">
        <f t="shared" si="7"/>
        <v/>
      </c>
    </row>
    <row r="15" spans="1:58" s="426" customFormat="1" ht="15.95" customHeight="1" x14ac:dyDescent="0.15">
      <c r="A15" s="688"/>
      <c r="B15" s="470" t="s">
        <v>23</v>
      </c>
      <c r="C15" s="581">
        <f t="shared" si="0"/>
        <v>0</v>
      </c>
      <c r="D15" s="556"/>
      <c r="E15" s="557"/>
      <c r="F15" s="557"/>
      <c r="G15" s="557"/>
      <c r="H15" s="557"/>
      <c r="I15" s="554"/>
      <c r="J15" s="583"/>
      <c r="K15" s="554"/>
      <c r="L15" s="549"/>
      <c r="M15" s="617" t="str">
        <f t="shared" si="1"/>
        <v xml:space="preserve"> </v>
      </c>
      <c r="N15" s="425"/>
      <c r="O15" s="425"/>
      <c r="P15" s="425"/>
      <c r="Q15" s="425"/>
      <c r="R15" s="425"/>
      <c r="S15" s="425"/>
      <c r="T15" s="425"/>
      <c r="U15" s="425"/>
      <c r="V15" s="425"/>
      <c r="W15" s="447"/>
      <c r="X15" s="425"/>
      <c r="AD15" s="425"/>
      <c r="AE15" s="425"/>
      <c r="AF15" s="425"/>
      <c r="AG15" s="425"/>
      <c r="AH15" s="425"/>
      <c r="AI15" s="425"/>
      <c r="AJ15" s="425"/>
      <c r="AK15" s="425"/>
      <c r="AL15" s="425"/>
      <c r="AM15" s="425"/>
      <c r="AN15" s="425"/>
      <c r="AO15" s="425"/>
      <c r="AP15" s="425"/>
      <c r="AQ15" s="425"/>
      <c r="AR15" s="425"/>
      <c r="AS15" s="425"/>
      <c r="BA15" s="623" t="str">
        <f t="shared" si="2"/>
        <v/>
      </c>
      <c r="BB15" s="623" t="str">
        <f t="shared" si="3"/>
        <v/>
      </c>
      <c r="BC15" s="623" t="str">
        <f t="shared" si="4"/>
        <v/>
      </c>
      <c r="BD15" s="546">
        <f t="shared" si="5"/>
        <v>0</v>
      </c>
      <c r="BE15" s="546">
        <f t="shared" si="6"/>
        <v>0</v>
      </c>
      <c r="BF15" s="546" t="str">
        <f t="shared" si="7"/>
        <v/>
      </c>
    </row>
    <row r="16" spans="1:58" s="426" customFormat="1" ht="15.95" customHeight="1" x14ac:dyDescent="0.15">
      <c r="A16" s="688"/>
      <c r="B16" s="470" t="s">
        <v>24</v>
      </c>
      <c r="C16" s="581">
        <f t="shared" si="0"/>
        <v>0</v>
      </c>
      <c r="D16" s="556"/>
      <c r="E16" s="557"/>
      <c r="F16" s="557"/>
      <c r="G16" s="557"/>
      <c r="H16" s="557"/>
      <c r="I16" s="554"/>
      <c r="J16" s="583"/>
      <c r="K16" s="554"/>
      <c r="L16" s="549"/>
      <c r="M16" s="617" t="str">
        <f t="shared" si="1"/>
        <v xml:space="preserve"> </v>
      </c>
      <c r="N16" s="425"/>
      <c r="O16" s="425"/>
      <c r="P16" s="425"/>
      <c r="Q16" s="425"/>
      <c r="R16" s="425"/>
      <c r="S16" s="425"/>
      <c r="T16" s="425"/>
      <c r="U16" s="425"/>
      <c r="V16" s="425"/>
      <c r="W16" s="447"/>
      <c r="X16" s="425"/>
      <c r="AD16" s="425"/>
      <c r="AE16" s="425"/>
      <c r="AF16" s="425"/>
      <c r="AG16" s="425"/>
      <c r="AH16" s="425"/>
      <c r="AI16" s="425"/>
      <c r="AJ16" s="425"/>
      <c r="AK16" s="425"/>
      <c r="AL16" s="425"/>
      <c r="AM16" s="425"/>
      <c r="AN16" s="425"/>
      <c r="AO16" s="425"/>
      <c r="AP16" s="425"/>
      <c r="AQ16" s="425"/>
      <c r="AR16" s="425"/>
      <c r="AS16" s="425"/>
      <c r="BA16" s="623" t="str">
        <f t="shared" si="2"/>
        <v/>
      </c>
      <c r="BB16" s="623" t="str">
        <f t="shared" si="3"/>
        <v/>
      </c>
      <c r="BC16" s="623" t="str">
        <f t="shared" si="4"/>
        <v/>
      </c>
      <c r="BD16" s="546">
        <f t="shared" si="5"/>
        <v>0</v>
      </c>
      <c r="BE16" s="546">
        <f>IF($C16&lt;$L16,1,0)</f>
        <v>0</v>
      </c>
      <c r="BF16" s="546" t="str">
        <f t="shared" si="7"/>
        <v/>
      </c>
    </row>
    <row r="17" spans="1:58" s="426" customFormat="1" ht="15.95" customHeight="1" x14ac:dyDescent="0.15">
      <c r="A17" s="688"/>
      <c r="B17" s="470" t="s">
        <v>25</v>
      </c>
      <c r="C17" s="604">
        <f t="shared" si="0"/>
        <v>0</v>
      </c>
      <c r="D17" s="571"/>
      <c r="E17" s="572"/>
      <c r="F17" s="572"/>
      <c r="G17" s="572"/>
      <c r="H17" s="572"/>
      <c r="I17" s="555"/>
      <c r="J17" s="595"/>
      <c r="K17" s="555"/>
      <c r="L17" s="549"/>
      <c r="M17" s="617" t="str">
        <f t="shared" si="1"/>
        <v xml:space="preserve"> </v>
      </c>
      <c r="N17" s="425"/>
      <c r="O17" s="425"/>
      <c r="P17" s="425"/>
      <c r="Q17" s="425"/>
      <c r="R17" s="425"/>
      <c r="S17" s="425"/>
      <c r="T17" s="425"/>
      <c r="U17" s="425"/>
      <c r="V17" s="425"/>
      <c r="W17" s="447"/>
      <c r="X17" s="425"/>
      <c r="AD17" s="425"/>
      <c r="AE17" s="425"/>
      <c r="AF17" s="425"/>
      <c r="AG17" s="425"/>
      <c r="AH17" s="425"/>
      <c r="AI17" s="425"/>
      <c r="AJ17" s="425"/>
      <c r="AK17" s="425"/>
      <c r="AL17" s="425"/>
      <c r="AM17" s="425"/>
      <c r="AN17" s="425"/>
      <c r="AO17" s="425"/>
      <c r="AP17" s="425"/>
      <c r="AQ17" s="425"/>
      <c r="AR17" s="425"/>
      <c r="AS17" s="425"/>
      <c r="BA17" s="623" t="str">
        <f t="shared" si="2"/>
        <v/>
      </c>
      <c r="BB17" s="623" t="str">
        <f t="shared" si="3"/>
        <v/>
      </c>
      <c r="BC17" s="623" t="str">
        <f t="shared" si="4"/>
        <v/>
      </c>
      <c r="BD17" s="546">
        <f t="shared" si="5"/>
        <v>0</v>
      </c>
      <c r="BE17" s="546">
        <f>IF($C17&lt;$L17,1,0)</f>
        <v>0</v>
      </c>
      <c r="BF17" s="546" t="str">
        <f t="shared" si="7"/>
        <v/>
      </c>
    </row>
    <row r="18" spans="1:58" s="426" customFormat="1" ht="21" x14ac:dyDescent="0.15">
      <c r="A18" s="688"/>
      <c r="B18" s="470" t="s">
        <v>26</v>
      </c>
      <c r="C18" s="604">
        <f t="shared" si="0"/>
        <v>0</v>
      </c>
      <c r="D18" s="571"/>
      <c r="E18" s="572"/>
      <c r="F18" s="572"/>
      <c r="G18" s="572"/>
      <c r="H18" s="572"/>
      <c r="I18" s="555"/>
      <c r="J18" s="595"/>
      <c r="K18" s="555"/>
      <c r="L18" s="602"/>
      <c r="M18" s="617" t="str">
        <f t="shared" si="1"/>
        <v xml:space="preserve"> </v>
      </c>
      <c r="N18" s="425"/>
      <c r="O18" s="425"/>
      <c r="P18" s="425"/>
      <c r="Q18" s="425"/>
      <c r="R18" s="425"/>
      <c r="S18" s="425"/>
      <c r="T18" s="425"/>
      <c r="U18" s="425"/>
      <c r="V18" s="425"/>
      <c r="W18" s="447"/>
      <c r="X18" s="425"/>
      <c r="AD18" s="425"/>
      <c r="AE18" s="425"/>
      <c r="AF18" s="425"/>
      <c r="AG18" s="425"/>
      <c r="AH18" s="425"/>
      <c r="AI18" s="425"/>
      <c r="AJ18" s="425"/>
      <c r="AK18" s="425"/>
      <c r="AL18" s="425"/>
      <c r="AM18" s="425"/>
      <c r="AN18" s="425"/>
      <c r="AO18" s="425"/>
      <c r="AP18" s="425"/>
      <c r="AQ18" s="425"/>
      <c r="AR18" s="425"/>
      <c r="AS18" s="425"/>
      <c r="BA18" s="623" t="str">
        <f t="shared" si="2"/>
        <v/>
      </c>
      <c r="BB18" s="623" t="str">
        <f t="shared" si="3"/>
        <v/>
      </c>
      <c r="BC18" s="623" t="str">
        <f>IF($C18&lt;$L18," El número de Beneficiarios NO puede ser mayor que el Total.","")</f>
        <v/>
      </c>
      <c r="BD18" s="546">
        <f t="shared" si="5"/>
        <v>0</v>
      </c>
      <c r="BE18" s="546">
        <f t="shared" si="6"/>
        <v>0</v>
      </c>
      <c r="BF18" s="546" t="str">
        <f t="shared" si="7"/>
        <v/>
      </c>
    </row>
    <row r="19" spans="1:58" s="426" customFormat="1" ht="15.95" customHeight="1" x14ac:dyDescent="0.15">
      <c r="A19" s="684"/>
      <c r="B19" s="471" t="s">
        <v>27</v>
      </c>
      <c r="C19" s="576">
        <f t="shared" si="0"/>
        <v>0</v>
      </c>
      <c r="D19" s="577">
        <f>SUM(D11:D18)</f>
        <v>0</v>
      </c>
      <c r="E19" s="578">
        <f t="shared" ref="E19:L19" si="8">SUM(E11:E18)</f>
        <v>0</v>
      </c>
      <c r="F19" s="578">
        <f t="shared" si="8"/>
        <v>0</v>
      </c>
      <c r="G19" s="578">
        <f t="shared" si="8"/>
        <v>0</v>
      </c>
      <c r="H19" s="578">
        <f t="shared" si="8"/>
        <v>0</v>
      </c>
      <c r="I19" s="579">
        <f t="shared" si="8"/>
        <v>0</v>
      </c>
      <c r="J19" s="577">
        <f t="shared" si="8"/>
        <v>0</v>
      </c>
      <c r="K19" s="579">
        <f t="shared" si="8"/>
        <v>0</v>
      </c>
      <c r="L19" s="576">
        <f t="shared" si="8"/>
        <v>0</v>
      </c>
      <c r="M19" s="617" t="str">
        <f t="shared" si="1"/>
        <v xml:space="preserve"> </v>
      </c>
      <c r="N19" s="425"/>
      <c r="O19" s="425"/>
      <c r="P19" s="425"/>
      <c r="Q19" s="425"/>
      <c r="R19" s="425"/>
      <c r="S19" s="425"/>
      <c r="T19" s="425"/>
      <c r="U19" s="425"/>
      <c r="V19" s="425"/>
      <c r="W19" s="447"/>
      <c r="X19" s="425"/>
      <c r="AD19" s="425"/>
      <c r="AE19" s="425"/>
      <c r="AF19" s="425"/>
      <c r="AG19" s="425"/>
      <c r="AH19" s="425"/>
      <c r="AI19" s="425"/>
      <c r="AJ19" s="425"/>
      <c r="AK19" s="425"/>
      <c r="AL19" s="425"/>
      <c r="AM19" s="425"/>
      <c r="AN19" s="425"/>
      <c r="AO19" s="425"/>
      <c r="AP19" s="425"/>
      <c r="AQ19" s="425"/>
      <c r="AR19" s="425"/>
      <c r="AS19" s="425"/>
      <c r="BA19" s="623" t="str">
        <f t="shared" si="2"/>
        <v/>
      </c>
      <c r="BB19" s="623" t="str">
        <f t="shared" si="3"/>
        <v/>
      </c>
      <c r="BC19" s="623" t="str">
        <f t="shared" si="4"/>
        <v/>
      </c>
      <c r="BD19" s="546">
        <f t="shared" si="5"/>
        <v>0</v>
      </c>
      <c r="BE19" s="546">
        <f t="shared" si="6"/>
        <v>0</v>
      </c>
      <c r="BF19" s="546" t="str">
        <f t="shared" si="7"/>
        <v/>
      </c>
    </row>
    <row r="20" spans="1:58" s="426" customFormat="1" ht="15.95" customHeight="1" x14ac:dyDescent="0.15">
      <c r="A20" s="441" t="s">
        <v>28</v>
      </c>
      <c r="B20" s="472" t="s">
        <v>20</v>
      </c>
      <c r="C20" s="603">
        <f t="shared" si="0"/>
        <v>0</v>
      </c>
      <c r="D20" s="567"/>
      <c r="E20" s="568"/>
      <c r="F20" s="568"/>
      <c r="G20" s="568"/>
      <c r="H20" s="568"/>
      <c r="I20" s="580"/>
      <c r="J20" s="582"/>
      <c r="K20" s="580"/>
      <c r="L20" s="587"/>
      <c r="M20" s="617" t="str">
        <f t="shared" si="1"/>
        <v xml:space="preserve"> </v>
      </c>
      <c r="N20" s="425"/>
      <c r="O20" s="425"/>
      <c r="P20" s="425"/>
      <c r="Q20" s="425"/>
      <c r="R20" s="425"/>
      <c r="S20" s="425"/>
      <c r="T20" s="425"/>
      <c r="U20" s="425"/>
      <c r="V20" s="425"/>
      <c r="W20" s="447"/>
      <c r="X20" s="425"/>
      <c r="AD20" s="425"/>
      <c r="AE20" s="425"/>
      <c r="AF20" s="425"/>
      <c r="AG20" s="425"/>
      <c r="AH20" s="425"/>
      <c r="AI20" s="425"/>
      <c r="AJ20" s="425"/>
      <c r="AK20" s="425"/>
      <c r="AL20" s="425"/>
      <c r="AM20" s="425"/>
      <c r="AN20" s="425"/>
      <c r="AO20" s="425"/>
      <c r="AP20" s="425"/>
      <c r="AQ20" s="425"/>
      <c r="AR20" s="425"/>
      <c r="AS20" s="425"/>
      <c r="BA20" s="623" t="str">
        <f t="shared" si="2"/>
        <v/>
      </c>
      <c r="BB20" s="623" t="str">
        <f t="shared" si="3"/>
        <v/>
      </c>
      <c r="BC20" s="623" t="str">
        <f t="shared" si="4"/>
        <v/>
      </c>
      <c r="BD20" s="546">
        <f t="shared" si="5"/>
        <v>0</v>
      </c>
      <c r="BE20" s="546">
        <f t="shared" si="6"/>
        <v>0</v>
      </c>
      <c r="BF20" s="546" t="str">
        <f t="shared" si="7"/>
        <v/>
      </c>
    </row>
    <row r="21" spans="1:58" s="426" customFormat="1" ht="15.95" customHeight="1" x14ac:dyDescent="0.15">
      <c r="A21" s="441" t="s">
        <v>29</v>
      </c>
      <c r="B21" s="548" t="s">
        <v>20</v>
      </c>
      <c r="C21" s="596">
        <f t="shared" si="0"/>
        <v>0</v>
      </c>
      <c r="D21" s="558"/>
      <c r="E21" s="559"/>
      <c r="F21" s="559"/>
      <c r="G21" s="559"/>
      <c r="H21" s="559"/>
      <c r="I21" s="560"/>
      <c r="J21" s="585"/>
      <c r="K21" s="560"/>
      <c r="L21" s="550"/>
      <c r="M21" s="617" t="str">
        <f t="shared" si="1"/>
        <v xml:space="preserve"> </v>
      </c>
      <c r="N21" s="425"/>
      <c r="O21" s="425"/>
      <c r="P21" s="425"/>
      <c r="Q21" s="425"/>
      <c r="R21" s="425"/>
      <c r="S21" s="425"/>
      <c r="T21" s="425"/>
      <c r="U21" s="425"/>
      <c r="V21" s="425"/>
      <c r="W21" s="447"/>
      <c r="X21" s="425"/>
      <c r="AD21" s="425"/>
      <c r="AE21" s="425"/>
      <c r="AF21" s="425"/>
      <c r="AG21" s="425"/>
      <c r="AH21" s="425"/>
      <c r="AI21" s="425"/>
      <c r="AJ21" s="425"/>
      <c r="AK21" s="425"/>
      <c r="AL21" s="425"/>
      <c r="AM21" s="425"/>
      <c r="AN21" s="425"/>
      <c r="AO21" s="425"/>
      <c r="AP21" s="425"/>
      <c r="AQ21" s="425"/>
      <c r="AR21" s="425"/>
      <c r="AS21" s="425"/>
      <c r="BA21" s="623" t="str">
        <f t="shared" si="2"/>
        <v/>
      </c>
      <c r="BB21" s="623" t="str">
        <f t="shared" si="3"/>
        <v/>
      </c>
      <c r="BC21" s="623" t="str">
        <f t="shared" si="4"/>
        <v/>
      </c>
      <c r="BD21" s="546">
        <f t="shared" si="5"/>
        <v>0</v>
      </c>
      <c r="BE21" s="546">
        <f>IF($C21&lt;$L21,1,0)</f>
        <v>0</v>
      </c>
      <c r="BF21" s="546" t="str">
        <f t="shared" si="7"/>
        <v/>
      </c>
    </row>
    <row r="22" spans="1:58" s="425" customFormat="1" ht="30" customHeight="1" x14ac:dyDescent="0.2">
      <c r="A22" s="467" t="s">
        <v>30</v>
      </c>
      <c r="B22" s="473"/>
      <c r="C22" s="474"/>
      <c r="D22" s="473"/>
      <c r="E22" s="443"/>
      <c r="F22" s="443"/>
      <c r="G22" s="443"/>
      <c r="H22" s="443"/>
      <c r="I22" s="443"/>
      <c r="J22" s="443"/>
      <c r="K22" s="443"/>
      <c r="L22" s="443"/>
      <c r="M22" s="451"/>
      <c r="N22" s="451"/>
      <c r="V22" s="447"/>
    </row>
    <row r="23" spans="1:58" s="426" customFormat="1" ht="21" x14ac:dyDescent="0.2">
      <c r="A23" s="651" t="s">
        <v>4</v>
      </c>
      <c r="B23" s="441" t="s">
        <v>31</v>
      </c>
      <c r="C23" s="441" t="s">
        <v>32</v>
      </c>
      <c r="D23" s="425"/>
      <c r="E23" s="425"/>
      <c r="F23" s="425"/>
      <c r="G23" s="425"/>
      <c r="H23" s="425"/>
      <c r="I23" s="425"/>
      <c r="J23" s="425"/>
      <c r="K23" s="476"/>
      <c r="L23" s="476"/>
      <c r="M23" s="451"/>
      <c r="N23" s="425"/>
      <c r="O23" s="425"/>
      <c r="P23" s="425"/>
      <c r="Q23" s="425"/>
      <c r="R23" s="425"/>
      <c r="S23" s="425"/>
      <c r="T23" s="425"/>
      <c r="U23" s="425"/>
      <c r="V23" s="447"/>
      <c r="W23" s="425"/>
      <c r="X23" s="425"/>
      <c r="AD23" s="425"/>
      <c r="AE23" s="425"/>
      <c r="AF23" s="425"/>
      <c r="AG23" s="425"/>
      <c r="AH23" s="425"/>
      <c r="AI23" s="425"/>
      <c r="AJ23" s="425"/>
      <c r="AK23" s="425"/>
      <c r="AL23" s="425"/>
      <c r="AM23" s="425"/>
      <c r="AN23" s="425"/>
      <c r="BA23" s="425"/>
      <c r="BB23" s="425"/>
      <c r="BC23" s="425"/>
      <c r="BD23" s="425"/>
      <c r="BE23" s="425"/>
    </row>
    <row r="24" spans="1:58" s="426" customFormat="1" ht="21" x14ac:dyDescent="0.2">
      <c r="A24" s="477" t="s">
        <v>33</v>
      </c>
      <c r="B24" s="593"/>
      <c r="C24" s="593"/>
      <c r="D24" s="425"/>
      <c r="E24" s="425"/>
      <c r="F24" s="425"/>
      <c r="G24" s="425"/>
      <c r="H24" s="425"/>
      <c r="I24" s="425"/>
      <c r="J24" s="425"/>
      <c r="K24" s="476"/>
      <c r="L24" s="476"/>
      <c r="M24" s="451"/>
      <c r="N24" s="425"/>
      <c r="O24" s="425"/>
      <c r="P24" s="425"/>
      <c r="Q24" s="425"/>
      <c r="R24" s="425"/>
      <c r="S24" s="425"/>
      <c r="T24" s="425"/>
      <c r="U24" s="425"/>
      <c r="V24" s="447"/>
      <c r="W24" s="425"/>
      <c r="X24" s="425"/>
      <c r="AD24" s="425"/>
      <c r="AE24" s="425"/>
      <c r="AF24" s="425"/>
      <c r="AG24" s="425"/>
      <c r="AH24" s="425"/>
      <c r="AI24" s="425"/>
      <c r="AJ24" s="425"/>
      <c r="AK24" s="425"/>
      <c r="AL24" s="425"/>
      <c r="AM24" s="425"/>
      <c r="AN24" s="425"/>
      <c r="BA24" s="425"/>
      <c r="BB24" s="425"/>
      <c r="BC24" s="425"/>
      <c r="BD24" s="425"/>
      <c r="BE24" s="425"/>
    </row>
    <row r="25" spans="1:58" s="426" customFormat="1" ht="30" customHeight="1" x14ac:dyDescent="0.2">
      <c r="A25" s="478" t="s">
        <v>34</v>
      </c>
      <c r="B25" s="478"/>
      <c r="C25" s="478"/>
      <c r="D25" s="467"/>
      <c r="E25" s="467"/>
      <c r="F25" s="467"/>
      <c r="G25" s="467"/>
      <c r="H25" s="467"/>
      <c r="I25" s="467"/>
      <c r="J25" s="467"/>
      <c r="K25" s="467"/>
      <c r="L25" s="467"/>
      <c r="M25" s="451"/>
      <c r="N25" s="429"/>
      <c r="O25" s="425"/>
      <c r="P25" s="425"/>
      <c r="Q25" s="425"/>
      <c r="R25" s="425"/>
      <c r="S25" s="425"/>
      <c r="T25" s="425"/>
      <c r="U25" s="425"/>
      <c r="V25" s="447"/>
      <c r="W25" s="425"/>
      <c r="X25" s="425"/>
      <c r="AD25" s="425"/>
      <c r="AE25" s="425"/>
      <c r="AF25" s="425"/>
      <c r="AG25" s="425"/>
      <c r="AH25" s="425"/>
      <c r="AI25" s="425"/>
      <c r="AJ25" s="425"/>
      <c r="AK25" s="425"/>
      <c r="AL25" s="425"/>
      <c r="AM25" s="425"/>
      <c r="AN25" s="425"/>
      <c r="BA25" s="425"/>
      <c r="BB25" s="425"/>
      <c r="BC25" s="425"/>
      <c r="BD25" s="425"/>
      <c r="BE25" s="425"/>
    </row>
    <row r="26" spans="1:58" s="426" customFormat="1" x14ac:dyDescent="0.2">
      <c r="A26" s="698" t="s">
        <v>35</v>
      </c>
      <c r="B26" s="699"/>
      <c r="C26" s="675" t="s">
        <v>27</v>
      </c>
      <c r="D26" s="702" t="s">
        <v>36</v>
      </c>
      <c r="E26" s="703"/>
      <c r="F26" s="431"/>
      <c r="G26" s="431"/>
      <c r="H26" s="431"/>
      <c r="I26" s="431"/>
      <c r="J26" s="431"/>
      <c r="K26" s="476"/>
      <c r="L26" s="476"/>
      <c r="M26" s="451"/>
      <c r="N26" s="429"/>
      <c r="O26" s="425"/>
      <c r="P26" s="425"/>
      <c r="Q26" s="425"/>
      <c r="R26" s="425"/>
      <c r="S26" s="425"/>
      <c r="T26" s="425"/>
      <c r="U26" s="425"/>
      <c r="V26" s="447"/>
      <c r="W26" s="425"/>
      <c r="X26" s="425"/>
      <c r="AD26" s="425"/>
      <c r="AE26" s="425"/>
      <c r="AF26" s="425"/>
      <c r="AG26" s="425"/>
      <c r="AH26" s="425"/>
      <c r="AI26" s="425"/>
      <c r="AJ26" s="425"/>
      <c r="AK26" s="425"/>
      <c r="AL26" s="425"/>
      <c r="AM26" s="425"/>
      <c r="AN26" s="425"/>
      <c r="AO26" s="425"/>
      <c r="BA26" s="425"/>
      <c r="BB26" s="425"/>
      <c r="BC26" s="425"/>
      <c r="BD26" s="425"/>
      <c r="BE26" s="425"/>
    </row>
    <row r="27" spans="1:58" s="426" customFormat="1" x14ac:dyDescent="0.2">
      <c r="A27" s="700"/>
      <c r="B27" s="701"/>
      <c r="C27" s="676"/>
      <c r="D27" s="439" t="s">
        <v>37</v>
      </c>
      <c r="E27" s="440" t="s">
        <v>17</v>
      </c>
      <c r="F27" s="431"/>
      <c r="G27" s="431"/>
      <c r="H27" s="431"/>
      <c r="I27" s="431"/>
      <c r="J27" s="431"/>
      <c r="K27" s="476"/>
      <c r="L27" s="476"/>
      <c r="M27" s="451"/>
      <c r="N27" s="429"/>
      <c r="O27" s="425"/>
      <c r="P27" s="425"/>
      <c r="Q27" s="425"/>
      <c r="R27" s="425"/>
      <c r="S27" s="425"/>
      <c r="T27" s="425"/>
      <c r="U27" s="425"/>
      <c r="V27" s="447"/>
      <c r="W27" s="425"/>
      <c r="X27" s="425"/>
      <c r="AD27" s="425"/>
      <c r="AE27" s="425"/>
      <c r="AF27" s="425"/>
      <c r="AG27" s="425"/>
      <c r="AH27" s="425"/>
      <c r="AI27" s="425"/>
      <c r="AJ27" s="425"/>
      <c r="AK27" s="425"/>
      <c r="AL27" s="425"/>
      <c r="AM27" s="425"/>
      <c r="AN27" s="425"/>
      <c r="AO27" s="425"/>
      <c r="BA27" s="425"/>
      <c r="BB27" s="425"/>
      <c r="BC27" s="425"/>
      <c r="BD27" s="425"/>
      <c r="BE27" s="425"/>
    </row>
    <row r="28" spans="1:58" s="426" customFormat="1" ht="15.95" customHeight="1" x14ac:dyDescent="0.2">
      <c r="A28" s="691" t="s">
        <v>38</v>
      </c>
      <c r="B28" s="692"/>
      <c r="C28" s="603">
        <f t="shared" ref="C28:C33" si="9">SUM(D28:E28)</f>
        <v>0</v>
      </c>
      <c r="D28" s="599">
        <f>+D29+D30</f>
        <v>0</v>
      </c>
      <c r="E28" s="600">
        <f>+E29+E30</f>
        <v>0</v>
      </c>
      <c r="F28" s="618"/>
      <c r="G28" s="479"/>
      <c r="H28" s="479"/>
      <c r="I28" s="446"/>
      <c r="J28" s="446"/>
      <c r="K28" s="476"/>
      <c r="L28" s="476"/>
      <c r="M28" s="451"/>
      <c r="N28" s="446"/>
      <c r="O28" s="425"/>
      <c r="P28" s="425"/>
      <c r="Q28" s="425"/>
      <c r="R28" s="425"/>
      <c r="S28" s="425"/>
      <c r="T28" s="425"/>
      <c r="U28" s="425"/>
      <c r="V28" s="447"/>
      <c r="W28" s="425"/>
      <c r="X28" s="425"/>
      <c r="AD28" s="425"/>
      <c r="AE28" s="425"/>
      <c r="AF28" s="425"/>
      <c r="AG28" s="425"/>
      <c r="AH28" s="425"/>
      <c r="AI28" s="425"/>
      <c r="AJ28" s="425"/>
      <c r="AK28" s="425"/>
      <c r="AL28" s="425"/>
      <c r="AM28" s="425"/>
      <c r="AN28" s="425"/>
      <c r="AO28" s="425"/>
      <c r="BE28" s="425"/>
    </row>
    <row r="29" spans="1:58" s="426" customFormat="1" ht="15.95" customHeight="1" x14ac:dyDescent="0.2">
      <c r="A29" s="693" t="s">
        <v>19</v>
      </c>
      <c r="B29" s="694"/>
      <c r="C29" s="581">
        <f t="shared" si="9"/>
        <v>0</v>
      </c>
      <c r="D29" s="556"/>
      <c r="E29" s="554"/>
      <c r="F29" s="618" t="str">
        <f>$BA29&amp;" "&amp;$BB29&amp;""</f>
        <v xml:space="preserve"> </v>
      </c>
      <c r="G29" s="479"/>
      <c r="H29" s="479"/>
      <c r="I29" s="446"/>
      <c r="J29" s="446"/>
      <c r="K29" s="476"/>
      <c r="L29" s="476"/>
      <c r="M29" s="451"/>
      <c r="N29" s="446"/>
      <c r="O29" s="425"/>
      <c r="P29" s="425"/>
      <c r="Q29" s="425"/>
      <c r="R29" s="425"/>
      <c r="S29" s="425"/>
      <c r="T29" s="425"/>
      <c r="U29" s="425"/>
      <c r="V29" s="447"/>
      <c r="W29" s="425"/>
      <c r="X29" s="425"/>
      <c r="AD29" s="425"/>
      <c r="AE29" s="425"/>
      <c r="AF29" s="425"/>
      <c r="AG29" s="425"/>
      <c r="AH29" s="425"/>
      <c r="AI29" s="425"/>
      <c r="AJ29" s="425"/>
      <c r="AK29" s="425"/>
      <c r="AL29" s="425"/>
      <c r="AM29" s="425"/>
      <c r="AN29" s="425"/>
      <c r="AO29" s="425"/>
      <c r="BA29" s="623" t="str">
        <f>IF($C29+$C32&lt;=$C11,"","Las consultas por médico en extensión horaria NO pueden ser mayor que el Total de consultas de sección A.1.")</f>
        <v/>
      </c>
      <c r="BB29" s="623" t="str">
        <f>IF($D29+$E29&lt;&gt;$C29,"Las consultas según sexo NO pueden ser diferente al Total.","")</f>
        <v/>
      </c>
      <c r="BD29" s="546">
        <f>IF($C29+$C32&lt;=$C11,0,1)</f>
        <v>0</v>
      </c>
      <c r="BE29" s="546">
        <f>IF($D29+$E29&lt;&gt;$C29,1,0)</f>
        <v>0</v>
      </c>
    </row>
    <row r="30" spans="1:58" s="426" customFormat="1" ht="15.95" customHeight="1" x14ac:dyDescent="0.2">
      <c r="A30" s="689" t="s">
        <v>24</v>
      </c>
      <c r="B30" s="690"/>
      <c r="C30" s="604">
        <f t="shared" si="9"/>
        <v>0</v>
      </c>
      <c r="D30" s="571"/>
      <c r="E30" s="555"/>
      <c r="F30" s="618" t="str">
        <f>$BA30&amp;" "&amp;$BB30&amp;""</f>
        <v xml:space="preserve"> </v>
      </c>
      <c r="G30" s="479"/>
      <c r="H30" s="479"/>
      <c r="I30" s="446"/>
      <c r="J30" s="446"/>
      <c r="K30" s="476"/>
      <c r="L30" s="476"/>
      <c r="M30" s="451"/>
      <c r="N30" s="446"/>
      <c r="O30" s="425"/>
      <c r="P30" s="425"/>
      <c r="Q30" s="425"/>
      <c r="R30" s="425"/>
      <c r="S30" s="425"/>
      <c r="T30" s="425"/>
      <c r="U30" s="425"/>
      <c r="V30" s="447"/>
      <c r="W30" s="425"/>
      <c r="X30" s="425"/>
      <c r="AD30" s="425"/>
      <c r="AE30" s="425"/>
      <c r="AF30" s="425"/>
      <c r="AG30" s="425"/>
      <c r="AH30" s="425"/>
      <c r="AI30" s="425"/>
      <c r="AJ30" s="425"/>
      <c r="AK30" s="425"/>
      <c r="AL30" s="425"/>
      <c r="AM30" s="425"/>
      <c r="AN30" s="425"/>
      <c r="AO30" s="425"/>
      <c r="BA30" s="623" t="str">
        <f>IF($C30+$C33&lt;=SUM($C12:$C18),"","Las consultas por otros profesionales en extensión horaria NO pueden ser mayor que el Total de consultas de sección A.1.")</f>
        <v/>
      </c>
      <c r="BB30" s="623" t="str">
        <f>IF(D30+E30&lt;&gt;C30,"Las consultas según sexo NO pueden ser diferente al Total.","")</f>
        <v/>
      </c>
      <c r="BD30" s="546">
        <f>IF($C30+$C33&lt;=SUM($C12:$C18),0,1)</f>
        <v>0</v>
      </c>
      <c r="BE30" s="546">
        <f>IF($D30+$E30&lt;&gt;$C30,1,0)</f>
        <v>0</v>
      </c>
    </row>
    <row r="31" spans="1:58" s="426" customFormat="1" ht="15.95" customHeight="1" x14ac:dyDescent="0.2">
      <c r="A31" s="691" t="s">
        <v>39</v>
      </c>
      <c r="B31" s="692"/>
      <c r="C31" s="603">
        <f t="shared" si="9"/>
        <v>0</v>
      </c>
      <c r="D31" s="599">
        <f>+D32+D33</f>
        <v>0</v>
      </c>
      <c r="E31" s="600">
        <f>+E32+E33</f>
        <v>0</v>
      </c>
      <c r="F31" s="619"/>
      <c r="G31" s="479"/>
      <c r="H31" s="479"/>
      <c r="I31" s="446"/>
      <c r="J31" s="446"/>
      <c r="K31" s="476"/>
      <c r="L31" s="476"/>
      <c r="M31" s="451"/>
      <c r="N31" s="446"/>
      <c r="O31" s="425"/>
      <c r="P31" s="425"/>
      <c r="Q31" s="425"/>
      <c r="R31" s="425"/>
      <c r="S31" s="425"/>
      <c r="T31" s="425"/>
      <c r="U31" s="425"/>
      <c r="V31" s="447"/>
      <c r="W31" s="425"/>
      <c r="X31" s="425"/>
      <c r="AD31" s="425"/>
      <c r="AE31" s="425"/>
      <c r="AF31" s="425"/>
      <c r="AG31" s="425"/>
      <c r="AH31" s="425"/>
      <c r="AI31" s="425"/>
      <c r="AJ31" s="425"/>
      <c r="AK31" s="425"/>
      <c r="AL31" s="425"/>
      <c r="AM31" s="425"/>
      <c r="AN31" s="425"/>
      <c r="AO31" s="425"/>
    </row>
    <row r="32" spans="1:58" s="426" customFormat="1" ht="15.95" customHeight="1" x14ac:dyDescent="0.2">
      <c r="A32" s="693" t="s">
        <v>19</v>
      </c>
      <c r="B32" s="694"/>
      <c r="C32" s="581">
        <f t="shared" si="9"/>
        <v>0</v>
      </c>
      <c r="D32" s="556"/>
      <c r="E32" s="554"/>
      <c r="F32" s="618" t="str">
        <f>$BA29&amp;" "&amp;$BB32&amp;""</f>
        <v xml:space="preserve"> </v>
      </c>
      <c r="G32" s="479"/>
      <c r="H32" s="479"/>
      <c r="I32" s="446"/>
      <c r="J32" s="446"/>
      <c r="K32" s="476"/>
      <c r="L32" s="476"/>
      <c r="M32" s="451"/>
      <c r="N32" s="446"/>
      <c r="O32" s="425"/>
      <c r="P32" s="425"/>
      <c r="Q32" s="425"/>
      <c r="R32" s="425"/>
      <c r="S32" s="425"/>
      <c r="T32" s="425"/>
      <c r="U32" s="425"/>
      <c r="V32" s="447"/>
      <c r="W32" s="425"/>
      <c r="X32" s="425"/>
      <c r="AD32" s="425"/>
      <c r="AE32" s="425"/>
      <c r="AF32" s="425"/>
      <c r="AG32" s="425"/>
      <c r="AH32" s="425"/>
      <c r="AI32" s="425"/>
      <c r="AJ32" s="425"/>
      <c r="AK32" s="425"/>
      <c r="AL32" s="425"/>
      <c r="AM32" s="425"/>
      <c r="AN32" s="425"/>
      <c r="AO32" s="425"/>
      <c r="BB32" s="623" t="str">
        <f>IF(D32+E32&lt;&gt;C32,"Las consultas según sexo NO pueden ser diferente al Total.","")</f>
        <v/>
      </c>
      <c r="BE32" s="546">
        <f>IF($D32+$E32&lt;&gt;$C32,1,0)</f>
        <v>0</v>
      </c>
    </row>
    <row r="33" spans="1:67" s="426" customFormat="1" ht="15.95" customHeight="1" x14ac:dyDescent="0.2">
      <c r="A33" s="695" t="s">
        <v>24</v>
      </c>
      <c r="B33" s="696"/>
      <c r="C33" s="596">
        <f t="shared" si="9"/>
        <v>0</v>
      </c>
      <c r="D33" s="558"/>
      <c r="E33" s="560"/>
      <c r="F33" s="618" t="str">
        <f>$BA30&amp;" "&amp;$BB33&amp;""</f>
        <v xml:space="preserve"> </v>
      </c>
      <c r="G33" s="479"/>
      <c r="H33" s="479"/>
      <c r="I33" s="446"/>
      <c r="J33" s="446"/>
      <c r="K33" s="476"/>
      <c r="L33" s="476"/>
      <c r="M33" s="451"/>
      <c r="N33" s="446"/>
      <c r="O33" s="425"/>
      <c r="P33" s="425"/>
      <c r="Q33" s="425"/>
      <c r="R33" s="425"/>
      <c r="S33" s="425"/>
      <c r="T33" s="425"/>
      <c r="U33" s="425"/>
      <c r="V33" s="447"/>
      <c r="W33" s="425"/>
      <c r="X33" s="425"/>
      <c r="AD33" s="425"/>
      <c r="AE33" s="425"/>
      <c r="AF33" s="425"/>
      <c r="AG33" s="425"/>
      <c r="AH33" s="425"/>
      <c r="AI33" s="425"/>
      <c r="AJ33" s="425"/>
      <c r="AK33" s="425"/>
      <c r="AL33" s="425"/>
      <c r="AM33" s="425"/>
      <c r="AN33" s="425"/>
      <c r="AO33" s="425"/>
      <c r="BB33" s="623" t="str">
        <f>IF(D33+E33&lt;&gt;C33,"Las consultas según sexo NO pueden ser diferente al Total.","")</f>
        <v/>
      </c>
      <c r="BE33" s="546">
        <f>IF($D33+$E33&lt;&gt;$C33,1,0)</f>
        <v>0</v>
      </c>
    </row>
    <row r="34" spans="1:67" s="425" customFormat="1" ht="30" customHeight="1" x14ac:dyDescent="0.2">
      <c r="A34" s="464" t="s">
        <v>40</v>
      </c>
      <c r="B34" s="434"/>
      <c r="C34" s="433"/>
      <c r="D34" s="433"/>
      <c r="E34" s="433"/>
      <c r="F34" s="433"/>
      <c r="G34" s="433"/>
      <c r="H34" s="433"/>
      <c r="I34" s="465"/>
      <c r="J34" s="434"/>
      <c r="K34" s="443"/>
      <c r="L34" s="443"/>
      <c r="M34" s="451"/>
      <c r="N34" s="429"/>
      <c r="V34" s="447"/>
      <c r="BA34" s="426"/>
      <c r="BC34" s="426"/>
      <c r="BD34" s="426"/>
    </row>
    <row r="35" spans="1:67" s="425" customFormat="1" ht="30" customHeight="1" x14ac:dyDescent="0.2">
      <c r="A35" s="467" t="s">
        <v>41</v>
      </c>
      <c r="B35" s="443"/>
      <c r="C35" s="443"/>
      <c r="D35" s="443"/>
      <c r="E35" s="443"/>
      <c r="F35" s="443"/>
      <c r="G35" s="443"/>
      <c r="H35" s="443"/>
      <c r="I35" s="443"/>
      <c r="J35" s="443"/>
      <c r="K35" s="443"/>
      <c r="L35" s="443"/>
      <c r="M35" s="451"/>
      <c r="N35" s="451"/>
      <c r="V35" s="447"/>
    </row>
    <row r="36" spans="1:67" s="426" customFormat="1" ht="15" customHeight="1" x14ac:dyDescent="0.15">
      <c r="A36" s="681" t="s">
        <v>4</v>
      </c>
      <c r="B36" s="681" t="s">
        <v>5</v>
      </c>
      <c r="C36" s="675" t="s">
        <v>6</v>
      </c>
      <c r="D36" s="685" t="s">
        <v>7</v>
      </c>
      <c r="E36" s="686"/>
      <c r="F36" s="686"/>
      <c r="G36" s="686"/>
      <c r="H36" s="686"/>
      <c r="I36" s="687"/>
      <c r="J36" s="685" t="s">
        <v>8</v>
      </c>
      <c r="K36" s="687"/>
      <c r="L36" s="675" t="s">
        <v>9</v>
      </c>
      <c r="M36" s="624"/>
      <c r="N36" s="624"/>
      <c r="O36" s="425"/>
      <c r="P36" s="425"/>
      <c r="Q36" s="425"/>
      <c r="R36" s="425"/>
      <c r="S36" s="425"/>
      <c r="T36" s="425"/>
      <c r="U36" s="425"/>
      <c r="V36" s="447"/>
      <c r="W36" s="425"/>
      <c r="X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row>
    <row r="37" spans="1:67" s="426" customFormat="1" ht="21" customHeight="1" x14ac:dyDescent="0.15">
      <c r="A37" s="682"/>
      <c r="B37" s="682"/>
      <c r="C37" s="676"/>
      <c r="D37" s="435" t="s">
        <v>10</v>
      </c>
      <c r="E37" s="438" t="s">
        <v>11</v>
      </c>
      <c r="F37" s="438" t="s">
        <v>12</v>
      </c>
      <c r="G37" s="438" t="s">
        <v>13</v>
      </c>
      <c r="H37" s="438" t="s">
        <v>14</v>
      </c>
      <c r="I37" s="450" t="s">
        <v>15</v>
      </c>
      <c r="J37" s="455" t="s">
        <v>16</v>
      </c>
      <c r="K37" s="456" t="s">
        <v>17</v>
      </c>
      <c r="L37" s="676"/>
      <c r="M37" s="624"/>
      <c r="N37" s="624"/>
      <c r="O37" s="425"/>
      <c r="P37" s="425"/>
      <c r="Q37" s="425"/>
      <c r="R37" s="425"/>
      <c r="S37" s="425"/>
      <c r="T37" s="425"/>
      <c r="U37" s="425"/>
      <c r="V37" s="447"/>
      <c r="W37" s="425"/>
      <c r="X37" s="425"/>
      <c r="AD37" s="425"/>
      <c r="AE37" s="425"/>
      <c r="AF37" s="425"/>
      <c r="AG37" s="425"/>
      <c r="AH37" s="425"/>
      <c r="AI37" s="425"/>
      <c r="AJ37" s="425"/>
      <c r="AK37" s="425"/>
      <c r="AL37" s="425"/>
      <c r="AM37" s="425"/>
      <c r="AN37" s="425"/>
      <c r="AO37" s="425"/>
      <c r="AP37" s="425"/>
      <c r="AQ37" s="425"/>
      <c r="AR37" s="425"/>
      <c r="AS37" s="425"/>
      <c r="AT37" s="425"/>
      <c r="AU37" s="425"/>
      <c r="AV37" s="425"/>
      <c r="AW37" s="425"/>
      <c r="AX37" s="425"/>
      <c r="AY37" s="425"/>
      <c r="AZ37" s="425"/>
      <c r="BA37" s="425"/>
      <c r="BB37" s="425"/>
      <c r="BC37" s="425"/>
      <c r="BD37" s="425"/>
      <c r="BE37" s="425"/>
      <c r="BF37" s="425"/>
      <c r="BG37" s="425"/>
      <c r="BH37" s="425"/>
      <c r="BI37" s="425"/>
      <c r="BJ37" s="425"/>
      <c r="BK37" s="425"/>
      <c r="BL37" s="425"/>
      <c r="BM37" s="425"/>
      <c r="BN37" s="425"/>
      <c r="BO37" s="425"/>
    </row>
    <row r="38" spans="1:67" s="426" customFormat="1" ht="15.95" customHeight="1" x14ac:dyDescent="0.15">
      <c r="A38" s="683" t="s">
        <v>18</v>
      </c>
      <c r="B38" s="469" t="s">
        <v>19</v>
      </c>
      <c r="C38" s="603">
        <f t="shared" ref="C38:C47" si="10">SUM(D38:I38)</f>
        <v>0</v>
      </c>
      <c r="D38" s="567"/>
      <c r="E38" s="568"/>
      <c r="F38" s="568"/>
      <c r="G38" s="568"/>
      <c r="H38" s="568"/>
      <c r="I38" s="580"/>
      <c r="J38" s="567"/>
      <c r="K38" s="580"/>
      <c r="L38" s="587"/>
      <c r="M38" s="617" t="str">
        <f>$BA38&amp;" "&amp;$BB38&amp;""&amp;$BC38</f>
        <v xml:space="preserve"> </v>
      </c>
      <c r="N38" s="425"/>
      <c r="O38" s="425"/>
      <c r="P38" s="425"/>
      <c r="Q38" s="425"/>
      <c r="R38" s="425"/>
      <c r="S38" s="425"/>
      <c r="T38" s="425"/>
      <c r="U38" s="425"/>
      <c r="V38" s="425"/>
      <c r="W38" s="447"/>
      <c r="X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623" t="str">
        <f>IF($C38&lt;&gt;($J38+$K38)," El número consultas según sexo NO puede ser diferente al Total.","")</f>
        <v/>
      </c>
      <c r="BB38" s="623" t="str">
        <f t="shared" ref="BB38:BB47" si="11">IF($C38=0,"",IF($L38="",IF($C38="",""," No olvide escribir la columna Beneficiarios."),""))</f>
        <v/>
      </c>
      <c r="BC38" s="623" t="str">
        <f>IF($C38&lt;$L38," El número de Beneficiarios NO puede ser mayor que el Total.","")</f>
        <v/>
      </c>
      <c r="BD38" s="546">
        <f>IF($C38&lt;&gt;($J38+$K38),1,0)</f>
        <v>0</v>
      </c>
      <c r="BE38" s="546">
        <f>IF($C38&lt;$L38,1,0)</f>
        <v>0</v>
      </c>
      <c r="BF38" s="546" t="str">
        <f>IF($C38=0,"",IF($L38="",IF($C38="","",1),0))</f>
        <v/>
      </c>
      <c r="BG38" s="425"/>
      <c r="BH38" s="425"/>
      <c r="BI38" s="425"/>
      <c r="BJ38" s="425"/>
      <c r="BK38" s="425"/>
      <c r="BL38" s="425"/>
      <c r="BM38" s="425"/>
      <c r="BN38" s="425"/>
      <c r="BO38" s="425"/>
    </row>
    <row r="39" spans="1:67" s="426" customFormat="1" ht="15.95" customHeight="1" x14ac:dyDescent="0.15">
      <c r="A39" s="688"/>
      <c r="B39" s="470" t="s">
        <v>20</v>
      </c>
      <c r="C39" s="581">
        <f t="shared" si="10"/>
        <v>55</v>
      </c>
      <c r="D39" s="556">
        <v>20</v>
      </c>
      <c r="E39" s="557">
        <v>18</v>
      </c>
      <c r="F39" s="557">
        <v>3</v>
      </c>
      <c r="G39" s="557">
        <v>1</v>
      </c>
      <c r="H39" s="557">
        <v>11</v>
      </c>
      <c r="I39" s="554">
        <v>2</v>
      </c>
      <c r="J39" s="556">
        <v>27</v>
      </c>
      <c r="K39" s="554">
        <v>28</v>
      </c>
      <c r="L39" s="549">
        <v>55</v>
      </c>
      <c r="M39" s="617" t="str">
        <f t="shared" ref="M39:M46" si="12">$BA39&amp;" "&amp;$BB39&amp;""&amp;$BC39</f>
        <v xml:space="preserve"> </v>
      </c>
      <c r="N39" s="425"/>
      <c r="O39" s="425"/>
      <c r="P39" s="425"/>
      <c r="Q39" s="425"/>
      <c r="R39" s="425"/>
      <c r="S39" s="425"/>
      <c r="T39" s="425"/>
      <c r="U39" s="425"/>
      <c r="V39" s="425"/>
      <c r="W39" s="447"/>
      <c r="X39" s="425"/>
      <c r="AD39" s="425"/>
      <c r="AE39" s="425"/>
      <c r="AF39" s="425"/>
      <c r="AG39" s="425"/>
      <c r="AH39" s="425"/>
      <c r="AI39" s="425"/>
      <c r="AJ39" s="425"/>
      <c r="AK39" s="425"/>
      <c r="AL39" s="425"/>
      <c r="AM39" s="425"/>
      <c r="AN39" s="425"/>
      <c r="AO39" s="425"/>
      <c r="AP39" s="425"/>
      <c r="AQ39" s="425"/>
      <c r="AR39" s="425"/>
      <c r="AS39" s="425"/>
      <c r="AT39" s="425"/>
      <c r="AU39" s="425"/>
      <c r="AV39" s="425"/>
      <c r="AW39" s="425"/>
      <c r="AX39" s="425"/>
      <c r="AY39" s="425"/>
      <c r="AZ39" s="425"/>
      <c r="BA39" s="623" t="str">
        <f t="shared" ref="BA39:BA47" si="13">IF($C39&lt;&gt;($J39+$K39)," El número consultas según sexo NO puede ser diferente al Total.","")</f>
        <v/>
      </c>
      <c r="BB39" s="623" t="str">
        <f t="shared" si="11"/>
        <v/>
      </c>
      <c r="BC39" s="623" t="str">
        <f t="shared" ref="BC39:BC47" si="14">IF($C39&lt;$L39," El número de Beneficiarios NO puede ser mayor que el Total.","")</f>
        <v/>
      </c>
      <c r="BD39" s="546">
        <f t="shared" ref="BD39:BD47" si="15">IF($C39&lt;&gt;($J39+$K39),1,0)</f>
        <v>0</v>
      </c>
      <c r="BE39" s="546">
        <f t="shared" ref="BE39:BE47" si="16">IF($C39&lt;$L39,1,0)</f>
        <v>0</v>
      </c>
      <c r="BF39" s="546">
        <f t="shared" ref="BF39:BF47" si="17">IF($C39=0,"",IF($L39="",IF($C39="","",1),0))</f>
        <v>0</v>
      </c>
      <c r="BG39" s="425"/>
      <c r="BH39" s="425"/>
      <c r="BI39" s="425"/>
      <c r="BJ39" s="425"/>
      <c r="BK39" s="425"/>
      <c r="BL39" s="425"/>
      <c r="BM39" s="425"/>
      <c r="BN39" s="425"/>
      <c r="BO39" s="425"/>
    </row>
    <row r="40" spans="1:67" s="426" customFormat="1" ht="15.95" customHeight="1" x14ac:dyDescent="0.15">
      <c r="A40" s="688"/>
      <c r="B40" s="470" t="s">
        <v>42</v>
      </c>
      <c r="C40" s="581">
        <f t="shared" si="10"/>
        <v>259</v>
      </c>
      <c r="D40" s="556">
        <v>1</v>
      </c>
      <c r="E40" s="557"/>
      <c r="F40" s="557">
        <v>8</v>
      </c>
      <c r="G40" s="557">
        <v>16</v>
      </c>
      <c r="H40" s="557">
        <v>204</v>
      </c>
      <c r="I40" s="554">
        <v>30</v>
      </c>
      <c r="J40" s="556">
        <v>97</v>
      </c>
      <c r="K40" s="554">
        <v>162</v>
      </c>
      <c r="L40" s="549">
        <v>259</v>
      </c>
      <c r="M40" s="617" t="str">
        <f t="shared" si="12"/>
        <v xml:space="preserve"> </v>
      </c>
      <c r="N40" s="425"/>
      <c r="O40" s="425"/>
      <c r="P40" s="425"/>
      <c r="Q40" s="425"/>
      <c r="R40" s="425"/>
      <c r="S40" s="425"/>
      <c r="T40" s="425"/>
      <c r="U40" s="425"/>
      <c r="V40" s="425"/>
      <c r="W40" s="447"/>
      <c r="X40" s="425"/>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623" t="str">
        <f t="shared" si="13"/>
        <v/>
      </c>
      <c r="BB40" s="623" t="str">
        <f t="shared" si="11"/>
        <v/>
      </c>
      <c r="BC40" s="623" t="str">
        <f t="shared" si="14"/>
        <v/>
      </c>
      <c r="BD40" s="546">
        <f t="shared" si="15"/>
        <v>0</v>
      </c>
      <c r="BE40" s="546">
        <f t="shared" si="16"/>
        <v>0</v>
      </c>
      <c r="BF40" s="546">
        <f t="shared" si="17"/>
        <v>0</v>
      </c>
      <c r="BG40" s="425"/>
      <c r="BH40" s="425"/>
      <c r="BI40" s="425"/>
      <c r="BJ40" s="425"/>
      <c r="BK40" s="425"/>
      <c r="BL40" s="425"/>
      <c r="BM40" s="425"/>
      <c r="BN40" s="425"/>
      <c r="BO40" s="425"/>
    </row>
    <row r="41" spans="1:67" s="426" customFormat="1" ht="15.95" customHeight="1" x14ac:dyDescent="0.15">
      <c r="A41" s="688"/>
      <c r="B41" s="470" t="s">
        <v>43</v>
      </c>
      <c r="C41" s="581">
        <f t="shared" si="10"/>
        <v>0</v>
      </c>
      <c r="D41" s="556"/>
      <c r="E41" s="557"/>
      <c r="F41" s="557"/>
      <c r="G41" s="557"/>
      <c r="H41" s="557"/>
      <c r="I41" s="554"/>
      <c r="J41" s="556"/>
      <c r="K41" s="554"/>
      <c r="L41" s="549"/>
      <c r="M41" s="617" t="str">
        <f t="shared" si="12"/>
        <v xml:space="preserve"> </v>
      </c>
      <c r="N41" s="425"/>
      <c r="O41" s="425"/>
      <c r="P41" s="425"/>
      <c r="Q41" s="425"/>
      <c r="R41" s="425"/>
      <c r="S41" s="425"/>
      <c r="T41" s="425"/>
      <c r="U41" s="425"/>
      <c r="V41" s="425"/>
      <c r="W41" s="447"/>
      <c r="X41" s="425"/>
      <c r="AD41" s="425"/>
      <c r="AE41" s="425"/>
      <c r="AF41" s="425"/>
      <c r="AG41" s="425"/>
      <c r="AH41" s="425"/>
      <c r="AI41" s="425"/>
      <c r="AJ41" s="425"/>
      <c r="AK41" s="425"/>
      <c r="AL41" s="425"/>
      <c r="AM41" s="425"/>
      <c r="AN41" s="425"/>
      <c r="AO41" s="425"/>
      <c r="AP41" s="425"/>
      <c r="AQ41" s="425"/>
      <c r="AR41" s="425"/>
      <c r="AS41" s="425"/>
      <c r="AT41" s="425"/>
      <c r="AU41" s="425"/>
      <c r="AV41" s="425"/>
      <c r="AW41" s="425"/>
      <c r="AX41" s="425"/>
      <c r="AY41" s="425"/>
      <c r="AZ41" s="425"/>
      <c r="BA41" s="623" t="str">
        <f t="shared" si="13"/>
        <v/>
      </c>
      <c r="BB41" s="623" t="str">
        <f t="shared" si="11"/>
        <v/>
      </c>
      <c r="BC41" s="623" t="str">
        <f t="shared" si="14"/>
        <v/>
      </c>
      <c r="BD41" s="546">
        <f t="shared" si="15"/>
        <v>0</v>
      </c>
      <c r="BE41" s="546">
        <f t="shared" si="16"/>
        <v>0</v>
      </c>
      <c r="BF41" s="546" t="str">
        <f t="shared" si="17"/>
        <v/>
      </c>
      <c r="BG41" s="425"/>
      <c r="BH41" s="425"/>
      <c r="BI41" s="425"/>
      <c r="BJ41" s="425"/>
      <c r="BK41" s="425"/>
      <c r="BL41" s="425"/>
      <c r="BM41" s="425"/>
      <c r="BN41" s="425"/>
      <c r="BO41" s="425"/>
    </row>
    <row r="42" spans="1:67" s="426" customFormat="1" ht="15.95" customHeight="1" x14ac:dyDescent="0.15">
      <c r="A42" s="688"/>
      <c r="B42" s="470" t="s">
        <v>23</v>
      </c>
      <c r="C42" s="581">
        <f t="shared" si="10"/>
        <v>75</v>
      </c>
      <c r="D42" s="556">
        <v>2</v>
      </c>
      <c r="E42" s="557">
        <v>3</v>
      </c>
      <c r="F42" s="557">
        <v>2</v>
      </c>
      <c r="G42" s="557">
        <v>1</v>
      </c>
      <c r="H42" s="557">
        <v>62</v>
      </c>
      <c r="I42" s="554">
        <v>5</v>
      </c>
      <c r="J42" s="556">
        <v>21</v>
      </c>
      <c r="K42" s="554">
        <v>54</v>
      </c>
      <c r="L42" s="549">
        <v>75</v>
      </c>
      <c r="M42" s="617" t="str">
        <f t="shared" si="12"/>
        <v xml:space="preserve"> </v>
      </c>
      <c r="N42" s="425"/>
      <c r="O42" s="425"/>
      <c r="P42" s="425"/>
      <c r="Q42" s="425"/>
      <c r="R42" s="425"/>
      <c r="S42" s="425"/>
      <c r="T42" s="425"/>
      <c r="U42" s="425"/>
      <c r="V42" s="425"/>
      <c r="W42" s="447"/>
      <c r="X42" s="425"/>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623" t="str">
        <f t="shared" si="13"/>
        <v/>
      </c>
      <c r="BB42" s="623" t="str">
        <f t="shared" si="11"/>
        <v/>
      </c>
      <c r="BC42" s="623" t="str">
        <f t="shared" si="14"/>
        <v/>
      </c>
      <c r="BD42" s="546">
        <f t="shared" si="15"/>
        <v>0</v>
      </c>
      <c r="BE42" s="546">
        <f t="shared" si="16"/>
        <v>0</v>
      </c>
      <c r="BF42" s="546">
        <f t="shared" si="17"/>
        <v>0</v>
      </c>
      <c r="BG42" s="425"/>
      <c r="BH42" s="425"/>
      <c r="BI42" s="425"/>
      <c r="BJ42" s="425"/>
      <c r="BK42" s="425"/>
      <c r="BL42" s="425"/>
      <c r="BM42" s="425"/>
      <c r="BN42" s="425"/>
      <c r="BO42" s="425"/>
    </row>
    <row r="43" spans="1:67" s="426" customFormat="1" ht="15.95" customHeight="1" x14ac:dyDescent="0.15">
      <c r="A43" s="688"/>
      <c r="B43" s="470" t="s">
        <v>24</v>
      </c>
      <c r="C43" s="604">
        <f t="shared" si="10"/>
        <v>0</v>
      </c>
      <c r="D43" s="571"/>
      <c r="E43" s="572"/>
      <c r="F43" s="572"/>
      <c r="G43" s="572"/>
      <c r="H43" s="572"/>
      <c r="I43" s="555"/>
      <c r="J43" s="571"/>
      <c r="K43" s="555"/>
      <c r="L43" s="602"/>
      <c r="M43" s="617" t="str">
        <f t="shared" si="12"/>
        <v xml:space="preserve"> </v>
      </c>
      <c r="N43" s="425"/>
      <c r="O43" s="425"/>
      <c r="P43" s="425"/>
      <c r="Q43" s="425"/>
      <c r="R43" s="425"/>
      <c r="S43" s="425"/>
      <c r="T43" s="425"/>
      <c r="U43" s="425"/>
      <c r="V43" s="425"/>
      <c r="W43" s="447"/>
      <c r="X43" s="425"/>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425"/>
      <c r="BA43" s="623" t="str">
        <f t="shared" si="13"/>
        <v/>
      </c>
      <c r="BB43" s="623" t="str">
        <f t="shared" si="11"/>
        <v/>
      </c>
      <c r="BC43" s="623" t="str">
        <f t="shared" si="14"/>
        <v/>
      </c>
      <c r="BD43" s="546">
        <f t="shared" si="15"/>
        <v>0</v>
      </c>
      <c r="BE43" s="546">
        <f t="shared" si="16"/>
        <v>0</v>
      </c>
      <c r="BF43" s="546" t="str">
        <f t="shared" si="17"/>
        <v/>
      </c>
      <c r="BG43" s="425"/>
      <c r="BH43" s="425"/>
      <c r="BI43" s="425"/>
      <c r="BJ43" s="425"/>
      <c r="BK43" s="425"/>
      <c r="BL43" s="425"/>
      <c r="BM43" s="425"/>
      <c r="BN43" s="425"/>
      <c r="BO43" s="425"/>
    </row>
    <row r="44" spans="1:67" s="426" customFormat="1" ht="15.95" customHeight="1" x14ac:dyDescent="0.15">
      <c r="A44" s="684"/>
      <c r="B44" s="471" t="s">
        <v>27</v>
      </c>
      <c r="C44" s="561">
        <f t="shared" si="10"/>
        <v>389</v>
      </c>
      <c r="D44" s="577">
        <f>SUM(D38:D43)</f>
        <v>23</v>
      </c>
      <c r="E44" s="578">
        <f t="shared" ref="E44:L44" si="18">SUM(E38:E43)</f>
        <v>21</v>
      </c>
      <c r="F44" s="578">
        <f t="shared" si="18"/>
        <v>13</v>
      </c>
      <c r="G44" s="578">
        <f t="shared" si="18"/>
        <v>18</v>
      </c>
      <c r="H44" s="578">
        <f t="shared" si="18"/>
        <v>277</v>
      </c>
      <c r="I44" s="579">
        <f t="shared" si="18"/>
        <v>37</v>
      </c>
      <c r="J44" s="577">
        <f t="shared" si="18"/>
        <v>145</v>
      </c>
      <c r="K44" s="579">
        <f t="shared" si="18"/>
        <v>244</v>
      </c>
      <c r="L44" s="589">
        <f t="shared" si="18"/>
        <v>389</v>
      </c>
      <c r="M44" s="617" t="str">
        <f t="shared" si="12"/>
        <v xml:space="preserve"> </v>
      </c>
      <c r="N44" s="425"/>
      <c r="O44" s="425"/>
      <c r="P44" s="425"/>
      <c r="Q44" s="425"/>
      <c r="R44" s="425"/>
      <c r="S44" s="425"/>
      <c r="T44" s="425"/>
      <c r="U44" s="425"/>
      <c r="V44" s="425"/>
      <c r="W44" s="447"/>
      <c r="X44" s="425"/>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425"/>
      <c r="BA44" s="623" t="str">
        <f t="shared" si="13"/>
        <v/>
      </c>
      <c r="BB44" s="623" t="str">
        <f t="shared" si="11"/>
        <v/>
      </c>
      <c r="BC44" s="623" t="str">
        <f t="shared" si="14"/>
        <v/>
      </c>
      <c r="BD44" s="546">
        <f t="shared" si="15"/>
        <v>0</v>
      </c>
      <c r="BE44" s="546">
        <f t="shared" si="16"/>
        <v>0</v>
      </c>
      <c r="BF44" s="546">
        <f t="shared" si="17"/>
        <v>0</v>
      </c>
      <c r="BG44" s="425"/>
      <c r="BH44" s="425"/>
      <c r="BI44" s="425"/>
      <c r="BJ44" s="425"/>
      <c r="BK44" s="425"/>
      <c r="BL44" s="425"/>
      <c r="BM44" s="425"/>
      <c r="BN44" s="425"/>
      <c r="BO44" s="425"/>
    </row>
    <row r="45" spans="1:67" s="426" customFormat="1" ht="15.95" customHeight="1" x14ac:dyDescent="0.15">
      <c r="A45" s="441" t="s">
        <v>28</v>
      </c>
      <c r="B45" s="481" t="s">
        <v>20</v>
      </c>
      <c r="C45" s="605">
        <f t="shared" si="10"/>
        <v>35</v>
      </c>
      <c r="D45" s="590">
        <v>10</v>
      </c>
      <c r="E45" s="591">
        <v>4</v>
      </c>
      <c r="F45" s="591">
        <v>3</v>
      </c>
      <c r="G45" s="591">
        <v>5</v>
      </c>
      <c r="H45" s="591">
        <v>13</v>
      </c>
      <c r="I45" s="592"/>
      <c r="J45" s="590">
        <v>20</v>
      </c>
      <c r="K45" s="592">
        <v>15</v>
      </c>
      <c r="L45" s="586">
        <v>35</v>
      </c>
      <c r="M45" s="617" t="str">
        <f t="shared" si="12"/>
        <v xml:space="preserve"> </v>
      </c>
      <c r="N45" s="425"/>
      <c r="O45" s="425"/>
      <c r="P45" s="425"/>
      <c r="Q45" s="425"/>
      <c r="R45" s="425"/>
      <c r="S45" s="425"/>
      <c r="T45" s="425"/>
      <c r="U45" s="425"/>
      <c r="V45" s="425"/>
      <c r="W45" s="447"/>
      <c r="X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623" t="str">
        <f t="shared" si="13"/>
        <v/>
      </c>
      <c r="BB45" s="623" t="str">
        <f t="shared" si="11"/>
        <v/>
      </c>
      <c r="BC45" s="623" t="str">
        <f t="shared" si="14"/>
        <v/>
      </c>
      <c r="BD45" s="546">
        <f t="shared" si="15"/>
        <v>0</v>
      </c>
      <c r="BE45" s="546">
        <f t="shared" si="16"/>
        <v>0</v>
      </c>
      <c r="BF45" s="546">
        <f t="shared" si="17"/>
        <v>0</v>
      </c>
      <c r="BG45" s="425"/>
      <c r="BH45" s="425"/>
      <c r="BI45" s="425"/>
      <c r="BJ45" s="425"/>
      <c r="BK45" s="425"/>
      <c r="BL45" s="425"/>
      <c r="BM45" s="425"/>
      <c r="BN45" s="425"/>
      <c r="BO45" s="425"/>
    </row>
    <row r="46" spans="1:67" s="426" customFormat="1" ht="15.95" customHeight="1" x14ac:dyDescent="0.15">
      <c r="A46" s="683" t="s">
        <v>29</v>
      </c>
      <c r="B46" s="469" t="s">
        <v>44</v>
      </c>
      <c r="C46" s="603">
        <f t="shared" si="10"/>
        <v>0</v>
      </c>
      <c r="D46" s="567"/>
      <c r="E46" s="568"/>
      <c r="F46" s="568"/>
      <c r="G46" s="568"/>
      <c r="H46" s="568"/>
      <c r="I46" s="580"/>
      <c r="J46" s="567"/>
      <c r="K46" s="580"/>
      <c r="L46" s="587"/>
      <c r="M46" s="617" t="str">
        <f t="shared" si="12"/>
        <v xml:space="preserve"> </v>
      </c>
      <c r="N46" s="425"/>
      <c r="O46" s="425"/>
      <c r="P46" s="425"/>
      <c r="Q46" s="425"/>
      <c r="R46" s="425"/>
      <c r="S46" s="425"/>
      <c r="T46" s="425"/>
      <c r="U46" s="425"/>
      <c r="V46" s="425"/>
      <c r="W46" s="447"/>
      <c r="X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623" t="str">
        <f t="shared" si="13"/>
        <v/>
      </c>
      <c r="BB46" s="623" t="str">
        <f t="shared" si="11"/>
        <v/>
      </c>
      <c r="BC46" s="623" t="str">
        <f t="shared" si="14"/>
        <v/>
      </c>
      <c r="BD46" s="546">
        <f t="shared" si="15"/>
        <v>0</v>
      </c>
      <c r="BE46" s="546">
        <f t="shared" si="16"/>
        <v>0</v>
      </c>
      <c r="BF46" s="546" t="str">
        <f t="shared" si="17"/>
        <v/>
      </c>
      <c r="BG46" s="425"/>
      <c r="BH46" s="425"/>
      <c r="BI46" s="425"/>
      <c r="BJ46" s="425"/>
      <c r="BK46" s="425"/>
      <c r="BL46" s="425"/>
      <c r="BM46" s="425"/>
      <c r="BN46" s="425"/>
      <c r="BO46" s="425"/>
    </row>
    <row r="47" spans="1:67" s="426" customFormat="1" ht="15.95" customHeight="1" x14ac:dyDescent="0.15">
      <c r="A47" s="684"/>
      <c r="B47" s="482" t="s">
        <v>20</v>
      </c>
      <c r="C47" s="596">
        <f t="shared" si="10"/>
        <v>114</v>
      </c>
      <c r="D47" s="558">
        <v>4</v>
      </c>
      <c r="E47" s="559">
        <v>20</v>
      </c>
      <c r="F47" s="559">
        <v>19</v>
      </c>
      <c r="G47" s="559">
        <v>5</v>
      </c>
      <c r="H47" s="559">
        <v>64</v>
      </c>
      <c r="I47" s="560">
        <v>2</v>
      </c>
      <c r="J47" s="558">
        <v>35</v>
      </c>
      <c r="K47" s="560">
        <v>79</v>
      </c>
      <c r="L47" s="550">
        <v>114</v>
      </c>
      <c r="M47" s="617" t="str">
        <f>$BA47&amp;" "&amp;$BB47&amp;""&amp;$BC47</f>
        <v xml:space="preserve"> </v>
      </c>
      <c r="N47" s="425"/>
      <c r="O47" s="425"/>
      <c r="P47" s="425"/>
      <c r="Q47" s="425"/>
      <c r="R47" s="425"/>
      <c r="S47" s="425"/>
      <c r="T47" s="425"/>
      <c r="U47" s="425"/>
      <c r="V47" s="425"/>
      <c r="W47" s="447"/>
      <c r="X47" s="425"/>
      <c r="AD47" s="425"/>
      <c r="AE47" s="425"/>
      <c r="AF47" s="425"/>
      <c r="AG47" s="425"/>
      <c r="AH47" s="425"/>
      <c r="AI47" s="425"/>
      <c r="AJ47" s="425"/>
      <c r="AK47" s="425"/>
      <c r="AL47" s="425"/>
      <c r="AM47" s="425"/>
      <c r="AN47" s="425"/>
      <c r="AO47" s="425"/>
      <c r="AP47" s="425"/>
      <c r="AQ47" s="425"/>
      <c r="AR47" s="425"/>
      <c r="AS47" s="425"/>
      <c r="AT47" s="425"/>
      <c r="AU47" s="425"/>
      <c r="AV47" s="425"/>
      <c r="AW47" s="425"/>
      <c r="AX47" s="425"/>
      <c r="AY47" s="425"/>
      <c r="AZ47" s="425"/>
      <c r="BA47" s="623" t="str">
        <f t="shared" si="13"/>
        <v/>
      </c>
      <c r="BB47" s="623" t="str">
        <f t="shared" si="11"/>
        <v/>
      </c>
      <c r="BC47" s="623" t="str">
        <f t="shared" si="14"/>
        <v/>
      </c>
      <c r="BD47" s="546">
        <f t="shared" si="15"/>
        <v>0</v>
      </c>
      <c r="BE47" s="546">
        <f t="shared" si="16"/>
        <v>0</v>
      </c>
      <c r="BF47" s="546">
        <f t="shared" si="17"/>
        <v>0</v>
      </c>
      <c r="BG47" s="425"/>
      <c r="BH47" s="425"/>
      <c r="BI47" s="425"/>
      <c r="BJ47" s="425"/>
      <c r="BK47" s="425"/>
      <c r="BL47" s="425"/>
      <c r="BM47" s="425"/>
      <c r="BN47" s="425"/>
      <c r="BO47" s="425"/>
    </row>
    <row r="48" spans="1:67" s="425" customFormat="1" ht="30" customHeight="1" x14ac:dyDescent="0.2">
      <c r="A48" s="467" t="s">
        <v>45</v>
      </c>
      <c r="B48" s="432"/>
      <c r="C48" s="432"/>
      <c r="D48" s="448"/>
      <c r="E48" s="448"/>
      <c r="F48" s="448"/>
      <c r="G48" s="448"/>
      <c r="H48" s="448"/>
      <c r="I48" s="448"/>
      <c r="J48" s="448"/>
      <c r="K48" s="483"/>
      <c r="L48" s="484"/>
      <c r="M48" s="624"/>
      <c r="N48" s="429"/>
      <c r="V48" s="447"/>
    </row>
    <row r="49" spans="1:67" s="426" customFormat="1" x14ac:dyDescent="0.2">
      <c r="A49" s="681" t="s">
        <v>4</v>
      </c>
      <c r="B49" s="683" t="s">
        <v>5</v>
      </c>
      <c r="C49" s="675" t="s">
        <v>6</v>
      </c>
      <c r="D49" s="454"/>
      <c r="E49" s="454"/>
      <c r="F49" s="454"/>
      <c r="G49" s="454"/>
      <c r="H49" s="454"/>
      <c r="I49" s="454"/>
      <c r="J49" s="454"/>
      <c r="K49" s="454"/>
      <c r="L49" s="480"/>
      <c r="M49" s="624"/>
      <c r="N49" s="429"/>
      <c r="O49" s="425"/>
      <c r="P49" s="425"/>
      <c r="Q49" s="425"/>
      <c r="R49" s="425"/>
      <c r="S49" s="425"/>
      <c r="T49" s="425"/>
      <c r="U49" s="425"/>
      <c r="V49" s="447"/>
      <c r="W49" s="425"/>
      <c r="X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5"/>
      <c r="BD49" s="425"/>
      <c r="BE49" s="425"/>
      <c r="BF49" s="425"/>
      <c r="BG49" s="425"/>
      <c r="BH49" s="425"/>
      <c r="BI49" s="425"/>
      <c r="BJ49" s="425"/>
      <c r="BK49" s="425"/>
      <c r="BL49" s="425"/>
      <c r="BM49" s="425"/>
      <c r="BN49" s="425"/>
      <c r="BO49" s="425"/>
    </row>
    <row r="50" spans="1:67" s="426" customFormat="1" x14ac:dyDescent="0.2">
      <c r="A50" s="682"/>
      <c r="B50" s="684"/>
      <c r="C50" s="676"/>
      <c r="D50" s="454"/>
      <c r="E50" s="454"/>
      <c r="F50" s="454"/>
      <c r="G50" s="454"/>
      <c r="H50" s="454"/>
      <c r="I50" s="454"/>
      <c r="J50" s="454"/>
      <c r="K50" s="454"/>
      <c r="L50" s="480"/>
      <c r="M50" s="624"/>
      <c r="N50" s="429"/>
      <c r="O50" s="425"/>
      <c r="P50" s="425"/>
      <c r="Q50" s="425"/>
      <c r="R50" s="425"/>
      <c r="S50" s="425"/>
      <c r="T50" s="425"/>
      <c r="U50" s="425"/>
      <c r="V50" s="447"/>
      <c r="W50" s="425"/>
      <c r="X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row>
    <row r="51" spans="1:67" s="426" customFormat="1" ht="15.95" customHeight="1" x14ac:dyDescent="0.2">
      <c r="A51" s="683" t="s">
        <v>46</v>
      </c>
      <c r="B51" s="485" t="s">
        <v>44</v>
      </c>
      <c r="C51" s="594"/>
      <c r="D51" s="454"/>
      <c r="E51" s="454"/>
      <c r="F51" s="454"/>
      <c r="G51" s="454"/>
      <c r="H51" s="425"/>
      <c r="I51" s="454"/>
      <c r="J51" s="454"/>
      <c r="K51" s="437"/>
      <c r="L51" s="480"/>
      <c r="M51" s="624"/>
      <c r="N51" s="429"/>
      <c r="O51" s="425"/>
      <c r="P51" s="425"/>
      <c r="Q51" s="425"/>
      <c r="R51" s="425"/>
      <c r="S51" s="425"/>
      <c r="T51" s="425"/>
      <c r="U51" s="425"/>
      <c r="V51" s="447"/>
      <c r="W51" s="425"/>
      <c r="X51" s="425"/>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5"/>
    </row>
    <row r="52" spans="1:67" s="426" customFormat="1" ht="15.95" customHeight="1" x14ac:dyDescent="0.2">
      <c r="A52" s="684"/>
      <c r="B52" s="470" t="s">
        <v>47</v>
      </c>
      <c r="C52" s="552">
        <v>9</v>
      </c>
      <c r="D52" s="454"/>
      <c r="E52" s="454"/>
      <c r="F52" s="454"/>
      <c r="G52" s="454"/>
      <c r="H52" s="454"/>
      <c r="I52" s="454"/>
      <c r="J52" s="454"/>
      <c r="K52" s="454"/>
      <c r="L52" s="480"/>
      <c r="M52" s="624"/>
      <c r="N52" s="429"/>
      <c r="O52" s="425"/>
      <c r="P52" s="425"/>
      <c r="Q52" s="425"/>
      <c r="R52" s="425"/>
      <c r="S52" s="425"/>
      <c r="T52" s="425"/>
      <c r="U52" s="425"/>
      <c r="V52" s="447"/>
      <c r="W52" s="425"/>
      <c r="X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row>
    <row r="53" spans="1:67" s="426" customFormat="1" ht="15.95" customHeight="1" x14ac:dyDescent="0.2">
      <c r="A53" s="683" t="s">
        <v>48</v>
      </c>
      <c r="B53" s="485" t="s">
        <v>44</v>
      </c>
      <c r="C53" s="594"/>
      <c r="D53" s="454"/>
      <c r="E53" s="454"/>
      <c r="F53" s="454"/>
      <c r="G53" s="454"/>
      <c r="H53" s="454"/>
      <c r="I53" s="454"/>
      <c r="J53" s="454"/>
      <c r="K53" s="454"/>
      <c r="L53" s="480"/>
      <c r="M53" s="624"/>
      <c r="N53" s="429"/>
      <c r="O53" s="425"/>
      <c r="P53" s="425"/>
      <c r="Q53" s="425"/>
      <c r="R53" s="425"/>
      <c r="S53" s="425"/>
      <c r="T53" s="425"/>
      <c r="U53" s="425"/>
      <c r="V53" s="447"/>
      <c r="W53" s="425"/>
      <c r="X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5"/>
    </row>
    <row r="54" spans="1:67" s="426" customFormat="1" ht="15.95" customHeight="1" x14ac:dyDescent="0.2">
      <c r="A54" s="684"/>
      <c r="B54" s="482" t="s">
        <v>47</v>
      </c>
      <c r="C54" s="553">
        <v>17</v>
      </c>
      <c r="D54" s="454"/>
      <c r="E54" s="454"/>
      <c r="F54" s="454"/>
      <c r="G54" s="454"/>
      <c r="H54" s="454"/>
      <c r="I54" s="454"/>
      <c r="J54" s="454"/>
      <c r="K54" s="454"/>
      <c r="L54" s="480"/>
      <c r="M54" s="624"/>
      <c r="N54" s="429"/>
      <c r="O54" s="425"/>
      <c r="P54" s="425"/>
      <c r="Q54" s="425"/>
      <c r="R54" s="425"/>
      <c r="S54" s="425"/>
      <c r="T54" s="425"/>
      <c r="U54" s="425"/>
      <c r="V54" s="447"/>
      <c r="W54" s="425"/>
      <c r="X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5"/>
      <c r="BC54" s="425"/>
      <c r="BD54" s="425"/>
      <c r="BE54" s="425"/>
      <c r="BF54" s="425"/>
      <c r="BG54" s="425"/>
      <c r="BH54" s="425"/>
      <c r="BI54" s="425"/>
      <c r="BJ54" s="425"/>
      <c r="BK54" s="425"/>
      <c r="BL54" s="425"/>
      <c r="BM54" s="425"/>
      <c r="BN54" s="425"/>
      <c r="BO54" s="425"/>
    </row>
    <row r="55" spans="1:67" s="425" customFormat="1" ht="30" customHeight="1" x14ac:dyDescent="0.2">
      <c r="A55" s="486" t="s">
        <v>49</v>
      </c>
      <c r="B55" s="487"/>
      <c r="C55" s="487"/>
      <c r="D55" s="487"/>
      <c r="E55" s="443"/>
      <c r="F55" s="443"/>
      <c r="G55" s="443"/>
      <c r="H55" s="443"/>
      <c r="I55" s="443"/>
      <c r="J55" s="443"/>
      <c r="K55" s="448"/>
      <c r="L55" s="484"/>
      <c r="M55" s="624"/>
      <c r="N55" s="451"/>
      <c r="V55" s="447"/>
    </row>
    <row r="56" spans="1:67" ht="52.5" x14ac:dyDescent="0.2">
      <c r="A56" s="685" t="s">
        <v>4</v>
      </c>
      <c r="B56" s="674"/>
      <c r="C56" s="648" t="s">
        <v>50</v>
      </c>
      <c r="D56" s="648" t="s">
        <v>51</v>
      </c>
      <c r="E56" s="444"/>
      <c r="F56" s="444"/>
      <c r="G56" s="444"/>
      <c r="H56" s="444"/>
      <c r="I56" s="444"/>
      <c r="J56" s="444"/>
      <c r="K56" s="489"/>
      <c r="L56" s="490"/>
      <c r="M56" s="625"/>
      <c r="N56" s="444"/>
      <c r="O56" s="444"/>
      <c r="P56" s="444"/>
      <c r="Q56" s="444"/>
      <c r="R56" s="444"/>
      <c r="S56" s="444"/>
      <c r="T56" s="444"/>
      <c r="U56" s="444"/>
      <c r="V56" s="452"/>
      <c r="W56" s="444"/>
      <c r="X56" s="444"/>
      <c r="AD56" s="444"/>
      <c r="AE56" s="444"/>
      <c r="AF56" s="444"/>
      <c r="AG56" s="444"/>
      <c r="AH56" s="444"/>
      <c r="AI56" s="444"/>
      <c r="AJ56" s="444"/>
      <c r="AK56" s="444"/>
      <c r="AL56" s="444"/>
      <c r="AM56" s="444"/>
      <c r="AN56" s="444"/>
      <c r="AO56" s="444"/>
      <c r="AP56" s="444"/>
      <c r="AQ56" s="444"/>
      <c r="AR56" s="444"/>
      <c r="AS56" s="444"/>
      <c r="AT56" s="444"/>
      <c r="AU56" s="444"/>
      <c r="AV56" s="444"/>
      <c r="AW56" s="444"/>
      <c r="AX56" s="444"/>
      <c r="AY56" s="444"/>
      <c r="AZ56" s="444"/>
      <c r="BA56" s="444"/>
      <c r="BB56" s="444"/>
      <c r="BC56" s="444"/>
      <c r="BD56" s="444"/>
      <c r="BE56" s="444"/>
      <c r="BF56" s="444"/>
      <c r="BG56" s="444"/>
      <c r="BH56" s="444"/>
      <c r="BI56" s="444"/>
      <c r="BJ56" s="444"/>
      <c r="BK56" s="444"/>
      <c r="BL56" s="444"/>
      <c r="BM56" s="444"/>
      <c r="BN56" s="444"/>
      <c r="BO56" s="444"/>
    </row>
    <row r="57" spans="1:67" ht="15.95" customHeight="1" x14ac:dyDescent="0.2">
      <c r="A57" s="653" t="s">
        <v>33</v>
      </c>
      <c r="B57" s="653"/>
      <c r="C57" s="551">
        <v>2</v>
      </c>
      <c r="D57" s="551">
        <v>2</v>
      </c>
      <c r="E57" s="444"/>
      <c r="F57" s="444"/>
      <c r="G57" s="444"/>
      <c r="H57" s="444"/>
      <c r="I57" s="444"/>
      <c r="J57" s="444"/>
      <c r="K57" s="489"/>
      <c r="L57" s="490"/>
      <c r="M57" s="625"/>
      <c r="N57" s="444"/>
      <c r="O57" s="444"/>
      <c r="P57" s="444"/>
      <c r="Q57" s="444"/>
      <c r="R57" s="444"/>
      <c r="S57" s="444"/>
      <c r="T57" s="444"/>
      <c r="U57" s="444"/>
      <c r="V57" s="452"/>
      <c r="W57" s="444"/>
      <c r="X57" s="444"/>
      <c r="AD57" s="444"/>
      <c r="AE57" s="444"/>
      <c r="AF57" s="444"/>
      <c r="AG57" s="444"/>
      <c r="AH57" s="444"/>
      <c r="AI57" s="444"/>
      <c r="AJ57" s="444"/>
      <c r="AK57" s="444"/>
      <c r="AL57" s="444"/>
      <c r="AM57" s="444"/>
      <c r="AN57" s="444"/>
      <c r="AO57" s="444"/>
      <c r="AP57" s="444"/>
      <c r="AQ57" s="444"/>
      <c r="AR57" s="444"/>
      <c r="AS57" s="444"/>
      <c r="AT57" s="444"/>
      <c r="AU57" s="444"/>
      <c r="AV57" s="444"/>
      <c r="AW57" s="444"/>
      <c r="AX57" s="444"/>
      <c r="AY57" s="444"/>
      <c r="AZ57" s="444"/>
      <c r="BA57" s="444"/>
      <c r="BB57" s="444"/>
      <c r="BC57" s="444"/>
      <c r="BD57" s="444"/>
      <c r="BE57" s="444"/>
      <c r="BF57" s="444"/>
      <c r="BG57" s="444"/>
      <c r="BH57" s="444"/>
      <c r="BI57" s="444"/>
      <c r="BJ57" s="444"/>
      <c r="BK57" s="444"/>
      <c r="BL57" s="444"/>
      <c r="BM57" s="444"/>
      <c r="BN57" s="444"/>
      <c r="BO57" s="444"/>
    </row>
    <row r="58" spans="1:67" ht="15.95" customHeight="1" x14ac:dyDescent="0.2">
      <c r="A58" s="658" t="s">
        <v>52</v>
      </c>
      <c r="B58" s="658"/>
      <c r="C58" s="575"/>
      <c r="D58" s="553">
        <v>1</v>
      </c>
      <c r="E58" s="492"/>
      <c r="F58" s="489"/>
      <c r="G58" s="489"/>
      <c r="H58" s="489"/>
      <c r="I58" s="489"/>
      <c r="J58" s="489"/>
      <c r="K58" s="489"/>
      <c r="L58" s="490"/>
      <c r="M58" s="625"/>
      <c r="N58" s="442"/>
      <c r="O58" s="444"/>
      <c r="P58" s="444"/>
      <c r="Q58" s="444"/>
      <c r="R58" s="444"/>
      <c r="S58" s="444"/>
      <c r="T58" s="444"/>
      <c r="U58" s="444"/>
      <c r="V58" s="452"/>
      <c r="W58" s="444"/>
      <c r="X58" s="44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4"/>
      <c r="AZ58" s="444"/>
      <c r="BA58" s="444"/>
      <c r="BB58" s="444"/>
      <c r="BC58" s="444"/>
      <c r="BD58" s="444"/>
      <c r="BE58" s="444"/>
      <c r="BF58" s="444"/>
      <c r="BG58" s="444"/>
      <c r="BH58" s="444"/>
      <c r="BI58" s="444"/>
      <c r="BJ58" s="444"/>
      <c r="BK58" s="444"/>
      <c r="BL58" s="444"/>
      <c r="BM58" s="444"/>
      <c r="BN58" s="444"/>
      <c r="BO58" s="444"/>
    </row>
    <row r="59" spans="1:67" s="444" customFormat="1" ht="30" customHeight="1" x14ac:dyDescent="0.2">
      <c r="A59" s="526" t="s">
        <v>53</v>
      </c>
      <c r="B59" s="494"/>
      <c r="C59" s="494"/>
      <c r="D59" s="494"/>
      <c r="E59" s="495"/>
      <c r="F59" s="495"/>
      <c r="G59" s="495"/>
      <c r="H59" s="495"/>
      <c r="I59" s="495"/>
      <c r="J59" s="495"/>
      <c r="K59" s="496"/>
      <c r="L59" s="497"/>
      <c r="M59" s="625"/>
      <c r="N59" s="626"/>
      <c r="V59" s="452"/>
    </row>
    <row r="60" spans="1:67" ht="15" customHeight="1" x14ac:dyDescent="0.15">
      <c r="A60" s="666" t="s">
        <v>54</v>
      </c>
      <c r="B60" s="667" t="s">
        <v>55</v>
      </c>
      <c r="C60" s="670" t="s">
        <v>6</v>
      </c>
      <c r="D60" s="672" t="s">
        <v>7</v>
      </c>
      <c r="E60" s="673"/>
      <c r="F60" s="673"/>
      <c r="G60" s="673"/>
      <c r="H60" s="673"/>
      <c r="I60" s="674"/>
      <c r="J60" s="675" t="s">
        <v>9</v>
      </c>
      <c r="K60" s="499"/>
      <c r="L60" s="490"/>
      <c r="M60" s="444"/>
      <c r="N60" s="444"/>
      <c r="O60" s="444"/>
      <c r="P60" s="444"/>
      <c r="Q60" s="444"/>
      <c r="R60" s="444"/>
      <c r="S60" s="444"/>
      <c r="T60" s="452"/>
      <c r="U60" s="444"/>
      <c r="V60" s="444"/>
      <c r="W60" s="444"/>
      <c r="X60" s="44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c r="BA60" s="444"/>
      <c r="BB60" s="444"/>
      <c r="BC60" s="444"/>
      <c r="BD60" s="444"/>
      <c r="BE60" s="444"/>
      <c r="BF60" s="444"/>
      <c r="BG60" s="444"/>
      <c r="BH60" s="444"/>
      <c r="BI60" s="444"/>
      <c r="BJ60" s="444"/>
      <c r="BK60" s="444"/>
      <c r="BL60" s="444"/>
      <c r="BM60" s="444"/>
    </row>
    <row r="61" spans="1:67" ht="21" customHeight="1" x14ac:dyDescent="0.15">
      <c r="A61" s="668"/>
      <c r="B61" s="669"/>
      <c r="C61" s="671"/>
      <c r="D61" s="458" t="s">
        <v>10</v>
      </c>
      <c r="E61" s="459" t="s">
        <v>11</v>
      </c>
      <c r="F61" s="459" t="s">
        <v>12</v>
      </c>
      <c r="G61" s="459" t="s">
        <v>13</v>
      </c>
      <c r="H61" s="459" t="s">
        <v>14</v>
      </c>
      <c r="I61" s="460" t="s">
        <v>15</v>
      </c>
      <c r="J61" s="676"/>
      <c r="K61" s="490"/>
      <c r="L61" s="490"/>
      <c r="M61" s="444"/>
      <c r="N61" s="444"/>
      <c r="O61" s="444"/>
      <c r="P61" s="444"/>
      <c r="Q61" s="444"/>
      <c r="R61" s="444"/>
      <c r="S61" s="444"/>
      <c r="T61" s="452"/>
      <c r="U61" s="444"/>
      <c r="V61" s="444"/>
      <c r="W61" s="444"/>
      <c r="X61" s="444"/>
      <c r="AD61" s="444"/>
      <c r="AE61" s="444"/>
      <c r="AF61" s="444"/>
      <c r="AG61" s="444"/>
      <c r="AH61" s="444"/>
      <c r="AI61" s="444"/>
      <c r="AJ61" s="444"/>
      <c r="AK61" s="444"/>
      <c r="AL61" s="444"/>
      <c r="AM61" s="444"/>
      <c r="AN61" s="444"/>
      <c r="AO61" s="444"/>
      <c r="AP61" s="444"/>
      <c r="AQ61" s="444"/>
      <c r="AR61" s="444"/>
      <c r="AS61" s="444"/>
      <c r="AT61" s="444"/>
      <c r="AU61" s="444"/>
      <c r="AV61" s="444"/>
      <c r="AW61" s="444"/>
      <c r="AX61" s="444"/>
      <c r="AY61" s="444"/>
      <c r="AZ61" s="444"/>
      <c r="BA61" s="444"/>
      <c r="BB61" s="444"/>
      <c r="BC61" s="444"/>
      <c r="BD61" s="444"/>
      <c r="BE61" s="444"/>
      <c r="BF61" s="444"/>
      <c r="BG61" s="444"/>
      <c r="BH61" s="444"/>
      <c r="BI61" s="444"/>
      <c r="BJ61" s="444"/>
      <c r="BK61" s="444"/>
      <c r="BL61" s="444"/>
      <c r="BM61" s="444"/>
    </row>
    <row r="62" spans="1:67" ht="21" x14ac:dyDescent="0.2">
      <c r="A62" s="649" t="s">
        <v>56</v>
      </c>
      <c r="B62" s="547" t="s">
        <v>57</v>
      </c>
      <c r="C62" s="576">
        <f>SUM(D62:I62)</f>
        <v>0</v>
      </c>
      <c r="D62" s="590"/>
      <c r="E62" s="591"/>
      <c r="F62" s="591"/>
      <c r="G62" s="591"/>
      <c r="H62" s="591"/>
      <c r="I62" s="592"/>
      <c r="J62" s="586"/>
      <c r="K62" s="436" t="str">
        <f>$BA62&amp;" "&amp;$BB62</f>
        <v xml:space="preserve"> </v>
      </c>
      <c r="L62" s="508"/>
      <c r="M62" s="444"/>
      <c r="N62" s="444"/>
      <c r="O62" s="444"/>
      <c r="P62" s="444"/>
      <c r="Q62" s="444"/>
      <c r="R62" s="444"/>
      <c r="S62" s="444"/>
      <c r="T62" s="444"/>
      <c r="U62" s="452"/>
      <c r="V62" s="444"/>
      <c r="W62" s="444"/>
      <c r="X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623" t="str">
        <f>IF($C62=0,"",IF($J62="",IF($C62="",""," No olvide escribir la columna Beneficiarios."),""))</f>
        <v/>
      </c>
      <c r="BB62" s="623" t="str">
        <f>IF($C62&lt;$J62," El número de Beneficiarios no puede ser mayor que el Total.","")</f>
        <v/>
      </c>
      <c r="BD62" s="546">
        <f>IF($C62&lt;$J62,1,0)</f>
        <v>0</v>
      </c>
      <c r="BE62" s="546" t="str">
        <f>IF($C62=0,"",IF($J62="",IF($C62="","",1),0))</f>
        <v/>
      </c>
      <c r="BF62" s="444"/>
      <c r="BG62" s="444"/>
      <c r="BH62" s="444"/>
      <c r="BI62" s="444"/>
      <c r="BJ62" s="444"/>
      <c r="BK62" s="444"/>
      <c r="BL62" s="444"/>
      <c r="BM62" s="444"/>
    </row>
    <row r="63" spans="1:67" ht="21" x14ac:dyDescent="0.2">
      <c r="A63" s="648" t="s">
        <v>58</v>
      </c>
      <c r="B63" s="524" t="s">
        <v>59</v>
      </c>
      <c r="C63" s="601">
        <f>SUM(D63:I63)</f>
        <v>0</v>
      </c>
      <c r="D63" s="597"/>
      <c r="E63" s="598"/>
      <c r="F63" s="598"/>
      <c r="G63" s="598"/>
      <c r="H63" s="598"/>
      <c r="I63" s="584"/>
      <c r="J63" s="588"/>
      <c r="K63" s="436" t="str">
        <f>$BA63&amp;" "&amp;$BB63</f>
        <v xml:space="preserve"> </v>
      </c>
      <c r="L63" s="508"/>
      <c r="M63" s="444"/>
      <c r="N63" s="444"/>
      <c r="O63" s="444"/>
      <c r="P63" s="444"/>
      <c r="Q63" s="444"/>
      <c r="R63" s="444"/>
      <c r="S63" s="444"/>
      <c r="T63" s="444"/>
      <c r="U63" s="452"/>
      <c r="V63" s="444"/>
      <c r="W63" s="444"/>
      <c r="X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623" t="str">
        <f>IF($C63=0,"",IF($J63="",IF($C63="",""," No olvide escribir la columna Beneficiarios."),""))</f>
        <v/>
      </c>
      <c r="BB63" s="623" t="str">
        <f>IF($C63&lt;$J63," El número de Beneficiarios no puede ser mayor que el Total.","")</f>
        <v/>
      </c>
      <c r="BD63" s="546">
        <f>IF($C63&lt;$J63,1,0)</f>
        <v>0</v>
      </c>
      <c r="BE63" s="546" t="str">
        <f>IF($C63=0,"",IF($J63="",IF($C63="","",1),0))</f>
        <v/>
      </c>
      <c r="BF63" s="444"/>
      <c r="BG63" s="444"/>
      <c r="BH63" s="444"/>
      <c r="BI63" s="444"/>
      <c r="BJ63" s="444"/>
      <c r="BK63" s="444"/>
      <c r="BL63" s="444"/>
      <c r="BM63" s="444"/>
    </row>
    <row r="64" spans="1:67" s="444" customFormat="1" ht="30" customHeight="1" x14ac:dyDescent="0.2">
      <c r="A64" s="664" t="s">
        <v>60</v>
      </c>
      <c r="B64" s="665"/>
      <c r="C64" s="665"/>
      <c r="D64" s="665"/>
      <c r="E64" s="665"/>
      <c r="F64" s="665"/>
      <c r="G64" s="665"/>
      <c r="H64" s="665"/>
      <c r="I64" s="665"/>
      <c r="J64" s="665"/>
      <c r="K64" s="665"/>
      <c r="L64" s="665"/>
      <c r="M64" s="625"/>
      <c r="N64" s="627"/>
      <c r="V64" s="452"/>
    </row>
    <row r="65" spans="1:67" ht="15" customHeight="1" x14ac:dyDescent="0.15">
      <c r="A65" s="666" t="s">
        <v>4</v>
      </c>
      <c r="B65" s="667"/>
      <c r="C65" s="670" t="s">
        <v>6</v>
      </c>
      <c r="D65" s="672" t="s">
        <v>7</v>
      </c>
      <c r="E65" s="673"/>
      <c r="F65" s="673"/>
      <c r="G65" s="673"/>
      <c r="H65" s="673"/>
      <c r="I65" s="674"/>
      <c r="J65" s="672" t="s">
        <v>36</v>
      </c>
      <c r="K65" s="674"/>
      <c r="L65" s="675" t="s">
        <v>9</v>
      </c>
      <c r="M65" s="625"/>
      <c r="N65" s="625"/>
      <c r="O65" s="444"/>
      <c r="P65" s="444"/>
      <c r="Q65" s="444"/>
      <c r="R65" s="444"/>
      <c r="S65" s="444"/>
      <c r="T65" s="444"/>
      <c r="U65" s="444"/>
      <c r="V65" s="452"/>
      <c r="W65" s="444"/>
      <c r="X65" s="444"/>
      <c r="AD65" s="444"/>
      <c r="AE65" s="444"/>
      <c r="AF65" s="444"/>
      <c r="AG65" s="444"/>
      <c r="AH65" s="444"/>
      <c r="AI65" s="444"/>
      <c r="AJ65" s="444"/>
      <c r="AK65" s="444"/>
      <c r="AL65" s="444"/>
      <c r="AM65" s="444"/>
      <c r="AN65" s="444"/>
      <c r="AO65" s="444"/>
      <c r="AP65" s="444"/>
      <c r="AQ65" s="444"/>
      <c r="AR65" s="444"/>
      <c r="AS65" s="444"/>
      <c r="AT65" s="444"/>
      <c r="AU65" s="444"/>
      <c r="AV65" s="444"/>
      <c r="AW65" s="444"/>
      <c r="AX65" s="444"/>
      <c r="AY65" s="444"/>
      <c r="AZ65" s="444"/>
      <c r="BA65" s="444"/>
      <c r="BB65" s="444"/>
      <c r="BC65" s="444"/>
      <c r="BD65" s="444"/>
      <c r="BE65" s="444"/>
      <c r="BF65" s="444"/>
      <c r="BG65" s="444"/>
      <c r="BH65" s="444"/>
      <c r="BI65" s="444"/>
      <c r="BJ65" s="444"/>
      <c r="BK65" s="444"/>
      <c r="BL65" s="444"/>
      <c r="BM65" s="444"/>
      <c r="BN65" s="444"/>
      <c r="BO65" s="444"/>
    </row>
    <row r="66" spans="1:67" ht="21" customHeight="1" x14ac:dyDescent="0.15">
      <c r="A66" s="668"/>
      <c r="B66" s="669"/>
      <c r="C66" s="671"/>
      <c r="D66" s="458" t="s">
        <v>10</v>
      </c>
      <c r="E66" s="459" t="s">
        <v>11</v>
      </c>
      <c r="F66" s="459" t="s">
        <v>12</v>
      </c>
      <c r="G66" s="459" t="s">
        <v>13</v>
      </c>
      <c r="H66" s="459" t="s">
        <v>14</v>
      </c>
      <c r="I66" s="460" t="s">
        <v>15</v>
      </c>
      <c r="J66" s="461" t="s">
        <v>16</v>
      </c>
      <c r="K66" s="462" t="s">
        <v>17</v>
      </c>
      <c r="L66" s="676"/>
      <c r="M66" s="625"/>
      <c r="N66" s="625"/>
      <c r="O66" s="444"/>
      <c r="P66" s="444"/>
      <c r="Q66" s="444"/>
      <c r="R66" s="444"/>
      <c r="S66" s="444"/>
      <c r="T66" s="444"/>
      <c r="U66" s="444"/>
      <c r="V66" s="452"/>
      <c r="W66" s="444"/>
      <c r="X66" s="444"/>
      <c r="AD66" s="444"/>
      <c r="AE66" s="444"/>
      <c r="AF66" s="444"/>
      <c r="AG66" s="444"/>
      <c r="AH66" s="444"/>
      <c r="AI66" s="444"/>
      <c r="AJ66" s="444"/>
      <c r="AK66" s="444"/>
      <c r="AL66" s="444"/>
      <c r="AM66" s="444"/>
      <c r="AN66" s="444"/>
      <c r="AO66" s="444"/>
      <c r="AP66" s="444"/>
      <c r="AQ66" s="444"/>
      <c r="AR66" s="444"/>
      <c r="AS66" s="444"/>
      <c r="AT66" s="444"/>
      <c r="AU66" s="444"/>
      <c r="AV66" s="444"/>
      <c r="AW66" s="444"/>
      <c r="AX66" s="444"/>
      <c r="AY66" s="444"/>
      <c r="AZ66" s="444"/>
      <c r="BA66" s="444"/>
      <c r="BB66" s="444"/>
      <c r="BC66" s="444"/>
      <c r="BD66" s="444"/>
      <c r="BE66" s="444"/>
      <c r="BF66" s="444"/>
      <c r="BG66" s="444"/>
      <c r="BH66" s="444"/>
      <c r="BI66" s="444"/>
      <c r="BJ66" s="444"/>
      <c r="BK66" s="444"/>
      <c r="BL66" s="444"/>
      <c r="BM66" s="444"/>
      <c r="BN66" s="444"/>
      <c r="BO66" s="444"/>
    </row>
    <row r="67" spans="1:67" ht="15.95" customHeight="1" x14ac:dyDescent="0.15">
      <c r="A67" s="655" t="s">
        <v>61</v>
      </c>
      <c r="B67" s="500" t="s">
        <v>19</v>
      </c>
      <c r="C67" s="562">
        <f t="shared" ref="C67:C72" si="19">SUM(D67:I67)</f>
        <v>0</v>
      </c>
      <c r="D67" s="567"/>
      <c r="E67" s="568"/>
      <c r="F67" s="568"/>
      <c r="G67" s="568"/>
      <c r="H67" s="568"/>
      <c r="I67" s="580"/>
      <c r="J67" s="567"/>
      <c r="K67" s="580"/>
      <c r="L67" s="587"/>
      <c r="M67" s="628" t="s">
        <v>62</v>
      </c>
      <c r="N67" s="444"/>
      <c r="O67" s="444"/>
      <c r="P67" s="444"/>
      <c r="Q67" s="444"/>
      <c r="R67" s="444"/>
      <c r="S67" s="444"/>
      <c r="T67" s="444"/>
      <c r="U67" s="444"/>
      <c r="V67" s="444"/>
      <c r="W67" s="452"/>
      <c r="X67" s="444"/>
      <c r="AD67" s="444"/>
      <c r="AE67" s="444"/>
      <c r="AF67" s="444"/>
      <c r="AG67" s="444"/>
      <c r="AH67" s="444"/>
      <c r="AI67" s="444"/>
      <c r="AJ67" s="444"/>
      <c r="AK67" s="444"/>
      <c r="AL67" s="444"/>
      <c r="AM67" s="444"/>
      <c r="AN67" s="444"/>
      <c r="AO67" s="444"/>
      <c r="AP67" s="444"/>
      <c r="AQ67" s="444"/>
      <c r="AR67" s="444"/>
      <c r="AS67" s="444"/>
      <c r="AT67" s="444"/>
      <c r="AU67" s="444"/>
      <c r="AV67" s="444"/>
      <c r="AW67" s="444"/>
      <c r="AX67" s="444"/>
      <c r="AY67" s="444"/>
      <c r="AZ67" s="444"/>
      <c r="BA67" s="629" t="s">
        <v>63</v>
      </c>
      <c r="BB67" s="629" t="s">
        <v>63</v>
      </c>
      <c r="BC67" s="629" t="s">
        <v>63</v>
      </c>
      <c r="BD67" s="546">
        <f>IF($C67&lt;&gt;($J67+$K67),1,0)</f>
        <v>0</v>
      </c>
      <c r="BE67" s="546">
        <f>IF($C67&lt;$L67,1,0)</f>
        <v>0</v>
      </c>
      <c r="BF67" s="546" t="str">
        <f>IF($C67=0,"",IF($L67="",IF($C67="","",1),0))</f>
        <v/>
      </c>
      <c r="BG67" s="444"/>
      <c r="BH67" s="444"/>
      <c r="BI67" s="444"/>
      <c r="BJ67" s="444"/>
      <c r="BK67" s="444"/>
      <c r="BL67" s="444"/>
      <c r="BM67" s="444"/>
      <c r="BN67" s="444"/>
      <c r="BO67" s="444"/>
    </row>
    <row r="68" spans="1:67" ht="15.95" customHeight="1" x14ac:dyDescent="0.15">
      <c r="A68" s="661"/>
      <c r="B68" s="501" t="s">
        <v>44</v>
      </c>
      <c r="C68" s="563">
        <f t="shared" si="19"/>
        <v>0</v>
      </c>
      <c r="D68" s="556"/>
      <c r="E68" s="557"/>
      <c r="F68" s="557"/>
      <c r="G68" s="557"/>
      <c r="H68" s="557"/>
      <c r="I68" s="554"/>
      <c r="J68" s="556"/>
      <c r="K68" s="554"/>
      <c r="L68" s="549"/>
      <c r="M68" s="628" t="s">
        <v>62</v>
      </c>
      <c r="N68" s="444"/>
      <c r="O68" s="444"/>
      <c r="P68" s="444"/>
      <c r="Q68" s="444"/>
      <c r="R68" s="444"/>
      <c r="S68" s="444"/>
      <c r="T68" s="444"/>
      <c r="U68" s="444"/>
      <c r="V68" s="444"/>
      <c r="W68" s="452"/>
      <c r="X68" s="444"/>
      <c r="AD68" s="444"/>
      <c r="AE68" s="444"/>
      <c r="AF68" s="444"/>
      <c r="AG68" s="444"/>
      <c r="AH68" s="444"/>
      <c r="AI68" s="444"/>
      <c r="AJ68" s="444"/>
      <c r="AK68" s="444"/>
      <c r="AL68" s="444"/>
      <c r="AM68" s="444"/>
      <c r="AN68" s="444"/>
      <c r="AO68" s="444"/>
      <c r="AP68" s="444"/>
      <c r="AQ68" s="444"/>
      <c r="AR68" s="444"/>
      <c r="AS68" s="444"/>
      <c r="AT68" s="444"/>
      <c r="AU68" s="444"/>
      <c r="AV68" s="444"/>
      <c r="AW68" s="444"/>
      <c r="AX68" s="444"/>
      <c r="AY68" s="444"/>
      <c r="AZ68" s="444"/>
      <c r="BA68" s="629" t="s">
        <v>63</v>
      </c>
      <c r="BB68" s="629" t="s">
        <v>63</v>
      </c>
      <c r="BC68" s="629" t="s">
        <v>63</v>
      </c>
      <c r="BD68" s="546">
        <f t="shared" ref="BD68:BD87" si="20">IF($C68&lt;&gt;($J68+$K68),1,0)</f>
        <v>0</v>
      </c>
      <c r="BE68" s="546">
        <f t="shared" ref="BE68:BE88" si="21">IF($C68&lt;$L68,1,0)</f>
        <v>0</v>
      </c>
      <c r="BF68" s="546" t="str">
        <f t="shared" ref="BF68:BF87" si="22">IF($C68=0,"",IF($L68="",IF($C68="","",1),0))</f>
        <v/>
      </c>
      <c r="BG68" s="444"/>
      <c r="BH68" s="444"/>
      <c r="BI68" s="444"/>
      <c r="BJ68" s="444"/>
      <c r="BK68" s="444"/>
      <c r="BL68" s="444"/>
      <c r="BM68" s="444"/>
      <c r="BN68" s="444"/>
      <c r="BO68" s="444"/>
    </row>
    <row r="69" spans="1:67" ht="15.95" customHeight="1" x14ac:dyDescent="0.15">
      <c r="A69" s="661"/>
      <c r="B69" s="501" t="s">
        <v>20</v>
      </c>
      <c r="C69" s="563">
        <f t="shared" si="19"/>
        <v>0</v>
      </c>
      <c r="D69" s="556"/>
      <c r="E69" s="557"/>
      <c r="F69" s="557"/>
      <c r="G69" s="557"/>
      <c r="H69" s="557"/>
      <c r="I69" s="554"/>
      <c r="J69" s="556"/>
      <c r="K69" s="554"/>
      <c r="L69" s="549"/>
      <c r="M69" s="628" t="s">
        <v>62</v>
      </c>
      <c r="N69" s="444"/>
      <c r="O69" s="444"/>
      <c r="P69" s="444"/>
      <c r="Q69" s="444"/>
      <c r="R69" s="444"/>
      <c r="S69" s="444"/>
      <c r="T69" s="444"/>
      <c r="U69" s="444"/>
      <c r="V69" s="444"/>
      <c r="W69" s="452"/>
      <c r="X69" s="444"/>
      <c r="AD69" s="444"/>
      <c r="AE69" s="444"/>
      <c r="AF69" s="444"/>
      <c r="AG69" s="444"/>
      <c r="AH69" s="444"/>
      <c r="AI69" s="444"/>
      <c r="AJ69" s="444"/>
      <c r="AK69" s="444"/>
      <c r="AL69" s="444"/>
      <c r="AM69" s="444"/>
      <c r="AN69" s="444"/>
      <c r="AO69" s="444"/>
      <c r="AP69" s="444"/>
      <c r="AQ69" s="444"/>
      <c r="AR69" s="444"/>
      <c r="AS69" s="444"/>
      <c r="AT69" s="444"/>
      <c r="AU69" s="444"/>
      <c r="AV69" s="444"/>
      <c r="AW69" s="444"/>
      <c r="AX69" s="444"/>
      <c r="AY69" s="444"/>
      <c r="AZ69" s="444"/>
      <c r="BA69" s="629" t="s">
        <v>63</v>
      </c>
      <c r="BB69" s="629" t="s">
        <v>63</v>
      </c>
      <c r="BC69" s="629" t="s">
        <v>63</v>
      </c>
      <c r="BD69" s="546">
        <f t="shared" si="20"/>
        <v>0</v>
      </c>
      <c r="BE69" s="546">
        <f t="shared" si="21"/>
        <v>0</v>
      </c>
      <c r="BF69" s="546" t="str">
        <f t="shared" si="22"/>
        <v/>
      </c>
      <c r="BG69" s="444"/>
      <c r="BH69" s="444"/>
      <c r="BI69" s="444"/>
      <c r="BJ69" s="444"/>
      <c r="BK69" s="444"/>
      <c r="BL69" s="444"/>
      <c r="BM69" s="444"/>
      <c r="BN69" s="444"/>
      <c r="BO69" s="444"/>
    </row>
    <row r="70" spans="1:67" ht="15.95" customHeight="1" x14ac:dyDescent="0.15">
      <c r="A70" s="661"/>
      <c r="B70" s="501" t="s">
        <v>42</v>
      </c>
      <c r="C70" s="563">
        <f t="shared" si="19"/>
        <v>0</v>
      </c>
      <c r="D70" s="556"/>
      <c r="E70" s="557"/>
      <c r="F70" s="557"/>
      <c r="G70" s="557"/>
      <c r="H70" s="557"/>
      <c r="I70" s="554"/>
      <c r="J70" s="556"/>
      <c r="K70" s="554"/>
      <c r="L70" s="549"/>
      <c r="M70" s="628" t="s">
        <v>62</v>
      </c>
      <c r="N70" s="444"/>
      <c r="O70" s="444"/>
      <c r="P70" s="444"/>
      <c r="Q70" s="444"/>
      <c r="R70" s="444"/>
      <c r="S70" s="444"/>
      <c r="T70" s="444"/>
      <c r="U70" s="444"/>
      <c r="V70" s="444"/>
      <c r="W70" s="452"/>
      <c r="X70" s="444"/>
      <c r="AD70" s="444"/>
      <c r="AE70" s="444"/>
      <c r="AF70" s="444"/>
      <c r="AG70" s="444"/>
      <c r="AH70" s="444"/>
      <c r="AI70" s="444"/>
      <c r="AJ70" s="444"/>
      <c r="AK70" s="444"/>
      <c r="AL70" s="444"/>
      <c r="AM70" s="444"/>
      <c r="AN70" s="444"/>
      <c r="AO70" s="444"/>
      <c r="AP70" s="444"/>
      <c r="AQ70" s="444"/>
      <c r="AR70" s="444"/>
      <c r="AS70" s="444"/>
      <c r="AT70" s="444"/>
      <c r="AU70" s="444"/>
      <c r="AV70" s="444"/>
      <c r="AW70" s="444"/>
      <c r="AX70" s="444"/>
      <c r="AY70" s="444"/>
      <c r="AZ70" s="444"/>
      <c r="BA70" s="629" t="s">
        <v>63</v>
      </c>
      <c r="BB70" s="629" t="s">
        <v>63</v>
      </c>
      <c r="BC70" s="629" t="s">
        <v>63</v>
      </c>
      <c r="BD70" s="546">
        <f t="shared" si="20"/>
        <v>0</v>
      </c>
      <c r="BE70" s="546">
        <f t="shared" si="21"/>
        <v>0</v>
      </c>
      <c r="BF70" s="546" t="str">
        <f t="shared" si="22"/>
        <v/>
      </c>
      <c r="BG70" s="444"/>
      <c r="BH70" s="444"/>
      <c r="BI70" s="444"/>
      <c r="BJ70" s="444"/>
      <c r="BK70" s="444"/>
      <c r="BL70" s="444"/>
      <c r="BM70" s="444"/>
      <c r="BN70" s="444"/>
      <c r="BO70" s="444"/>
    </row>
    <row r="71" spans="1:67" ht="15.95" customHeight="1" x14ac:dyDescent="0.15">
      <c r="A71" s="661"/>
      <c r="B71" s="501" t="s">
        <v>23</v>
      </c>
      <c r="C71" s="563">
        <f t="shared" si="19"/>
        <v>0</v>
      </c>
      <c r="D71" s="556"/>
      <c r="E71" s="557"/>
      <c r="F71" s="557"/>
      <c r="G71" s="557"/>
      <c r="H71" s="557"/>
      <c r="I71" s="554"/>
      <c r="J71" s="556"/>
      <c r="K71" s="554"/>
      <c r="L71" s="549"/>
      <c r="M71" s="628" t="s">
        <v>62</v>
      </c>
      <c r="N71" s="444"/>
      <c r="O71" s="444"/>
      <c r="P71" s="444"/>
      <c r="Q71" s="444"/>
      <c r="R71" s="444"/>
      <c r="S71" s="444"/>
      <c r="T71" s="444"/>
      <c r="U71" s="444"/>
      <c r="V71" s="444"/>
      <c r="W71" s="452"/>
      <c r="X71" s="444"/>
      <c r="AD71" s="444"/>
      <c r="AE71" s="444"/>
      <c r="AF71" s="444"/>
      <c r="AG71" s="444"/>
      <c r="AH71" s="444"/>
      <c r="AI71" s="444"/>
      <c r="AJ71" s="444"/>
      <c r="AK71" s="444"/>
      <c r="AL71" s="444"/>
      <c r="AM71" s="444"/>
      <c r="AN71" s="444"/>
      <c r="AO71" s="444"/>
      <c r="AP71" s="444"/>
      <c r="AQ71" s="444"/>
      <c r="AR71" s="444"/>
      <c r="AS71" s="444"/>
      <c r="AT71" s="444"/>
      <c r="AU71" s="444"/>
      <c r="AV71" s="444"/>
      <c r="AW71" s="444"/>
      <c r="AX71" s="444"/>
      <c r="AY71" s="444"/>
      <c r="AZ71" s="444"/>
      <c r="BA71" s="629" t="s">
        <v>63</v>
      </c>
      <c r="BB71" s="629" t="s">
        <v>63</v>
      </c>
      <c r="BC71" s="629" t="s">
        <v>63</v>
      </c>
      <c r="BD71" s="546">
        <f t="shared" si="20"/>
        <v>0</v>
      </c>
      <c r="BE71" s="546">
        <f t="shared" si="21"/>
        <v>0</v>
      </c>
      <c r="BF71" s="546" t="str">
        <f t="shared" si="22"/>
        <v/>
      </c>
      <c r="BG71" s="444"/>
      <c r="BH71" s="444"/>
      <c r="BI71" s="444"/>
      <c r="BJ71" s="444"/>
      <c r="BK71" s="444"/>
      <c r="BL71" s="444"/>
      <c r="BM71" s="444"/>
      <c r="BN71" s="444"/>
      <c r="BO71" s="444"/>
    </row>
    <row r="72" spans="1:67" ht="15.95" customHeight="1" x14ac:dyDescent="0.15">
      <c r="A72" s="656"/>
      <c r="B72" s="502" t="s">
        <v>24</v>
      </c>
      <c r="C72" s="564">
        <f t="shared" si="19"/>
        <v>0</v>
      </c>
      <c r="D72" s="558"/>
      <c r="E72" s="559"/>
      <c r="F72" s="559"/>
      <c r="G72" s="559"/>
      <c r="H72" s="559"/>
      <c r="I72" s="560"/>
      <c r="J72" s="558"/>
      <c r="K72" s="560"/>
      <c r="L72" s="550"/>
      <c r="M72" s="628" t="s">
        <v>62</v>
      </c>
      <c r="N72" s="444"/>
      <c r="O72" s="444"/>
      <c r="P72" s="444"/>
      <c r="Q72" s="444"/>
      <c r="R72" s="444"/>
      <c r="S72" s="444"/>
      <c r="T72" s="444"/>
      <c r="U72" s="444"/>
      <c r="V72" s="444"/>
      <c r="W72" s="452"/>
      <c r="X72" s="444"/>
      <c r="AD72" s="444"/>
      <c r="AE72" s="444"/>
      <c r="AF72" s="444"/>
      <c r="AG72" s="444"/>
      <c r="AH72" s="444"/>
      <c r="AI72" s="444"/>
      <c r="AJ72" s="444"/>
      <c r="AK72" s="444"/>
      <c r="AL72" s="444"/>
      <c r="AM72" s="444"/>
      <c r="AN72" s="444"/>
      <c r="AO72" s="444"/>
      <c r="AP72" s="444"/>
      <c r="AQ72" s="444"/>
      <c r="AR72" s="444"/>
      <c r="AS72" s="444"/>
      <c r="AT72" s="444"/>
      <c r="AU72" s="444"/>
      <c r="AV72" s="444"/>
      <c r="AW72" s="444"/>
      <c r="AX72" s="444"/>
      <c r="AY72" s="444"/>
      <c r="AZ72" s="444"/>
      <c r="BA72" s="629" t="s">
        <v>63</v>
      </c>
      <c r="BB72" s="629" t="s">
        <v>63</v>
      </c>
      <c r="BC72" s="629" t="s">
        <v>63</v>
      </c>
      <c r="BD72" s="546">
        <f t="shared" si="20"/>
        <v>0</v>
      </c>
      <c r="BE72" s="546">
        <f t="shared" si="21"/>
        <v>0</v>
      </c>
      <c r="BF72" s="546" t="str">
        <f t="shared" si="22"/>
        <v/>
      </c>
      <c r="BG72" s="444"/>
      <c r="BH72" s="444"/>
      <c r="BI72" s="444"/>
      <c r="BJ72" s="444"/>
      <c r="BK72" s="444"/>
      <c r="BL72" s="444"/>
      <c r="BM72" s="444"/>
      <c r="BN72" s="444"/>
      <c r="BO72" s="444"/>
    </row>
    <row r="73" spans="1:67" ht="25.5" customHeight="1" x14ac:dyDescent="0.15">
      <c r="A73" s="655" t="s">
        <v>64</v>
      </c>
      <c r="B73" s="500" t="s">
        <v>20</v>
      </c>
      <c r="C73" s="562">
        <f t="shared" ref="C73:C78" si="23">SUM(D73:G73)</f>
        <v>0</v>
      </c>
      <c r="D73" s="567"/>
      <c r="E73" s="568"/>
      <c r="F73" s="568"/>
      <c r="G73" s="568"/>
      <c r="H73" s="569"/>
      <c r="I73" s="570"/>
      <c r="J73" s="567"/>
      <c r="K73" s="580"/>
      <c r="L73" s="587"/>
      <c r="M73" s="628" t="s">
        <v>62</v>
      </c>
      <c r="N73" s="444"/>
      <c r="O73" s="444"/>
      <c r="P73" s="444"/>
      <c r="Q73" s="444"/>
      <c r="R73" s="444"/>
      <c r="S73" s="444"/>
      <c r="T73" s="444"/>
      <c r="U73" s="444"/>
      <c r="V73" s="444"/>
      <c r="W73" s="452"/>
      <c r="X73" s="444"/>
      <c r="AD73" s="444"/>
      <c r="AE73" s="444"/>
      <c r="AF73" s="444"/>
      <c r="AG73" s="444"/>
      <c r="AH73" s="444"/>
      <c r="AI73" s="444"/>
      <c r="AJ73" s="444"/>
      <c r="AK73" s="444"/>
      <c r="AL73" s="444"/>
      <c r="AM73" s="444"/>
      <c r="AN73" s="444"/>
      <c r="AO73" s="444"/>
      <c r="AP73" s="444"/>
      <c r="AQ73" s="444"/>
      <c r="AR73" s="444"/>
      <c r="AS73" s="444"/>
      <c r="AT73" s="444"/>
      <c r="AU73" s="444"/>
      <c r="AV73" s="444"/>
      <c r="AW73" s="444"/>
      <c r="AX73" s="444"/>
      <c r="AY73" s="444"/>
      <c r="AZ73" s="444"/>
      <c r="BA73" s="629" t="s">
        <v>63</v>
      </c>
      <c r="BB73" s="629" t="s">
        <v>63</v>
      </c>
      <c r="BC73" s="629" t="s">
        <v>63</v>
      </c>
      <c r="BD73" s="546">
        <f t="shared" si="20"/>
        <v>0</v>
      </c>
      <c r="BE73" s="546">
        <f t="shared" si="21"/>
        <v>0</v>
      </c>
      <c r="BF73" s="546" t="str">
        <f t="shared" si="22"/>
        <v/>
      </c>
      <c r="BG73" s="444"/>
      <c r="BH73" s="444"/>
      <c r="BI73" s="444"/>
      <c r="BJ73" s="444"/>
      <c r="BK73" s="444"/>
      <c r="BL73" s="444"/>
      <c r="BM73" s="444"/>
      <c r="BN73" s="444"/>
      <c r="BO73" s="444"/>
    </row>
    <row r="74" spans="1:67" ht="24.75" customHeight="1" x14ac:dyDescent="0.15">
      <c r="A74" s="656"/>
      <c r="B74" s="502" t="s">
        <v>23</v>
      </c>
      <c r="C74" s="564">
        <f t="shared" si="23"/>
        <v>0</v>
      </c>
      <c r="D74" s="558"/>
      <c r="E74" s="559"/>
      <c r="F74" s="559"/>
      <c r="G74" s="559"/>
      <c r="H74" s="573"/>
      <c r="I74" s="574"/>
      <c r="J74" s="558"/>
      <c r="K74" s="560"/>
      <c r="L74" s="550"/>
      <c r="M74" s="628" t="s">
        <v>62</v>
      </c>
      <c r="N74" s="444"/>
      <c r="O74" s="444"/>
      <c r="P74" s="444"/>
      <c r="Q74" s="444"/>
      <c r="R74" s="444"/>
      <c r="S74" s="444"/>
      <c r="T74" s="444"/>
      <c r="U74" s="444"/>
      <c r="V74" s="444"/>
      <c r="W74" s="452"/>
      <c r="X74" s="444"/>
      <c r="AD74" s="444"/>
      <c r="AE74" s="444"/>
      <c r="AF74" s="444"/>
      <c r="AG74" s="444"/>
      <c r="AH74" s="444"/>
      <c r="AI74" s="444"/>
      <c r="AJ74" s="444"/>
      <c r="AK74" s="444"/>
      <c r="AL74" s="444"/>
      <c r="AM74" s="444"/>
      <c r="AN74" s="444"/>
      <c r="AO74" s="444"/>
      <c r="AP74" s="444"/>
      <c r="AQ74" s="444"/>
      <c r="AR74" s="444"/>
      <c r="AS74" s="444"/>
      <c r="AT74" s="444"/>
      <c r="AU74" s="444"/>
      <c r="AV74" s="444"/>
      <c r="AW74" s="444"/>
      <c r="AX74" s="444"/>
      <c r="AY74" s="444"/>
      <c r="AZ74" s="444"/>
      <c r="BA74" s="629" t="s">
        <v>63</v>
      </c>
      <c r="BB74" s="629" t="s">
        <v>63</v>
      </c>
      <c r="BC74" s="629" t="s">
        <v>63</v>
      </c>
      <c r="BD74" s="546">
        <f t="shared" si="20"/>
        <v>0</v>
      </c>
      <c r="BE74" s="546">
        <f t="shared" si="21"/>
        <v>0</v>
      </c>
      <c r="BF74" s="546" t="str">
        <f t="shared" si="22"/>
        <v/>
      </c>
      <c r="BG74" s="444"/>
      <c r="BH74" s="444"/>
      <c r="BI74" s="444"/>
      <c r="BJ74" s="444"/>
      <c r="BK74" s="444"/>
      <c r="BL74" s="444"/>
      <c r="BM74" s="444"/>
      <c r="BN74" s="444"/>
      <c r="BO74" s="444"/>
    </row>
    <row r="75" spans="1:67" ht="15.95" customHeight="1" x14ac:dyDescent="0.15">
      <c r="A75" s="655" t="s">
        <v>65</v>
      </c>
      <c r="B75" s="500" t="s">
        <v>19</v>
      </c>
      <c r="C75" s="562">
        <f t="shared" si="23"/>
        <v>0</v>
      </c>
      <c r="D75" s="567"/>
      <c r="E75" s="568"/>
      <c r="F75" s="568"/>
      <c r="G75" s="568"/>
      <c r="H75" s="569"/>
      <c r="I75" s="570"/>
      <c r="J75" s="567"/>
      <c r="K75" s="580"/>
      <c r="L75" s="587"/>
      <c r="M75" s="628" t="s">
        <v>62</v>
      </c>
      <c r="N75" s="444"/>
      <c r="O75" s="444"/>
      <c r="P75" s="444"/>
      <c r="Q75" s="444"/>
      <c r="R75" s="444"/>
      <c r="S75" s="444"/>
      <c r="T75" s="444"/>
      <c r="U75" s="444"/>
      <c r="V75" s="444"/>
      <c r="W75" s="452"/>
      <c r="X75" s="444"/>
      <c r="AD75" s="444"/>
      <c r="AE75" s="444"/>
      <c r="AF75" s="444"/>
      <c r="AG75" s="444"/>
      <c r="AH75" s="444"/>
      <c r="AI75" s="444"/>
      <c r="AJ75" s="444"/>
      <c r="AK75" s="444"/>
      <c r="AL75" s="444"/>
      <c r="AM75" s="444"/>
      <c r="AN75" s="444"/>
      <c r="AO75" s="444"/>
      <c r="AP75" s="444"/>
      <c r="AQ75" s="444"/>
      <c r="AR75" s="444"/>
      <c r="AS75" s="444"/>
      <c r="AT75" s="444"/>
      <c r="AU75" s="444"/>
      <c r="AV75" s="444"/>
      <c r="AW75" s="444"/>
      <c r="AX75" s="444"/>
      <c r="AY75" s="444"/>
      <c r="AZ75" s="444"/>
      <c r="BA75" s="629" t="s">
        <v>63</v>
      </c>
      <c r="BB75" s="629" t="s">
        <v>63</v>
      </c>
      <c r="BC75" s="629" t="s">
        <v>63</v>
      </c>
      <c r="BD75" s="546">
        <f t="shared" si="20"/>
        <v>0</v>
      </c>
      <c r="BE75" s="546">
        <f t="shared" si="21"/>
        <v>0</v>
      </c>
      <c r="BF75" s="546" t="str">
        <f t="shared" si="22"/>
        <v/>
      </c>
      <c r="BG75" s="444"/>
      <c r="BH75" s="444"/>
      <c r="BI75" s="444"/>
      <c r="BJ75" s="444"/>
      <c r="BK75" s="444"/>
      <c r="BL75" s="444"/>
      <c r="BM75" s="444"/>
      <c r="BN75" s="444"/>
      <c r="BO75" s="444"/>
    </row>
    <row r="76" spans="1:67" ht="15.95" customHeight="1" x14ac:dyDescent="0.15">
      <c r="A76" s="661"/>
      <c r="B76" s="501" t="s">
        <v>44</v>
      </c>
      <c r="C76" s="563">
        <f t="shared" si="23"/>
        <v>0</v>
      </c>
      <c r="D76" s="556"/>
      <c r="E76" s="557"/>
      <c r="F76" s="557"/>
      <c r="G76" s="557"/>
      <c r="H76" s="565"/>
      <c r="I76" s="566"/>
      <c r="J76" s="556"/>
      <c r="K76" s="554"/>
      <c r="L76" s="549"/>
      <c r="M76" s="628" t="s">
        <v>62</v>
      </c>
      <c r="N76" s="444"/>
      <c r="O76" s="444"/>
      <c r="P76" s="444"/>
      <c r="Q76" s="444"/>
      <c r="R76" s="444"/>
      <c r="S76" s="444"/>
      <c r="T76" s="444"/>
      <c r="U76" s="444"/>
      <c r="V76" s="444"/>
      <c r="W76" s="452"/>
      <c r="X76" s="444"/>
      <c r="AD76" s="444"/>
      <c r="AE76" s="444"/>
      <c r="AF76" s="444"/>
      <c r="AG76" s="444"/>
      <c r="AH76" s="444"/>
      <c r="AI76" s="444"/>
      <c r="AJ76" s="444"/>
      <c r="AK76" s="444"/>
      <c r="AL76" s="444"/>
      <c r="AM76" s="444"/>
      <c r="AN76" s="444"/>
      <c r="AO76" s="444"/>
      <c r="AP76" s="444"/>
      <c r="AQ76" s="444"/>
      <c r="AR76" s="444"/>
      <c r="AS76" s="444"/>
      <c r="AT76" s="444"/>
      <c r="AU76" s="444"/>
      <c r="AV76" s="444"/>
      <c r="AW76" s="444"/>
      <c r="AX76" s="444"/>
      <c r="AY76" s="444"/>
      <c r="AZ76" s="444"/>
      <c r="BA76" s="629" t="s">
        <v>63</v>
      </c>
      <c r="BB76" s="629" t="s">
        <v>63</v>
      </c>
      <c r="BC76" s="629" t="s">
        <v>63</v>
      </c>
      <c r="BD76" s="546">
        <f t="shared" si="20"/>
        <v>0</v>
      </c>
      <c r="BE76" s="546">
        <f t="shared" si="21"/>
        <v>0</v>
      </c>
      <c r="BF76" s="546" t="str">
        <f t="shared" si="22"/>
        <v/>
      </c>
      <c r="BG76" s="444"/>
      <c r="BH76" s="444"/>
      <c r="BI76" s="444"/>
      <c r="BJ76" s="444"/>
      <c r="BK76" s="444"/>
      <c r="BL76" s="444"/>
      <c r="BM76" s="444"/>
      <c r="BN76" s="444"/>
      <c r="BO76" s="444"/>
    </row>
    <row r="77" spans="1:67" ht="15.95" customHeight="1" x14ac:dyDescent="0.15">
      <c r="A77" s="661"/>
      <c r="B77" s="501" t="s">
        <v>20</v>
      </c>
      <c r="C77" s="563">
        <f t="shared" si="23"/>
        <v>0</v>
      </c>
      <c r="D77" s="556"/>
      <c r="E77" s="557"/>
      <c r="F77" s="557"/>
      <c r="G77" s="557"/>
      <c r="H77" s="565"/>
      <c r="I77" s="566"/>
      <c r="J77" s="556"/>
      <c r="K77" s="554"/>
      <c r="L77" s="549"/>
      <c r="M77" s="628" t="s">
        <v>62</v>
      </c>
      <c r="N77" s="444"/>
      <c r="O77" s="444"/>
      <c r="P77" s="444"/>
      <c r="Q77" s="444"/>
      <c r="R77" s="444"/>
      <c r="S77" s="444"/>
      <c r="T77" s="444"/>
      <c r="U77" s="444"/>
      <c r="V77" s="444"/>
      <c r="W77" s="452"/>
      <c r="X77" s="444"/>
      <c r="AD77" s="444"/>
      <c r="AE77" s="444"/>
      <c r="AF77" s="444"/>
      <c r="AG77" s="444"/>
      <c r="AH77" s="444"/>
      <c r="AI77" s="444"/>
      <c r="AJ77" s="444"/>
      <c r="AK77" s="444"/>
      <c r="AL77" s="444"/>
      <c r="AM77" s="444"/>
      <c r="AN77" s="444"/>
      <c r="AO77" s="444"/>
      <c r="AP77" s="444"/>
      <c r="AQ77" s="444"/>
      <c r="AR77" s="444"/>
      <c r="AS77" s="444"/>
      <c r="AT77" s="444"/>
      <c r="AU77" s="444"/>
      <c r="AV77" s="444"/>
      <c r="AW77" s="444"/>
      <c r="AX77" s="444"/>
      <c r="AY77" s="444"/>
      <c r="AZ77" s="444"/>
      <c r="BA77" s="629" t="s">
        <v>63</v>
      </c>
      <c r="BB77" s="629" t="s">
        <v>63</v>
      </c>
      <c r="BC77" s="629" t="s">
        <v>63</v>
      </c>
      <c r="BD77" s="546">
        <f t="shared" si="20"/>
        <v>0</v>
      </c>
      <c r="BE77" s="546">
        <f t="shared" si="21"/>
        <v>0</v>
      </c>
      <c r="BF77" s="546" t="str">
        <f t="shared" si="22"/>
        <v/>
      </c>
      <c r="BG77" s="444"/>
      <c r="BH77" s="444"/>
      <c r="BI77" s="444"/>
      <c r="BJ77" s="444"/>
      <c r="BK77" s="444"/>
      <c r="BL77" s="444"/>
      <c r="BM77" s="444"/>
      <c r="BN77" s="444"/>
      <c r="BO77" s="444"/>
    </row>
    <row r="78" spans="1:67" ht="15.95" customHeight="1" x14ac:dyDescent="0.15">
      <c r="A78" s="656"/>
      <c r="B78" s="502" t="s">
        <v>23</v>
      </c>
      <c r="C78" s="564">
        <f t="shared" si="23"/>
        <v>0</v>
      </c>
      <c r="D78" s="558"/>
      <c r="E78" s="559"/>
      <c r="F78" s="559"/>
      <c r="G78" s="559"/>
      <c r="H78" s="573"/>
      <c r="I78" s="574"/>
      <c r="J78" s="558"/>
      <c r="K78" s="560"/>
      <c r="L78" s="550"/>
      <c r="M78" s="628" t="s">
        <v>62</v>
      </c>
      <c r="N78" s="444"/>
      <c r="O78" s="444"/>
      <c r="P78" s="444"/>
      <c r="Q78" s="444"/>
      <c r="R78" s="444"/>
      <c r="S78" s="444"/>
      <c r="T78" s="444"/>
      <c r="U78" s="444"/>
      <c r="V78" s="444"/>
      <c r="W78" s="452"/>
      <c r="X78" s="444"/>
      <c r="AD78" s="444"/>
      <c r="AE78" s="444"/>
      <c r="AF78" s="444"/>
      <c r="AG78" s="444"/>
      <c r="AH78" s="444"/>
      <c r="AI78" s="444"/>
      <c r="AJ78" s="444"/>
      <c r="AK78" s="444"/>
      <c r="AL78" s="444"/>
      <c r="AM78" s="444"/>
      <c r="AN78" s="444"/>
      <c r="AO78" s="444"/>
      <c r="AP78" s="444"/>
      <c r="AQ78" s="444"/>
      <c r="AR78" s="444"/>
      <c r="AS78" s="444"/>
      <c r="AT78" s="444"/>
      <c r="AU78" s="444"/>
      <c r="AV78" s="444"/>
      <c r="AW78" s="444"/>
      <c r="AX78" s="444"/>
      <c r="AY78" s="444"/>
      <c r="AZ78" s="444"/>
      <c r="BA78" s="629" t="s">
        <v>63</v>
      </c>
      <c r="BB78" s="629" t="s">
        <v>63</v>
      </c>
      <c r="BC78" s="629" t="s">
        <v>63</v>
      </c>
      <c r="BD78" s="546">
        <f t="shared" si="20"/>
        <v>0</v>
      </c>
      <c r="BE78" s="546">
        <f t="shared" si="21"/>
        <v>0</v>
      </c>
      <c r="BF78" s="546" t="str">
        <f t="shared" si="22"/>
        <v/>
      </c>
      <c r="BG78" s="444"/>
      <c r="BH78" s="444"/>
      <c r="BI78" s="444"/>
      <c r="BJ78" s="444"/>
      <c r="BK78" s="444"/>
      <c r="BL78" s="444"/>
      <c r="BM78" s="444"/>
      <c r="BN78" s="444"/>
      <c r="BO78" s="444"/>
    </row>
    <row r="79" spans="1:67" ht="15.95" customHeight="1" x14ac:dyDescent="0.15">
      <c r="A79" s="655" t="s">
        <v>66</v>
      </c>
      <c r="B79" s="500" t="s">
        <v>19</v>
      </c>
      <c r="C79" s="562">
        <f t="shared" ref="C79:C88" si="24">SUM(D79:I79)</f>
        <v>0</v>
      </c>
      <c r="D79" s="567"/>
      <c r="E79" s="568"/>
      <c r="F79" s="568"/>
      <c r="G79" s="568"/>
      <c r="H79" s="568"/>
      <c r="I79" s="580"/>
      <c r="J79" s="567"/>
      <c r="K79" s="580"/>
      <c r="L79" s="587"/>
      <c r="M79" s="628" t="s">
        <v>62</v>
      </c>
      <c r="N79" s="444"/>
      <c r="O79" s="444"/>
      <c r="P79" s="444"/>
      <c r="Q79" s="444"/>
      <c r="R79" s="444"/>
      <c r="S79" s="444"/>
      <c r="T79" s="444"/>
      <c r="U79" s="444"/>
      <c r="V79" s="444"/>
      <c r="W79" s="452"/>
      <c r="X79" s="444"/>
      <c r="AD79" s="444"/>
      <c r="AE79" s="444"/>
      <c r="AF79" s="444"/>
      <c r="AG79" s="444"/>
      <c r="AH79" s="444"/>
      <c r="AI79" s="444"/>
      <c r="AJ79" s="444"/>
      <c r="AK79" s="444"/>
      <c r="AL79" s="444"/>
      <c r="AM79" s="444"/>
      <c r="AN79" s="444"/>
      <c r="AO79" s="444"/>
      <c r="AP79" s="444"/>
      <c r="AQ79" s="444"/>
      <c r="AR79" s="444"/>
      <c r="AS79" s="444"/>
      <c r="AT79" s="444"/>
      <c r="AU79" s="444"/>
      <c r="AV79" s="444"/>
      <c r="AW79" s="444"/>
      <c r="AX79" s="444"/>
      <c r="AY79" s="444"/>
      <c r="AZ79" s="444"/>
      <c r="BA79" s="629" t="s">
        <v>63</v>
      </c>
      <c r="BB79" s="629" t="s">
        <v>63</v>
      </c>
      <c r="BC79" s="629" t="s">
        <v>63</v>
      </c>
      <c r="BD79" s="546">
        <f t="shared" si="20"/>
        <v>0</v>
      </c>
      <c r="BE79" s="546">
        <f t="shared" si="21"/>
        <v>0</v>
      </c>
      <c r="BF79" s="546" t="str">
        <f t="shared" si="22"/>
        <v/>
      </c>
      <c r="BG79" s="444"/>
      <c r="BH79" s="444"/>
      <c r="BI79" s="444"/>
      <c r="BJ79" s="444"/>
      <c r="BK79" s="444"/>
      <c r="BL79" s="444"/>
      <c r="BM79" s="444"/>
      <c r="BN79" s="444"/>
      <c r="BO79" s="444"/>
    </row>
    <row r="80" spans="1:67" ht="15.95" customHeight="1" x14ac:dyDescent="0.15">
      <c r="A80" s="656"/>
      <c r="B80" s="501" t="s">
        <v>44</v>
      </c>
      <c r="C80" s="564">
        <f t="shared" si="24"/>
        <v>0</v>
      </c>
      <c r="D80" s="558"/>
      <c r="E80" s="559"/>
      <c r="F80" s="559"/>
      <c r="G80" s="559"/>
      <c r="H80" s="559"/>
      <c r="I80" s="560"/>
      <c r="J80" s="558"/>
      <c r="K80" s="560"/>
      <c r="L80" s="550"/>
      <c r="M80" s="628" t="s">
        <v>62</v>
      </c>
      <c r="N80" s="444"/>
      <c r="O80" s="444"/>
      <c r="P80" s="444"/>
      <c r="Q80" s="444"/>
      <c r="R80" s="444"/>
      <c r="S80" s="444"/>
      <c r="T80" s="444"/>
      <c r="U80" s="444"/>
      <c r="V80" s="444"/>
      <c r="W80" s="452"/>
      <c r="X80" s="444"/>
      <c r="AD80" s="444"/>
      <c r="AE80" s="444"/>
      <c r="AF80" s="444"/>
      <c r="AG80" s="444"/>
      <c r="AH80" s="444"/>
      <c r="AI80" s="444"/>
      <c r="AJ80" s="444"/>
      <c r="AK80" s="444"/>
      <c r="AL80" s="444"/>
      <c r="AM80" s="444"/>
      <c r="AN80" s="444"/>
      <c r="AO80" s="444"/>
      <c r="AP80" s="444"/>
      <c r="AQ80" s="444"/>
      <c r="AR80" s="444"/>
      <c r="AS80" s="444"/>
      <c r="AT80" s="444"/>
      <c r="AU80" s="444"/>
      <c r="AV80" s="444"/>
      <c r="AW80" s="444"/>
      <c r="AX80" s="444"/>
      <c r="AY80" s="444"/>
      <c r="AZ80" s="444"/>
      <c r="BA80" s="629" t="s">
        <v>63</v>
      </c>
      <c r="BB80" s="629" t="s">
        <v>63</v>
      </c>
      <c r="BC80" s="629" t="s">
        <v>63</v>
      </c>
      <c r="BD80" s="546">
        <f t="shared" si="20"/>
        <v>0</v>
      </c>
      <c r="BE80" s="546">
        <f t="shared" si="21"/>
        <v>0</v>
      </c>
      <c r="BF80" s="546" t="str">
        <f t="shared" si="22"/>
        <v/>
      </c>
      <c r="BG80" s="444"/>
      <c r="BH80" s="444"/>
      <c r="BI80" s="444"/>
      <c r="BJ80" s="444"/>
      <c r="BK80" s="444"/>
      <c r="BL80" s="444"/>
      <c r="BM80" s="444"/>
      <c r="BN80" s="444"/>
      <c r="BO80" s="444"/>
    </row>
    <row r="81" spans="1:67" ht="15.95" customHeight="1" x14ac:dyDescent="0.15">
      <c r="A81" s="655" t="s">
        <v>67</v>
      </c>
      <c r="B81" s="500" t="s">
        <v>19</v>
      </c>
      <c r="C81" s="562">
        <f t="shared" si="24"/>
        <v>0</v>
      </c>
      <c r="D81" s="567"/>
      <c r="E81" s="568"/>
      <c r="F81" s="568"/>
      <c r="G81" s="568"/>
      <c r="H81" s="568"/>
      <c r="I81" s="580"/>
      <c r="J81" s="567"/>
      <c r="K81" s="580"/>
      <c r="L81" s="587"/>
      <c r="M81" s="628" t="s">
        <v>62</v>
      </c>
      <c r="N81" s="444"/>
      <c r="O81" s="444"/>
      <c r="P81" s="444"/>
      <c r="Q81" s="444"/>
      <c r="R81" s="444"/>
      <c r="S81" s="444"/>
      <c r="T81" s="444"/>
      <c r="U81" s="444"/>
      <c r="V81" s="444"/>
      <c r="W81" s="452"/>
      <c r="X81" s="444"/>
      <c r="AD81" s="444"/>
      <c r="AE81" s="444"/>
      <c r="AF81" s="444"/>
      <c r="AG81" s="444"/>
      <c r="AH81" s="444"/>
      <c r="AI81" s="444"/>
      <c r="AJ81" s="444"/>
      <c r="AK81" s="444"/>
      <c r="AL81" s="444"/>
      <c r="AM81" s="444"/>
      <c r="AN81" s="444"/>
      <c r="AO81" s="444"/>
      <c r="AP81" s="444"/>
      <c r="AQ81" s="444"/>
      <c r="AR81" s="444"/>
      <c r="AS81" s="444"/>
      <c r="AT81" s="444"/>
      <c r="AU81" s="444"/>
      <c r="AV81" s="444"/>
      <c r="AW81" s="444"/>
      <c r="AX81" s="444"/>
      <c r="AY81" s="444"/>
      <c r="AZ81" s="444"/>
      <c r="BA81" s="629" t="s">
        <v>63</v>
      </c>
      <c r="BB81" s="629" t="s">
        <v>63</v>
      </c>
      <c r="BC81" s="629" t="s">
        <v>63</v>
      </c>
      <c r="BD81" s="546">
        <f t="shared" si="20"/>
        <v>0</v>
      </c>
      <c r="BE81" s="546">
        <f t="shared" si="21"/>
        <v>0</v>
      </c>
      <c r="BF81" s="546" t="str">
        <f t="shared" si="22"/>
        <v/>
      </c>
      <c r="BG81" s="444"/>
      <c r="BH81" s="444"/>
      <c r="BI81" s="444"/>
      <c r="BJ81" s="444"/>
      <c r="BK81" s="444"/>
      <c r="BL81" s="444"/>
      <c r="BM81" s="444"/>
      <c r="BN81" s="444"/>
      <c r="BO81" s="444"/>
    </row>
    <row r="82" spans="1:67" ht="15.95" customHeight="1" x14ac:dyDescent="0.15">
      <c r="A82" s="656"/>
      <c r="B82" s="502" t="s">
        <v>44</v>
      </c>
      <c r="C82" s="564">
        <f t="shared" si="24"/>
        <v>0</v>
      </c>
      <c r="D82" s="558"/>
      <c r="E82" s="559"/>
      <c r="F82" s="559"/>
      <c r="G82" s="559"/>
      <c r="H82" s="559"/>
      <c r="I82" s="560"/>
      <c r="J82" s="558"/>
      <c r="K82" s="560"/>
      <c r="L82" s="550"/>
      <c r="M82" s="628" t="s">
        <v>62</v>
      </c>
      <c r="N82" s="444"/>
      <c r="O82" s="444"/>
      <c r="P82" s="444"/>
      <c r="Q82" s="444"/>
      <c r="R82" s="444"/>
      <c r="S82" s="444"/>
      <c r="T82" s="444"/>
      <c r="U82" s="444"/>
      <c r="V82" s="444"/>
      <c r="W82" s="452"/>
      <c r="X82" s="444"/>
      <c r="AD82" s="444"/>
      <c r="AE82" s="444"/>
      <c r="AF82" s="444"/>
      <c r="AG82" s="444"/>
      <c r="AH82" s="444"/>
      <c r="AI82" s="444"/>
      <c r="AJ82" s="444"/>
      <c r="AK82" s="444"/>
      <c r="AL82" s="444"/>
      <c r="AM82" s="444"/>
      <c r="AN82" s="444"/>
      <c r="AO82" s="444"/>
      <c r="AP82" s="444"/>
      <c r="AQ82" s="444"/>
      <c r="AR82" s="444"/>
      <c r="AS82" s="444"/>
      <c r="AT82" s="444"/>
      <c r="AU82" s="444"/>
      <c r="AV82" s="444"/>
      <c r="AW82" s="444"/>
      <c r="AX82" s="444"/>
      <c r="AY82" s="444"/>
      <c r="AZ82" s="444"/>
      <c r="BA82" s="629" t="s">
        <v>63</v>
      </c>
      <c r="BB82" s="629" t="s">
        <v>63</v>
      </c>
      <c r="BC82" s="629" t="s">
        <v>63</v>
      </c>
      <c r="BD82" s="546">
        <f t="shared" si="20"/>
        <v>0</v>
      </c>
      <c r="BE82" s="546">
        <f t="shared" si="21"/>
        <v>0</v>
      </c>
      <c r="BF82" s="546" t="str">
        <f t="shared" si="22"/>
        <v/>
      </c>
      <c r="BG82" s="444"/>
      <c r="BH82" s="444"/>
      <c r="BI82" s="444"/>
      <c r="BJ82" s="444"/>
      <c r="BK82" s="444"/>
      <c r="BL82" s="444"/>
      <c r="BM82" s="444"/>
      <c r="BN82" s="444"/>
      <c r="BO82" s="444"/>
    </row>
    <row r="83" spans="1:67" ht="15.95" customHeight="1" x14ac:dyDescent="0.15">
      <c r="A83" s="655" t="s">
        <v>68</v>
      </c>
      <c r="B83" s="500" t="s">
        <v>19</v>
      </c>
      <c r="C83" s="562">
        <f t="shared" si="24"/>
        <v>0</v>
      </c>
      <c r="D83" s="567"/>
      <c r="E83" s="568"/>
      <c r="F83" s="568"/>
      <c r="G83" s="568"/>
      <c r="H83" s="568"/>
      <c r="I83" s="580"/>
      <c r="J83" s="567"/>
      <c r="K83" s="580"/>
      <c r="L83" s="587"/>
      <c r="M83" s="628" t="s">
        <v>62</v>
      </c>
      <c r="N83" s="444"/>
      <c r="O83" s="444"/>
      <c r="P83" s="444"/>
      <c r="Q83" s="444"/>
      <c r="R83" s="444"/>
      <c r="S83" s="444"/>
      <c r="T83" s="444"/>
      <c r="U83" s="444"/>
      <c r="V83" s="444"/>
      <c r="W83" s="452"/>
      <c r="X83" s="444"/>
      <c r="AD83" s="444"/>
      <c r="AE83" s="444"/>
      <c r="AF83" s="444"/>
      <c r="AG83" s="444"/>
      <c r="AH83" s="444"/>
      <c r="AI83" s="444"/>
      <c r="AJ83" s="444"/>
      <c r="AK83" s="444"/>
      <c r="AL83" s="444"/>
      <c r="AM83" s="444"/>
      <c r="AN83" s="444"/>
      <c r="AO83" s="444"/>
      <c r="AP83" s="444"/>
      <c r="AQ83" s="444"/>
      <c r="AR83" s="444"/>
      <c r="AS83" s="444"/>
      <c r="AT83" s="444"/>
      <c r="AU83" s="444"/>
      <c r="AV83" s="444"/>
      <c r="AW83" s="444"/>
      <c r="AX83" s="444"/>
      <c r="AY83" s="444"/>
      <c r="AZ83" s="444"/>
      <c r="BA83" s="629" t="s">
        <v>63</v>
      </c>
      <c r="BB83" s="629" t="s">
        <v>63</v>
      </c>
      <c r="BC83" s="629" t="s">
        <v>63</v>
      </c>
      <c r="BD83" s="546">
        <f t="shared" si="20"/>
        <v>0</v>
      </c>
      <c r="BE83" s="546">
        <f t="shared" si="21"/>
        <v>0</v>
      </c>
      <c r="BF83" s="546" t="str">
        <f t="shared" si="22"/>
        <v/>
      </c>
      <c r="BG83" s="444"/>
      <c r="BH83" s="444"/>
      <c r="BI83" s="444"/>
      <c r="BJ83" s="444"/>
      <c r="BK83" s="444"/>
      <c r="BL83" s="444"/>
      <c r="BM83" s="444"/>
      <c r="BN83" s="444"/>
      <c r="BO83" s="444"/>
    </row>
    <row r="84" spans="1:67" ht="15.95" customHeight="1" x14ac:dyDescent="0.15">
      <c r="A84" s="661"/>
      <c r="B84" s="501" t="s">
        <v>44</v>
      </c>
      <c r="C84" s="563">
        <f t="shared" si="24"/>
        <v>0</v>
      </c>
      <c r="D84" s="556"/>
      <c r="E84" s="557"/>
      <c r="F84" s="557"/>
      <c r="G84" s="557"/>
      <c r="H84" s="557"/>
      <c r="I84" s="554"/>
      <c r="J84" s="556"/>
      <c r="K84" s="554"/>
      <c r="L84" s="549"/>
      <c r="M84" s="628" t="s">
        <v>62</v>
      </c>
      <c r="N84" s="444"/>
      <c r="O84" s="444"/>
      <c r="P84" s="444"/>
      <c r="Q84" s="444"/>
      <c r="R84" s="444"/>
      <c r="S84" s="444"/>
      <c r="T84" s="444"/>
      <c r="U84" s="444"/>
      <c r="V84" s="444"/>
      <c r="W84" s="452"/>
      <c r="X84" s="444"/>
      <c r="AD84" s="444"/>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c r="BA84" s="629" t="s">
        <v>63</v>
      </c>
      <c r="BB84" s="629" t="s">
        <v>63</v>
      </c>
      <c r="BC84" s="629" t="s">
        <v>63</v>
      </c>
      <c r="BD84" s="546">
        <f t="shared" si="20"/>
        <v>0</v>
      </c>
      <c r="BE84" s="546">
        <f t="shared" si="21"/>
        <v>0</v>
      </c>
      <c r="BF84" s="546" t="str">
        <f t="shared" si="22"/>
        <v/>
      </c>
      <c r="BG84" s="444"/>
      <c r="BH84" s="444"/>
      <c r="BI84" s="444"/>
      <c r="BJ84" s="444"/>
      <c r="BK84" s="444"/>
      <c r="BL84" s="444"/>
      <c r="BM84" s="444"/>
      <c r="BN84" s="444"/>
      <c r="BO84" s="444"/>
    </row>
    <row r="85" spans="1:67" ht="15.95" customHeight="1" x14ac:dyDescent="0.15">
      <c r="A85" s="661"/>
      <c r="B85" s="501" t="s">
        <v>20</v>
      </c>
      <c r="C85" s="563">
        <f t="shared" si="24"/>
        <v>0</v>
      </c>
      <c r="D85" s="556"/>
      <c r="E85" s="557"/>
      <c r="F85" s="557"/>
      <c r="G85" s="557"/>
      <c r="H85" s="557"/>
      <c r="I85" s="554"/>
      <c r="J85" s="556"/>
      <c r="K85" s="554"/>
      <c r="L85" s="549"/>
      <c r="M85" s="628" t="s">
        <v>62</v>
      </c>
      <c r="N85" s="444"/>
      <c r="O85" s="444"/>
      <c r="P85" s="444"/>
      <c r="Q85" s="444"/>
      <c r="R85" s="444"/>
      <c r="S85" s="444"/>
      <c r="T85" s="444"/>
      <c r="U85" s="444"/>
      <c r="V85" s="444"/>
      <c r="W85" s="452"/>
      <c r="X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c r="BA85" s="629" t="s">
        <v>63</v>
      </c>
      <c r="BB85" s="629" t="s">
        <v>63</v>
      </c>
      <c r="BC85" s="629" t="s">
        <v>63</v>
      </c>
      <c r="BD85" s="546">
        <f t="shared" si="20"/>
        <v>0</v>
      </c>
      <c r="BE85" s="546">
        <f t="shared" si="21"/>
        <v>0</v>
      </c>
      <c r="BF85" s="546" t="str">
        <f t="shared" si="22"/>
        <v/>
      </c>
      <c r="BG85" s="444"/>
      <c r="BH85" s="444"/>
      <c r="BI85" s="444"/>
      <c r="BJ85" s="444"/>
      <c r="BK85" s="444"/>
      <c r="BL85" s="444"/>
      <c r="BM85" s="444"/>
      <c r="BN85" s="444"/>
      <c r="BO85" s="444"/>
    </row>
    <row r="86" spans="1:67" ht="15.95" customHeight="1" x14ac:dyDescent="0.15">
      <c r="A86" s="661"/>
      <c r="B86" s="501" t="s">
        <v>42</v>
      </c>
      <c r="C86" s="563">
        <f t="shared" si="24"/>
        <v>0</v>
      </c>
      <c r="D86" s="556"/>
      <c r="E86" s="557"/>
      <c r="F86" s="557"/>
      <c r="G86" s="557"/>
      <c r="H86" s="557"/>
      <c r="I86" s="554"/>
      <c r="J86" s="556"/>
      <c r="K86" s="554"/>
      <c r="L86" s="549"/>
      <c r="M86" s="628" t="s">
        <v>62</v>
      </c>
      <c r="N86" s="444"/>
      <c r="O86" s="444"/>
      <c r="P86" s="444"/>
      <c r="Q86" s="444"/>
      <c r="R86" s="444"/>
      <c r="S86" s="444"/>
      <c r="T86" s="444"/>
      <c r="U86" s="444"/>
      <c r="V86" s="444"/>
      <c r="W86" s="452"/>
      <c r="X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c r="AZ86" s="444"/>
      <c r="BA86" s="629" t="s">
        <v>63</v>
      </c>
      <c r="BB86" s="629" t="s">
        <v>63</v>
      </c>
      <c r="BC86" s="629" t="s">
        <v>63</v>
      </c>
      <c r="BD86" s="546">
        <f t="shared" si="20"/>
        <v>0</v>
      </c>
      <c r="BE86" s="546">
        <f t="shared" si="21"/>
        <v>0</v>
      </c>
      <c r="BF86" s="546" t="str">
        <f t="shared" si="22"/>
        <v/>
      </c>
      <c r="BG86" s="444"/>
      <c r="BH86" s="444"/>
      <c r="BI86" s="444"/>
      <c r="BJ86" s="444"/>
      <c r="BK86" s="444"/>
      <c r="BL86" s="444"/>
      <c r="BM86" s="444"/>
      <c r="BN86" s="444"/>
      <c r="BO86" s="444"/>
    </row>
    <row r="87" spans="1:67" ht="15.95" customHeight="1" x14ac:dyDescent="0.15">
      <c r="A87" s="661"/>
      <c r="B87" s="501" t="s">
        <v>23</v>
      </c>
      <c r="C87" s="563">
        <f t="shared" si="24"/>
        <v>0</v>
      </c>
      <c r="D87" s="556"/>
      <c r="E87" s="557"/>
      <c r="F87" s="557"/>
      <c r="G87" s="557"/>
      <c r="H87" s="557"/>
      <c r="I87" s="554"/>
      <c r="J87" s="556"/>
      <c r="K87" s="554"/>
      <c r="L87" s="549"/>
      <c r="M87" s="628" t="s">
        <v>62</v>
      </c>
      <c r="N87" s="444"/>
      <c r="O87" s="444"/>
      <c r="P87" s="444"/>
      <c r="Q87" s="444"/>
      <c r="R87" s="444"/>
      <c r="S87" s="444"/>
      <c r="T87" s="444"/>
      <c r="U87" s="444"/>
      <c r="V87" s="444"/>
      <c r="W87" s="452"/>
      <c r="X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c r="AZ87" s="444"/>
      <c r="BA87" s="629" t="s">
        <v>63</v>
      </c>
      <c r="BB87" s="629" t="s">
        <v>63</v>
      </c>
      <c r="BC87" s="629" t="s">
        <v>63</v>
      </c>
      <c r="BD87" s="546">
        <f t="shared" si="20"/>
        <v>0</v>
      </c>
      <c r="BE87" s="546">
        <f t="shared" si="21"/>
        <v>0</v>
      </c>
      <c r="BF87" s="546" t="str">
        <f t="shared" si="22"/>
        <v/>
      </c>
      <c r="BG87" s="444"/>
      <c r="BH87" s="444"/>
      <c r="BI87" s="444"/>
      <c r="BJ87" s="444"/>
      <c r="BK87" s="444"/>
      <c r="BL87" s="444"/>
      <c r="BM87" s="444"/>
      <c r="BN87" s="444"/>
      <c r="BO87" s="444"/>
    </row>
    <row r="88" spans="1:67" ht="15.95" customHeight="1" x14ac:dyDescent="0.15">
      <c r="A88" s="656"/>
      <c r="B88" s="502" t="s">
        <v>24</v>
      </c>
      <c r="C88" s="564">
        <f t="shared" si="24"/>
        <v>0</v>
      </c>
      <c r="D88" s="558"/>
      <c r="E88" s="559"/>
      <c r="F88" s="559"/>
      <c r="G88" s="559"/>
      <c r="H88" s="559"/>
      <c r="I88" s="560"/>
      <c r="J88" s="558"/>
      <c r="K88" s="560"/>
      <c r="L88" s="550"/>
      <c r="M88" s="628" t="s">
        <v>62</v>
      </c>
      <c r="N88" s="444"/>
      <c r="O88" s="444"/>
      <c r="P88" s="444"/>
      <c r="Q88" s="444"/>
      <c r="R88" s="444"/>
      <c r="S88" s="444"/>
      <c r="T88" s="444"/>
      <c r="U88" s="444"/>
      <c r="V88" s="444"/>
      <c r="W88" s="452"/>
      <c r="X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c r="BA88" s="629" t="s">
        <v>63</v>
      </c>
      <c r="BB88" s="629" t="s">
        <v>63</v>
      </c>
      <c r="BC88" s="629" t="s">
        <v>63</v>
      </c>
      <c r="BD88" s="546">
        <f>IF($C88&lt;&gt;($J88+$K88),1,0)</f>
        <v>0</v>
      </c>
      <c r="BE88" s="546">
        <f t="shared" si="21"/>
        <v>0</v>
      </c>
      <c r="BF88" s="546" t="str">
        <f>IF($C88=0,"",IF($L88="",IF($C88="","",1),0))</f>
        <v/>
      </c>
      <c r="BG88" s="444"/>
      <c r="BH88" s="444"/>
      <c r="BI88" s="444"/>
      <c r="BJ88" s="444"/>
      <c r="BK88" s="444"/>
      <c r="BL88" s="444"/>
      <c r="BM88" s="444"/>
      <c r="BN88" s="444"/>
      <c r="BO88" s="444"/>
    </row>
    <row r="89" spans="1:67" s="444" customFormat="1" ht="30" customHeight="1" x14ac:dyDescent="0.2">
      <c r="A89" s="526" t="s">
        <v>69</v>
      </c>
      <c r="B89" s="503"/>
      <c r="C89" s="503"/>
      <c r="D89" s="504"/>
      <c r="E89" s="504"/>
      <c r="F89" s="504"/>
      <c r="G89" s="505"/>
      <c r="H89" s="505"/>
      <c r="I89" s="505"/>
      <c r="J89" s="505"/>
      <c r="K89" s="506"/>
      <c r="L89" s="506"/>
      <c r="M89" s="630"/>
      <c r="N89" s="631"/>
      <c r="V89" s="452"/>
    </row>
    <row r="90" spans="1:67" ht="31.5" customHeight="1" x14ac:dyDescent="0.15">
      <c r="A90" s="655" t="s">
        <v>70</v>
      </c>
      <c r="B90" s="662"/>
      <c r="C90" s="677" t="s">
        <v>71</v>
      </c>
      <c r="D90" s="678"/>
      <c r="E90" s="677" t="s">
        <v>72</v>
      </c>
      <c r="F90" s="679"/>
      <c r="G90" s="680" t="s">
        <v>73</v>
      </c>
      <c r="H90" s="678"/>
      <c r="I90" s="507"/>
      <c r="J90" s="507"/>
      <c r="K90" s="507"/>
      <c r="L90" s="507"/>
      <c r="M90" s="630"/>
      <c r="N90" s="630"/>
      <c r="O90" s="630"/>
      <c r="P90" s="453"/>
      <c r="Q90" s="444"/>
      <c r="R90" s="444"/>
      <c r="S90" s="444"/>
      <c r="T90" s="444"/>
      <c r="U90" s="444"/>
      <c r="V90" s="444"/>
      <c r="W90" s="444"/>
      <c r="X90" s="452"/>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c r="AZ90" s="444"/>
      <c r="BA90" s="444"/>
      <c r="BB90" s="444"/>
      <c r="BC90" s="444"/>
      <c r="BD90" s="444"/>
      <c r="BE90" s="444"/>
      <c r="BF90" s="444"/>
      <c r="BG90" s="444"/>
      <c r="BH90" s="444"/>
      <c r="BI90" s="444"/>
      <c r="BJ90" s="444"/>
      <c r="BK90" s="444"/>
      <c r="BL90" s="444"/>
      <c r="BM90" s="444"/>
      <c r="BN90" s="444"/>
      <c r="BO90" s="444"/>
    </row>
    <row r="91" spans="1:67" ht="21" x14ac:dyDescent="0.15">
      <c r="A91" s="663"/>
      <c r="B91" s="663"/>
      <c r="C91" s="509" t="s">
        <v>74</v>
      </c>
      <c r="D91" s="510" t="s">
        <v>75</v>
      </c>
      <c r="E91" s="509" t="s">
        <v>74</v>
      </c>
      <c r="F91" s="511" t="s">
        <v>75</v>
      </c>
      <c r="G91" s="512" t="s">
        <v>74</v>
      </c>
      <c r="H91" s="510" t="s">
        <v>75</v>
      </c>
      <c r="I91" s="507"/>
      <c r="J91" s="507"/>
      <c r="K91" s="507"/>
      <c r="L91" s="507"/>
      <c r="M91" s="630"/>
      <c r="N91" s="630"/>
      <c r="O91" s="630"/>
      <c r="P91" s="453"/>
      <c r="Q91" s="444"/>
      <c r="R91" s="444"/>
      <c r="S91" s="444"/>
      <c r="T91" s="444"/>
      <c r="U91" s="444"/>
      <c r="V91" s="444"/>
      <c r="W91" s="444"/>
      <c r="X91" s="452"/>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c r="AZ91" s="444"/>
      <c r="BA91" s="444"/>
      <c r="BB91" s="444"/>
      <c r="BC91" s="444"/>
      <c r="BD91" s="444"/>
      <c r="BE91" s="444"/>
      <c r="BF91" s="444"/>
      <c r="BG91" s="444"/>
      <c r="BH91" s="444"/>
      <c r="BI91" s="444"/>
      <c r="BJ91" s="444"/>
      <c r="BK91" s="444"/>
      <c r="BL91" s="444"/>
      <c r="BM91" s="444"/>
      <c r="BN91" s="444"/>
      <c r="BO91" s="444"/>
    </row>
    <row r="92" spans="1:67" ht="15.95" customHeight="1" x14ac:dyDescent="0.15">
      <c r="A92" s="653" t="s">
        <v>76</v>
      </c>
      <c r="B92" s="653"/>
      <c r="C92" s="607"/>
      <c r="D92" s="608"/>
      <c r="E92" s="607"/>
      <c r="F92" s="609"/>
      <c r="G92" s="610"/>
      <c r="H92" s="608"/>
      <c r="I92" s="507"/>
      <c r="J92" s="507"/>
      <c r="K92" s="507"/>
      <c r="L92" s="507"/>
      <c r="M92" s="630"/>
      <c r="N92" s="630"/>
      <c r="O92" s="630"/>
      <c r="P92" s="453"/>
      <c r="Q92" s="444"/>
      <c r="R92" s="444"/>
      <c r="S92" s="444"/>
      <c r="T92" s="444"/>
      <c r="U92" s="444"/>
      <c r="V92" s="444"/>
      <c r="W92" s="444"/>
      <c r="X92" s="452"/>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c r="AZ92" s="444"/>
      <c r="BA92" s="444"/>
      <c r="BB92" s="444"/>
      <c r="BC92" s="444"/>
      <c r="BD92" s="444"/>
      <c r="BE92" s="444"/>
      <c r="BF92" s="444"/>
      <c r="BG92" s="444"/>
      <c r="BH92" s="444"/>
      <c r="BI92" s="444"/>
      <c r="BJ92" s="444"/>
      <c r="BK92" s="444"/>
      <c r="BL92" s="444"/>
      <c r="BM92" s="444"/>
      <c r="BN92" s="444"/>
      <c r="BO92" s="444"/>
    </row>
    <row r="93" spans="1:67" ht="15.95" customHeight="1" x14ac:dyDescent="0.15">
      <c r="A93" s="657" t="s">
        <v>77</v>
      </c>
      <c r="B93" s="657"/>
      <c r="C93" s="611"/>
      <c r="D93" s="612"/>
      <c r="E93" s="611"/>
      <c r="F93" s="613"/>
      <c r="G93" s="614"/>
      <c r="H93" s="612"/>
      <c r="I93" s="507"/>
      <c r="J93" s="507"/>
      <c r="K93" s="507"/>
      <c r="L93" s="507"/>
      <c r="M93" s="630"/>
      <c r="N93" s="630"/>
      <c r="O93" s="630"/>
      <c r="P93" s="453"/>
      <c r="Q93" s="444"/>
      <c r="R93" s="444"/>
      <c r="S93" s="444"/>
      <c r="T93" s="444"/>
      <c r="U93" s="444"/>
      <c r="V93" s="444"/>
      <c r="W93" s="444"/>
      <c r="X93" s="452"/>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c r="AZ93" s="444"/>
      <c r="BA93" s="444"/>
      <c r="BB93" s="444"/>
      <c r="BC93" s="444"/>
      <c r="BD93" s="444"/>
      <c r="BE93" s="444"/>
      <c r="BF93" s="444"/>
      <c r="BG93" s="444"/>
      <c r="BH93" s="444"/>
      <c r="BI93" s="444"/>
      <c r="BJ93" s="444"/>
      <c r="BK93" s="444"/>
      <c r="BL93" s="444"/>
      <c r="BM93" s="444"/>
      <c r="BN93" s="444"/>
      <c r="BO93" s="444"/>
    </row>
    <row r="94" spans="1:67" ht="15.95" customHeight="1" x14ac:dyDescent="0.15">
      <c r="A94" s="657" t="s">
        <v>78</v>
      </c>
      <c r="B94" s="657"/>
      <c r="C94" s="611"/>
      <c r="D94" s="612"/>
      <c r="E94" s="611"/>
      <c r="F94" s="613"/>
      <c r="G94" s="614"/>
      <c r="H94" s="612"/>
      <c r="I94" s="507"/>
      <c r="J94" s="507"/>
      <c r="K94" s="507"/>
      <c r="L94" s="507"/>
      <c r="M94" s="630"/>
      <c r="N94" s="630"/>
      <c r="O94" s="630"/>
      <c r="P94" s="453"/>
      <c r="Q94" s="444"/>
      <c r="R94" s="444"/>
      <c r="S94" s="444"/>
      <c r="T94" s="444"/>
      <c r="U94" s="444"/>
      <c r="V94" s="444"/>
      <c r="W94" s="444"/>
      <c r="X94" s="452"/>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c r="AZ94" s="444"/>
      <c r="BA94" s="444"/>
      <c r="BB94" s="444"/>
      <c r="BC94" s="444"/>
      <c r="BD94" s="444"/>
      <c r="BE94" s="444"/>
      <c r="BF94" s="444"/>
      <c r="BG94" s="444"/>
      <c r="BH94" s="444"/>
      <c r="BI94" s="444"/>
      <c r="BJ94" s="444"/>
      <c r="BK94" s="444"/>
      <c r="BL94" s="444"/>
      <c r="BM94" s="444"/>
      <c r="BN94" s="444"/>
      <c r="BO94" s="444"/>
    </row>
    <row r="95" spans="1:67" ht="24.75" customHeight="1" x14ac:dyDescent="0.15">
      <c r="A95" s="658" t="s">
        <v>79</v>
      </c>
      <c r="B95" s="658"/>
      <c r="C95" s="558"/>
      <c r="D95" s="574"/>
      <c r="E95" s="558"/>
      <c r="F95" s="606"/>
      <c r="G95" s="585"/>
      <c r="H95" s="574"/>
      <c r="I95" s="507"/>
      <c r="J95" s="507"/>
      <c r="K95" s="507"/>
      <c r="L95" s="507"/>
      <c r="M95" s="630"/>
      <c r="N95" s="630"/>
      <c r="O95" s="630"/>
      <c r="P95" s="453"/>
      <c r="Q95" s="444"/>
      <c r="R95" s="444"/>
      <c r="S95" s="444"/>
      <c r="T95" s="444"/>
      <c r="U95" s="444"/>
      <c r="V95" s="444"/>
      <c r="W95" s="444"/>
      <c r="X95" s="452"/>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c r="BA95" s="444"/>
      <c r="BB95" s="444"/>
      <c r="BC95" s="444"/>
      <c r="BD95" s="444"/>
      <c r="BE95" s="444"/>
      <c r="BF95" s="444"/>
      <c r="BG95" s="444"/>
      <c r="BH95" s="444"/>
      <c r="BI95" s="444"/>
      <c r="BJ95" s="444"/>
      <c r="BK95" s="444"/>
      <c r="BL95" s="444"/>
      <c r="BM95" s="444"/>
      <c r="BN95" s="444"/>
      <c r="BO95" s="444"/>
    </row>
    <row r="96" spans="1:67" s="444" customFormat="1" ht="30" customHeight="1" x14ac:dyDescent="0.2">
      <c r="A96" s="513" t="s">
        <v>80</v>
      </c>
      <c r="B96" s="514"/>
      <c r="C96" s="493"/>
      <c r="D96" s="493"/>
      <c r="E96" s="493"/>
      <c r="F96" s="493"/>
      <c r="G96" s="493"/>
      <c r="H96" s="493"/>
      <c r="I96" s="515"/>
      <c r="J96" s="514"/>
      <c r="K96" s="506"/>
      <c r="L96" s="506"/>
      <c r="M96" s="630"/>
      <c r="N96" s="442"/>
      <c r="V96" s="452"/>
    </row>
    <row r="97" spans="1:67" s="444" customFormat="1" ht="30" customHeight="1" x14ac:dyDescent="0.2">
      <c r="A97" s="516" t="s">
        <v>81</v>
      </c>
      <c r="B97" s="517"/>
      <c r="C97" s="517"/>
      <c r="D97" s="517"/>
      <c r="E97" s="517"/>
      <c r="F97" s="517"/>
      <c r="G97" s="517"/>
      <c r="H97" s="517"/>
      <c r="I97" s="517"/>
      <c r="J97" s="517"/>
      <c r="K97" s="518"/>
      <c r="L97" s="498"/>
      <c r="M97" s="626"/>
      <c r="N97" s="626"/>
      <c r="V97" s="452"/>
    </row>
    <row r="98" spans="1:67" ht="15" x14ac:dyDescent="0.2">
      <c r="A98" s="659" t="s">
        <v>4</v>
      </c>
      <c r="B98" s="659" t="s">
        <v>6</v>
      </c>
      <c r="C98" s="519"/>
      <c r="D98" s="519"/>
      <c r="E98" s="519"/>
      <c r="F98" s="519"/>
      <c r="G98" s="520"/>
      <c r="H98" s="521"/>
      <c r="I98" s="521"/>
      <c r="J98" s="521"/>
      <c r="K98" s="522"/>
      <c r="L98" s="491"/>
      <c r="M98" s="444"/>
      <c r="N98" s="444"/>
      <c r="O98" s="444"/>
      <c r="P98" s="444"/>
      <c r="Q98" s="444"/>
      <c r="R98" s="444"/>
      <c r="S98" s="444"/>
      <c r="T98" s="444"/>
      <c r="U98" s="444"/>
      <c r="V98" s="452"/>
      <c r="W98" s="444"/>
      <c r="X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c r="AZ98" s="444"/>
      <c r="BA98" s="444"/>
      <c r="BB98" s="444"/>
      <c r="BC98" s="444"/>
      <c r="BD98" s="444"/>
      <c r="BE98" s="444"/>
      <c r="BF98" s="444"/>
      <c r="BG98" s="444"/>
      <c r="BH98" s="444"/>
      <c r="BI98" s="444"/>
      <c r="BJ98" s="444"/>
      <c r="BK98" s="444"/>
      <c r="BL98" s="444"/>
      <c r="BM98" s="444"/>
      <c r="BN98" s="444"/>
      <c r="BO98" s="444"/>
    </row>
    <row r="99" spans="1:67" ht="15" x14ac:dyDescent="0.2">
      <c r="A99" s="660"/>
      <c r="B99" s="660"/>
      <c r="C99" s="523"/>
      <c r="D99" s="519"/>
      <c r="E99" s="520"/>
      <c r="F99" s="520"/>
      <c r="G99" s="520"/>
      <c r="H99" s="521"/>
      <c r="I99" s="521"/>
      <c r="J99" s="521"/>
      <c r="K99" s="522"/>
      <c r="L99" s="491"/>
      <c r="M99" s="444"/>
      <c r="N99" s="444"/>
      <c r="O99" s="444"/>
      <c r="P99" s="444"/>
      <c r="Q99" s="444"/>
      <c r="R99" s="444"/>
      <c r="S99" s="444"/>
      <c r="T99" s="444"/>
      <c r="U99" s="444"/>
      <c r="V99" s="452"/>
      <c r="W99" s="444"/>
      <c r="X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c r="AZ99" s="444"/>
      <c r="BA99" s="444"/>
      <c r="BB99" s="444"/>
      <c r="BC99" s="444"/>
      <c r="BD99" s="444"/>
      <c r="BE99" s="444"/>
      <c r="BF99" s="444"/>
      <c r="BG99" s="444"/>
      <c r="BH99" s="444"/>
      <c r="BI99" s="444"/>
      <c r="BJ99" s="444"/>
      <c r="BK99" s="444"/>
      <c r="BL99" s="444"/>
      <c r="BM99" s="444"/>
      <c r="BN99" s="444"/>
      <c r="BO99" s="444"/>
    </row>
    <row r="100" spans="1:67" ht="21" x14ac:dyDescent="0.2">
      <c r="A100" s="524" t="s">
        <v>82</v>
      </c>
      <c r="B100" s="593">
        <v>3</v>
      </c>
      <c r="C100" s="525"/>
      <c r="D100" s="525"/>
      <c r="E100" s="525"/>
      <c r="F100" s="525"/>
      <c r="G100" s="489"/>
      <c r="H100" s="521"/>
      <c r="I100" s="521"/>
      <c r="J100" s="521"/>
      <c r="K100" s="522"/>
      <c r="L100" s="491"/>
      <c r="M100" s="444"/>
      <c r="N100" s="444"/>
      <c r="O100" s="444"/>
      <c r="P100" s="444"/>
      <c r="Q100" s="444"/>
      <c r="R100" s="444"/>
      <c r="S100" s="444"/>
      <c r="T100" s="444"/>
      <c r="U100" s="444"/>
      <c r="V100" s="452"/>
      <c r="W100" s="444"/>
      <c r="X100" s="444"/>
      <c r="AD100" s="444"/>
      <c r="AE100" s="444"/>
      <c r="BA100" s="444"/>
      <c r="BB100" s="444"/>
      <c r="BC100" s="444"/>
      <c r="BD100" s="444"/>
      <c r="BE100" s="444"/>
    </row>
    <row r="101" spans="1:67" s="444" customFormat="1" ht="30" customHeight="1" x14ac:dyDescent="0.2">
      <c r="A101" s="526" t="s">
        <v>83</v>
      </c>
      <c r="B101" s="527"/>
      <c r="C101" s="528"/>
      <c r="D101" s="529"/>
      <c r="E101" s="530"/>
      <c r="F101" s="531"/>
      <c r="G101" s="531"/>
      <c r="H101" s="531"/>
      <c r="I101" s="531"/>
      <c r="J101" s="531"/>
      <c r="K101" s="532"/>
      <c r="L101" s="531"/>
      <c r="M101" s="626"/>
      <c r="N101" s="626"/>
      <c r="V101" s="452"/>
    </row>
    <row r="102" spans="1:67" ht="23.25" customHeight="1" x14ac:dyDescent="0.2">
      <c r="A102" s="655" t="s">
        <v>84</v>
      </c>
      <c r="B102" s="655" t="s">
        <v>85</v>
      </c>
      <c r="C102" s="654" t="s">
        <v>86</v>
      </c>
      <c r="D102" s="654"/>
      <c r="E102" s="654"/>
      <c r="F102" s="655" t="s">
        <v>87</v>
      </c>
      <c r="G102" s="444"/>
      <c r="H102" s="444"/>
      <c r="I102" s="444"/>
      <c r="J102" s="533"/>
      <c r="K102" s="491"/>
      <c r="L102" s="491"/>
      <c r="M102" s="444"/>
      <c r="N102" s="444"/>
      <c r="O102" s="444"/>
      <c r="P102" s="444"/>
      <c r="Q102" s="444"/>
      <c r="R102" s="444"/>
      <c r="S102" s="444"/>
      <c r="T102" s="444"/>
      <c r="U102" s="452"/>
      <c r="V102" s="444"/>
      <c r="W102" s="444"/>
      <c r="X102" s="444"/>
      <c r="AD102" s="444"/>
      <c r="AE102" s="444"/>
      <c r="AF102" s="444"/>
      <c r="AG102" s="444"/>
      <c r="AH102" s="444"/>
      <c r="AI102" s="444"/>
      <c r="AJ102" s="444"/>
      <c r="BA102" s="444"/>
      <c r="BB102" s="444"/>
      <c r="BC102" s="444"/>
      <c r="BD102" s="444"/>
      <c r="BE102" s="444"/>
    </row>
    <row r="103" spans="1:67" ht="29.25" customHeight="1" x14ac:dyDescent="0.2">
      <c r="A103" s="656"/>
      <c r="B103" s="656"/>
      <c r="C103" s="534" t="s">
        <v>88</v>
      </c>
      <c r="D103" s="534" t="s">
        <v>89</v>
      </c>
      <c r="E103" s="534" t="s">
        <v>90</v>
      </c>
      <c r="F103" s="656"/>
      <c r="G103" s="444"/>
      <c r="H103" s="444"/>
      <c r="I103" s="444"/>
      <c r="J103" s="533"/>
      <c r="K103" s="491"/>
      <c r="L103" s="491"/>
      <c r="M103" s="444"/>
      <c r="N103" s="444"/>
      <c r="O103" s="444"/>
      <c r="P103" s="444"/>
      <c r="Q103" s="444"/>
      <c r="R103" s="444"/>
      <c r="S103" s="444"/>
      <c r="T103" s="444"/>
      <c r="U103" s="452"/>
      <c r="V103" s="444"/>
      <c r="W103" s="444"/>
      <c r="X103" s="444"/>
      <c r="AD103" s="444"/>
      <c r="AE103" s="444"/>
      <c r="AF103" s="444"/>
      <c r="AG103" s="444"/>
      <c r="AH103" s="444"/>
      <c r="AI103" s="444"/>
      <c r="AJ103" s="444"/>
      <c r="BA103" s="444"/>
      <c r="BB103" s="444"/>
      <c r="BC103" s="444"/>
      <c r="BD103" s="444"/>
      <c r="BE103" s="444"/>
    </row>
    <row r="104" spans="1:67" ht="30.75" customHeight="1" x14ac:dyDescent="0.2">
      <c r="A104" s="535" t="s">
        <v>91</v>
      </c>
      <c r="B104" s="594">
        <v>4</v>
      </c>
      <c r="C104" s="594"/>
      <c r="D104" s="594">
        <v>4</v>
      </c>
      <c r="E104" s="594"/>
      <c r="F104" s="594">
        <v>4</v>
      </c>
      <c r="G104" s="444"/>
      <c r="H104" s="444"/>
      <c r="I104" s="444"/>
      <c r="J104" s="533"/>
      <c r="K104" s="491"/>
      <c r="L104" s="491"/>
      <c r="M104" s="444"/>
      <c r="N104" s="444"/>
      <c r="O104" s="444"/>
      <c r="P104" s="444"/>
      <c r="Q104" s="444"/>
      <c r="R104" s="444"/>
      <c r="S104" s="444"/>
      <c r="T104" s="444"/>
      <c r="U104" s="452"/>
      <c r="V104" s="444"/>
      <c r="W104" s="444"/>
      <c r="X104" s="444"/>
      <c r="AD104" s="444"/>
      <c r="AE104" s="444"/>
      <c r="AF104" s="444"/>
      <c r="AG104" s="444"/>
      <c r="AH104" s="444"/>
      <c r="AI104" s="444"/>
      <c r="AJ104" s="444"/>
      <c r="BA104" s="444"/>
      <c r="BB104" s="444"/>
      <c r="BC104" s="444"/>
      <c r="BD104" s="444"/>
      <c r="BE104" s="444"/>
    </row>
    <row r="105" spans="1:67" ht="36.75" customHeight="1" x14ac:dyDescent="0.2">
      <c r="A105" s="536" t="s">
        <v>92</v>
      </c>
      <c r="B105" s="593"/>
      <c r="C105" s="593"/>
      <c r="D105" s="593"/>
      <c r="E105" s="593"/>
      <c r="F105" s="593"/>
      <c r="G105" s="444"/>
      <c r="H105" s="444"/>
      <c r="I105" s="444"/>
      <c r="J105" s="533"/>
      <c r="K105" s="491"/>
      <c r="L105" s="491"/>
      <c r="M105" s="444"/>
      <c r="N105" s="444"/>
      <c r="O105" s="444"/>
      <c r="P105" s="444"/>
      <c r="Q105" s="444"/>
      <c r="R105" s="444"/>
      <c r="S105" s="444"/>
      <c r="T105" s="444"/>
      <c r="U105" s="452"/>
      <c r="V105" s="444"/>
      <c r="W105" s="444"/>
      <c r="X105" s="444"/>
      <c r="AD105" s="444"/>
      <c r="AE105" s="444"/>
      <c r="AF105" s="444"/>
      <c r="AG105" s="444"/>
      <c r="AH105" s="444"/>
      <c r="AI105" s="444"/>
      <c r="AJ105" s="444"/>
      <c r="BA105" s="444"/>
      <c r="BB105" s="444"/>
      <c r="BC105" s="444"/>
      <c r="BD105" s="444"/>
      <c r="BE105" s="444"/>
    </row>
    <row r="106" spans="1:67" ht="38.25" customHeight="1" x14ac:dyDescent="0.2">
      <c r="A106" s="537" t="s">
        <v>93</v>
      </c>
      <c r="B106" s="593"/>
      <c r="C106" s="593"/>
      <c r="D106" s="593"/>
      <c r="E106" s="593"/>
      <c r="F106" s="593"/>
      <c r="G106" s="444"/>
      <c r="H106" s="444"/>
      <c r="I106" s="444"/>
      <c r="J106" s="533"/>
      <c r="K106" s="491"/>
      <c r="L106" s="491"/>
      <c r="M106" s="444"/>
      <c r="N106" s="444"/>
      <c r="O106" s="444"/>
      <c r="P106" s="444"/>
      <c r="Q106" s="444"/>
      <c r="R106" s="444"/>
      <c r="S106" s="444"/>
      <c r="T106" s="444"/>
      <c r="U106" s="452"/>
      <c r="V106" s="444"/>
      <c r="W106" s="444"/>
      <c r="X106" s="444"/>
      <c r="AD106" s="444"/>
      <c r="AE106" s="444"/>
      <c r="AF106" s="444"/>
      <c r="AG106" s="444"/>
      <c r="AH106" s="444"/>
      <c r="AI106" s="444"/>
      <c r="AJ106" s="444"/>
      <c r="BA106" s="444"/>
      <c r="BB106" s="444"/>
      <c r="BC106" s="444"/>
      <c r="BD106" s="444"/>
      <c r="BE106" s="444"/>
    </row>
    <row r="107" spans="1:67" s="444" customFormat="1" ht="30" customHeight="1" x14ac:dyDescent="0.2">
      <c r="A107" s="538" t="s">
        <v>94</v>
      </c>
      <c r="B107" s="508"/>
      <c r="C107" s="508"/>
      <c r="D107" s="508"/>
      <c r="E107" s="508"/>
      <c r="F107" s="508"/>
      <c r="G107" s="508"/>
      <c r="K107" s="533"/>
      <c r="V107" s="452"/>
    </row>
    <row r="108" spans="1:67" ht="15" x14ac:dyDescent="0.2">
      <c r="A108" s="650" t="s">
        <v>95</v>
      </c>
      <c r="B108" s="648" t="s">
        <v>96</v>
      </c>
      <c r="C108" s="453"/>
      <c r="D108" s="453"/>
      <c r="E108" s="453"/>
      <c r="F108" s="453"/>
      <c r="G108" s="444"/>
      <c r="H108" s="444"/>
      <c r="I108" s="444"/>
      <c r="J108" s="533"/>
      <c r="K108" s="498"/>
      <c r="L108" s="491"/>
      <c r="M108" s="444"/>
      <c r="N108" s="444"/>
      <c r="O108" s="444"/>
      <c r="P108" s="444"/>
      <c r="Q108" s="444"/>
      <c r="R108" s="444"/>
      <c r="S108" s="444"/>
      <c r="T108" s="444"/>
      <c r="U108" s="452"/>
      <c r="V108" s="444"/>
      <c r="W108" s="444"/>
      <c r="X108" s="444"/>
      <c r="AD108" s="444"/>
      <c r="AE108" s="444"/>
      <c r="AF108" s="444"/>
      <c r="AG108" s="444"/>
      <c r="AH108" s="444"/>
      <c r="AI108" s="444"/>
      <c r="AJ108" s="444"/>
      <c r="BA108" s="444"/>
      <c r="BB108" s="444"/>
      <c r="BC108" s="444"/>
      <c r="BD108" s="444"/>
      <c r="BE108" s="444"/>
    </row>
    <row r="109" spans="1:67" ht="15.95" customHeight="1" x14ac:dyDescent="0.2">
      <c r="A109" s="500" t="s">
        <v>97</v>
      </c>
      <c r="B109" s="551">
        <v>10</v>
      </c>
      <c r="C109" s="453"/>
      <c r="D109" s="453"/>
      <c r="E109" s="453"/>
      <c r="F109" s="453"/>
      <c r="G109" s="444"/>
      <c r="H109" s="444"/>
      <c r="I109" s="444"/>
      <c r="J109" s="533"/>
      <c r="K109" s="540"/>
      <c r="L109" s="491"/>
      <c r="M109" s="444"/>
      <c r="N109" s="444"/>
      <c r="O109" s="444"/>
      <c r="P109" s="444"/>
      <c r="Q109" s="444"/>
      <c r="R109" s="444"/>
      <c r="S109" s="444"/>
      <c r="T109" s="444"/>
      <c r="U109" s="452"/>
      <c r="V109" s="444"/>
      <c r="W109" s="444"/>
      <c r="X109" s="444"/>
      <c r="AD109" s="444"/>
      <c r="AE109" s="444"/>
      <c r="AF109" s="444"/>
      <c r="AG109" s="444"/>
      <c r="AH109" s="444"/>
      <c r="AI109" s="444"/>
      <c r="AJ109" s="444"/>
      <c r="BA109" s="444"/>
      <c r="BB109" s="444"/>
      <c r="BC109" s="444"/>
      <c r="BD109" s="444"/>
      <c r="BE109" s="444"/>
    </row>
    <row r="110" spans="1:67" ht="15.95" customHeight="1" x14ac:dyDescent="0.2">
      <c r="A110" s="501" t="s">
        <v>98</v>
      </c>
      <c r="B110" s="552"/>
      <c r="C110" s="453"/>
      <c r="D110" s="453"/>
      <c r="E110" s="453"/>
      <c r="F110" s="453"/>
      <c r="G110" s="444"/>
      <c r="H110" s="444"/>
      <c r="I110" s="444"/>
      <c r="J110" s="533"/>
      <c r="K110" s="540"/>
      <c r="L110" s="491"/>
      <c r="M110" s="444"/>
      <c r="N110" s="444"/>
      <c r="O110" s="444"/>
      <c r="P110" s="444"/>
      <c r="Q110" s="444"/>
      <c r="R110" s="444"/>
      <c r="S110" s="444"/>
      <c r="T110" s="444"/>
      <c r="U110" s="452"/>
      <c r="V110" s="444"/>
      <c r="W110" s="444"/>
      <c r="X110" s="444"/>
      <c r="AD110" s="444"/>
      <c r="AE110" s="444"/>
      <c r="AF110" s="444"/>
      <c r="AG110" s="444"/>
      <c r="AH110" s="444"/>
      <c r="AI110" s="444"/>
      <c r="AJ110" s="444"/>
      <c r="BA110" s="444"/>
      <c r="BB110" s="444"/>
      <c r="BC110" s="444"/>
      <c r="BD110" s="444"/>
      <c r="BE110" s="444"/>
    </row>
    <row r="111" spans="1:67" ht="15.95" customHeight="1" x14ac:dyDescent="0.2">
      <c r="A111" s="501" t="s">
        <v>99</v>
      </c>
      <c r="B111" s="552"/>
      <c r="C111" s="453"/>
      <c r="D111" s="453"/>
      <c r="E111" s="453"/>
      <c r="F111" s="453"/>
      <c r="G111" s="444"/>
      <c r="H111" s="444"/>
      <c r="I111" s="444"/>
      <c r="J111" s="444"/>
      <c r="K111" s="541"/>
      <c r="L111" s="491"/>
      <c r="M111" s="444"/>
      <c r="N111" s="444"/>
      <c r="O111" s="444"/>
      <c r="P111" s="444"/>
      <c r="Q111" s="444"/>
      <c r="R111" s="444"/>
      <c r="S111" s="444"/>
      <c r="T111" s="444"/>
      <c r="U111" s="452"/>
      <c r="V111" s="444"/>
      <c r="W111" s="444"/>
      <c r="X111" s="444"/>
      <c r="AD111" s="444"/>
      <c r="AE111" s="444"/>
      <c r="AF111" s="444"/>
      <c r="AG111" s="444"/>
      <c r="AH111" s="444"/>
      <c r="AI111" s="444"/>
      <c r="AJ111" s="444"/>
      <c r="BA111" s="444"/>
      <c r="BB111" s="444"/>
      <c r="BC111" s="444"/>
      <c r="BD111" s="444"/>
      <c r="BE111" s="444"/>
    </row>
    <row r="112" spans="1:67" ht="15.95" customHeight="1" x14ac:dyDescent="0.2">
      <c r="A112" s="501" t="s">
        <v>100</v>
      </c>
      <c r="B112" s="552"/>
      <c r="C112" s="453"/>
      <c r="D112" s="453"/>
      <c r="E112" s="453"/>
      <c r="F112" s="453"/>
      <c r="G112" s="444"/>
      <c r="H112" s="444"/>
      <c r="I112" s="444"/>
      <c r="J112" s="444"/>
      <c r="K112" s="541"/>
      <c r="L112" s="491"/>
      <c r="M112" s="444"/>
      <c r="N112" s="444"/>
      <c r="O112" s="444"/>
      <c r="P112" s="444"/>
      <c r="Q112" s="444"/>
      <c r="R112" s="444"/>
      <c r="S112" s="444"/>
      <c r="T112" s="444"/>
      <c r="U112" s="452"/>
      <c r="V112" s="444"/>
      <c r="W112" s="444"/>
      <c r="X112" s="444"/>
      <c r="AD112" s="444"/>
      <c r="AE112" s="444"/>
      <c r="AF112" s="444"/>
      <c r="AG112" s="444"/>
      <c r="AH112" s="444"/>
      <c r="AI112" s="444"/>
      <c r="AJ112" s="444"/>
      <c r="BA112" s="444"/>
      <c r="BB112" s="444"/>
      <c r="BC112" s="444"/>
      <c r="BD112" s="444"/>
      <c r="BE112" s="444"/>
    </row>
    <row r="113" spans="1:57" ht="15.95" customHeight="1" x14ac:dyDescent="0.2">
      <c r="A113" s="501" t="s">
        <v>101</v>
      </c>
      <c r="B113" s="552"/>
      <c r="C113" s="453"/>
      <c r="D113" s="453"/>
      <c r="E113" s="453"/>
      <c r="F113" s="453"/>
      <c r="G113" s="444"/>
      <c r="H113" s="444"/>
      <c r="I113" s="444"/>
      <c r="J113" s="444"/>
      <c r="K113" s="541"/>
      <c r="L113" s="491"/>
      <c r="M113" s="444"/>
      <c r="N113" s="444"/>
      <c r="O113" s="444"/>
      <c r="P113" s="444"/>
      <c r="Q113" s="444"/>
      <c r="R113" s="444"/>
      <c r="S113" s="444"/>
      <c r="T113" s="444"/>
      <c r="U113" s="452"/>
      <c r="V113" s="444"/>
      <c r="W113" s="444"/>
      <c r="X113" s="444"/>
      <c r="AD113" s="444"/>
      <c r="AE113" s="444"/>
      <c r="AF113" s="444"/>
      <c r="AG113" s="444"/>
      <c r="AH113" s="444"/>
      <c r="AI113" s="444"/>
      <c r="AJ113" s="444"/>
      <c r="BA113" s="444"/>
      <c r="BB113" s="444"/>
      <c r="BC113" s="444"/>
      <c r="BD113" s="444"/>
      <c r="BE113" s="444"/>
    </row>
    <row r="114" spans="1:57" ht="15.95" customHeight="1" x14ac:dyDescent="0.2">
      <c r="A114" s="650" t="s">
        <v>27</v>
      </c>
      <c r="B114" s="615">
        <f>SUM(B109:B113)</f>
        <v>10</v>
      </c>
      <c r="C114" s="542"/>
      <c r="D114" s="453"/>
      <c r="E114" s="453"/>
      <c r="F114" s="453"/>
      <c r="G114" s="444"/>
      <c r="H114" s="444"/>
      <c r="I114" s="444"/>
      <c r="J114" s="444"/>
      <c r="K114" s="541"/>
      <c r="L114" s="491"/>
      <c r="M114" s="444"/>
      <c r="N114" s="444"/>
      <c r="O114" s="444"/>
      <c r="P114" s="444"/>
      <c r="Q114" s="444"/>
      <c r="R114" s="444"/>
      <c r="S114" s="444"/>
      <c r="T114" s="444"/>
      <c r="U114" s="452"/>
      <c r="V114" s="444"/>
      <c r="W114" s="444"/>
      <c r="X114" s="444"/>
      <c r="AD114" s="444"/>
      <c r="AE114" s="444"/>
      <c r="AF114" s="444"/>
      <c r="AG114" s="444"/>
      <c r="AH114" s="444"/>
      <c r="AI114" s="444"/>
      <c r="AJ114" s="444"/>
      <c r="BA114" s="444"/>
      <c r="BB114" s="444"/>
      <c r="BC114" s="444"/>
      <c r="BD114" s="444"/>
      <c r="BE114" s="444"/>
    </row>
    <row r="115" spans="1:57" s="444" customFormat="1" x14ac:dyDescent="0.2">
      <c r="A115" s="543"/>
      <c r="L115" s="541"/>
      <c r="V115" s="452"/>
    </row>
    <row r="116" spans="1:57" s="444" customFormat="1" x14ac:dyDescent="0.2">
      <c r="A116" s="543"/>
      <c r="L116" s="541"/>
      <c r="V116" s="452"/>
    </row>
    <row r="117" spans="1:57" s="444" customFormat="1" x14ac:dyDescent="0.2">
      <c r="A117" s="543"/>
      <c r="L117" s="541"/>
      <c r="V117" s="452"/>
    </row>
    <row r="118" spans="1:57" s="444" customFormat="1" x14ac:dyDescent="0.2">
      <c r="A118" s="543"/>
      <c r="L118" s="541"/>
      <c r="V118" s="452"/>
    </row>
    <row r="119" spans="1:57" s="444" customFormat="1" x14ac:dyDescent="0.2">
      <c r="A119" s="543"/>
      <c r="L119" s="541"/>
      <c r="V119" s="452"/>
    </row>
    <row r="120" spans="1:57" s="444" customFormat="1" x14ac:dyDescent="0.2">
      <c r="A120" s="543"/>
      <c r="L120" s="541"/>
      <c r="V120" s="452"/>
    </row>
    <row r="121" spans="1:57" s="444" customFormat="1" x14ac:dyDescent="0.2">
      <c r="A121" s="543"/>
      <c r="L121" s="541"/>
      <c r="V121" s="452"/>
    </row>
    <row r="122" spans="1:57" s="444" customFormat="1" x14ac:dyDescent="0.2">
      <c r="A122" s="543"/>
      <c r="L122" s="541"/>
      <c r="V122" s="452"/>
    </row>
    <row r="123" spans="1:57" s="444" customFormat="1" x14ac:dyDescent="0.2">
      <c r="A123" s="543"/>
      <c r="L123" s="541"/>
      <c r="V123" s="452"/>
    </row>
    <row r="124" spans="1:57" s="444" customFormat="1" x14ac:dyDescent="0.2">
      <c r="A124" s="543"/>
      <c r="L124" s="541"/>
      <c r="V124" s="452"/>
    </row>
    <row r="125" spans="1:57" s="444" customFormat="1" x14ac:dyDescent="0.2">
      <c r="A125" s="543"/>
      <c r="L125" s="541"/>
      <c r="V125" s="452"/>
    </row>
    <row r="126" spans="1:57" s="444" customFormat="1" x14ac:dyDescent="0.2">
      <c r="A126" s="543"/>
      <c r="L126" s="541"/>
      <c r="V126" s="452"/>
    </row>
    <row r="127" spans="1:57" s="444" customFormat="1" x14ac:dyDescent="0.2">
      <c r="A127" s="543"/>
      <c r="L127" s="541"/>
      <c r="V127" s="452"/>
    </row>
    <row r="128" spans="1:57" s="444" customFormat="1" x14ac:dyDescent="0.2">
      <c r="A128" s="543"/>
      <c r="L128" s="541"/>
      <c r="V128" s="452"/>
    </row>
    <row r="129" spans="1:22" s="444" customFormat="1" x14ac:dyDescent="0.2">
      <c r="A129" s="543"/>
      <c r="L129" s="541"/>
      <c r="V129" s="452"/>
    </row>
    <row r="130" spans="1:22" s="444" customFormat="1" x14ac:dyDescent="0.2">
      <c r="A130" s="543"/>
      <c r="L130" s="541"/>
      <c r="V130" s="452"/>
    </row>
    <row r="131" spans="1:22" s="444" customFormat="1" x14ac:dyDescent="0.2">
      <c r="A131" s="543"/>
      <c r="L131" s="541"/>
      <c r="V131" s="452"/>
    </row>
    <row r="132" spans="1:22" s="444" customFormat="1" x14ac:dyDescent="0.2">
      <c r="A132" s="543"/>
      <c r="L132" s="541"/>
      <c r="V132" s="452"/>
    </row>
    <row r="133" spans="1:22" s="444" customFormat="1" x14ac:dyDescent="0.2">
      <c r="A133" s="543"/>
      <c r="L133" s="541"/>
      <c r="V133" s="452"/>
    </row>
    <row r="134" spans="1:22" s="444" customFormat="1" x14ac:dyDescent="0.2">
      <c r="A134" s="543"/>
      <c r="L134" s="541"/>
      <c r="V134" s="452"/>
    </row>
    <row r="135" spans="1:22" s="444" customFormat="1" x14ac:dyDescent="0.2">
      <c r="A135" s="543"/>
      <c r="L135" s="541"/>
      <c r="V135" s="452"/>
    </row>
    <row r="136" spans="1:22" s="444" customFormat="1" x14ac:dyDescent="0.2">
      <c r="A136" s="543"/>
      <c r="L136" s="541"/>
      <c r="V136" s="452"/>
    </row>
    <row r="137" spans="1:22" s="444" customFormat="1" x14ac:dyDescent="0.2">
      <c r="A137" s="543"/>
      <c r="L137" s="541"/>
      <c r="V137" s="452"/>
    </row>
    <row r="138" spans="1:22" s="444" customFormat="1" x14ac:dyDescent="0.2">
      <c r="A138" s="543"/>
      <c r="L138" s="541"/>
      <c r="V138" s="452"/>
    </row>
    <row r="139" spans="1:22" s="444" customFormat="1" x14ac:dyDescent="0.2">
      <c r="A139" s="543"/>
      <c r="L139" s="541"/>
      <c r="V139" s="452"/>
    </row>
    <row r="140" spans="1:22" s="444" customFormat="1" x14ac:dyDescent="0.2">
      <c r="A140" s="543"/>
      <c r="L140" s="541"/>
      <c r="V140" s="452"/>
    </row>
    <row r="141" spans="1:22" s="444" customFormat="1" x14ac:dyDescent="0.2">
      <c r="A141" s="543"/>
      <c r="L141" s="541"/>
      <c r="V141" s="452"/>
    </row>
    <row r="142" spans="1:22" s="444" customFormat="1" x14ac:dyDescent="0.2">
      <c r="A142" s="543"/>
      <c r="L142" s="541"/>
      <c r="V142" s="452"/>
    </row>
    <row r="143" spans="1:22" s="444" customFormat="1" x14ac:dyDescent="0.2">
      <c r="A143" s="543"/>
      <c r="L143" s="541"/>
      <c r="V143" s="452"/>
    </row>
    <row r="144" spans="1:22" s="444" customFormat="1" x14ac:dyDescent="0.2">
      <c r="A144" s="543"/>
      <c r="L144" s="541"/>
      <c r="V144" s="452"/>
    </row>
    <row r="145" spans="1:30" s="444" customFormat="1" x14ac:dyDescent="0.2">
      <c r="A145" s="543"/>
      <c r="L145" s="541"/>
      <c r="V145" s="452"/>
    </row>
    <row r="146" spans="1:30" s="444" customFormat="1" x14ac:dyDescent="0.2">
      <c r="A146" s="543"/>
      <c r="L146" s="541"/>
      <c r="V146" s="452"/>
    </row>
    <row r="147" spans="1:30" s="444" customFormat="1" x14ac:dyDescent="0.2">
      <c r="A147" s="543"/>
      <c r="L147" s="541"/>
      <c r="V147" s="452"/>
    </row>
    <row r="148" spans="1:30" s="444" customFormat="1" x14ac:dyDescent="0.2">
      <c r="A148" s="543"/>
      <c r="L148" s="541"/>
      <c r="V148" s="452"/>
    </row>
    <row r="149" spans="1:30" s="444" customFormat="1" x14ac:dyDescent="0.2">
      <c r="A149" s="543"/>
      <c r="L149" s="541"/>
      <c r="V149" s="452"/>
    </row>
    <row r="150" spans="1:30" s="444" customFormat="1" x14ac:dyDescent="0.2">
      <c r="A150" s="543"/>
      <c r="L150" s="541"/>
      <c r="V150" s="452"/>
    </row>
    <row r="151" spans="1:30" s="444" customFormat="1" x14ac:dyDescent="0.2">
      <c r="A151" s="543"/>
      <c r="L151" s="541"/>
      <c r="V151" s="452"/>
    </row>
    <row r="152" spans="1:30" s="444" customFormat="1" x14ac:dyDescent="0.2">
      <c r="A152" s="543"/>
      <c r="L152" s="541"/>
      <c r="V152" s="452"/>
    </row>
    <row r="153" spans="1:30" s="444" customFormat="1" x14ac:dyDescent="0.2">
      <c r="A153" s="543"/>
      <c r="L153" s="541"/>
      <c r="V153" s="452"/>
    </row>
    <row r="154" spans="1:30" s="444" customFormat="1" x14ac:dyDescent="0.2">
      <c r="A154" s="543"/>
      <c r="L154" s="541"/>
      <c r="V154" s="452"/>
    </row>
    <row r="155" spans="1:30" x14ac:dyDescent="0.2">
      <c r="A155" s="622"/>
      <c r="B155" s="445"/>
      <c r="C155" s="445"/>
      <c r="D155" s="445"/>
      <c r="E155" s="445"/>
      <c r="F155" s="445"/>
      <c r="G155" s="445"/>
      <c r="H155" s="445"/>
      <c r="I155" s="445"/>
      <c r="J155" s="445"/>
      <c r="K155" s="445"/>
      <c r="L155" s="544"/>
      <c r="M155" s="445"/>
      <c r="N155" s="445"/>
      <c r="O155" s="445"/>
      <c r="P155" s="445"/>
      <c r="Q155" s="445"/>
      <c r="R155" s="445"/>
      <c r="S155" s="445"/>
      <c r="T155" s="445"/>
    </row>
    <row r="156" spans="1:30" x14ac:dyDescent="0.2">
      <c r="A156" s="545"/>
      <c r="B156" s="445"/>
      <c r="C156" s="445"/>
      <c r="D156" s="445"/>
      <c r="E156" s="445"/>
      <c r="F156" s="445"/>
      <c r="G156" s="445"/>
      <c r="H156" s="445"/>
      <c r="I156" s="445"/>
      <c r="J156" s="445"/>
      <c r="K156" s="445"/>
      <c r="L156" s="544"/>
      <c r="M156" s="445"/>
      <c r="N156" s="445"/>
      <c r="O156" s="445"/>
      <c r="P156" s="445"/>
      <c r="Q156" s="445"/>
      <c r="R156" s="445"/>
      <c r="S156" s="445"/>
      <c r="T156" s="445"/>
      <c r="AD156" s="632"/>
    </row>
    <row r="157" spans="1:30" x14ac:dyDescent="0.2">
      <c r="A157" s="545"/>
      <c r="B157" s="445"/>
      <c r="C157" s="445"/>
      <c r="D157" s="445"/>
      <c r="E157" s="445"/>
      <c r="F157" s="445"/>
      <c r="G157" s="445"/>
      <c r="H157" s="445"/>
      <c r="I157" s="445"/>
      <c r="J157" s="445"/>
      <c r="K157" s="445"/>
      <c r="L157" s="544"/>
      <c r="M157" s="445"/>
      <c r="N157" s="445"/>
      <c r="O157" s="445"/>
      <c r="P157" s="445"/>
      <c r="Q157" s="445"/>
      <c r="R157" s="445"/>
      <c r="S157" s="445"/>
      <c r="T157" s="445"/>
    </row>
    <row r="158" spans="1:30" x14ac:dyDescent="0.2">
      <c r="A158" s="545"/>
      <c r="B158" s="445"/>
      <c r="C158" s="445"/>
      <c r="D158" s="445"/>
      <c r="E158" s="445"/>
      <c r="F158" s="445"/>
      <c r="G158" s="445"/>
      <c r="H158" s="445"/>
      <c r="I158" s="445"/>
      <c r="J158" s="445"/>
      <c r="K158" s="445"/>
      <c r="L158" s="544"/>
      <c r="M158" s="445"/>
      <c r="N158" s="445"/>
      <c r="O158" s="445"/>
      <c r="P158" s="445"/>
      <c r="Q158" s="445"/>
      <c r="R158" s="445"/>
      <c r="S158" s="445"/>
      <c r="T158" s="445"/>
    </row>
    <row r="159" spans="1:30" x14ac:dyDescent="0.2">
      <c r="A159" s="545"/>
      <c r="B159" s="445"/>
      <c r="C159" s="445"/>
      <c r="D159" s="445"/>
      <c r="E159" s="445"/>
      <c r="F159" s="445"/>
      <c r="G159" s="445"/>
      <c r="H159" s="445"/>
      <c r="I159" s="445"/>
      <c r="J159" s="445"/>
      <c r="K159" s="445"/>
      <c r="L159" s="544"/>
      <c r="M159" s="445"/>
      <c r="N159" s="445"/>
      <c r="O159" s="445"/>
      <c r="P159" s="445"/>
      <c r="Q159" s="445"/>
      <c r="R159" s="445"/>
      <c r="S159" s="445"/>
      <c r="T159" s="445"/>
    </row>
    <row r="160" spans="1:30" x14ac:dyDescent="0.2">
      <c r="A160" s="545"/>
      <c r="B160" s="445"/>
      <c r="C160" s="445"/>
      <c r="D160" s="445"/>
      <c r="E160" s="445"/>
      <c r="F160" s="445"/>
      <c r="G160" s="445"/>
      <c r="H160" s="445"/>
      <c r="I160" s="445"/>
      <c r="J160" s="445"/>
      <c r="K160" s="445"/>
      <c r="L160" s="544"/>
      <c r="M160" s="445"/>
      <c r="N160" s="445"/>
      <c r="O160" s="445"/>
      <c r="P160" s="445"/>
      <c r="Q160" s="445"/>
      <c r="R160" s="445"/>
      <c r="S160" s="445"/>
      <c r="T160" s="445"/>
    </row>
    <row r="161" spans="1:20" x14ac:dyDescent="0.2">
      <c r="A161" s="545"/>
      <c r="B161" s="445"/>
      <c r="C161" s="445"/>
      <c r="D161" s="445"/>
      <c r="E161" s="445"/>
      <c r="F161" s="445"/>
      <c r="G161" s="445"/>
      <c r="H161" s="445"/>
      <c r="I161" s="445"/>
      <c r="J161" s="445"/>
      <c r="K161" s="445"/>
      <c r="L161" s="544"/>
      <c r="M161" s="445"/>
      <c r="N161" s="445"/>
      <c r="O161" s="445"/>
      <c r="P161" s="445"/>
      <c r="Q161" s="445"/>
      <c r="R161" s="445"/>
      <c r="S161" s="445"/>
      <c r="T161" s="445"/>
    </row>
    <row r="162" spans="1:20" x14ac:dyDescent="0.2">
      <c r="A162" s="545"/>
      <c r="B162" s="445"/>
      <c r="C162" s="445"/>
      <c r="D162" s="445"/>
      <c r="E162" s="445"/>
      <c r="F162" s="445"/>
      <c r="G162" s="445"/>
      <c r="H162" s="445"/>
      <c r="I162" s="445"/>
      <c r="J162" s="445"/>
      <c r="K162" s="445"/>
      <c r="L162" s="544"/>
      <c r="M162" s="445"/>
      <c r="N162" s="445"/>
      <c r="O162" s="445"/>
      <c r="P162" s="445"/>
      <c r="Q162" s="445"/>
      <c r="R162" s="445"/>
      <c r="S162" s="445"/>
      <c r="T162" s="445"/>
    </row>
    <row r="163" spans="1:20" x14ac:dyDescent="0.2">
      <c r="A163" s="545"/>
      <c r="B163" s="445"/>
      <c r="C163" s="445"/>
      <c r="D163" s="445"/>
      <c r="E163" s="445"/>
      <c r="F163" s="445"/>
      <c r="G163" s="445"/>
      <c r="H163" s="445"/>
      <c r="I163" s="445"/>
      <c r="J163" s="445"/>
      <c r="K163" s="445"/>
      <c r="L163" s="544"/>
      <c r="M163" s="445"/>
      <c r="N163" s="445"/>
      <c r="O163" s="445"/>
      <c r="P163" s="445"/>
      <c r="Q163" s="445"/>
      <c r="R163" s="445"/>
      <c r="S163" s="445"/>
      <c r="T163" s="445"/>
    </row>
    <row r="164" spans="1:20" x14ac:dyDescent="0.2">
      <c r="A164" s="545"/>
      <c r="B164" s="445"/>
      <c r="C164" s="445"/>
      <c r="D164" s="445"/>
      <c r="E164" s="445"/>
      <c r="F164" s="445"/>
      <c r="G164" s="445"/>
      <c r="H164" s="445"/>
      <c r="I164" s="445"/>
      <c r="J164" s="445"/>
      <c r="K164" s="445"/>
      <c r="L164" s="544"/>
      <c r="M164" s="445"/>
      <c r="N164" s="445"/>
      <c r="O164" s="445"/>
      <c r="P164" s="445"/>
      <c r="Q164" s="445"/>
      <c r="R164" s="445"/>
      <c r="S164" s="445"/>
      <c r="T164" s="445"/>
    </row>
    <row r="165" spans="1:20" x14ac:dyDescent="0.2">
      <c r="A165" s="545"/>
      <c r="B165" s="445"/>
      <c r="C165" s="445"/>
      <c r="D165" s="445"/>
      <c r="E165" s="445"/>
      <c r="F165" s="445"/>
      <c r="G165" s="445"/>
      <c r="H165" s="445"/>
      <c r="I165" s="445"/>
      <c r="J165" s="445"/>
      <c r="K165" s="445"/>
      <c r="L165" s="544"/>
      <c r="M165" s="445"/>
      <c r="N165" s="445"/>
      <c r="O165" s="445"/>
      <c r="P165" s="445"/>
      <c r="Q165" s="445"/>
      <c r="R165" s="445"/>
      <c r="S165" s="445"/>
      <c r="T165" s="445"/>
    </row>
    <row r="166" spans="1:20" x14ac:dyDescent="0.2">
      <c r="A166" s="545"/>
      <c r="B166" s="445"/>
      <c r="C166" s="445"/>
      <c r="D166" s="445"/>
      <c r="E166" s="445"/>
      <c r="F166" s="445"/>
      <c r="G166" s="445"/>
      <c r="H166" s="445"/>
      <c r="I166" s="445"/>
      <c r="J166" s="445"/>
      <c r="K166" s="445"/>
      <c r="L166" s="544"/>
      <c r="M166" s="445"/>
      <c r="N166" s="445"/>
      <c r="O166" s="445"/>
      <c r="P166" s="445"/>
      <c r="Q166" s="445"/>
      <c r="R166" s="445"/>
      <c r="S166" s="445"/>
      <c r="T166" s="445"/>
    </row>
    <row r="167" spans="1:20" x14ac:dyDescent="0.2">
      <c r="A167" s="545"/>
      <c r="B167" s="445"/>
      <c r="C167" s="445"/>
      <c r="D167" s="445"/>
      <c r="E167" s="445"/>
      <c r="F167" s="445"/>
      <c r="G167" s="445"/>
      <c r="H167" s="445"/>
      <c r="I167" s="445"/>
      <c r="J167" s="445"/>
      <c r="K167" s="445"/>
      <c r="L167" s="544"/>
      <c r="M167" s="445"/>
      <c r="N167" s="445"/>
      <c r="O167" s="445"/>
      <c r="P167" s="445"/>
      <c r="Q167" s="445"/>
      <c r="R167" s="445"/>
      <c r="S167" s="445"/>
      <c r="T167" s="445"/>
    </row>
    <row r="168" spans="1:20" x14ac:dyDescent="0.2">
      <c r="A168" s="545"/>
      <c r="B168" s="445"/>
      <c r="C168" s="445"/>
      <c r="D168" s="445"/>
      <c r="E168" s="445"/>
      <c r="F168" s="445"/>
      <c r="G168" s="445"/>
      <c r="H168" s="445"/>
      <c r="I168" s="445"/>
      <c r="J168" s="445"/>
      <c r="K168" s="445"/>
      <c r="L168" s="544"/>
      <c r="M168" s="445"/>
      <c r="N168" s="445"/>
      <c r="O168" s="445"/>
      <c r="P168" s="445"/>
      <c r="Q168" s="445"/>
      <c r="R168" s="445"/>
      <c r="S168" s="445"/>
      <c r="T168" s="445"/>
    </row>
    <row r="200" spans="1:56" hidden="1" x14ac:dyDescent="0.2">
      <c r="A200" s="620">
        <f>SUM(A8:L114)</f>
        <v>3774</v>
      </c>
      <c r="BD200" s="621">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JD95 SZ95 ACV95 AMR95 AWN95 BGJ95 BQF95 CAB95 CJX95 CTT95 DDP95 DNL95 DXH95 EHD95 EQZ95 FAV95 FKR95 FUN95 GEJ95 GOF95 GYB95 HHX95 HRT95 IBP95 ILL95 IVH95 JFD95 JOZ95 JYV95 KIR95 KSN95 LCJ95 LMF95 LWB95 MFX95 MPT95 MZP95 NJL95 NTH95 ODD95 OMZ95 OWV95 PGR95 PQN95 QAJ95 QKF95 QUB95 RDX95 RNT95 RXP95 SHL95 SRH95 TBD95 TKZ95 TUV95 UER95 UON95 UYJ95 VIF95 VSB95 WBX95 WLT95 WVP95 H65631 JD65631 SZ65631 ACV65631 AMR65631 AWN65631 BGJ65631 BQF65631 CAB65631 CJX65631 CTT65631 DDP65631 DNL65631 DXH65631 EHD65631 EQZ65631 FAV65631 FKR65631 FUN65631 GEJ65631 GOF65631 GYB65631 HHX65631 HRT65631 IBP65631 ILL65631 IVH65631 JFD65631 JOZ65631 JYV65631 KIR65631 KSN65631 LCJ65631 LMF65631 LWB65631 MFX65631 MPT65631 MZP65631 NJL65631 NTH65631 ODD65631 OMZ65631 OWV65631 PGR65631 PQN65631 QAJ65631 QKF65631 QUB65631 RDX65631 RNT65631 RXP65631 SHL65631 SRH65631 TBD65631 TKZ65631 TUV65631 UER65631 UON65631 UYJ65631 VIF65631 VSB65631 WBX65631 WLT65631 WVP65631 H131167 JD131167 SZ131167 ACV131167 AMR131167 AWN131167 BGJ131167 BQF131167 CAB131167 CJX131167 CTT131167 DDP131167 DNL131167 DXH131167 EHD131167 EQZ131167 FAV131167 FKR131167 FUN131167 GEJ131167 GOF131167 GYB131167 HHX131167 HRT131167 IBP131167 ILL131167 IVH131167 JFD131167 JOZ131167 JYV131167 KIR131167 KSN131167 LCJ131167 LMF131167 LWB131167 MFX131167 MPT131167 MZP131167 NJL131167 NTH131167 ODD131167 OMZ131167 OWV131167 PGR131167 PQN131167 QAJ131167 QKF131167 QUB131167 RDX131167 RNT131167 RXP131167 SHL131167 SRH131167 TBD131167 TKZ131167 TUV131167 UER131167 UON131167 UYJ131167 VIF131167 VSB131167 WBX131167 WLT131167 WVP131167 H196703 JD196703 SZ196703 ACV196703 AMR196703 AWN196703 BGJ196703 BQF196703 CAB196703 CJX196703 CTT196703 DDP196703 DNL196703 DXH196703 EHD196703 EQZ196703 FAV196703 FKR196703 FUN196703 GEJ196703 GOF196703 GYB196703 HHX196703 HRT196703 IBP196703 ILL196703 IVH196703 JFD196703 JOZ196703 JYV196703 KIR196703 KSN196703 LCJ196703 LMF196703 LWB196703 MFX196703 MPT196703 MZP196703 NJL196703 NTH196703 ODD196703 OMZ196703 OWV196703 PGR196703 PQN196703 QAJ196703 QKF196703 QUB196703 RDX196703 RNT196703 RXP196703 SHL196703 SRH196703 TBD196703 TKZ196703 TUV196703 UER196703 UON196703 UYJ196703 VIF196703 VSB196703 WBX196703 WLT196703 WVP196703 H262239 JD262239 SZ262239 ACV262239 AMR262239 AWN262239 BGJ262239 BQF262239 CAB262239 CJX262239 CTT262239 DDP262239 DNL262239 DXH262239 EHD262239 EQZ262239 FAV262239 FKR262239 FUN262239 GEJ262239 GOF262239 GYB262239 HHX262239 HRT262239 IBP262239 ILL262239 IVH262239 JFD262239 JOZ262239 JYV262239 KIR262239 KSN262239 LCJ262239 LMF262239 LWB262239 MFX262239 MPT262239 MZP262239 NJL262239 NTH262239 ODD262239 OMZ262239 OWV262239 PGR262239 PQN262239 QAJ262239 QKF262239 QUB262239 RDX262239 RNT262239 RXP262239 SHL262239 SRH262239 TBD262239 TKZ262239 TUV262239 UER262239 UON262239 UYJ262239 VIF262239 VSB262239 WBX262239 WLT262239 WVP262239 H327775 JD327775 SZ327775 ACV327775 AMR327775 AWN327775 BGJ327775 BQF327775 CAB327775 CJX327775 CTT327775 DDP327775 DNL327775 DXH327775 EHD327775 EQZ327775 FAV327775 FKR327775 FUN327775 GEJ327775 GOF327775 GYB327775 HHX327775 HRT327775 IBP327775 ILL327775 IVH327775 JFD327775 JOZ327775 JYV327775 KIR327775 KSN327775 LCJ327775 LMF327775 LWB327775 MFX327775 MPT327775 MZP327775 NJL327775 NTH327775 ODD327775 OMZ327775 OWV327775 PGR327775 PQN327775 QAJ327775 QKF327775 QUB327775 RDX327775 RNT327775 RXP327775 SHL327775 SRH327775 TBD327775 TKZ327775 TUV327775 UER327775 UON327775 UYJ327775 VIF327775 VSB327775 WBX327775 WLT327775 WVP327775 H393311 JD393311 SZ393311 ACV393311 AMR393311 AWN393311 BGJ393311 BQF393311 CAB393311 CJX393311 CTT393311 DDP393311 DNL393311 DXH393311 EHD393311 EQZ393311 FAV393311 FKR393311 FUN393311 GEJ393311 GOF393311 GYB393311 HHX393311 HRT393311 IBP393311 ILL393311 IVH393311 JFD393311 JOZ393311 JYV393311 KIR393311 KSN393311 LCJ393311 LMF393311 LWB393311 MFX393311 MPT393311 MZP393311 NJL393311 NTH393311 ODD393311 OMZ393311 OWV393311 PGR393311 PQN393311 QAJ393311 QKF393311 QUB393311 RDX393311 RNT393311 RXP393311 SHL393311 SRH393311 TBD393311 TKZ393311 TUV393311 UER393311 UON393311 UYJ393311 VIF393311 VSB393311 WBX393311 WLT393311 WVP393311 H458847 JD458847 SZ458847 ACV458847 AMR458847 AWN458847 BGJ458847 BQF458847 CAB458847 CJX458847 CTT458847 DDP458847 DNL458847 DXH458847 EHD458847 EQZ458847 FAV458847 FKR458847 FUN458847 GEJ458847 GOF458847 GYB458847 HHX458847 HRT458847 IBP458847 ILL458847 IVH458847 JFD458847 JOZ458847 JYV458847 KIR458847 KSN458847 LCJ458847 LMF458847 LWB458847 MFX458847 MPT458847 MZP458847 NJL458847 NTH458847 ODD458847 OMZ458847 OWV458847 PGR458847 PQN458847 QAJ458847 QKF458847 QUB458847 RDX458847 RNT458847 RXP458847 SHL458847 SRH458847 TBD458847 TKZ458847 TUV458847 UER458847 UON458847 UYJ458847 VIF458847 VSB458847 WBX458847 WLT458847 WVP458847 H524383 JD524383 SZ524383 ACV524383 AMR524383 AWN524383 BGJ524383 BQF524383 CAB524383 CJX524383 CTT524383 DDP524383 DNL524383 DXH524383 EHD524383 EQZ524383 FAV524383 FKR524383 FUN524383 GEJ524383 GOF524383 GYB524383 HHX524383 HRT524383 IBP524383 ILL524383 IVH524383 JFD524383 JOZ524383 JYV524383 KIR524383 KSN524383 LCJ524383 LMF524383 LWB524383 MFX524383 MPT524383 MZP524383 NJL524383 NTH524383 ODD524383 OMZ524383 OWV524383 PGR524383 PQN524383 QAJ524383 QKF524383 QUB524383 RDX524383 RNT524383 RXP524383 SHL524383 SRH524383 TBD524383 TKZ524383 TUV524383 UER524383 UON524383 UYJ524383 VIF524383 VSB524383 WBX524383 WLT524383 WVP524383 H589919 JD589919 SZ589919 ACV589919 AMR589919 AWN589919 BGJ589919 BQF589919 CAB589919 CJX589919 CTT589919 DDP589919 DNL589919 DXH589919 EHD589919 EQZ589919 FAV589919 FKR589919 FUN589919 GEJ589919 GOF589919 GYB589919 HHX589919 HRT589919 IBP589919 ILL589919 IVH589919 JFD589919 JOZ589919 JYV589919 KIR589919 KSN589919 LCJ589919 LMF589919 LWB589919 MFX589919 MPT589919 MZP589919 NJL589919 NTH589919 ODD589919 OMZ589919 OWV589919 PGR589919 PQN589919 QAJ589919 QKF589919 QUB589919 RDX589919 RNT589919 RXP589919 SHL589919 SRH589919 TBD589919 TKZ589919 TUV589919 UER589919 UON589919 UYJ589919 VIF589919 VSB589919 WBX589919 WLT589919 WVP589919 H655455 JD655455 SZ655455 ACV655455 AMR655455 AWN655455 BGJ655455 BQF655455 CAB655455 CJX655455 CTT655455 DDP655455 DNL655455 DXH655455 EHD655455 EQZ655455 FAV655455 FKR655455 FUN655455 GEJ655455 GOF655455 GYB655455 HHX655455 HRT655455 IBP655455 ILL655455 IVH655455 JFD655455 JOZ655455 JYV655455 KIR655455 KSN655455 LCJ655455 LMF655455 LWB655455 MFX655455 MPT655455 MZP655455 NJL655455 NTH655455 ODD655455 OMZ655455 OWV655455 PGR655455 PQN655455 QAJ655455 QKF655455 QUB655455 RDX655455 RNT655455 RXP655455 SHL655455 SRH655455 TBD655455 TKZ655455 TUV655455 UER655455 UON655455 UYJ655455 VIF655455 VSB655455 WBX655455 WLT655455 WVP655455 H720991 JD720991 SZ720991 ACV720991 AMR720991 AWN720991 BGJ720991 BQF720991 CAB720991 CJX720991 CTT720991 DDP720991 DNL720991 DXH720991 EHD720991 EQZ720991 FAV720991 FKR720991 FUN720991 GEJ720991 GOF720991 GYB720991 HHX720991 HRT720991 IBP720991 ILL720991 IVH720991 JFD720991 JOZ720991 JYV720991 KIR720991 KSN720991 LCJ720991 LMF720991 LWB720991 MFX720991 MPT720991 MZP720991 NJL720991 NTH720991 ODD720991 OMZ720991 OWV720991 PGR720991 PQN720991 QAJ720991 QKF720991 QUB720991 RDX720991 RNT720991 RXP720991 SHL720991 SRH720991 TBD720991 TKZ720991 TUV720991 UER720991 UON720991 UYJ720991 VIF720991 VSB720991 WBX720991 WLT720991 WVP720991 H786527 JD786527 SZ786527 ACV786527 AMR786527 AWN786527 BGJ786527 BQF786527 CAB786527 CJX786527 CTT786527 DDP786527 DNL786527 DXH786527 EHD786527 EQZ786527 FAV786527 FKR786527 FUN786527 GEJ786527 GOF786527 GYB786527 HHX786527 HRT786527 IBP786527 ILL786527 IVH786527 JFD786527 JOZ786527 JYV786527 KIR786527 KSN786527 LCJ786527 LMF786527 LWB786527 MFX786527 MPT786527 MZP786527 NJL786527 NTH786527 ODD786527 OMZ786527 OWV786527 PGR786527 PQN786527 QAJ786527 QKF786527 QUB786527 RDX786527 RNT786527 RXP786527 SHL786527 SRH786527 TBD786527 TKZ786527 TUV786527 UER786527 UON786527 UYJ786527 VIF786527 VSB786527 WBX786527 WLT786527 WVP786527 H852063 JD852063 SZ852063 ACV852063 AMR852063 AWN852063 BGJ852063 BQF852063 CAB852063 CJX852063 CTT852063 DDP852063 DNL852063 DXH852063 EHD852063 EQZ852063 FAV852063 FKR852063 FUN852063 GEJ852063 GOF852063 GYB852063 HHX852063 HRT852063 IBP852063 ILL852063 IVH852063 JFD852063 JOZ852063 JYV852063 KIR852063 KSN852063 LCJ852063 LMF852063 LWB852063 MFX852063 MPT852063 MZP852063 NJL852063 NTH852063 ODD852063 OMZ852063 OWV852063 PGR852063 PQN852063 QAJ852063 QKF852063 QUB852063 RDX852063 RNT852063 RXP852063 SHL852063 SRH852063 TBD852063 TKZ852063 TUV852063 UER852063 UON852063 UYJ852063 VIF852063 VSB852063 WBX852063 WLT852063 WVP852063 H917599 JD917599 SZ917599 ACV917599 AMR917599 AWN917599 BGJ917599 BQF917599 CAB917599 CJX917599 CTT917599 DDP917599 DNL917599 DXH917599 EHD917599 EQZ917599 FAV917599 FKR917599 FUN917599 GEJ917599 GOF917599 GYB917599 HHX917599 HRT917599 IBP917599 ILL917599 IVH917599 JFD917599 JOZ917599 JYV917599 KIR917599 KSN917599 LCJ917599 LMF917599 LWB917599 MFX917599 MPT917599 MZP917599 NJL917599 NTH917599 ODD917599 OMZ917599 OWV917599 PGR917599 PQN917599 QAJ917599 QKF917599 QUB917599 RDX917599 RNT917599 RXP917599 SHL917599 SRH917599 TBD917599 TKZ917599 TUV917599 UER917599 UON917599 UYJ917599 VIF917599 VSB917599 WBX917599 WLT917599 WVP917599 H983135 JD983135 SZ983135 ACV983135 AMR983135 AWN983135 BGJ983135 BQF983135 CAB983135 CJX983135 CTT983135 DDP983135 DNL983135 DXH983135 EHD983135 EQZ983135 FAV983135 FKR983135 FUN983135 GEJ983135 GOF983135 GYB983135 HHX983135 HRT983135 IBP983135 ILL983135 IVH983135 JFD983135 JOZ983135 JYV983135 KIR983135 KSN983135 LCJ983135 LMF983135 LWB983135 MFX983135 MPT983135 MZP983135 NJL983135 NTH983135 ODD983135 OMZ983135 OWV983135 PGR983135 PQN983135 QAJ983135 QKF983135 QUB983135 RDX983135 RNT983135 RXP983135 SHL983135 SRH983135 TBD983135 TKZ983135 TUV983135 UER983135 UON983135 UYJ983135 VIF983135 VSB983135 WBX983135 WLT983135 WVP983135 F95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F65631 JB65631 SX65631 ACT65631 AMP65631 AWL65631 BGH65631 BQD65631 BZZ65631 CJV65631 CTR65631 DDN65631 DNJ65631 DXF65631 EHB65631 EQX65631 FAT65631 FKP65631 FUL65631 GEH65631 GOD65631 GXZ65631 HHV65631 HRR65631 IBN65631 ILJ65631 IVF65631 JFB65631 JOX65631 JYT65631 KIP65631 KSL65631 LCH65631 LMD65631 LVZ65631 MFV65631 MPR65631 MZN65631 NJJ65631 NTF65631 ODB65631 OMX65631 OWT65631 PGP65631 PQL65631 QAH65631 QKD65631 QTZ65631 RDV65631 RNR65631 RXN65631 SHJ65631 SRF65631 TBB65631 TKX65631 TUT65631 UEP65631 UOL65631 UYH65631 VID65631 VRZ65631 WBV65631 WLR65631 WVN65631 F131167 JB131167 SX131167 ACT131167 AMP131167 AWL131167 BGH131167 BQD131167 BZZ131167 CJV131167 CTR131167 DDN131167 DNJ131167 DXF131167 EHB131167 EQX131167 FAT131167 FKP131167 FUL131167 GEH131167 GOD131167 GXZ131167 HHV131167 HRR131167 IBN131167 ILJ131167 IVF131167 JFB131167 JOX131167 JYT131167 KIP131167 KSL131167 LCH131167 LMD131167 LVZ131167 MFV131167 MPR131167 MZN131167 NJJ131167 NTF131167 ODB131167 OMX131167 OWT131167 PGP131167 PQL131167 QAH131167 QKD131167 QTZ131167 RDV131167 RNR131167 RXN131167 SHJ131167 SRF131167 TBB131167 TKX131167 TUT131167 UEP131167 UOL131167 UYH131167 VID131167 VRZ131167 WBV131167 WLR131167 WVN131167 F196703 JB196703 SX196703 ACT196703 AMP196703 AWL196703 BGH196703 BQD196703 BZZ196703 CJV196703 CTR196703 DDN196703 DNJ196703 DXF196703 EHB196703 EQX196703 FAT196703 FKP196703 FUL196703 GEH196703 GOD196703 GXZ196703 HHV196703 HRR196703 IBN196703 ILJ196703 IVF196703 JFB196703 JOX196703 JYT196703 KIP196703 KSL196703 LCH196703 LMD196703 LVZ196703 MFV196703 MPR196703 MZN196703 NJJ196703 NTF196703 ODB196703 OMX196703 OWT196703 PGP196703 PQL196703 QAH196703 QKD196703 QTZ196703 RDV196703 RNR196703 RXN196703 SHJ196703 SRF196703 TBB196703 TKX196703 TUT196703 UEP196703 UOL196703 UYH196703 VID196703 VRZ196703 WBV196703 WLR196703 WVN196703 F262239 JB262239 SX262239 ACT262239 AMP262239 AWL262239 BGH262239 BQD262239 BZZ262239 CJV262239 CTR262239 DDN262239 DNJ262239 DXF262239 EHB262239 EQX262239 FAT262239 FKP262239 FUL262239 GEH262239 GOD262239 GXZ262239 HHV262239 HRR262239 IBN262239 ILJ262239 IVF262239 JFB262239 JOX262239 JYT262239 KIP262239 KSL262239 LCH262239 LMD262239 LVZ262239 MFV262239 MPR262239 MZN262239 NJJ262239 NTF262239 ODB262239 OMX262239 OWT262239 PGP262239 PQL262239 QAH262239 QKD262239 QTZ262239 RDV262239 RNR262239 RXN262239 SHJ262239 SRF262239 TBB262239 TKX262239 TUT262239 UEP262239 UOL262239 UYH262239 VID262239 VRZ262239 WBV262239 WLR262239 WVN262239 F327775 JB327775 SX327775 ACT327775 AMP327775 AWL327775 BGH327775 BQD327775 BZZ327775 CJV327775 CTR327775 DDN327775 DNJ327775 DXF327775 EHB327775 EQX327775 FAT327775 FKP327775 FUL327775 GEH327775 GOD327775 GXZ327775 HHV327775 HRR327775 IBN327775 ILJ327775 IVF327775 JFB327775 JOX327775 JYT327775 KIP327775 KSL327775 LCH327775 LMD327775 LVZ327775 MFV327775 MPR327775 MZN327775 NJJ327775 NTF327775 ODB327775 OMX327775 OWT327775 PGP327775 PQL327775 QAH327775 QKD327775 QTZ327775 RDV327775 RNR327775 RXN327775 SHJ327775 SRF327775 TBB327775 TKX327775 TUT327775 UEP327775 UOL327775 UYH327775 VID327775 VRZ327775 WBV327775 WLR327775 WVN327775 F393311 JB393311 SX393311 ACT393311 AMP393311 AWL393311 BGH393311 BQD393311 BZZ393311 CJV393311 CTR393311 DDN393311 DNJ393311 DXF393311 EHB393311 EQX393311 FAT393311 FKP393311 FUL393311 GEH393311 GOD393311 GXZ393311 HHV393311 HRR393311 IBN393311 ILJ393311 IVF393311 JFB393311 JOX393311 JYT393311 KIP393311 KSL393311 LCH393311 LMD393311 LVZ393311 MFV393311 MPR393311 MZN393311 NJJ393311 NTF393311 ODB393311 OMX393311 OWT393311 PGP393311 PQL393311 QAH393311 QKD393311 QTZ393311 RDV393311 RNR393311 RXN393311 SHJ393311 SRF393311 TBB393311 TKX393311 TUT393311 UEP393311 UOL393311 UYH393311 VID393311 VRZ393311 WBV393311 WLR393311 WVN393311 F458847 JB458847 SX458847 ACT458847 AMP458847 AWL458847 BGH458847 BQD458847 BZZ458847 CJV458847 CTR458847 DDN458847 DNJ458847 DXF458847 EHB458847 EQX458847 FAT458847 FKP458847 FUL458847 GEH458847 GOD458847 GXZ458847 HHV458847 HRR458847 IBN458847 ILJ458847 IVF458847 JFB458847 JOX458847 JYT458847 KIP458847 KSL458847 LCH458847 LMD458847 LVZ458847 MFV458847 MPR458847 MZN458847 NJJ458847 NTF458847 ODB458847 OMX458847 OWT458847 PGP458847 PQL458847 QAH458847 QKD458847 QTZ458847 RDV458847 RNR458847 RXN458847 SHJ458847 SRF458847 TBB458847 TKX458847 TUT458847 UEP458847 UOL458847 UYH458847 VID458847 VRZ458847 WBV458847 WLR458847 WVN458847 F524383 JB524383 SX524383 ACT524383 AMP524383 AWL524383 BGH524383 BQD524383 BZZ524383 CJV524383 CTR524383 DDN524383 DNJ524383 DXF524383 EHB524383 EQX524383 FAT524383 FKP524383 FUL524383 GEH524383 GOD524383 GXZ524383 HHV524383 HRR524383 IBN524383 ILJ524383 IVF524383 JFB524383 JOX524383 JYT524383 KIP524383 KSL524383 LCH524383 LMD524383 LVZ524383 MFV524383 MPR524383 MZN524383 NJJ524383 NTF524383 ODB524383 OMX524383 OWT524383 PGP524383 PQL524383 QAH524383 QKD524383 QTZ524383 RDV524383 RNR524383 RXN524383 SHJ524383 SRF524383 TBB524383 TKX524383 TUT524383 UEP524383 UOL524383 UYH524383 VID524383 VRZ524383 WBV524383 WLR524383 WVN524383 F589919 JB589919 SX589919 ACT589919 AMP589919 AWL589919 BGH589919 BQD589919 BZZ589919 CJV589919 CTR589919 DDN589919 DNJ589919 DXF589919 EHB589919 EQX589919 FAT589919 FKP589919 FUL589919 GEH589919 GOD589919 GXZ589919 HHV589919 HRR589919 IBN589919 ILJ589919 IVF589919 JFB589919 JOX589919 JYT589919 KIP589919 KSL589919 LCH589919 LMD589919 LVZ589919 MFV589919 MPR589919 MZN589919 NJJ589919 NTF589919 ODB589919 OMX589919 OWT589919 PGP589919 PQL589919 QAH589919 QKD589919 QTZ589919 RDV589919 RNR589919 RXN589919 SHJ589919 SRF589919 TBB589919 TKX589919 TUT589919 UEP589919 UOL589919 UYH589919 VID589919 VRZ589919 WBV589919 WLR589919 WVN589919 F655455 JB655455 SX655455 ACT655455 AMP655455 AWL655455 BGH655455 BQD655455 BZZ655455 CJV655455 CTR655455 DDN655455 DNJ655455 DXF655455 EHB655455 EQX655455 FAT655455 FKP655455 FUL655455 GEH655455 GOD655455 GXZ655455 HHV655455 HRR655455 IBN655455 ILJ655455 IVF655455 JFB655455 JOX655455 JYT655455 KIP655455 KSL655455 LCH655455 LMD655455 LVZ655455 MFV655455 MPR655455 MZN655455 NJJ655455 NTF655455 ODB655455 OMX655455 OWT655455 PGP655455 PQL655455 QAH655455 QKD655455 QTZ655455 RDV655455 RNR655455 RXN655455 SHJ655455 SRF655455 TBB655455 TKX655455 TUT655455 UEP655455 UOL655455 UYH655455 VID655455 VRZ655455 WBV655455 WLR655455 WVN655455 F720991 JB720991 SX720991 ACT720991 AMP720991 AWL720991 BGH720991 BQD720991 BZZ720991 CJV720991 CTR720991 DDN720991 DNJ720991 DXF720991 EHB720991 EQX720991 FAT720991 FKP720991 FUL720991 GEH720991 GOD720991 GXZ720991 HHV720991 HRR720991 IBN720991 ILJ720991 IVF720991 JFB720991 JOX720991 JYT720991 KIP720991 KSL720991 LCH720991 LMD720991 LVZ720991 MFV720991 MPR720991 MZN720991 NJJ720991 NTF720991 ODB720991 OMX720991 OWT720991 PGP720991 PQL720991 QAH720991 QKD720991 QTZ720991 RDV720991 RNR720991 RXN720991 SHJ720991 SRF720991 TBB720991 TKX720991 TUT720991 UEP720991 UOL720991 UYH720991 VID720991 VRZ720991 WBV720991 WLR720991 WVN720991 F786527 JB786527 SX786527 ACT786527 AMP786527 AWL786527 BGH786527 BQD786527 BZZ786527 CJV786527 CTR786527 DDN786527 DNJ786527 DXF786527 EHB786527 EQX786527 FAT786527 FKP786527 FUL786527 GEH786527 GOD786527 GXZ786527 HHV786527 HRR786527 IBN786527 ILJ786527 IVF786527 JFB786527 JOX786527 JYT786527 KIP786527 KSL786527 LCH786527 LMD786527 LVZ786527 MFV786527 MPR786527 MZN786527 NJJ786527 NTF786527 ODB786527 OMX786527 OWT786527 PGP786527 PQL786527 QAH786527 QKD786527 QTZ786527 RDV786527 RNR786527 RXN786527 SHJ786527 SRF786527 TBB786527 TKX786527 TUT786527 UEP786527 UOL786527 UYH786527 VID786527 VRZ786527 WBV786527 WLR786527 WVN786527 F852063 JB852063 SX852063 ACT852063 AMP852063 AWL852063 BGH852063 BQD852063 BZZ852063 CJV852063 CTR852063 DDN852063 DNJ852063 DXF852063 EHB852063 EQX852063 FAT852063 FKP852063 FUL852063 GEH852063 GOD852063 GXZ852063 HHV852063 HRR852063 IBN852063 ILJ852063 IVF852063 JFB852063 JOX852063 JYT852063 KIP852063 KSL852063 LCH852063 LMD852063 LVZ852063 MFV852063 MPR852063 MZN852063 NJJ852063 NTF852063 ODB852063 OMX852063 OWT852063 PGP852063 PQL852063 QAH852063 QKD852063 QTZ852063 RDV852063 RNR852063 RXN852063 SHJ852063 SRF852063 TBB852063 TKX852063 TUT852063 UEP852063 UOL852063 UYH852063 VID852063 VRZ852063 WBV852063 WLR852063 WVN852063 F917599 JB917599 SX917599 ACT917599 AMP917599 AWL917599 BGH917599 BQD917599 BZZ917599 CJV917599 CTR917599 DDN917599 DNJ917599 DXF917599 EHB917599 EQX917599 FAT917599 FKP917599 FUL917599 GEH917599 GOD917599 GXZ917599 HHV917599 HRR917599 IBN917599 ILJ917599 IVF917599 JFB917599 JOX917599 JYT917599 KIP917599 KSL917599 LCH917599 LMD917599 LVZ917599 MFV917599 MPR917599 MZN917599 NJJ917599 NTF917599 ODB917599 OMX917599 OWT917599 PGP917599 PQL917599 QAH917599 QKD917599 QTZ917599 RDV917599 RNR917599 RXN917599 SHJ917599 SRF917599 TBB917599 TKX917599 TUT917599 UEP917599 UOL917599 UYH917599 VID917599 VRZ917599 WBV917599 WLR917599 WVN917599 F983135 JB983135 SX983135 ACT983135 AMP983135 AWL983135 BGH983135 BQD983135 BZZ983135 CJV983135 CTR983135 DDN983135 DNJ983135 DXF983135 EHB983135 EQX983135 FAT983135 FKP983135 FUL983135 GEH983135 GOD983135 GXZ983135 HHV983135 HRR983135 IBN983135 ILJ983135 IVF983135 JFB983135 JOX983135 JYT983135 KIP983135 KSL983135 LCH983135 LMD983135 LVZ983135 MFV983135 MPR983135 MZN983135 NJJ983135 NTF983135 ODB983135 OMX983135 OWT983135 PGP983135 PQL983135 QAH983135 QKD983135 QTZ983135 RDV983135 RNR983135 RXN983135 SHJ983135 SRF983135 TBB983135 TKX983135 TUT983135 UEP983135 UOL983135 UYH983135 VID983135 VRZ983135 WBV983135 WLR983135 WVN983135 D95 IZ95 SV95 ACR95 AMN95 AWJ95 BGF95 BQB95 BZX95 CJT95 CTP95 DDL95 DNH95 DXD95 EGZ95 EQV95 FAR95 FKN95 FUJ95 GEF95 GOB95 GXX95 HHT95 HRP95 IBL95 ILH95 IVD95 JEZ95 JOV95 JYR95 KIN95 KSJ95 LCF95 LMB95 LVX95 MFT95 MPP95 MZL95 NJH95 NTD95 OCZ95 OMV95 OWR95 PGN95 PQJ95 QAF95 QKB95 QTX95 RDT95 RNP95 RXL95 SHH95 SRD95 TAZ95 TKV95 TUR95 UEN95 UOJ95 UYF95 VIB95 VRX95 WBT95 WLP95 WVL95 D65631 IZ65631 SV65631 ACR65631 AMN65631 AWJ65631 BGF65631 BQB65631 BZX65631 CJT65631 CTP65631 DDL65631 DNH65631 DXD65631 EGZ65631 EQV65631 FAR65631 FKN65631 FUJ65631 GEF65631 GOB65631 GXX65631 HHT65631 HRP65631 IBL65631 ILH65631 IVD65631 JEZ65631 JOV65631 JYR65631 KIN65631 KSJ65631 LCF65631 LMB65631 LVX65631 MFT65631 MPP65631 MZL65631 NJH65631 NTD65631 OCZ65631 OMV65631 OWR65631 PGN65631 PQJ65631 QAF65631 QKB65631 QTX65631 RDT65631 RNP65631 RXL65631 SHH65631 SRD65631 TAZ65631 TKV65631 TUR65631 UEN65631 UOJ65631 UYF65631 VIB65631 VRX65631 WBT65631 WLP65631 WVL65631 D131167 IZ131167 SV131167 ACR131167 AMN131167 AWJ131167 BGF131167 BQB131167 BZX131167 CJT131167 CTP131167 DDL131167 DNH131167 DXD131167 EGZ131167 EQV131167 FAR131167 FKN131167 FUJ131167 GEF131167 GOB131167 GXX131167 HHT131167 HRP131167 IBL131167 ILH131167 IVD131167 JEZ131167 JOV131167 JYR131167 KIN131167 KSJ131167 LCF131167 LMB131167 LVX131167 MFT131167 MPP131167 MZL131167 NJH131167 NTD131167 OCZ131167 OMV131167 OWR131167 PGN131167 PQJ131167 QAF131167 QKB131167 QTX131167 RDT131167 RNP131167 RXL131167 SHH131167 SRD131167 TAZ131167 TKV131167 TUR131167 UEN131167 UOJ131167 UYF131167 VIB131167 VRX131167 WBT131167 WLP131167 WVL131167 D196703 IZ196703 SV196703 ACR196703 AMN196703 AWJ196703 BGF196703 BQB196703 BZX196703 CJT196703 CTP196703 DDL196703 DNH196703 DXD196703 EGZ196703 EQV196703 FAR196703 FKN196703 FUJ196703 GEF196703 GOB196703 GXX196703 HHT196703 HRP196703 IBL196703 ILH196703 IVD196703 JEZ196703 JOV196703 JYR196703 KIN196703 KSJ196703 LCF196703 LMB196703 LVX196703 MFT196703 MPP196703 MZL196703 NJH196703 NTD196703 OCZ196703 OMV196703 OWR196703 PGN196703 PQJ196703 QAF196703 QKB196703 QTX196703 RDT196703 RNP196703 RXL196703 SHH196703 SRD196703 TAZ196703 TKV196703 TUR196703 UEN196703 UOJ196703 UYF196703 VIB196703 VRX196703 WBT196703 WLP196703 WVL196703 D262239 IZ262239 SV262239 ACR262239 AMN262239 AWJ262239 BGF262239 BQB262239 BZX262239 CJT262239 CTP262239 DDL262239 DNH262239 DXD262239 EGZ262239 EQV262239 FAR262239 FKN262239 FUJ262239 GEF262239 GOB262239 GXX262239 HHT262239 HRP262239 IBL262239 ILH262239 IVD262239 JEZ262239 JOV262239 JYR262239 KIN262239 KSJ262239 LCF262239 LMB262239 LVX262239 MFT262239 MPP262239 MZL262239 NJH262239 NTD262239 OCZ262239 OMV262239 OWR262239 PGN262239 PQJ262239 QAF262239 QKB262239 QTX262239 RDT262239 RNP262239 RXL262239 SHH262239 SRD262239 TAZ262239 TKV262239 TUR262239 UEN262239 UOJ262239 UYF262239 VIB262239 VRX262239 WBT262239 WLP262239 WVL262239 D327775 IZ327775 SV327775 ACR327775 AMN327775 AWJ327775 BGF327775 BQB327775 BZX327775 CJT327775 CTP327775 DDL327775 DNH327775 DXD327775 EGZ327775 EQV327775 FAR327775 FKN327775 FUJ327775 GEF327775 GOB327775 GXX327775 HHT327775 HRP327775 IBL327775 ILH327775 IVD327775 JEZ327775 JOV327775 JYR327775 KIN327775 KSJ327775 LCF327775 LMB327775 LVX327775 MFT327775 MPP327775 MZL327775 NJH327775 NTD327775 OCZ327775 OMV327775 OWR327775 PGN327775 PQJ327775 QAF327775 QKB327775 QTX327775 RDT327775 RNP327775 RXL327775 SHH327775 SRD327775 TAZ327775 TKV327775 TUR327775 UEN327775 UOJ327775 UYF327775 VIB327775 VRX327775 WBT327775 WLP327775 WVL327775 D393311 IZ393311 SV393311 ACR393311 AMN393311 AWJ393311 BGF393311 BQB393311 BZX393311 CJT393311 CTP393311 DDL393311 DNH393311 DXD393311 EGZ393311 EQV393311 FAR393311 FKN393311 FUJ393311 GEF393311 GOB393311 GXX393311 HHT393311 HRP393311 IBL393311 ILH393311 IVD393311 JEZ393311 JOV393311 JYR393311 KIN393311 KSJ393311 LCF393311 LMB393311 LVX393311 MFT393311 MPP393311 MZL393311 NJH393311 NTD393311 OCZ393311 OMV393311 OWR393311 PGN393311 PQJ393311 QAF393311 QKB393311 QTX393311 RDT393311 RNP393311 RXL393311 SHH393311 SRD393311 TAZ393311 TKV393311 TUR393311 UEN393311 UOJ393311 UYF393311 VIB393311 VRX393311 WBT393311 WLP393311 WVL393311 D458847 IZ458847 SV458847 ACR458847 AMN458847 AWJ458847 BGF458847 BQB458847 BZX458847 CJT458847 CTP458847 DDL458847 DNH458847 DXD458847 EGZ458847 EQV458847 FAR458847 FKN458847 FUJ458847 GEF458847 GOB458847 GXX458847 HHT458847 HRP458847 IBL458847 ILH458847 IVD458847 JEZ458847 JOV458847 JYR458847 KIN458847 KSJ458847 LCF458847 LMB458847 LVX458847 MFT458847 MPP458847 MZL458847 NJH458847 NTD458847 OCZ458847 OMV458847 OWR458847 PGN458847 PQJ458847 QAF458847 QKB458847 QTX458847 RDT458847 RNP458847 RXL458847 SHH458847 SRD458847 TAZ458847 TKV458847 TUR458847 UEN458847 UOJ458847 UYF458847 VIB458847 VRX458847 WBT458847 WLP458847 WVL458847 D524383 IZ524383 SV524383 ACR524383 AMN524383 AWJ524383 BGF524383 BQB524383 BZX524383 CJT524383 CTP524383 DDL524383 DNH524383 DXD524383 EGZ524383 EQV524383 FAR524383 FKN524383 FUJ524383 GEF524383 GOB524383 GXX524383 HHT524383 HRP524383 IBL524383 ILH524383 IVD524383 JEZ524383 JOV524383 JYR524383 KIN524383 KSJ524383 LCF524383 LMB524383 LVX524383 MFT524383 MPP524383 MZL524383 NJH524383 NTD524383 OCZ524383 OMV524383 OWR524383 PGN524383 PQJ524383 QAF524383 QKB524383 QTX524383 RDT524383 RNP524383 RXL524383 SHH524383 SRD524383 TAZ524383 TKV524383 TUR524383 UEN524383 UOJ524383 UYF524383 VIB524383 VRX524383 WBT524383 WLP524383 WVL524383 D589919 IZ589919 SV589919 ACR589919 AMN589919 AWJ589919 BGF589919 BQB589919 BZX589919 CJT589919 CTP589919 DDL589919 DNH589919 DXD589919 EGZ589919 EQV589919 FAR589919 FKN589919 FUJ589919 GEF589919 GOB589919 GXX589919 HHT589919 HRP589919 IBL589919 ILH589919 IVD589919 JEZ589919 JOV589919 JYR589919 KIN589919 KSJ589919 LCF589919 LMB589919 LVX589919 MFT589919 MPP589919 MZL589919 NJH589919 NTD589919 OCZ589919 OMV589919 OWR589919 PGN589919 PQJ589919 QAF589919 QKB589919 QTX589919 RDT589919 RNP589919 RXL589919 SHH589919 SRD589919 TAZ589919 TKV589919 TUR589919 UEN589919 UOJ589919 UYF589919 VIB589919 VRX589919 WBT589919 WLP589919 WVL589919 D655455 IZ655455 SV655455 ACR655455 AMN655455 AWJ655455 BGF655455 BQB655455 BZX655455 CJT655455 CTP655455 DDL655455 DNH655455 DXD655455 EGZ655455 EQV655455 FAR655455 FKN655455 FUJ655455 GEF655455 GOB655455 GXX655455 HHT655455 HRP655455 IBL655455 ILH655455 IVD655455 JEZ655455 JOV655455 JYR655455 KIN655455 KSJ655455 LCF655455 LMB655455 LVX655455 MFT655455 MPP655455 MZL655455 NJH655455 NTD655455 OCZ655455 OMV655455 OWR655455 PGN655455 PQJ655455 QAF655455 QKB655455 QTX655455 RDT655455 RNP655455 RXL655455 SHH655455 SRD655455 TAZ655455 TKV655455 TUR655455 UEN655455 UOJ655455 UYF655455 VIB655455 VRX655455 WBT655455 WLP655455 WVL655455 D720991 IZ720991 SV720991 ACR720991 AMN720991 AWJ720991 BGF720991 BQB720991 BZX720991 CJT720991 CTP720991 DDL720991 DNH720991 DXD720991 EGZ720991 EQV720991 FAR720991 FKN720991 FUJ720991 GEF720991 GOB720991 GXX720991 HHT720991 HRP720991 IBL720991 ILH720991 IVD720991 JEZ720991 JOV720991 JYR720991 KIN720991 KSJ720991 LCF720991 LMB720991 LVX720991 MFT720991 MPP720991 MZL720991 NJH720991 NTD720991 OCZ720991 OMV720991 OWR720991 PGN720991 PQJ720991 QAF720991 QKB720991 QTX720991 RDT720991 RNP720991 RXL720991 SHH720991 SRD720991 TAZ720991 TKV720991 TUR720991 UEN720991 UOJ720991 UYF720991 VIB720991 VRX720991 WBT720991 WLP720991 WVL720991 D786527 IZ786527 SV786527 ACR786527 AMN786527 AWJ786527 BGF786527 BQB786527 BZX786527 CJT786527 CTP786527 DDL786527 DNH786527 DXD786527 EGZ786527 EQV786527 FAR786527 FKN786527 FUJ786527 GEF786527 GOB786527 GXX786527 HHT786527 HRP786527 IBL786527 ILH786527 IVD786527 JEZ786527 JOV786527 JYR786527 KIN786527 KSJ786527 LCF786527 LMB786527 LVX786527 MFT786527 MPP786527 MZL786527 NJH786527 NTD786527 OCZ786527 OMV786527 OWR786527 PGN786527 PQJ786527 QAF786527 QKB786527 QTX786527 RDT786527 RNP786527 RXL786527 SHH786527 SRD786527 TAZ786527 TKV786527 TUR786527 UEN786527 UOJ786527 UYF786527 VIB786527 VRX786527 WBT786527 WLP786527 WVL786527 D852063 IZ852063 SV852063 ACR852063 AMN852063 AWJ852063 BGF852063 BQB852063 BZX852063 CJT852063 CTP852063 DDL852063 DNH852063 DXD852063 EGZ852063 EQV852063 FAR852063 FKN852063 FUJ852063 GEF852063 GOB852063 GXX852063 HHT852063 HRP852063 IBL852063 ILH852063 IVD852063 JEZ852063 JOV852063 JYR852063 KIN852063 KSJ852063 LCF852063 LMB852063 LVX852063 MFT852063 MPP852063 MZL852063 NJH852063 NTD852063 OCZ852063 OMV852063 OWR852063 PGN852063 PQJ852063 QAF852063 QKB852063 QTX852063 RDT852063 RNP852063 RXL852063 SHH852063 SRD852063 TAZ852063 TKV852063 TUR852063 UEN852063 UOJ852063 UYF852063 VIB852063 VRX852063 WBT852063 WLP852063 WVL852063 D917599 IZ917599 SV917599 ACR917599 AMN917599 AWJ917599 BGF917599 BQB917599 BZX917599 CJT917599 CTP917599 DDL917599 DNH917599 DXD917599 EGZ917599 EQV917599 FAR917599 FKN917599 FUJ917599 GEF917599 GOB917599 GXX917599 HHT917599 HRP917599 IBL917599 ILH917599 IVD917599 JEZ917599 JOV917599 JYR917599 KIN917599 KSJ917599 LCF917599 LMB917599 LVX917599 MFT917599 MPP917599 MZL917599 NJH917599 NTD917599 OCZ917599 OMV917599 OWR917599 PGN917599 PQJ917599 QAF917599 QKB917599 QTX917599 RDT917599 RNP917599 RXL917599 SHH917599 SRD917599 TAZ917599 TKV917599 TUR917599 UEN917599 UOJ917599 UYF917599 VIB917599 VRX917599 WBT917599 WLP917599 WVL917599 D983135 IZ983135 SV983135 ACR983135 AMN983135 AWJ983135 BGF983135 BQB983135 BZX983135 CJT983135 CTP983135 DDL983135 DNH983135 DXD983135 EGZ983135 EQV983135 FAR983135 FKN983135 FUJ983135 GEF983135 GOB983135 GXX983135 HHT983135 HRP983135 IBL983135 ILH983135 IVD983135 JEZ983135 JOV983135 JYR983135 KIN983135 KSJ983135 LCF983135 LMB983135 LVX983135 MFT983135 MPP983135 MZL983135 NJH983135 NTD983135 OCZ983135 OMV983135 OWR983135 PGN983135 PQJ983135 QAF983135 QKB983135 QTX983135 RDT983135 RNP983135 RXL983135 SHH983135 SRD983135 TAZ983135 TKV983135 TUR983135 UEN983135 UOJ983135 UYF983135 VIB983135 VRX983135 WBT983135 WLP983135 WVL983135">
      <formula1>"bloq"</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E43" sqref="E43"/>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697" t="s">
        <v>1</v>
      </c>
      <c r="B6" s="697"/>
      <c r="C6" s="697"/>
      <c r="D6" s="697"/>
      <c r="E6" s="697"/>
      <c r="F6" s="697"/>
      <c r="G6" s="697"/>
      <c r="H6" s="697"/>
      <c r="I6" s="697"/>
      <c r="J6" s="697"/>
      <c r="K6" s="697"/>
      <c r="L6" s="697"/>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681" t="s">
        <v>4</v>
      </c>
      <c r="B9" s="681" t="s">
        <v>5</v>
      </c>
      <c r="C9" s="675" t="s">
        <v>6</v>
      </c>
      <c r="D9" s="685" t="s">
        <v>7</v>
      </c>
      <c r="E9" s="686"/>
      <c r="F9" s="686"/>
      <c r="G9" s="686"/>
      <c r="H9" s="686"/>
      <c r="I9" s="687"/>
      <c r="J9" s="685" t="s">
        <v>8</v>
      </c>
      <c r="K9" s="687"/>
      <c r="L9" s="675"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682"/>
      <c r="B10" s="682"/>
      <c r="C10" s="676"/>
      <c r="D10" s="20" t="s">
        <v>10</v>
      </c>
      <c r="E10" s="21" t="s">
        <v>11</v>
      </c>
      <c r="F10" s="21" t="s">
        <v>12</v>
      </c>
      <c r="G10" s="21" t="s">
        <v>13</v>
      </c>
      <c r="H10" s="21" t="s">
        <v>14</v>
      </c>
      <c r="I10" s="22" t="s">
        <v>15</v>
      </c>
      <c r="J10" s="23" t="s">
        <v>16</v>
      </c>
      <c r="K10" s="69" t="s">
        <v>17</v>
      </c>
      <c r="L10" s="676"/>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683"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688"/>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688"/>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688"/>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688"/>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688"/>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688"/>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688"/>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684"/>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698" t="s">
        <v>35</v>
      </c>
      <c r="B26" s="699"/>
      <c r="C26" s="675" t="s">
        <v>27</v>
      </c>
      <c r="D26" s="702" t="s">
        <v>36</v>
      </c>
      <c r="E26" s="703"/>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700"/>
      <c r="B27" s="701"/>
      <c r="C27" s="676"/>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691" t="s">
        <v>38</v>
      </c>
      <c r="B28" s="692"/>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693" t="s">
        <v>19</v>
      </c>
      <c r="B29" s="694"/>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689" t="s">
        <v>24</v>
      </c>
      <c r="B30" s="690"/>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691" t="s">
        <v>39</v>
      </c>
      <c r="B31" s="692"/>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693" t="s">
        <v>19</v>
      </c>
      <c r="B32" s="694"/>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695" t="s">
        <v>24</v>
      </c>
      <c r="B33" s="696"/>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681" t="s">
        <v>4</v>
      </c>
      <c r="B36" s="681" t="s">
        <v>5</v>
      </c>
      <c r="C36" s="675" t="s">
        <v>6</v>
      </c>
      <c r="D36" s="685" t="s">
        <v>7</v>
      </c>
      <c r="E36" s="686"/>
      <c r="F36" s="686"/>
      <c r="G36" s="686"/>
      <c r="H36" s="686"/>
      <c r="I36" s="687"/>
      <c r="J36" s="685" t="s">
        <v>8</v>
      </c>
      <c r="K36" s="687"/>
      <c r="L36" s="675"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682"/>
      <c r="B37" s="682"/>
      <c r="C37" s="676"/>
      <c r="D37" s="20" t="s">
        <v>10</v>
      </c>
      <c r="E37" s="21" t="s">
        <v>11</v>
      </c>
      <c r="F37" s="21" t="s">
        <v>12</v>
      </c>
      <c r="G37" s="21" t="s">
        <v>13</v>
      </c>
      <c r="H37" s="21" t="s">
        <v>14</v>
      </c>
      <c r="I37" s="22" t="s">
        <v>15</v>
      </c>
      <c r="J37" s="23" t="s">
        <v>16</v>
      </c>
      <c r="K37" s="79" t="s">
        <v>17</v>
      </c>
      <c r="L37" s="676"/>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683"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688"/>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688"/>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688"/>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688"/>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688"/>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684"/>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683"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684"/>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681" t="s">
        <v>4</v>
      </c>
      <c r="B49" s="683" t="s">
        <v>5</v>
      </c>
      <c r="C49" s="675"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682"/>
      <c r="B50" s="684"/>
      <c r="C50" s="676"/>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683"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684"/>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683"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684"/>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685" t="s">
        <v>4</v>
      </c>
      <c r="B56" s="674"/>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653" t="s">
        <v>33</v>
      </c>
      <c r="B57" s="653"/>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658" t="s">
        <v>52</v>
      </c>
      <c r="B58" s="658"/>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666" t="s">
        <v>54</v>
      </c>
      <c r="B60" s="667" t="s">
        <v>55</v>
      </c>
      <c r="C60" s="670" t="s">
        <v>6</v>
      </c>
      <c r="D60" s="672" t="s">
        <v>7</v>
      </c>
      <c r="E60" s="673"/>
      <c r="F60" s="673"/>
      <c r="G60" s="673"/>
      <c r="H60" s="673"/>
      <c r="I60" s="674"/>
      <c r="J60" s="675"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668"/>
      <c r="B61" s="669"/>
      <c r="C61" s="671"/>
      <c r="D61" s="120" t="s">
        <v>10</v>
      </c>
      <c r="E61" s="121" t="s">
        <v>11</v>
      </c>
      <c r="F61" s="121" t="s">
        <v>12</v>
      </c>
      <c r="G61" s="121" t="s">
        <v>13</v>
      </c>
      <c r="H61" s="121" t="s">
        <v>14</v>
      </c>
      <c r="I61" s="122" t="s">
        <v>15</v>
      </c>
      <c r="J61" s="676"/>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664" t="s">
        <v>60</v>
      </c>
      <c r="B64" s="665"/>
      <c r="C64" s="665"/>
      <c r="D64" s="665"/>
      <c r="E64" s="665"/>
      <c r="F64" s="665"/>
      <c r="G64" s="665"/>
      <c r="H64" s="665"/>
      <c r="I64" s="665"/>
      <c r="J64" s="665"/>
      <c r="K64" s="665"/>
      <c r="L64" s="665"/>
      <c r="M64" s="106"/>
      <c r="N64" s="133"/>
      <c r="V64" s="107"/>
    </row>
    <row r="65" spans="1:67" ht="10.5" x14ac:dyDescent="0.15">
      <c r="A65" s="666" t="s">
        <v>4</v>
      </c>
      <c r="B65" s="667"/>
      <c r="C65" s="670" t="s">
        <v>6</v>
      </c>
      <c r="D65" s="672" t="s">
        <v>7</v>
      </c>
      <c r="E65" s="673"/>
      <c r="F65" s="673"/>
      <c r="G65" s="673"/>
      <c r="H65" s="673"/>
      <c r="I65" s="674"/>
      <c r="J65" s="672" t="s">
        <v>36</v>
      </c>
      <c r="K65" s="674"/>
      <c r="L65" s="675"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668"/>
      <c r="B66" s="669"/>
      <c r="C66" s="671"/>
      <c r="D66" s="120" t="s">
        <v>10</v>
      </c>
      <c r="E66" s="121" t="s">
        <v>11</v>
      </c>
      <c r="F66" s="121" t="s">
        <v>12</v>
      </c>
      <c r="G66" s="121" t="s">
        <v>13</v>
      </c>
      <c r="H66" s="121" t="s">
        <v>14</v>
      </c>
      <c r="I66" s="122" t="s">
        <v>15</v>
      </c>
      <c r="J66" s="134" t="s">
        <v>16</v>
      </c>
      <c r="K66" s="135" t="s">
        <v>17</v>
      </c>
      <c r="L66" s="676"/>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655"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661"/>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661"/>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661"/>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661"/>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656"/>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655"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656"/>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655"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661"/>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661"/>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656"/>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655"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656"/>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655"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656"/>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655"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661"/>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661"/>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661"/>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661"/>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656"/>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655" t="s">
        <v>70</v>
      </c>
      <c r="B90" s="662"/>
      <c r="C90" s="677" t="s">
        <v>71</v>
      </c>
      <c r="D90" s="678"/>
      <c r="E90" s="677" t="s">
        <v>72</v>
      </c>
      <c r="F90" s="679"/>
      <c r="G90" s="680" t="s">
        <v>73</v>
      </c>
      <c r="H90" s="678"/>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663"/>
      <c r="B91" s="663"/>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653" t="s">
        <v>76</v>
      </c>
      <c r="B92" s="653"/>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657" t="s">
        <v>77</v>
      </c>
      <c r="B93" s="657"/>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657" t="s">
        <v>78</v>
      </c>
      <c r="B94" s="657"/>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658" t="s">
        <v>79</v>
      </c>
      <c r="B95" s="658"/>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659" t="s">
        <v>4</v>
      </c>
      <c r="B98" s="659"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660"/>
      <c r="B99" s="660"/>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655" t="s">
        <v>84</v>
      </c>
      <c r="B102" s="655" t="s">
        <v>85</v>
      </c>
      <c r="C102" s="654" t="s">
        <v>86</v>
      </c>
      <c r="D102" s="654"/>
      <c r="E102" s="654"/>
      <c r="F102" s="655"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656"/>
      <c r="B103" s="656"/>
      <c r="C103" s="195" t="s">
        <v>88</v>
      </c>
      <c r="D103" s="195" t="s">
        <v>89</v>
      </c>
      <c r="E103" s="195" t="s">
        <v>90</v>
      </c>
      <c r="F103" s="656"/>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G44" sqref="G44"/>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697" t="s">
        <v>1</v>
      </c>
      <c r="B6" s="697"/>
      <c r="C6" s="697"/>
      <c r="D6" s="697"/>
      <c r="E6" s="697"/>
      <c r="F6" s="697"/>
      <c r="G6" s="697"/>
      <c r="H6" s="697"/>
      <c r="I6" s="697"/>
      <c r="J6" s="697"/>
      <c r="K6" s="697"/>
      <c r="L6" s="697"/>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681" t="s">
        <v>4</v>
      </c>
      <c r="B9" s="681" t="s">
        <v>5</v>
      </c>
      <c r="C9" s="675" t="s">
        <v>6</v>
      </c>
      <c r="D9" s="685" t="s">
        <v>7</v>
      </c>
      <c r="E9" s="686"/>
      <c r="F9" s="686"/>
      <c r="G9" s="686"/>
      <c r="H9" s="686"/>
      <c r="I9" s="687"/>
      <c r="J9" s="685" t="s">
        <v>8</v>
      </c>
      <c r="K9" s="687"/>
      <c r="L9" s="675"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682"/>
      <c r="B10" s="682"/>
      <c r="C10" s="676"/>
      <c r="D10" s="20" t="s">
        <v>10</v>
      </c>
      <c r="E10" s="21" t="s">
        <v>11</v>
      </c>
      <c r="F10" s="21" t="s">
        <v>12</v>
      </c>
      <c r="G10" s="21" t="s">
        <v>13</v>
      </c>
      <c r="H10" s="21" t="s">
        <v>14</v>
      </c>
      <c r="I10" s="22" t="s">
        <v>15</v>
      </c>
      <c r="J10" s="23" t="s">
        <v>16</v>
      </c>
      <c r="K10" s="69" t="s">
        <v>17</v>
      </c>
      <c r="L10" s="676"/>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683"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688"/>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688"/>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688"/>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688"/>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688"/>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688"/>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688"/>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684"/>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698" t="s">
        <v>35</v>
      </c>
      <c r="B26" s="699"/>
      <c r="C26" s="675" t="s">
        <v>27</v>
      </c>
      <c r="D26" s="702" t="s">
        <v>36</v>
      </c>
      <c r="E26" s="703"/>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700"/>
      <c r="B27" s="701"/>
      <c r="C27" s="676"/>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691" t="s">
        <v>38</v>
      </c>
      <c r="B28" s="692"/>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693" t="s">
        <v>19</v>
      </c>
      <c r="B29" s="694"/>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689" t="s">
        <v>24</v>
      </c>
      <c r="B30" s="690"/>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691" t="s">
        <v>39</v>
      </c>
      <c r="B31" s="692"/>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693" t="s">
        <v>19</v>
      </c>
      <c r="B32" s="694"/>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695" t="s">
        <v>24</v>
      </c>
      <c r="B33" s="696"/>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681" t="s">
        <v>4</v>
      </c>
      <c r="B36" s="681" t="s">
        <v>5</v>
      </c>
      <c r="C36" s="675" t="s">
        <v>6</v>
      </c>
      <c r="D36" s="685" t="s">
        <v>7</v>
      </c>
      <c r="E36" s="686"/>
      <c r="F36" s="686"/>
      <c r="G36" s="686"/>
      <c r="H36" s="686"/>
      <c r="I36" s="687"/>
      <c r="J36" s="685" t="s">
        <v>8</v>
      </c>
      <c r="K36" s="687"/>
      <c r="L36" s="675"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682"/>
      <c r="B37" s="682"/>
      <c r="C37" s="676"/>
      <c r="D37" s="20" t="s">
        <v>10</v>
      </c>
      <c r="E37" s="21" t="s">
        <v>11</v>
      </c>
      <c r="F37" s="21" t="s">
        <v>12</v>
      </c>
      <c r="G37" s="21" t="s">
        <v>13</v>
      </c>
      <c r="H37" s="21" t="s">
        <v>14</v>
      </c>
      <c r="I37" s="22" t="s">
        <v>15</v>
      </c>
      <c r="J37" s="23" t="s">
        <v>16</v>
      </c>
      <c r="K37" s="79" t="s">
        <v>17</v>
      </c>
      <c r="L37" s="676"/>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683"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688"/>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688"/>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688"/>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688"/>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688"/>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684"/>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683"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684"/>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681" t="s">
        <v>4</v>
      </c>
      <c r="B49" s="683" t="s">
        <v>5</v>
      </c>
      <c r="C49" s="675"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682"/>
      <c r="B50" s="684"/>
      <c r="C50" s="676"/>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683"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684"/>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683"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684"/>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685" t="s">
        <v>4</v>
      </c>
      <c r="B56" s="674"/>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653" t="s">
        <v>33</v>
      </c>
      <c r="B57" s="653"/>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658" t="s">
        <v>52</v>
      </c>
      <c r="B58" s="658"/>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666" t="s">
        <v>54</v>
      </c>
      <c r="B60" s="667" t="s">
        <v>55</v>
      </c>
      <c r="C60" s="670" t="s">
        <v>6</v>
      </c>
      <c r="D60" s="672" t="s">
        <v>7</v>
      </c>
      <c r="E60" s="673"/>
      <c r="F60" s="673"/>
      <c r="G60" s="673"/>
      <c r="H60" s="673"/>
      <c r="I60" s="674"/>
      <c r="J60" s="675"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668"/>
      <c r="B61" s="669"/>
      <c r="C61" s="671"/>
      <c r="D61" s="120" t="s">
        <v>10</v>
      </c>
      <c r="E61" s="121" t="s">
        <v>11</v>
      </c>
      <c r="F61" s="121" t="s">
        <v>12</v>
      </c>
      <c r="G61" s="121" t="s">
        <v>13</v>
      </c>
      <c r="H61" s="121" t="s">
        <v>14</v>
      </c>
      <c r="I61" s="122" t="s">
        <v>15</v>
      </c>
      <c r="J61" s="676"/>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664" t="s">
        <v>60</v>
      </c>
      <c r="B64" s="665"/>
      <c r="C64" s="665"/>
      <c r="D64" s="665"/>
      <c r="E64" s="665"/>
      <c r="F64" s="665"/>
      <c r="G64" s="665"/>
      <c r="H64" s="665"/>
      <c r="I64" s="665"/>
      <c r="J64" s="665"/>
      <c r="K64" s="665"/>
      <c r="L64" s="665"/>
      <c r="M64" s="106"/>
      <c r="N64" s="133"/>
      <c r="V64" s="107"/>
    </row>
    <row r="65" spans="1:67" ht="10.5" x14ac:dyDescent="0.15">
      <c r="A65" s="666" t="s">
        <v>4</v>
      </c>
      <c r="B65" s="667"/>
      <c r="C65" s="670" t="s">
        <v>6</v>
      </c>
      <c r="D65" s="672" t="s">
        <v>7</v>
      </c>
      <c r="E65" s="673"/>
      <c r="F65" s="673"/>
      <c r="G65" s="673"/>
      <c r="H65" s="673"/>
      <c r="I65" s="674"/>
      <c r="J65" s="672" t="s">
        <v>36</v>
      </c>
      <c r="K65" s="674"/>
      <c r="L65" s="675"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668"/>
      <c r="B66" s="669"/>
      <c r="C66" s="671"/>
      <c r="D66" s="120" t="s">
        <v>10</v>
      </c>
      <c r="E66" s="121" t="s">
        <v>11</v>
      </c>
      <c r="F66" s="121" t="s">
        <v>12</v>
      </c>
      <c r="G66" s="121" t="s">
        <v>13</v>
      </c>
      <c r="H66" s="121" t="s">
        <v>14</v>
      </c>
      <c r="I66" s="122" t="s">
        <v>15</v>
      </c>
      <c r="J66" s="134" t="s">
        <v>16</v>
      </c>
      <c r="K66" s="135" t="s">
        <v>17</v>
      </c>
      <c r="L66" s="676"/>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655"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661"/>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661"/>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661"/>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661"/>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656"/>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655"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656"/>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655"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661"/>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661"/>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656"/>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655"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656"/>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655"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656"/>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655"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661"/>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661"/>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661"/>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661"/>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656"/>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655" t="s">
        <v>70</v>
      </c>
      <c r="B90" s="662"/>
      <c r="C90" s="677" t="s">
        <v>71</v>
      </c>
      <c r="D90" s="678"/>
      <c r="E90" s="677" t="s">
        <v>72</v>
      </c>
      <c r="F90" s="679"/>
      <c r="G90" s="680" t="s">
        <v>73</v>
      </c>
      <c r="H90" s="678"/>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663"/>
      <c r="B91" s="663"/>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653" t="s">
        <v>76</v>
      </c>
      <c r="B92" s="653"/>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657" t="s">
        <v>77</v>
      </c>
      <c r="B93" s="657"/>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657" t="s">
        <v>78</v>
      </c>
      <c r="B94" s="657"/>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658" t="s">
        <v>79</v>
      </c>
      <c r="B95" s="658"/>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659" t="s">
        <v>4</v>
      </c>
      <c r="B98" s="659"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660"/>
      <c r="B99" s="660"/>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655" t="s">
        <v>84</v>
      </c>
      <c r="B102" s="655" t="s">
        <v>85</v>
      </c>
      <c r="C102" s="654" t="s">
        <v>86</v>
      </c>
      <c r="D102" s="654"/>
      <c r="E102" s="654"/>
      <c r="F102" s="655"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656"/>
      <c r="B103" s="656"/>
      <c r="C103" s="195" t="s">
        <v>88</v>
      </c>
      <c r="D103" s="195" t="s">
        <v>89</v>
      </c>
      <c r="E103" s="195" t="s">
        <v>90</v>
      </c>
      <c r="F103" s="656"/>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N36" sqref="N36"/>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697" t="s">
        <v>1</v>
      </c>
      <c r="B6" s="697"/>
      <c r="C6" s="697"/>
      <c r="D6" s="697"/>
      <c r="E6" s="697"/>
      <c r="F6" s="697"/>
      <c r="G6" s="697"/>
      <c r="H6" s="697"/>
      <c r="I6" s="697"/>
      <c r="J6" s="697"/>
      <c r="K6" s="697"/>
      <c r="L6" s="697"/>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681" t="s">
        <v>4</v>
      </c>
      <c r="B9" s="681" t="s">
        <v>5</v>
      </c>
      <c r="C9" s="675" t="s">
        <v>6</v>
      </c>
      <c r="D9" s="685" t="s">
        <v>7</v>
      </c>
      <c r="E9" s="686"/>
      <c r="F9" s="686"/>
      <c r="G9" s="686"/>
      <c r="H9" s="686"/>
      <c r="I9" s="687"/>
      <c r="J9" s="685" t="s">
        <v>8</v>
      </c>
      <c r="K9" s="687"/>
      <c r="L9" s="675"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682"/>
      <c r="B10" s="682"/>
      <c r="C10" s="676"/>
      <c r="D10" s="20" t="s">
        <v>10</v>
      </c>
      <c r="E10" s="21" t="s">
        <v>11</v>
      </c>
      <c r="F10" s="21" t="s">
        <v>12</v>
      </c>
      <c r="G10" s="21" t="s">
        <v>13</v>
      </c>
      <c r="H10" s="21" t="s">
        <v>14</v>
      </c>
      <c r="I10" s="22" t="s">
        <v>15</v>
      </c>
      <c r="J10" s="23" t="s">
        <v>16</v>
      </c>
      <c r="K10" s="69" t="s">
        <v>17</v>
      </c>
      <c r="L10" s="676"/>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683"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688"/>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688"/>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688"/>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688"/>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688"/>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688"/>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688"/>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684"/>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698" t="s">
        <v>35</v>
      </c>
      <c r="B26" s="699"/>
      <c r="C26" s="675" t="s">
        <v>27</v>
      </c>
      <c r="D26" s="702" t="s">
        <v>36</v>
      </c>
      <c r="E26" s="703"/>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700"/>
      <c r="B27" s="701"/>
      <c r="C27" s="676"/>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691" t="s">
        <v>38</v>
      </c>
      <c r="B28" s="692"/>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693" t="s">
        <v>19</v>
      </c>
      <c r="B29" s="694"/>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689" t="s">
        <v>24</v>
      </c>
      <c r="B30" s="690"/>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691" t="s">
        <v>39</v>
      </c>
      <c r="B31" s="692"/>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693" t="s">
        <v>19</v>
      </c>
      <c r="B32" s="694"/>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695" t="s">
        <v>24</v>
      </c>
      <c r="B33" s="696"/>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681" t="s">
        <v>4</v>
      </c>
      <c r="B36" s="681" t="s">
        <v>5</v>
      </c>
      <c r="C36" s="675" t="s">
        <v>6</v>
      </c>
      <c r="D36" s="685" t="s">
        <v>7</v>
      </c>
      <c r="E36" s="686"/>
      <c r="F36" s="686"/>
      <c r="G36" s="686"/>
      <c r="H36" s="686"/>
      <c r="I36" s="687"/>
      <c r="J36" s="685" t="s">
        <v>8</v>
      </c>
      <c r="K36" s="687"/>
      <c r="L36" s="675"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682"/>
      <c r="B37" s="682"/>
      <c r="C37" s="676"/>
      <c r="D37" s="20" t="s">
        <v>10</v>
      </c>
      <c r="E37" s="21" t="s">
        <v>11</v>
      </c>
      <c r="F37" s="21" t="s">
        <v>12</v>
      </c>
      <c r="G37" s="21" t="s">
        <v>13</v>
      </c>
      <c r="H37" s="21" t="s">
        <v>14</v>
      </c>
      <c r="I37" s="22" t="s">
        <v>15</v>
      </c>
      <c r="J37" s="23" t="s">
        <v>16</v>
      </c>
      <c r="K37" s="79" t="s">
        <v>17</v>
      </c>
      <c r="L37" s="676"/>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683"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688"/>
      <c r="B39" s="35" t="s">
        <v>20</v>
      </c>
      <c r="C39" s="36">
        <f t="shared" si="10"/>
        <v>0</v>
      </c>
      <c r="D39" s="37"/>
      <c r="E39" s="38"/>
      <c r="F39" s="38"/>
      <c r="G39" s="38"/>
      <c r="H39" s="38"/>
      <c r="I39" s="39"/>
      <c r="J39" s="37"/>
      <c r="K39" s="39"/>
      <c r="L39" s="41"/>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t="str">
        <f t="shared" ref="BF39:BF47" si="17">IF($C39=0,"",IF($L39="",IF($C39="","",1),0))</f>
        <v/>
      </c>
      <c r="BG39" s="9"/>
      <c r="BH39" s="9"/>
      <c r="BI39" s="9"/>
      <c r="BJ39" s="9"/>
      <c r="BK39" s="9"/>
      <c r="BL39" s="9"/>
      <c r="BM39" s="9"/>
      <c r="BN39" s="9"/>
      <c r="BO39" s="9"/>
    </row>
    <row r="40" spans="1:67" s="19" customFormat="1" ht="10.5" x14ac:dyDescent="0.15">
      <c r="A40" s="688"/>
      <c r="B40" s="35" t="s">
        <v>42</v>
      </c>
      <c r="C40" s="36">
        <f t="shared" si="10"/>
        <v>0</v>
      </c>
      <c r="D40" s="37"/>
      <c r="E40" s="38"/>
      <c r="F40" s="38"/>
      <c r="G40" s="38"/>
      <c r="H40" s="38"/>
      <c r="I40" s="39"/>
      <c r="J40" s="37"/>
      <c r="K40" s="39"/>
      <c r="L40" s="41"/>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t="str">
        <f t="shared" si="17"/>
        <v/>
      </c>
      <c r="BG40" s="9"/>
      <c r="BH40" s="9"/>
      <c r="BI40" s="9"/>
      <c r="BJ40" s="9"/>
      <c r="BK40" s="9"/>
      <c r="BL40" s="9"/>
      <c r="BM40" s="9"/>
      <c r="BN40" s="9"/>
      <c r="BO40" s="9"/>
    </row>
    <row r="41" spans="1:67" s="19" customFormat="1" ht="10.5" x14ac:dyDescent="0.15">
      <c r="A41" s="688"/>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688"/>
      <c r="B42" s="35" t="s">
        <v>23</v>
      </c>
      <c r="C42" s="36">
        <f t="shared" si="10"/>
        <v>0</v>
      </c>
      <c r="D42" s="37"/>
      <c r="E42" s="38"/>
      <c r="F42" s="38"/>
      <c r="G42" s="38"/>
      <c r="H42" s="38"/>
      <c r="I42" s="39"/>
      <c r="J42" s="37"/>
      <c r="K42" s="39"/>
      <c r="L42" s="41"/>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t="str">
        <f t="shared" si="17"/>
        <v/>
      </c>
      <c r="BG42" s="9"/>
      <c r="BH42" s="9"/>
      <c r="BI42" s="9"/>
      <c r="BJ42" s="9"/>
      <c r="BK42" s="9"/>
      <c r="BL42" s="9"/>
      <c r="BM42" s="9"/>
      <c r="BN42" s="9"/>
      <c r="BO42" s="9"/>
    </row>
    <row r="43" spans="1:67" s="19" customFormat="1" ht="10.5" x14ac:dyDescent="0.15">
      <c r="A43" s="688"/>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684"/>
      <c r="B44" s="48" t="s">
        <v>27</v>
      </c>
      <c r="C44" s="80">
        <f t="shared" si="10"/>
        <v>0</v>
      </c>
      <c r="D44" s="50">
        <f>SUM(D38:D43)</f>
        <v>0</v>
      </c>
      <c r="E44" s="51">
        <f t="shared" ref="E44:L44" si="18">SUM(E38:E43)</f>
        <v>0</v>
      </c>
      <c r="F44" s="51">
        <f t="shared" si="18"/>
        <v>0</v>
      </c>
      <c r="G44" s="51">
        <f t="shared" si="18"/>
        <v>0</v>
      </c>
      <c r="H44" s="51">
        <f t="shared" si="18"/>
        <v>0</v>
      </c>
      <c r="I44" s="52">
        <f t="shared" si="18"/>
        <v>0</v>
      </c>
      <c r="J44" s="50">
        <f t="shared" si="18"/>
        <v>0</v>
      </c>
      <c r="K44" s="52">
        <f t="shared" si="18"/>
        <v>0</v>
      </c>
      <c r="L44" s="81">
        <f t="shared" si="18"/>
        <v>0</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t="str">
        <f t="shared" si="17"/>
        <v/>
      </c>
      <c r="BG44" s="9"/>
      <c r="BH44" s="9"/>
      <c r="BI44" s="9"/>
      <c r="BJ44" s="9"/>
      <c r="BK44" s="9"/>
      <c r="BL44" s="9"/>
      <c r="BM44" s="9"/>
      <c r="BN44" s="9"/>
      <c r="BO44" s="9"/>
    </row>
    <row r="45" spans="1:67" s="19" customFormat="1" ht="10.5" x14ac:dyDescent="0.15">
      <c r="A45" s="53" t="s">
        <v>28</v>
      </c>
      <c r="B45" s="82" t="s">
        <v>20</v>
      </c>
      <c r="C45" s="83">
        <f t="shared" si="10"/>
        <v>0</v>
      </c>
      <c r="D45" s="84"/>
      <c r="E45" s="85"/>
      <c r="F45" s="85"/>
      <c r="G45" s="85"/>
      <c r="H45" s="85"/>
      <c r="I45" s="86"/>
      <c r="J45" s="84"/>
      <c r="K45" s="86"/>
      <c r="L45" s="87"/>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t="str">
        <f t="shared" si="17"/>
        <v/>
      </c>
      <c r="BG45" s="9"/>
      <c r="BH45" s="9"/>
      <c r="BI45" s="9"/>
      <c r="BJ45" s="9"/>
      <c r="BK45" s="9"/>
      <c r="BL45" s="9"/>
      <c r="BM45" s="9"/>
      <c r="BN45" s="9"/>
      <c r="BO45" s="9"/>
    </row>
    <row r="46" spans="1:67" s="19" customFormat="1" ht="10.5" x14ac:dyDescent="0.15">
      <c r="A46" s="683"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684"/>
      <c r="B47" s="88" t="s">
        <v>20</v>
      </c>
      <c r="C47" s="56">
        <f t="shared" si="10"/>
        <v>0</v>
      </c>
      <c r="D47" s="57"/>
      <c r="E47" s="58"/>
      <c r="F47" s="58"/>
      <c r="G47" s="58"/>
      <c r="H47" s="58"/>
      <c r="I47" s="59"/>
      <c r="J47" s="57"/>
      <c r="K47" s="59"/>
      <c r="L47" s="61"/>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t="str">
        <f t="shared" si="17"/>
        <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681" t="s">
        <v>4</v>
      </c>
      <c r="B49" s="683" t="s">
        <v>5</v>
      </c>
      <c r="C49" s="675"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682"/>
      <c r="B50" s="684"/>
      <c r="C50" s="676"/>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683"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684"/>
      <c r="B52" s="35" t="s">
        <v>47</v>
      </c>
      <c r="C52" s="98"/>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683"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684"/>
      <c r="B54" s="88" t="s">
        <v>47</v>
      </c>
      <c r="C54" s="99"/>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685" t="s">
        <v>4</v>
      </c>
      <c r="B56" s="674"/>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653" t="s">
        <v>33</v>
      </c>
      <c r="B57" s="653"/>
      <c r="C57" s="109"/>
      <c r="D57" s="109"/>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658" t="s">
        <v>52</v>
      </c>
      <c r="B58" s="658"/>
      <c r="C58" s="110"/>
      <c r="D58" s="99"/>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666" t="s">
        <v>54</v>
      </c>
      <c r="B60" s="667" t="s">
        <v>55</v>
      </c>
      <c r="C60" s="670" t="s">
        <v>6</v>
      </c>
      <c r="D60" s="672" t="s">
        <v>7</v>
      </c>
      <c r="E60" s="673"/>
      <c r="F60" s="673"/>
      <c r="G60" s="673"/>
      <c r="H60" s="673"/>
      <c r="I60" s="674"/>
      <c r="J60" s="675"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668"/>
      <c r="B61" s="669"/>
      <c r="C61" s="671"/>
      <c r="D61" s="120" t="s">
        <v>10</v>
      </c>
      <c r="E61" s="121" t="s">
        <v>11</v>
      </c>
      <c r="F61" s="121" t="s">
        <v>12</v>
      </c>
      <c r="G61" s="121" t="s">
        <v>13</v>
      </c>
      <c r="H61" s="121" t="s">
        <v>14</v>
      </c>
      <c r="I61" s="122" t="s">
        <v>15</v>
      </c>
      <c r="J61" s="676"/>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664" t="s">
        <v>60</v>
      </c>
      <c r="B64" s="665"/>
      <c r="C64" s="665"/>
      <c r="D64" s="665"/>
      <c r="E64" s="665"/>
      <c r="F64" s="665"/>
      <c r="G64" s="665"/>
      <c r="H64" s="665"/>
      <c r="I64" s="665"/>
      <c r="J64" s="665"/>
      <c r="K64" s="665"/>
      <c r="L64" s="665"/>
      <c r="M64" s="106"/>
      <c r="N64" s="133"/>
      <c r="V64" s="107"/>
    </row>
    <row r="65" spans="1:67" ht="10.5" x14ac:dyDescent="0.15">
      <c r="A65" s="666" t="s">
        <v>4</v>
      </c>
      <c r="B65" s="667"/>
      <c r="C65" s="670" t="s">
        <v>6</v>
      </c>
      <c r="D65" s="672" t="s">
        <v>7</v>
      </c>
      <c r="E65" s="673"/>
      <c r="F65" s="673"/>
      <c r="G65" s="673"/>
      <c r="H65" s="673"/>
      <c r="I65" s="674"/>
      <c r="J65" s="672" t="s">
        <v>36</v>
      </c>
      <c r="K65" s="674"/>
      <c r="L65" s="675"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668"/>
      <c r="B66" s="669"/>
      <c r="C66" s="671"/>
      <c r="D66" s="120" t="s">
        <v>10</v>
      </c>
      <c r="E66" s="121" t="s">
        <v>11</v>
      </c>
      <c r="F66" s="121" t="s">
        <v>12</v>
      </c>
      <c r="G66" s="121" t="s">
        <v>13</v>
      </c>
      <c r="H66" s="121" t="s">
        <v>14</v>
      </c>
      <c r="I66" s="122" t="s">
        <v>15</v>
      </c>
      <c r="J66" s="134" t="s">
        <v>16</v>
      </c>
      <c r="K66" s="135" t="s">
        <v>17</v>
      </c>
      <c r="L66" s="676"/>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655"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661"/>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661"/>
      <c r="B69" s="141" t="s">
        <v>20</v>
      </c>
      <c r="C69" s="142">
        <f t="shared" si="19"/>
        <v>0</v>
      </c>
      <c r="D69" s="37"/>
      <c r="E69" s="38"/>
      <c r="F69" s="38"/>
      <c r="G69" s="38"/>
      <c r="H69" s="38"/>
      <c r="I69" s="39"/>
      <c r="J69" s="37"/>
      <c r="K69" s="39"/>
      <c r="L69" s="41"/>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t="str">
        <f t="shared" si="22"/>
        <v/>
      </c>
      <c r="BG69" s="103"/>
      <c r="BH69" s="103"/>
      <c r="BI69" s="103"/>
      <c r="BJ69" s="103"/>
      <c r="BK69" s="103"/>
      <c r="BL69" s="103"/>
      <c r="BM69" s="103"/>
      <c r="BN69" s="103"/>
      <c r="BO69" s="103"/>
    </row>
    <row r="70" spans="1:67" ht="10.5" x14ac:dyDescent="0.15">
      <c r="A70" s="661"/>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661"/>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656"/>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655"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656"/>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655"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661"/>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661"/>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656"/>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655"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656"/>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655"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656"/>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655"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661"/>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661"/>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661"/>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661"/>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656"/>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655" t="s">
        <v>70</v>
      </c>
      <c r="B90" s="662"/>
      <c r="C90" s="677" t="s">
        <v>71</v>
      </c>
      <c r="D90" s="678"/>
      <c r="E90" s="677" t="s">
        <v>72</v>
      </c>
      <c r="F90" s="679"/>
      <c r="G90" s="680" t="s">
        <v>73</v>
      </c>
      <c r="H90" s="678"/>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663"/>
      <c r="B91" s="663"/>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653" t="s">
        <v>76</v>
      </c>
      <c r="B92" s="653"/>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657" t="s">
        <v>77</v>
      </c>
      <c r="B93" s="657"/>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657" t="s">
        <v>78</v>
      </c>
      <c r="B94" s="657"/>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658" t="s">
        <v>79</v>
      </c>
      <c r="B95" s="658"/>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659" t="s">
        <v>4</v>
      </c>
      <c r="B98" s="659"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660"/>
      <c r="B99" s="660"/>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655" t="s">
        <v>84</v>
      </c>
      <c r="B102" s="655" t="s">
        <v>85</v>
      </c>
      <c r="C102" s="654" t="s">
        <v>86</v>
      </c>
      <c r="D102" s="654"/>
      <c r="E102" s="654"/>
      <c r="F102" s="655"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656"/>
      <c r="B103" s="656"/>
      <c r="C103" s="195" t="s">
        <v>88</v>
      </c>
      <c r="D103" s="195" t="s">
        <v>89</v>
      </c>
      <c r="E103" s="195" t="s">
        <v>90</v>
      </c>
      <c r="F103" s="656"/>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0</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0</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opLeftCell="A19" workbookViewId="0">
      <selection activeCell="A58" sqref="A58:B58"/>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1" t="s">
        <v>0</v>
      </c>
      <c r="B1" s="2"/>
      <c r="C1" s="2"/>
      <c r="D1" s="2"/>
      <c r="E1" s="2"/>
      <c r="F1" s="2"/>
      <c r="G1" s="2"/>
      <c r="H1" s="2"/>
      <c r="I1" s="2"/>
      <c r="J1" s="2"/>
      <c r="K1" s="2"/>
      <c r="L1" s="3"/>
      <c r="V1" s="5"/>
    </row>
    <row r="2" spans="1:58" s="4" customFormat="1" x14ac:dyDescent="0.2">
      <c r="A2" s="1" t="str">
        <f>CONCATENATE("COMUNA: ",[1]NOMBRE!B2," - ","( ",[1]NOMBRE!C2,[1]NOMBRE!D2,[1]NOMBRE!E2,[1]NOMBRE!F2,[1]NOMBRE!G2," )")</f>
        <v>COMUNA: LINARES  - ( 07401 )</v>
      </c>
      <c r="B2" s="2"/>
      <c r="C2" s="2"/>
      <c r="D2" s="2"/>
      <c r="E2" s="2"/>
      <c r="F2" s="2"/>
      <c r="G2" s="2"/>
      <c r="H2" s="2"/>
      <c r="I2" s="2"/>
      <c r="J2" s="2"/>
      <c r="K2" s="2"/>
      <c r="L2" s="3"/>
      <c r="V2" s="5"/>
    </row>
    <row r="3" spans="1:58" s="4" customFormat="1" x14ac:dyDescent="0.2">
      <c r="A3" s="1" t="str">
        <f>CONCATENATE("ESTABLECIMIENTO: ",[1]NOMBRE!B3," - ","( ",[1]NOMBRE!C3,[1]NOMBRE!D3,[1]NOMBRE!E3,[1]NOMBRE!F3,[1]NOMBRE!G3," )")</f>
        <v>ESTABLECIMIENTO: HOSPITAL DE LINARES  - ( 16108 )</v>
      </c>
      <c r="B3" s="2"/>
      <c r="C3" s="2"/>
      <c r="D3" s="6"/>
      <c r="E3" s="2"/>
      <c r="F3" s="2"/>
      <c r="G3" s="2"/>
      <c r="H3" s="2"/>
      <c r="I3" s="2"/>
      <c r="J3" s="2"/>
      <c r="K3" s="2"/>
      <c r="L3" s="3"/>
      <c r="V3" s="5"/>
    </row>
    <row r="4" spans="1:58" s="4" customFormat="1" x14ac:dyDescent="0.2">
      <c r="A4" s="1" t="str">
        <f>CONCATENATE("MES: ",[1]NOMBRE!B6," - ","( ",[1]NOMBRE!C6,[1]NOMBRE!D6," )")</f>
        <v>MES: ENERO - ( 01 )</v>
      </c>
      <c r="B4" s="2"/>
      <c r="C4" s="2"/>
      <c r="D4" s="2"/>
      <c r="E4" s="2"/>
      <c r="F4" s="2"/>
      <c r="G4" s="2"/>
      <c r="H4" s="2"/>
      <c r="I4" s="2"/>
      <c r="J4" s="2"/>
      <c r="K4" s="2"/>
      <c r="L4" s="3"/>
      <c r="V4" s="5"/>
    </row>
    <row r="5" spans="1:58" s="4" customFormat="1" x14ac:dyDescent="0.2">
      <c r="A5" s="7" t="str">
        <f>CONCATENATE("AÑO: ",[1]NOMBRE!B7)</f>
        <v>AÑO: 2013</v>
      </c>
      <c r="B5" s="2"/>
      <c r="C5" s="2"/>
      <c r="D5" s="2"/>
      <c r="E5" s="2"/>
      <c r="F5" s="2"/>
      <c r="G5" s="2"/>
      <c r="H5" s="2"/>
      <c r="I5" s="2"/>
      <c r="J5" s="2"/>
      <c r="K5" s="2"/>
      <c r="L5" s="3"/>
      <c r="V5" s="5"/>
    </row>
    <row r="6" spans="1:58" s="9" customFormat="1" ht="15" x14ac:dyDescent="0.15">
      <c r="A6" s="697" t="s">
        <v>1</v>
      </c>
      <c r="B6" s="697"/>
      <c r="C6" s="697"/>
      <c r="D6" s="697"/>
      <c r="E6" s="697"/>
      <c r="F6" s="697"/>
      <c r="G6" s="697"/>
      <c r="H6" s="697"/>
      <c r="I6" s="697"/>
      <c r="J6" s="697"/>
      <c r="K6" s="697"/>
      <c r="L6" s="697"/>
      <c r="M6" s="8"/>
      <c r="N6" s="8"/>
      <c r="V6" s="5"/>
    </row>
    <row r="7" spans="1:58" s="9" customFormat="1" ht="15" x14ac:dyDescent="0.2">
      <c r="A7" s="10" t="s">
        <v>2</v>
      </c>
      <c r="B7" s="11"/>
      <c r="C7" s="12"/>
      <c r="D7" s="12"/>
      <c r="E7" s="12"/>
      <c r="F7" s="12"/>
      <c r="G7" s="12"/>
      <c r="H7" s="12"/>
      <c r="I7" s="13"/>
      <c r="J7" s="11"/>
      <c r="K7" s="14"/>
      <c r="L7" s="12"/>
      <c r="M7" s="4"/>
      <c r="N7" s="4"/>
      <c r="V7" s="5"/>
    </row>
    <row r="8" spans="1:58" s="9" customFormat="1" ht="15" x14ac:dyDescent="0.2">
      <c r="A8" s="15" t="s">
        <v>3</v>
      </c>
      <c r="B8" s="16"/>
      <c r="C8" s="16"/>
      <c r="D8" s="16"/>
      <c r="E8" s="16"/>
      <c r="F8" s="16"/>
      <c r="G8" s="16"/>
      <c r="H8" s="16"/>
      <c r="I8" s="16"/>
      <c r="J8" s="16"/>
      <c r="K8" s="17"/>
      <c r="L8" s="16"/>
      <c r="M8" s="18"/>
      <c r="N8" s="18"/>
      <c r="V8" s="5"/>
    </row>
    <row r="9" spans="1:58" s="19" customFormat="1" ht="10.5" x14ac:dyDescent="0.15">
      <c r="A9" s="681" t="s">
        <v>4</v>
      </c>
      <c r="B9" s="681" t="s">
        <v>5</v>
      </c>
      <c r="C9" s="675" t="s">
        <v>6</v>
      </c>
      <c r="D9" s="685" t="s">
        <v>7</v>
      </c>
      <c r="E9" s="686"/>
      <c r="F9" s="686"/>
      <c r="G9" s="686"/>
      <c r="H9" s="686"/>
      <c r="I9" s="687"/>
      <c r="J9" s="685" t="s">
        <v>8</v>
      </c>
      <c r="K9" s="687"/>
      <c r="L9" s="675" t="s">
        <v>9</v>
      </c>
      <c r="M9" s="9"/>
      <c r="N9" s="9"/>
      <c r="O9" s="9"/>
      <c r="P9" s="9"/>
      <c r="Q9" s="9"/>
      <c r="R9" s="9"/>
      <c r="S9" s="9"/>
      <c r="T9" s="9"/>
      <c r="U9" s="9"/>
      <c r="V9" s="5"/>
      <c r="W9" s="9"/>
      <c r="X9" s="9"/>
      <c r="Y9" s="9"/>
      <c r="Z9" s="9"/>
      <c r="AA9" s="9"/>
      <c r="AB9" s="9"/>
      <c r="AC9" s="9"/>
      <c r="AD9" s="9"/>
      <c r="AE9" s="9"/>
      <c r="AF9" s="9"/>
      <c r="AG9" s="9"/>
      <c r="AH9" s="9"/>
      <c r="AI9" s="9"/>
      <c r="AJ9" s="9"/>
      <c r="AK9" s="9"/>
      <c r="AL9" s="9"/>
      <c r="AM9" s="9"/>
      <c r="AN9" s="9"/>
      <c r="AO9" s="9"/>
      <c r="AP9" s="9"/>
      <c r="AQ9" s="9"/>
      <c r="AR9" s="9"/>
      <c r="AS9" s="9"/>
    </row>
    <row r="10" spans="1:58" s="19" customFormat="1" ht="21" x14ac:dyDescent="0.15">
      <c r="A10" s="682"/>
      <c r="B10" s="682"/>
      <c r="C10" s="676"/>
      <c r="D10" s="20" t="s">
        <v>10</v>
      </c>
      <c r="E10" s="21" t="s">
        <v>11</v>
      </c>
      <c r="F10" s="21" t="s">
        <v>12</v>
      </c>
      <c r="G10" s="21" t="s">
        <v>13</v>
      </c>
      <c r="H10" s="21" t="s">
        <v>14</v>
      </c>
      <c r="I10" s="22" t="s">
        <v>15</v>
      </c>
      <c r="J10" s="23" t="s">
        <v>16</v>
      </c>
      <c r="K10" s="69" t="s">
        <v>17</v>
      </c>
      <c r="L10" s="676"/>
      <c r="M10" s="9"/>
      <c r="N10" s="9"/>
      <c r="O10" s="9"/>
      <c r="P10" s="9"/>
      <c r="Q10" s="9"/>
      <c r="R10" s="9"/>
      <c r="S10" s="9"/>
      <c r="T10" s="9"/>
      <c r="U10" s="9"/>
      <c r="V10" s="5"/>
      <c r="W10" s="9"/>
      <c r="X10" s="9"/>
      <c r="Y10" s="9"/>
      <c r="Z10" s="9"/>
      <c r="AA10" s="9"/>
      <c r="AB10" s="9"/>
      <c r="AC10" s="9"/>
      <c r="AD10" s="9"/>
      <c r="AE10" s="9"/>
      <c r="AF10" s="9"/>
      <c r="AG10" s="9"/>
      <c r="AH10" s="9"/>
      <c r="AI10" s="9"/>
      <c r="AJ10" s="9"/>
      <c r="AK10" s="9"/>
      <c r="AL10" s="9"/>
      <c r="AM10" s="9"/>
      <c r="AN10" s="9"/>
      <c r="AO10" s="9"/>
      <c r="AP10" s="9"/>
      <c r="AQ10" s="9"/>
      <c r="AR10" s="9"/>
      <c r="AS10" s="9"/>
    </row>
    <row r="11" spans="1:58" s="19" customFormat="1" ht="10.5" x14ac:dyDescent="0.15">
      <c r="A11" s="683" t="s">
        <v>18</v>
      </c>
      <c r="B11" s="25" t="s">
        <v>19</v>
      </c>
      <c r="C11" s="26">
        <f t="shared" ref="C11:C21" si="0">SUM(D11:I11)</f>
        <v>0</v>
      </c>
      <c r="D11" s="27"/>
      <c r="E11" s="28"/>
      <c r="F11" s="28"/>
      <c r="G11" s="28"/>
      <c r="H11" s="28"/>
      <c r="I11" s="29"/>
      <c r="J11" s="30"/>
      <c r="K11" s="29"/>
      <c r="L11" s="31"/>
      <c r="M11" s="32" t="str">
        <f t="shared" ref="M11:M21" si="1">$BA11&amp;" "&amp;$BB11&amp;""&amp;$BC11</f>
        <v xml:space="preserve"> </v>
      </c>
      <c r="N11" s="9"/>
      <c r="O11" s="9"/>
      <c r="P11" s="9"/>
      <c r="Q11" s="9"/>
      <c r="R11" s="9"/>
      <c r="S11" s="9"/>
      <c r="T11" s="9"/>
      <c r="U11" s="9"/>
      <c r="V11" s="9"/>
      <c r="W11" s="5"/>
      <c r="X11" s="9"/>
      <c r="AD11" s="9"/>
      <c r="AE11" s="9"/>
      <c r="AF11" s="9"/>
      <c r="AG11" s="9"/>
      <c r="AH11" s="9"/>
      <c r="AI11" s="9"/>
      <c r="AJ11" s="9"/>
      <c r="AK11" s="9"/>
      <c r="AL11" s="9"/>
      <c r="AM11" s="9"/>
      <c r="AN11" s="9"/>
      <c r="AO11" s="9"/>
      <c r="AP11" s="9"/>
      <c r="AQ11" s="9"/>
      <c r="AR11" s="9"/>
      <c r="AS11" s="9"/>
      <c r="BA11" s="33" t="str">
        <f>IF($C11&lt;&gt;($J11+$K11)," El número de consultas según sexo NO puede ser diferente al Total.","")</f>
        <v/>
      </c>
      <c r="BB11" s="33" t="str">
        <f>IF($C11=0,"",IF($L11="",IF($C11="",""," No olvide escribir la columna Beneficiarios."),""))</f>
        <v/>
      </c>
      <c r="BC11" s="33" t="str">
        <f>IF($C11&lt;$L11," El número de Beneficiarios NO puede ser mayor que el Total.","")</f>
        <v/>
      </c>
      <c r="BD11" s="34">
        <f>IF($C11&lt;&gt;($J11+$K11),1,0)</f>
        <v>0</v>
      </c>
      <c r="BE11" s="34">
        <f>IF($C11&lt;$L11,1,0)</f>
        <v>0</v>
      </c>
      <c r="BF11" s="34" t="str">
        <f>IF($C11=0,"",IF($L11="",IF($C11="","",1),0))</f>
        <v/>
      </c>
    </row>
    <row r="12" spans="1:58" s="19" customFormat="1" ht="10.5" x14ac:dyDescent="0.15">
      <c r="A12" s="688"/>
      <c r="B12" s="35" t="s">
        <v>20</v>
      </c>
      <c r="C12" s="36">
        <f t="shared" si="0"/>
        <v>0</v>
      </c>
      <c r="D12" s="37"/>
      <c r="E12" s="38"/>
      <c r="F12" s="38"/>
      <c r="G12" s="38"/>
      <c r="H12" s="38"/>
      <c r="I12" s="39"/>
      <c r="J12" s="40"/>
      <c r="K12" s="39"/>
      <c r="L12" s="41"/>
      <c r="M12" s="32" t="str">
        <f t="shared" si="1"/>
        <v xml:space="preserve"> </v>
      </c>
      <c r="N12" s="9"/>
      <c r="O12" s="9"/>
      <c r="P12" s="9"/>
      <c r="Q12" s="9"/>
      <c r="R12" s="9"/>
      <c r="S12" s="9"/>
      <c r="T12" s="9"/>
      <c r="U12" s="9"/>
      <c r="V12" s="9"/>
      <c r="W12" s="5"/>
      <c r="X12" s="9"/>
      <c r="AD12" s="9"/>
      <c r="AE12" s="9"/>
      <c r="AF12" s="9"/>
      <c r="AG12" s="9"/>
      <c r="AH12" s="9"/>
      <c r="AI12" s="9"/>
      <c r="AJ12" s="9"/>
      <c r="AK12" s="9"/>
      <c r="AL12" s="9"/>
      <c r="AM12" s="9"/>
      <c r="AN12" s="9"/>
      <c r="AO12" s="9"/>
      <c r="AP12" s="9"/>
      <c r="AQ12" s="9"/>
      <c r="AR12" s="9"/>
      <c r="AS12" s="9"/>
      <c r="BA12" s="33" t="str">
        <f t="shared" ref="BA12:BA21" si="2">IF($C12&lt;&gt;($J12+$K12)," El número de consultas según sexo NO puede ser diferente al Total.","")</f>
        <v/>
      </c>
      <c r="BB12" s="33" t="str">
        <f t="shared" ref="BB12:BB21" si="3">IF($C12=0,"",IF($L12="",IF($C12="",""," No olvide escribir la columna Beneficiarios."),""))</f>
        <v/>
      </c>
      <c r="BC12" s="33" t="str">
        <f t="shared" ref="BC12:BC21" si="4">IF($C12&lt;$L12," El número de Beneficiarios NO puede ser mayor que el Total.","")</f>
        <v/>
      </c>
      <c r="BD12" s="34">
        <f t="shared" ref="BD12:BD21" si="5">IF($C12&lt;&gt;($J12+$K12),1,0)</f>
        <v>0</v>
      </c>
      <c r="BE12" s="34">
        <f t="shared" ref="BE12:BE20" si="6">IF($C12&lt;$L12,1,0)</f>
        <v>0</v>
      </c>
      <c r="BF12" s="34" t="str">
        <f t="shared" ref="BF12:BF21" si="7">IF($C12=0,"",IF($L12="",IF($C12="","",1),0))</f>
        <v/>
      </c>
    </row>
    <row r="13" spans="1:58" s="19" customFormat="1" ht="10.5" x14ac:dyDescent="0.15">
      <c r="A13" s="688"/>
      <c r="B13" s="35" t="s">
        <v>21</v>
      </c>
      <c r="C13" s="36">
        <f t="shared" si="0"/>
        <v>0</v>
      </c>
      <c r="D13" s="37"/>
      <c r="E13" s="38"/>
      <c r="F13" s="38"/>
      <c r="G13" s="38"/>
      <c r="H13" s="38"/>
      <c r="I13" s="39"/>
      <c r="J13" s="40"/>
      <c r="K13" s="39"/>
      <c r="L13" s="41"/>
      <c r="M13" s="32" t="str">
        <f t="shared" si="1"/>
        <v xml:space="preserve"> </v>
      </c>
      <c r="N13" s="9"/>
      <c r="O13" s="9"/>
      <c r="P13" s="9"/>
      <c r="Q13" s="9"/>
      <c r="R13" s="9"/>
      <c r="S13" s="9"/>
      <c r="T13" s="9"/>
      <c r="U13" s="9"/>
      <c r="V13" s="9"/>
      <c r="W13" s="5"/>
      <c r="X13" s="9"/>
      <c r="AD13" s="9"/>
      <c r="AE13" s="9"/>
      <c r="AF13" s="9"/>
      <c r="AG13" s="9"/>
      <c r="AH13" s="9"/>
      <c r="AI13" s="9"/>
      <c r="AJ13" s="9"/>
      <c r="AK13" s="9"/>
      <c r="AL13" s="9"/>
      <c r="AM13" s="9"/>
      <c r="AN13" s="9"/>
      <c r="AO13" s="9"/>
      <c r="AP13" s="9"/>
      <c r="AQ13" s="9"/>
      <c r="AR13" s="9"/>
      <c r="AS13" s="9"/>
      <c r="BA13" s="33" t="str">
        <f t="shared" si="2"/>
        <v/>
      </c>
      <c r="BB13" s="33" t="str">
        <f t="shared" si="3"/>
        <v/>
      </c>
      <c r="BC13" s="33" t="str">
        <f t="shared" si="4"/>
        <v/>
      </c>
      <c r="BD13" s="34">
        <f t="shared" si="5"/>
        <v>0</v>
      </c>
      <c r="BE13" s="34">
        <f t="shared" si="6"/>
        <v>0</v>
      </c>
      <c r="BF13" s="34" t="str">
        <f t="shared" si="7"/>
        <v/>
      </c>
    </row>
    <row r="14" spans="1:58" s="19" customFormat="1" ht="10.5" x14ac:dyDescent="0.15">
      <c r="A14" s="688"/>
      <c r="B14" s="35" t="s">
        <v>22</v>
      </c>
      <c r="C14" s="36">
        <f t="shared" si="0"/>
        <v>0</v>
      </c>
      <c r="D14" s="37"/>
      <c r="E14" s="38"/>
      <c r="F14" s="38"/>
      <c r="G14" s="38"/>
      <c r="H14" s="38"/>
      <c r="I14" s="39"/>
      <c r="J14" s="40"/>
      <c r="K14" s="39"/>
      <c r="L14" s="41"/>
      <c r="M14" s="32" t="str">
        <f t="shared" si="1"/>
        <v xml:space="preserve"> </v>
      </c>
      <c r="N14" s="9"/>
      <c r="O14" s="9"/>
      <c r="P14" s="9"/>
      <c r="Q14" s="9"/>
      <c r="R14" s="9"/>
      <c r="S14" s="9"/>
      <c r="T14" s="9"/>
      <c r="U14" s="9"/>
      <c r="V14" s="9"/>
      <c r="W14" s="5"/>
      <c r="X14" s="9"/>
      <c r="AD14" s="9"/>
      <c r="AE14" s="9"/>
      <c r="AF14" s="9"/>
      <c r="AG14" s="9"/>
      <c r="AH14" s="9"/>
      <c r="AI14" s="9"/>
      <c r="AJ14" s="9"/>
      <c r="AK14" s="9"/>
      <c r="AL14" s="9"/>
      <c r="AM14" s="9"/>
      <c r="AN14" s="9"/>
      <c r="AO14" s="9"/>
      <c r="AP14" s="9"/>
      <c r="AQ14" s="9"/>
      <c r="AR14" s="9"/>
      <c r="AS14" s="9"/>
      <c r="BA14" s="33" t="str">
        <f t="shared" si="2"/>
        <v/>
      </c>
      <c r="BB14" s="33" t="str">
        <f t="shared" si="3"/>
        <v/>
      </c>
      <c r="BC14" s="33" t="str">
        <f t="shared" si="4"/>
        <v/>
      </c>
      <c r="BD14" s="34">
        <f t="shared" si="5"/>
        <v>0</v>
      </c>
      <c r="BE14" s="34">
        <f t="shared" si="6"/>
        <v>0</v>
      </c>
      <c r="BF14" s="34" t="str">
        <f t="shared" si="7"/>
        <v/>
      </c>
    </row>
    <row r="15" spans="1:58" s="19" customFormat="1" ht="10.5" x14ac:dyDescent="0.15">
      <c r="A15" s="688"/>
      <c r="B15" s="35" t="s">
        <v>23</v>
      </c>
      <c r="C15" s="36">
        <f t="shared" si="0"/>
        <v>0</v>
      </c>
      <c r="D15" s="37"/>
      <c r="E15" s="38"/>
      <c r="F15" s="38"/>
      <c r="G15" s="38"/>
      <c r="H15" s="38"/>
      <c r="I15" s="39"/>
      <c r="J15" s="40"/>
      <c r="K15" s="39"/>
      <c r="L15" s="41"/>
      <c r="M15" s="32" t="str">
        <f t="shared" si="1"/>
        <v xml:space="preserve"> </v>
      </c>
      <c r="N15" s="9"/>
      <c r="O15" s="9"/>
      <c r="P15" s="9"/>
      <c r="Q15" s="9"/>
      <c r="R15" s="9"/>
      <c r="S15" s="9"/>
      <c r="T15" s="9"/>
      <c r="U15" s="9"/>
      <c r="V15" s="9"/>
      <c r="W15" s="5"/>
      <c r="X15" s="9"/>
      <c r="AD15" s="9"/>
      <c r="AE15" s="9"/>
      <c r="AF15" s="9"/>
      <c r="AG15" s="9"/>
      <c r="AH15" s="9"/>
      <c r="AI15" s="9"/>
      <c r="AJ15" s="9"/>
      <c r="AK15" s="9"/>
      <c r="AL15" s="9"/>
      <c r="AM15" s="9"/>
      <c r="AN15" s="9"/>
      <c r="AO15" s="9"/>
      <c r="AP15" s="9"/>
      <c r="AQ15" s="9"/>
      <c r="AR15" s="9"/>
      <c r="AS15" s="9"/>
      <c r="BA15" s="33" t="str">
        <f t="shared" si="2"/>
        <v/>
      </c>
      <c r="BB15" s="33" t="str">
        <f t="shared" si="3"/>
        <v/>
      </c>
      <c r="BC15" s="33" t="str">
        <f t="shared" si="4"/>
        <v/>
      </c>
      <c r="BD15" s="34">
        <f t="shared" si="5"/>
        <v>0</v>
      </c>
      <c r="BE15" s="34">
        <f t="shared" si="6"/>
        <v>0</v>
      </c>
      <c r="BF15" s="34" t="str">
        <f t="shared" si="7"/>
        <v/>
      </c>
    </row>
    <row r="16" spans="1:58" s="19" customFormat="1" ht="10.5" x14ac:dyDescent="0.15">
      <c r="A16" s="688"/>
      <c r="B16" s="35" t="s">
        <v>24</v>
      </c>
      <c r="C16" s="36">
        <f t="shared" si="0"/>
        <v>0</v>
      </c>
      <c r="D16" s="37"/>
      <c r="E16" s="38"/>
      <c r="F16" s="38"/>
      <c r="G16" s="38"/>
      <c r="H16" s="38"/>
      <c r="I16" s="39"/>
      <c r="J16" s="40"/>
      <c r="K16" s="39"/>
      <c r="L16" s="41"/>
      <c r="M16" s="32" t="str">
        <f t="shared" si="1"/>
        <v xml:space="preserve"> </v>
      </c>
      <c r="N16" s="9"/>
      <c r="O16" s="9"/>
      <c r="P16" s="9"/>
      <c r="Q16" s="9"/>
      <c r="R16" s="9"/>
      <c r="S16" s="9"/>
      <c r="T16" s="9"/>
      <c r="U16" s="9"/>
      <c r="V16" s="9"/>
      <c r="W16" s="5"/>
      <c r="X16" s="9"/>
      <c r="AD16" s="9"/>
      <c r="AE16" s="9"/>
      <c r="AF16" s="9"/>
      <c r="AG16" s="9"/>
      <c r="AH16" s="9"/>
      <c r="AI16" s="9"/>
      <c r="AJ16" s="9"/>
      <c r="AK16" s="9"/>
      <c r="AL16" s="9"/>
      <c r="AM16" s="9"/>
      <c r="AN16" s="9"/>
      <c r="AO16" s="9"/>
      <c r="AP16" s="9"/>
      <c r="AQ16" s="9"/>
      <c r="AR16" s="9"/>
      <c r="AS16" s="9"/>
      <c r="BA16" s="33" t="str">
        <f t="shared" si="2"/>
        <v/>
      </c>
      <c r="BB16" s="33" t="str">
        <f t="shared" si="3"/>
        <v/>
      </c>
      <c r="BC16" s="33" t="str">
        <f t="shared" si="4"/>
        <v/>
      </c>
      <c r="BD16" s="34">
        <f t="shared" si="5"/>
        <v>0</v>
      </c>
      <c r="BE16" s="34">
        <f>IF($C16&lt;$L16,1,0)</f>
        <v>0</v>
      </c>
      <c r="BF16" s="34" t="str">
        <f t="shared" si="7"/>
        <v/>
      </c>
    </row>
    <row r="17" spans="1:58" s="19" customFormat="1" ht="10.5" x14ac:dyDescent="0.15">
      <c r="A17" s="688"/>
      <c r="B17" s="35" t="s">
        <v>25</v>
      </c>
      <c r="C17" s="42">
        <f t="shared" si="0"/>
        <v>0</v>
      </c>
      <c r="D17" s="43"/>
      <c r="E17" s="44"/>
      <c r="F17" s="44"/>
      <c r="G17" s="44"/>
      <c r="H17" s="44"/>
      <c r="I17" s="45"/>
      <c r="J17" s="46"/>
      <c r="K17" s="45"/>
      <c r="L17" s="41"/>
      <c r="M17" s="32" t="str">
        <f t="shared" si="1"/>
        <v xml:space="preserve"> </v>
      </c>
      <c r="N17" s="9"/>
      <c r="O17" s="9"/>
      <c r="P17" s="9"/>
      <c r="Q17" s="9"/>
      <c r="R17" s="9"/>
      <c r="S17" s="9"/>
      <c r="T17" s="9"/>
      <c r="U17" s="9"/>
      <c r="V17" s="9"/>
      <c r="W17" s="5"/>
      <c r="X17" s="9"/>
      <c r="AD17" s="9"/>
      <c r="AE17" s="9"/>
      <c r="AF17" s="9"/>
      <c r="AG17" s="9"/>
      <c r="AH17" s="9"/>
      <c r="AI17" s="9"/>
      <c r="AJ17" s="9"/>
      <c r="AK17" s="9"/>
      <c r="AL17" s="9"/>
      <c r="AM17" s="9"/>
      <c r="AN17" s="9"/>
      <c r="AO17" s="9"/>
      <c r="AP17" s="9"/>
      <c r="AQ17" s="9"/>
      <c r="AR17" s="9"/>
      <c r="AS17" s="9"/>
      <c r="BA17" s="33" t="str">
        <f t="shared" si="2"/>
        <v/>
      </c>
      <c r="BB17" s="33" t="str">
        <f t="shared" si="3"/>
        <v/>
      </c>
      <c r="BC17" s="33" t="str">
        <f t="shared" si="4"/>
        <v/>
      </c>
      <c r="BD17" s="34">
        <f t="shared" si="5"/>
        <v>0</v>
      </c>
      <c r="BE17" s="34">
        <f>IF($C17&lt;$L17,1,0)</f>
        <v>0</v>
      </c>
      <c r="BF17" s="34" t="str">
        <f t="shared" si="7"/>
        <v/>
      </c>
    </row>
    <row r="18" spans="1:58" s="19" customFormat="1" ht="21" x14ac:dyDescent="0.15">
      <c r="A18" s="688"/>
      <c r="B18" s="35" t="s">
        <v>26</v>
      </c>
      <c r="C18" s="42">
        <f t="shared" si="0"/>
        <v>0</v>
      </c>
      <c r="D18" s="43"/>
      <c r="E18" s="44"/>
      <c r="F18" s="44"/>
      <c r="G18" s="44"/>
      <c r="H18" s="44"/>
      <c r="I18" s="45"/>
      <c r="J18" s="46"/>
      <c r="K18" s="45"/>
      <c r="L18" s="47"/>
      <c r="M18" s="32" t="str">
        <f t="shared" si="1"/>
        <v xml:space="preserve"> </v>
      </c>
      <c r="N18" s="9"/>
      <c r="O18" s="9"/>
      <c r="P18" s="9"/>
      <c r="Q18" s="9"/>
      <c r="R18" s="9"/>
      <c r="S18" s="9"/>
      <c r="T18" s="9"/>
      <c r="U18" s="9"/>
      <c r="V18" s="9"/>
      <c r="W18" s="5"/>
      <c r="X18" s="9"/>
      <c r="AD18" s="9"/>
      <c r="AE18" s="9"/>
      <c r="AF18" s="9"/>
      <c r="AG18" s="9"/>
      <c r="AH18" s="9"/>
      <c r="AI18" s="9"/>
      <c r="AJ18" s="9"/>
      <c r="AK18" s="9"/>
      <c r="AL18" s="9"/>
      <c r="AM18" s="9"/>
      <c r="AN18" s="9"/>
      <c r="AO18" s="9"/>
      <c r="AP18" s="9"/>
      <c r="AQ18" s="9"/>
      <c r="AR18" s="9"/>
      <c r="AS18" s="9"/>
      <c r="BA18" s="33" t="str">
        <f t="shared" si="2"/>
        <v/>
      </c>
      <c r="BB18" s="33" t="str">
        <f t="shared" si="3"/>
        <v/>
      </c>
      <c r="BC18" s="33" t="str">
        <f>IF($C18&lt;$L18," El número de Beneficiarios NO puede ser mayor que el Total.","")</f>
        <v/>
      </c>
      <c r="BD18" s="34">
        <f t="shared" si="5"/>
        <v>0</v>
      </c>
      <c r="BE18" s="34">
        <f t="shared" si="6"/>
        <v>0</v>
      </c>
      <c r="BF18" s="34" t="str">
        <f t="shared" si="7"/>
        <v/>
      </c>
    </row>
    <row r="19" spans="1:58" s="19" customFormat="1" ht="10.5" x14ac:dyDescent="0.15">
      <c r="A19" s="684"/>
      <c r="B19" s="48" t="s">
        <v>27</v>
      </c>
      <c r="C19" s="49">
        <f t="shared" si="0"/>
        <v>0</v>
      </c>
      <c r="D19" s="50">
        <f>SUM(D11:D18)</f>
        <v>0</v>
      </c>
      <c r="E19" s="51">
        <f t="shared" ref="E19:L19" si="8">SUM(E11:E18)</f>
        <v>0</v>
      </c>
      <c r="F19" s="51">
        <f t="shared" si="8"/>
        <v>0</v>
      </c>
      <c r="G19" s="51">
        <f t="shared" si="8"/>
        <v>0</v>
      </c>
      <c r="H19" s="51">
        <f t="shared" si="8"/>
        <v>0</v>
      </c>
      <c r="I19" s="52">
        <f t="shared" si="8"/>
        <v>0</v>
      </c>
      <c r="J19" s="50">
        <f t="shared" si="8"/>
        <v>0</v>
      </c>
      <c r="K19" s="52">
        <f t="shared" si="8"/>
        <v>0</v>
      </c>
      <c r="L19" s="49">
        <f t="shared" si="8"/>
        <v>0</v>
      </c>
      <c r="M19" s="32" t="str">
        <f t="shared" si="1"/>
        <v xml:space="preserve"> </v>
      </c>
      <c r="N19" s="9"/>
      <c r="O19" s="9"/>
      <c r="P19" s="9"/>
      <c r="Q19" s="9"/>
      <c r="R19" s="9"/>
      <c r="S19" s="9"/>
      <c r="T19" s="9"/>
      <c r="U19" s="9"/>
      <c r="V19" s="9"/>
      <c r="W19" s="5"/>
      <c r="X19" s="9"/>
      <c r="AD19" s="9"/>
      <c r="AE19" s="9"/>
      <c r="AF19" s="9"/>
      <c r="AG19" s="9"/>
      <c r="AH19" s="9"/>
      <c r="AI19" s="9"/>
      <c r="AJ19" s="9"/>
      <c r="AK19" s="9"/>
      <c r="AL19" s="9"/>
      <c r="AM19" s="9"/>
      <c r="AN19" s="9"/>
      <c r="AO19" s="9"/>
      <c r="AP19" s="9"/>
      <c r="AQ19" s="9"/>
      <c r="AR19" s="9"/>
      <c r="AS19" s="9"/>
      <c r="BA19" s="33" t="str">
        <f t="shared" si="2"/>
        <v/>
      </c>
      <c r="BB19" s="33" t="str">
        <f t="shared" si="3"/>
        <v/>
      </c>
      <c r="BC19" s="33" t="str">
        <f t="shared" si="4"/>
        <v/>
      </c>
      <c r="BD19" s="34">
        <f t="shared" si="5"/>
        <v>0</v>
      </c>
      <c r="BE19" s="34">
        <f t="shared" si="6"/>
        <v>0</v>
      </c>
      <c r="BF19" s="34" t="str">
        <f t="shared" si="7"/>
        <v/>
      </c>
    </row>
    <row r="20" spans="1:58" s="19" customFormat="1" ht="10.5" x14ac:dyDescent="0.15">
      <c r="A20" s="53" t="s">
        <v>28</v>
      </c>
      <c r="B20" s="54" t="s">
        <v>20</v>
      </c>
      <c r="C20" s="26">
        <f t="shared" si="0"/>
        <v>0</v>
      </c>
      <c r="D20" s="27"/>
      <c r="E20" s="28"/>
      <c r="F20" s="28"/>
      <c r="G20" s="28"/>
      <c r="H20" s="28"/>
      <c r="I20" s="29"/>
      <c r="J20" s="30"/>
      <c r="K20" s="29"/>
      <c r="L20" s="31"/>
      <c r="M20" s="32" t="str">
        <f t="shared" si="1"/>
        <v xml:space="preserve"> </v>
      </c>
      <c r="N20" s="9"/>
      <c r="O20" s="9"/>
      <c r="P20" s="9"/>
      <c r="Q20" s="9"/>
      <c r="R20" s="9"/>
      <c r="S20" s="9"/>
      <c r="T20" s="9"/>
      <c r="U20" s="9"/>
      <c r="V20" s="9"/>
      <c r="W20" s="5"/>
      <c r="X20" s="9"/>
      <c r="AD20" s="9"/>
      <c r="AE20" s="9"/>
      <c r="AF20" s="9"/>
      <c r="AG20" s="9"/>
      <c r="AH20" s="9"/>
      <c r="AI20" s="9"/>
      <c r="AJ20" s="9"/>
      <c r="AK20" s="9"/>
      <c r="AL20" s="9"/>
      <c r="AM20" s="9"/>
      <c r="AN20" s="9"/>
      <c r="AO20" s="9"/>
      <c r="AP20" s="9"/>
      <c r="AQ20" s="9"/>
      <c r="AR20" s="9"/>
      <c r="AS20" s="9"/>
      <c r="BA20" s="33" t="str">
        <f t="shared" si="2"/>
        <v/>
      </c>
      <c r="BB20" s="33" t="str">
        <f t="shared" si="3"/>
        <v/>
      </c>
      <c r="BC20" s="33" t="str">
        <f t="shared" si="4"/>
        <v/>
      </c>
      <c r="BD20" s="34">
        <f t="shared" si="5"/>
        <v>0</v>
      </c>
      <c r="BE20" s="34">
        <f t="shared" si="6"/>
        <v>0</v>
      </c>
      <c r="BF20" s="34" t="str">
        <f t="shared" si="7"/>
        <v/>
      </c>
    </row>
    <row r="21" spans="1:58" s="19" customFormat="1" ht="10.5" x14ac:dyDescent="0.15">
      <c r="A21" s="53" t="s">
        <v>29</v>
      </c>
      <c r="B21" s="55" t="s">
        <v>20</v>
      </c>
      <c r="C21" s="56">
        <f t="shared" si="0"/>
        <v>0</v>
      </c>
      <c r="D21" s="57"/>
      <c r="E21" s="58"/>
      <c r="F21" s="58"/>
      <c r="G21" s="58"/>
      <c r="H21" s="58"/>
      <c r="I21" s="59"/>
      <c r="J21" s="60"/>
      <c r="K21" s="59"/>
      <c r="L21" s="61"/>
      <c r="M21" s="32" t="str">
        <f t="shared" si="1"/>
        <v xml:space="preserve"> </v>
      </c>
      <c r="N21" s="9"/>
      <c r="O21" s="9"/>
      <c r="P21" s="9"/>
      <c r="Q21" s="9"/>
      <c r="R21" s="9"/>
      <c r="S21" s="9"/>
      <c r="T21" s="9"/>
      <c r="U21" s="9"/>
      <c r="V21" s="9"/>
      <c r="W21" s="5"/>
      <c r="X21" s="9"/>
      <c r="AD21" s="9"/>
      <c r="AE21" s="9"/>
      <c r="AF21" s="9"/>
      <c r="AG21" s="9"/>
      <c r="AH21" s="9"/>
      <c r="AI21" s="9"/>
      <c r="AJ21" s="9"/>
      <c r="AK21" s="9"/>
      <c r="AL21" s="9"/>
      <c r="AM21" s="9"/>
      <c r="AN21" s="9"/>
      <c r="AO21" s="9"/>
      <c r="AP21" s="9"/>
      <c r="AQ21" s="9"/>
      <c r="AR21" s="9"/>
      <c r="AS21" s="9"/>
      <c r="BA21" s="33" t="str">
        <f t="shared" si="2"/>
        <v/>
      </c>
      <c r="BB21" s="33" t="str">
        <f t="shared" si="3"/>
        <v/>
      </c>
      <c r="BC21" s="33" t="str">
        <f t="shared" si="4"/>
        <v/>
      </c>
      <c r="BD21" s="34">
        <f t="shared" si="5"/>
        <v>0</v>
      </c>
      <c r="BE21" s="34">
        <f>IF($C21&lt;$L21,1,0)</f>
        <v>0</v>
      </c>
      <c r="BF21" s="34" t="str">
        <f t="shared" si="7"/>
        <v/>
      </c>
    </row>
    <row r="22" spans="1:58" s="9" customFormat="1" ht="15" x14ac:dyDescent="0.2">
      <c r="A22" s="15" t="s">
        <v>30</v>
      </c>
      <c r="B22" s="62"/>
      <c r="C22" s="63"/>
      <c r="D22" s="62"/>
      <c r="E22" s="16"/>
      <c r="F22" s="16"/>
      <c r="G22" s="16"/>
      <c r="H22" s="16"/>
      <c r="I22" s="16"/>
      <c r="J22" s="16"/>
      <c r="K22" s="16"/>
      <c r="L22" s="16"/>
      <c r="M22" s="18"/>
      <c r="N22" s="18"/>
      <c r="V22" s="5"/>
    </row>
    <row r="23" spans="1:58" s="19" customFormat="1" ht="21" x14ac:dyDescent="0.2">
      <c r="A23" s="64" t="s">
        <v>4</v>
      </c>
      <c r="B23" s="53" t="s">
        <v>31</v>
      </c>
      <c r="C23" s="53" t="s">
        <v>32</v>
      </c>
      <c r="D23" s="9"/>
      <c r="E23" s="9"/>
      <c r="F23" s="9"/>
      <c r="G23" s="9"/>
      <c r="H23" s="9"/>
      <c r="I23" s="9"/>
      <c r="J23" s="9"/>
      <c r="K23" s="65"/>
      <c r="L23" s="65"/>
      <c r="M23" s="18"/>
      <c r="N23" s="9"/>
      <c r="O23" s="9"/>
      <c r="P23" s="9"/>
      <c r="Q23" s="9"/>
      <c r="R23" s="9"/>
      <c r="S23" s="9"/>
      <c r="T23" s="9"/>
      <c r="U23" s="9"/>
      <c r="V23" s="5"/>
      <c r="W23" s="9"/>
      <c r="X23" s="9"/>
      <c r="AD23" s="9"/>
      <c r="AE23" s="9"/>
      <c r="AF23" s="9"/>
      <c r="AG23" s="9"/>
      <c r="AH23" s="9"/>
      <c r="AI23" s="9"/>
      <c r="AJ23" s="9"/>
      <c r="AK23" s="9"/>
      <c r="AL23" s="9"/>
      <c r="AM23" s="9"/>
      <c r="AN23" s="9"/>
      <c r="BA23" s="9"/>
      <c r="BB23" s="9"/>
      <c r="BC23" s="9"/>
      <c r="BD23" s="9"/>
      <c r="BE23" s="9"/>
    </row>
    <row r="24" spans="1:58" s="19" customFormat="1" ht="21" x14ac:dyDescent="0.2">
      <c r="A24" s="66" t="s">
        <v>33</v>
      </c>
      <c r="B24" s="67"/>
      <c r="C24" s="67"/>
      <c r="D24" s="9"/>
      <c r="E24" s="9"/>
      <c r="F24" s="9"/>
      <c r="G24" s="9"/>
      <c r="H24" s="9"/>
      <c r="I24" s="9"/>
      <c r="J24" s="9"/>
      <c r="K24" s="65"/>
      <c r="L24" s="65"/>
      <c r="M24" s="18"/>
      <c r="N24" s="9"/>
      <c r="O24" s="9"/>
      <c r="P24" s="9"/>
      <c r="Q24" s="9"/>
      <c r="R24" s="9"/>
      <c r="S24" s="9"/>
      <c r="T24" s="9"/>
      <c r="U24" s="9"/>
      <c r="V24" s="5"/>
      <c r="W24" s="9"/>
      <c r="X24" s="9"/>
      <c r="AD24" s="9"/>
      <c r="AE24" s="9"/>
      <c r="AF24" s="9"/>
      <c r="AG24" s="9"/>
      <c r="AH24" s="9"/>
      <c r="AI24" s="9"/>
      <c r="AJ24" s="9"/>
      <c r="AK24" s="9"/>
      <c r="AL24" s="9"/>
      <c r="AM24" s="9"/>
      <c r="AN24" s="9"/>
      <c r="BA24" s="9"/>
      <c r="BB24" s="9"/>
      <c r="BC24" s="9"/>
      <c r="BD24" s="9"/>
      <c r="BE24" s="9"/>
    </row>
    <row r="25" spans="1:58" s="19" customFormat="1" ht="14.25" x14ac:dyDescent="0.2">
      <c r="A25" s="68" t="s">
        <v>34</v>
      </c>
      <c r="B25" s="68"/>
      <c r="C25" s="68"/>
      <c r="D25" s="15"/>
      <c r="E25" s="15"/>
      <c r="F25" s="15"/>
      <c r="G25" s="15"/>
      <c r="H25" s="15"/>
      <c r="I25" s="15"/>
      <c r="J25" s="15"/>
      <c r="K25" s="15"/>
      <c r="L25" s="15"/>
      <c r="M25" s="18"/>
      <c r="N25" s="4"/>
      <c r="O25" s="9"/>
      <c r="P25" s="9"/>
      <c r="Q25" s="9"/>
      <c r="R25" s="9"/>
      <c r="S25" s="9"/>
      <c r="T25" s="9"/>
      <c r="U25" s="9"/>
      <c r="V25" s="5"/>
      <c r="W25" s="9"/>
      <c r="X25" s="9"/>
      <c r="AD25" s="9"/>
      <c r="AE25" s="9"/>
      <c r="AF25" s="9"/>
      <c r="AG25" s="9"/>
      <c r="AH25" s="9"/>
      <c r="AI25" s="9"/>
      <c r="AJ25" s="9"/>
      <c r="AK25" s="9"/>
      <c r="AL25" s="9"/>
      <c r="AM25" s="9"/>
      <c r="AN25" s="9"/>
      <c r="BA25" s="9"/>
      <c r="BB25" s="9"/>
      <c r="BC25" s="9"/>
      <c r="BD25" s="9"/>
      <c r="BE25" s="9"/>
    </row>
    <row r="26" spans="1:58" s="19" customFormat="1" x14ac:dyDescent="0.2">
      <c r="A26" s="698" t="s">
        <v>35</v>
      </c>
      <c r="B26" s="699"/>
      <c r="C26" s="675" t="s">
        <v>27</v>
      </c>
      <c r="D26" s="702" t="s">
        <v>36</v>
      </c>
      <c r="E26" s="703"/>
      <c r="F26" s="3"/>
      <c r="G26" s="3"/>
      <c r="H26" s="3"/>
      <c r="I26" s="3"/>
      <c r="J26" s="3"/>
      <c r="K26" s="65"/>
      <c r="L26" s="65"/>
      <c r="M26" s="18"/>
      <c r="N26" s="4"/>
      <c r="O26" s="9"/>
      <c r="P26" s="9"/>
      <c r="Q26" s="9"/>
      <c r="R26" s="9"/>
      <c r="S26" s="9"/>
      <c r="T26" s="9"/>
      <c r="U26" s="9"/>
      <c r="V26" s="5"/>
      <c r="W26" s="9"/>
      <c r="X26" s="9"/>
      <c r="AD26" s="9"/>
      <c r="AE26" s="9"/>
      <c r="AF26" s="9"/>
      <c r="AG26" s="9"/>
      <c r="AH26" s="9"/>
      <c r="AI26" s="9"/>
      <c r="AJ26" s="9"/>
      <c r="AK26" s="9"/>
      <c r="AL26" s="9"/>
      <c r="AM26" s="9"/>
      <c r="AN26" s="9"/>
      <c r="AO26" s="9"/>
      <c r="BA26" s="9"/>
      <c r="BB26" s="9"/>
      <c r="BC26" s="9"/>
      <c r="BD26" s="9"/>
      <c r="BE26" s="9"/>
    </row>
    <row r="27" spans="1:58" s="19" customFormat="1" x14ac:dyDescent="0.2">
      <c r="A27" s="700"/>
      <c r="B27" s="701"/>
      <c r="C27" s="676"/>
      <c r="D27" s="70" t="s">
        <v>37</v>
      </c>
      <c r="E27" s="71" t="s">
        <v>17</v>
      </c>
      <c r="F27" s="3"/>
      <c r="G27" s="3"/>
      <c r="H27" s="3"/>
      <c r="I27" s="3"/>
      <c r="J27" s="3"/>
      <c r="K27" s="65"/>
      <c r="L27" s="65"/>
      <c r="M27" s="18"/>
      <c r="N27" s="4"/>
      <c r="O27" s="9"/>
      <c r="P27" s="9"/>
      <c r="Q27" s="9"/>
      <c r="R27" s="9"/>
      <c r="S27" s="9"/>
      <c r="T27" s="9"/>
      <c r="U27" s="9"/>
      <c r="V27" s="5"/>
      <c r="W27" s="9"/>
      <c r="X27" s="9"/>
      <c r="AD27" s="9"/>
      <c r="AE27" s="9"/>
      <c r="AF27" s="9"/>
      <c r="AG27" s="9"/>
      <c r="AH27" s="9"/>
      <c r="AI27" s="9"/>
      <c r="AJ27" s="9"/>
      <c r="AK27" s="9"/>
      <c r="AL27" s="9"/>
      <c r="AM27" s="9"/>
      <c r="AN27" s="9"/>
      <c r="AO27" s="9"/>
      <c r="BA27" s="9"/>
      <c r="BB27" s="9"/>
      <c r="BC27" s="9"/>
      <c r="BD27" s="9"/>
      <c r="BE27" s="9"/>
    </row>
    <row r="28" spans="1:58" s="19" customFormat="1" x14ac:dyDescent="0.2">
      <c r="A28" s="691" t="s">
        <v>38</v>
      </c>
      <c r="B28" s="692"/>
      <c r="C28" s="26">
        <f t="shared" ref="C28:C33" si="9">SUM(D28:E28)</f>
        <v>0</v>
      </c>
      <c r="D28" s="72">
        <f>+D29+D30</f>
        <v>0</v>
      </c>
      <c r="E28" s="73">
        <f>+E29+E30</f>
        <v>0</v>
      </c>
      <c r="F28" s="74"/>
      <c r="G28" s="75"/>
      <c r="H28" s="75"/>
      <c r="I28" s="76"/>
      <c r="J28" s="76"/>
      <c r="K28" s="65"/>
      <c r="L28" s="65"/>
      <c r="M28" s="18"/>
      <c r="N28" s="76"/>
      <c r="O28" s="9"/>
      <c r="P28" s="9"/>
      <c r="Q28" s="9"/>
      <c r="R28" s="9"/>
      <c r="S28" s="9"/>
      <c r="T28" s="9"/>
      <c r="U28" s="9"/>
      <c r="V28" s="5"/>
      <c r="W28" s="9"/>
      <c r="X28" s="9"/>
      <c r="AD28" s="9"/>
      <c r="AE28" s="9"/>
      <c r="AF28" s="9"/>
      <c r="AG28" s="9"/>
      <c r="AH28" s="9"/>
      <c r="AI28" s="9"/>
      <c r="AJ28" s="9"/>
      <c r="AK28" s="9"/>
      <c r="AL28" s="9"/>
      <c r="AM28" s="9"/>
      <c r="AN28" s="9"/>
      <c r="AO28" s="9"/>
      <c r="BE28" s="9"/>
    </row>
    <row r="29" spans="1:58" s="19" customFormat="1" x14ac:dyDescent="0.2">
      <c r="A29" s="693" t="s">
        <v>19</v>
      </c>
      <c r="B29" s="694"/>
      <c r="C29" s="36">
        <f t="shared" si="9"/>
        <v>0</v>
      </c>
      <c r="D29" s="37"/>
      <c r="E29" s="39"/>
      <c r="F29" s="74" t="str">
        <f>$BA29&amp;" "&amp;$BB29&amp;""</f>
        <v xml:space="preserve"> </v>
      </c>
      <c r="G29" s="75"/>
      <c r="H29" s="75"/>
      <c r="I29" s="76"/>
      <c r="J29" s="76"/>
      <c r="K29" s="65"/>
      <c r="L29" s="65"/>
      <c r="M29" s="18"/>
      <c r="N29" s="76"/>
      <c r="O29" s="9"/>
      <c r="P29" s="9"/>
      <c r="Q29" s="9"/>
      <c r="R29" s="9"/>
      <c r="S29" s="9"/>
      <c r="T29" s="9"/>
      <c r="U29" s="9"/>
      <c r="V29" s="5"/>
      <c r="W29" s="9"/>
      <c r="X29" s="9"/>
      <c r="AD29" s="9"/>
      <c r="AE29" s="9"/>
      <c r="AF29" s="9"/>
      <c r="AG29" s="9"/>
      <c r="AH29" s="9"/>
      <c r="AI29" s="9"/>
      <c r="AJ29" s="9"/>
      <c r="AK29" s="9"/>
      <c r="AL29" s="9"/>
      <c r="AM29" s="9"/>
      <c r="AN29" s="9"/>
      <c r="AO29" s="9"/>
      <c r="BA29" s="33" t="str">
        <f>IF($C29+$C32&lt;=$C11,"","Las consultas por médico en extensión horaria NO pueden ser mayor que el Total de consultas de sección A.1.")</f>
        <v/>
      </c>
      <c r="BB29" s="33" t="str">
        <f>IF($D29+$E29&lt;&gt;$C29,"Las consultas según sexo NO pueden ser diferente al Total.","")</f>
        <v/>
      </c>
      <c r="BD29" s="34">
        <f>IF($C29+$C32&lt;=$C11,0,1)</f>
        <v>0</v>
      </c>
      <c r="BE29" s="34">
        <f>IF($D29+$E29&lt;&gt;$C29,1,0)</f>
        <v>0</v>
      </c>
    </row>
    <row r="30" spans="1:58" s="19" customFormat="1" x14ac:dyDescent="0.2">
      <c r="A30" s="689" t="s">
        <v>24</v>
      </c>
      <c r="B30" s="690"/>
      <c r="C30" s="42">
        <f t="shared" si="9"/>
        <v>0</v>
      </c>
      <c r="D30" s="43"/>
      <c r="E30" s="45"/>
      <c r="F30" s="74" t="str">
        <f>$BA30&amp;" "&amp;$BB30&amp;""</f>
        <v xml:space="preserve"> </v>
      </c>
      <c r="G30" s="75"/>
      <c r="H30" s="75"/>
      <c r="I30" s="76"/>
      <c r="J30" s="76"/>
      <c r="K30" s="65"/>
      <c r="L30" s="65"/>
      <c r="M30" s="18"/>
      <c r="N30" s="76"/>
      <c r="O30" s="9"/>
      <c r="P30" s="9"/>
      <c r="Q30" s="9"/>
      <c r="R30" s="9"/>
      <c r="S30" s="9"/>
      <c r="T30" s="9"/>
      <c r="U30" s="9"/>
      <c r="V30" s="5"/>
      <c r="W30" s="9"/>
      <c r="X30" s="9"/>
      <c r="AD30" s="9"/>
      <c r="AE30" s="9"/>
      <c r="AF30" s="9"/>
      <c r="AG30" s="9"/>
      <c r="AH30" s="9"/>
      <c r="AI30" s="9"/>
      <c r="AJ30" s="9"/>
      <c r="AK30" s="9"/>
      <c r="AL30" s="9"/>
      <c r="AM30" s="9"/>
      <c r="AN30" s="9"/>
      <c r="AO30" s="9"/>
      <c r="BA30" s="33" t="str">
        <f>IF($C30+$C33&lt;=SUM($C12:$C18),"","Las consultas por otros profesionales en extensión horaria NO pueden ser mayor que el Total de consultas de sección A.1.")</f>
        <v/>
      </c>
      <c r="BB30" s="33" t="str">
        <f>IF(D30+E30&lt;&gt;C30,"Las consultas según sexo NO pueden ser diferente al Total.","")</f>
        <v/>
      </c>
      <c r="BD30" s="34">
        <f>IF($C30+$C33&lt;=SUM($C12:$C18),0,1)</f>
        <v>0</v>
      </c>
      <c r="BE30" s="34">
        <f>IF($D30+$E30&lt;&gt;$C30,1,0)</f>
        <v>0</v>
      </c>
    </row>
    <row r="31" spans="1:58" s="19" customFormat="1" x14ac:dyDescent="0.2">
      <c r="A31" s="691" t="s">
        <v>39</v>
      </c>
      <c r="B31" s="692"/>
      <c r="C31" s="26">
        <f t="shared" si="9"/>
        <v>0</v>
      </c>
      <c r="D31" s="72">
        <f>+D32+D33</f>
        <v>0</v>
      </c>
      <c r="E31" s="73">
        <f>+E32+E33</f>
        <v>0</v>
      </c>
      <c r="F31" s="77"/>
      <c r="G31" s="75"/>
      <c r="H31" s="75"/>
      <c r="I31" s="76"/>
      <c r="J31" s="76"/>
      <c r="K31" s="65"/>
      <c r="L31" s="65"/>
      <c r="M31" s="18"/>
      <c r="N31" s="76"/>
      <c r="O31" s="9"/>
      <c r="P31" s="9"/>
      <c r="Q31" s="9"/>
      <c r="R31" s="9"/>
      <c r="S31" s="9"/>
      <c r="T31" s="9"/>
      <c r="U31" s="9"/>
      <c r="V31" s="5"/>
      <c r="W31" s="9"/>
      <c r="X31" s="9"/>
      <c r="AD31" s="9"/>
      <c r="AE31" s="9"/>
      <c r="AF31" s="9"/>
      <c r="AG31" s="9"/>
      <c r="AH31" s="9"/>
      <c r="AI31" s="9"/>
      <c r="AJ31" s="9"/>
      <c r="AK31" s="9"/>
      <c r="AL31" s="9"/>
      <c r="AM31" s="9"/>
      <c r="AN31" s="9"/>
      <c r="AO31" s="9"/>
    </row>
    <row r="32" spans="1:58" s="19" customFormat="1" x14ac:dyDescent="0.2">
      <c r="A32" s="693" t="s">
        <v>19</v>
      </c>
      <c r="B32" s="694"/>
      <c r="C32" s="36">
        <f t="shared" si="9"/>
        <v>0</v>
      </c>
      <c r="D32" s="37"/>
      <c r="E32" s="39"/>
      <c r="F32" s="74" t="str">
        <f>$BA29&amp;" "&amp;$BB32&amp;""</f>
        <v xml:space="preserve"> </v>
      </c>
      <c r="G32" s="75"/>
      <c r="H32" s="75"/>
      <c r="I32" s="76"/>
      <c r="J32" s="76"/>
      <c r="K32" s="65"/>
      <c r="L32" s="65"/>
      <c r="M32" s="18"/>
      <c r="N32" s="76"/>
      <c r="O32" s="9"/>
      <c r="P32" s="9"/>
      <c r="Q32" s="9"/>
      <c r="R32" s="9"/>
      <c r="S32" s="9"/>
      <c r="T32" s="9"/>
      <c r="U32" s="9"/>
      <c r="V32" s="5"/>
      <c r="W32" s="9"/>
      <c r="X32" s="9"/>
      <c r="AD32" s="9"/>
      <c r="AE32" s="9"/>
      <c r="AF32" s="9"/>
      <c r="AG32" s="9"/>
      <c r="AH32" s="9"/>
      <c r="AI32" s="9"/>
      <c r="AJ32" s="9"/>
      <c r="AK32" s="9"/>
      <c r="AL32" s="9"/>
      <c r="AM32" s="9"/>
      <c r="AN32" s="9"/>
      <c r="AO32" s="9"/>
      <c r="BB32" s="33" t="str">
        <f>IF(D32+E32&lt;&gt;C32,"Las consultas según sexo NO pueden ser diferente al Total.","")</f>
        <v/>
      </c>
      <c r="BE32" s="34">
        <f>IF($D32+$E32&lt;&gt;$C32,1,0)</f>
        <v>0</v>
      </c>
    </row>
    <row r="33" spans="1:67" s="19" customFormat="1" x14ac:dyDescent="0.2">
      <c r="A33" s="695" t="s">
        <v>24</v>
      </c>
      <c r="B33" s="696"/>
      <c r="C33" s="56">
        <f t="shared" si="9"/>
        <v>0</v>
      </c>
      <c r="D33" s="57"/>
      <c r="E33" s="59"/>
      <c r="F33" s="74" t="str">
        <f>$BA30&amp;" "&amp;$BB33&amp;""</f>
        <v xml:space="preserve"> </v>
      </c>
      <c r="G33" s="75"/>
      <c r="H33" s="75"/>
      <c r="I33" s="76"/>
      <c r="J33" s="76"/>
      <c r="K33" s="65"/>
      <c r="L33" s="65"/>
      <c r="M33" s="18"/>
      <c r="N33" s="76"/>
      <c r="O33" s="9"/>
      <c r="P33" s="9"/>
      <c r="Q33" s="9"/>
      <c r="R33" s="9"/>
      <c r="S33" s="9"/>
      <c r="T33" s="9"/>
      <c r="U33" s="9"/>
      <c r="V33" s="5"/>
      <c r="W33" s="9"/>
      <c r="X33" s="9"/>
      <c r="AD33" s="9"/>
      <c r="AE33" s="9"/>
      <c r="AF33" s="9"/>
      <c r="AG33" s="9"/>
      <c r="AH33" s="9"/>
      <c r="AI33" s="9"/>
      <c r="AJ33" s="9"/>
      <c r="AK33" s="9"/>
      <c r="AL33" s="9"/>
      <c r="AM33" s="9"/>
      <c r="AN33" s="9"/>
      <c r="AO33" s="9"/>
      <c r="BB33" s="33" t="str">
        <f>IF(D33+E33&lt;&gt;C33,"Las consultas según sexo NO pueden ser diferente al Total.","")</f>
        <v/>
      </c>
      <c r="BE33" s="34">
        <f>IF($D33+$E33&lt;&gt;$C33,1,0)</f>
        <v>0</v>
      </c>
    </row>
    <row r="34" spans="1:67" s="9" customFormat="1" ht="15" x14ac:dyDescent="0.2">
      <c r="A34" s="10" t="s">
        <v>40</v>
      </c>
      <c r="B34" s="11"/>
      <c r="C34" s="12"/>
      <c r="D34" s="12"/>
      <c r="E34" s="12"/>
      <c r="F34" s="12"/>
      <c r="G34" s="12"/>
      <c r="H34" s="12"/>
      <c r="I34" s="13"/>
      <c r="J34" s="11"/>
      <c r="K34" s="16"/>
      <c r="L34" s="16"/>
      <c r="M34" s="18"/>
      <c r="N34" s="4"/>
      <c r="V34" s="5"/>
      <c r="BA34" s="19"/>
      <c r="BC34" s="19"/>
      <c r="BD34" s="19"/>
    </row>
    <row r="35" spans="1:67" s="9" customFormat="1" ht="15" x14ac:dyDescent="0.2">
      <c r="A35" s="15" t="s">
        <v>41</v>
      </c>
      <c r="B35" s="16"/>
      <c r="C35" s="16"/>
      <c r="D35" s="16"/>
      <c r="E35" s="16"/>
      <c r="F35" s="16"/>
      <c r="G35" s="16"/>
      <c r="H35" s="16"/>
      <c r="I35" s="16"/>
      <c r="J35" s="16"/>
      <c r="K35" s="16"/>
      <c r="L35" s="16"/>
      <c r="M35" s="18"/>
      <c r="N35" s="18"/>
      <c r="V35" s="5"/>
    </row>
    <row r="36" spans="1:67" s="19" customFormat="1" ht="10.5" x14ac:dyDescent="0.15">
      <c r="A36" s="681" t="s">
        <v>4</v>
      </c>
      <c r="B36" s="681" t="s">
        <v>5</v>
      </c>
      <c r="C36" s="675" t="s">
        <v>6</v>
      </c>
      <c r="D36" s="685" t="s">
        <v>7</v>
      </c>
      <c r="E36" s="686"/>
      <c r="F36" s="686"/>
      <c r="G36" s="686"/>
      <c r="H36" s="686"/>
      <c r="I36" s="687"/>
      <c r="J36" s="685" t="s">
        <v>8</v>
      </c>
      <c r="K36" s="687"/>
      <c r="L36" s="675" t="s">
        <v>9</v>
      </c>
      <c r="M36" s="78"/>
      <c r="N36" s="78"/>
      <c r="O36" s="9"/>
      <c r="P36" s="9"/>
      <c r="Q36" s="9"/>
      <c r="R36" s="9"/>
      <c r="S36" s="9"/>
      <c r="T36" s="9"/>
      <c r="U36" s="9"/>
      <c r="V36" s="5"/>
      <c r="W36" s="9"/>
      <c r="X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s="19" customFormat="1" ht="21" x14ac:dyDescent="0.15">
      <c r="A37" s="682"/>
      <c r="B37" s="682"/>
      <c r="C37" s="676"/>
      <c r="D37" s="20" t="s">
        <v>10</v>
      </c>
      <c r="E37" s="21" t="s">
        <v>11</v>
      </c>
      <c r="F37" s="21" t="s">
        <v>12</v>
      </c>
      <c r="G37" s="21" t="s">
        <v>13</v>
      </c>
      <c r="H37" s="21" t="s">
        <v>14</v>
      </c>
      <c r="I37" s="22" t="s">
        <v>15</v>
      </c>
      <c r="J37" s="23" t="s">
        <v>16</v>
      </c>
      <c r="K37" s="79" t="s">
        <v>17</v>
      </c>
      <c r="L37" s="676"/>
      <c r="M37" s="78"/>
      <c r="N37" s="78"/>
      <c r="O37" s="9"/>
      <c r="P37" s="9"/>
      <c r="Q37" s="9"/>
      <c r="R37" s="9"/>
      <c r="S37" s="9"/>
      <c r="T37" s="9"/>
      <c r="U37" s="9"/>
      <c r="V37" s="5"/>
      <c r="W37" s="9"/>
      <c r="X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s="19" customFormat="1" ht="10.5" x14ac:dyDescent="0.15">
      <c r="A38" s="683" t="s">
        <v>18</v>
      </c>
      <c r="B38" s="25" t="s">
        <v>19</v>
      </c>
      <c r="C38" s="26">
        <f t="shared" ref="C38:C47" si="10">SUM(D38:I38)</f>
        <v>0</v>
      </c>
      <c r="D38" s="27"/>
      <c r="E38" s="28"/>
      <c r="F38" s="28"/>
      <c r="G38" s="28"/>
      <c r="H38" s="28"/>
      <c r="I38" s="29"/>
      <c r="J38" s="27"/>
      <c r="K38" s="29"/>
      <c r="L38" s="31"/>
      <c r="M38" s="32" t="str">
        <f>$BA38&amp;" "&amp;$BB38&amp;""&amp;$BC38</f>
        <v xml:space="preserve"> </v>
      </c>
      <c r="N38" s="9"/>
      <c r="O38" s="9"/>
      <c r="P38" s="9"/>
      <c r="Q38" s="9"/>
      <c r="R38" s="9"/>
      <c r="S38" s="9"/>
      <c r="T38" s="9"/>
      <c r="U38" s="9"/>
      <c r="V38" s="9"/>
      <c r="W38" s="5"/>
      <c r="X38" s="9"/>
      <c r="AD38" s="9"/>
      <c r="AE38" s="9"/>
      <c r="AF38" s="9"/>
      <c r="AG38" s="9"/>
      <c r="AH38" s="9"/>
      <c r="AI38" s="9"/>
      <c r="AJ38" s="9"/>
      <c r="AK38" s="9"/>
      <c r="AL38" s="9"/>
      <c r="AM38" s="9"/>
      <c r="AN38" s="9"/>
      <c r="AO38" s="9"/>
      <c r="AP38" s="9"/>
      <c r="AQ38" s="9"/>
      <c r="AR38" s="9"/>
      <c r="AS38" s="9"/>
      <c r="AT38" s="9"/>
      <c r="AU38" s="9"/>
      <c r="AV38" s="9"/>
      <c r="AW38" s="9"/>
      <c r="AX38" s="9"/>
      <c r="AY38" s="9"/>
      <c r="AZ38" s="9"/>
      <c r="BA38" s="33" t="str">
        <f>IF($C38&lt;&gt;($J38+$K38)," El número consultas según sexo NO puede ser diferente al Total.","")</f>
        <v/>
      </c>
      <c r="BB38" s="33" t="str">
        <f t="shared" ref="BB38:BB47" si="11">IF($C38=0,"",IF($L38="",IF($C38="",""," No olvide escribir la columna Beneficiarios."),""))</f>
        <v/>
      </c>
      <c r="BC38" s="33" t="str">
        <f>IF($C38&lt;$L38," El número de Beneficiarios NO puede ser mayor que el Total.","")</f>
        <v/>
      </c>
      <c r="BD38" s="34">
        <f>IF($C38&lt;&gt;($J38+$K38),1,0)</f>
        <v>0</v>
      </c>
      <c r="BE38" s="34">
        <f>IF($C38&lt;$L38,1,0)</f>
        <v>0</v>
      </c>
      <c r="BF38" s="34" t="str">
        <f>IF($C38=0,"",IF($L38="",IF($C38="","",1),0))</f>
        <v/>
      </c>
      <c r="BG38" s="9"/>
      <c r="BH38" s="9"/>
      <c r="BI38" s="9"/>
      <c r="BJ38" s="9"/>
      <c r="BK38" s="9"/>
      <c r="BL38" s="9"/>
      <c r="BM38" s="9"/>
      <c r="BN38" s="9"/>
      <c r="BO38" s="9"/>
    </row>
    <row r="39" spans="1:67" s="19" customFormat="1" ht="10.5" x14ac:dyDescent="0.15">
      <c r="A39" s="688"/>
      <c r="B39" s="35" t="s">
        <v>20</v>
      </c>
      <c r="C39" s="36">
        <f t="shared" si="10"/>
        <v>97</v>
      </c>
      <c r="D39" s="37">
        <v>14</v>
      </c>
      <c r="E39" s="38">
        <v>23</v>
      </c>
      <c r="F39" s="38">
        <v>18</v>
      </c>
      <c r="G39" s="38"/>
      <c r="H39" s="38">
        <v>41</v>
      </c>
      <c r="I39" s="39">
        <v>1</v>
      </c>
      <c r="J39" s="37">
        <v>36</v>
      </c>
      <c r="K39" s="39">
        <v>61</v>
      </c>
      <c r="L39" s="41">
        <v>97</v>
      </c>
      <c r="M39" s="32" t="str">
        <f t="shared" ref="M39:M46" si="12">$BA39&amp;" "&amp;$BB39&amp;""&amp;$BC39</f>
        <v xml:space="preserve"> </v>
      </c>
      <c r="N39" s="9"/>
      <c r="O39" s="9"/>
      <c r="P39" s="9"/>
      <c r="Q39" s="9"/>
      <c r="R39" s="9"/>
      <c r="S39" s="9"/>
      <c r="T39" s="9"/>
      <c r="U39" s="9"/>
      <c r="V39" s="9"/>
      <c r="W39" s="5"/>
      <c r="X39" s="9"/>
      <c r="AD39" s="9"/>
      <c r="AE39" s="9"/>
      <c r="AF39" s="9"/>
      <c r="AG39" s="9"/>
      <c r="AH39" s="9"/>
      <c r="AI39" s="9"/>
      <c r="AJ39" s="9"/>
      <c r="AK39" s="9"/>
      <c r="AL39" s="9"/>
      <c r="AM39" s="9"/>
      <c r="AN39" s="9"/>
      <c r="AO39" s="9"/>
      <c r="AP39" s="9"/>
      <c r="AQ39" s="9"/>
      <c r="AR39" s="9"/>
      <c r="AS39" s="9"/>
      <c r="AT39" s="9"/>
      <c r="AU39" s="9"/>
      <c r="AV39" s="9"/>
      <c r="AW39" s="9"/>
      <c r="AX39" s="9"/>
      <c r="AY39" s="9"/>
      <c r="AZ39" s="9"/>
      <c r="BA39" s="33" t="str">
        <f t="shared" ref="BA39:BA47" si="13">IF($C39&lt;&gt;($J39+$K39)," El número consultas según sexo NO puede ser diferente al Total.","")</f>
        <v/>
      </c>
      <c r="BB39" s="33" t="str">
        <f t="shared" si="11"/>
        <v/>
      </c>
      <c r="BC39" s="33" t="str">
        <f t="shared" ref="BC39:BC47" si="14">IF($C39&lt;$L39," El número de Beneficiarios NO puede ser mayor que el Total.","")</f>
        <v/>
      </c>
      <c r="BD39" s="34">
        <f t="shared" ref="BD39:BD47" si="15">IF($C39&lt;&gt;($J39+$K39),1,0)</f>
        <v>0</v>
      </c>
      <c r="BE39" s="34">
        <f t="shared" ref="BE39:BE47" si="16">IF($C39&lt;$L39,1,0)</f>
        <v>0</v>
      </c>
      <c r="BF39" s="34">
        <f t="shared" ref="BF39:BF47" si="17">IF($C39=0,"",IF($L39="",IF($C39="","",1),0))</f>
        <v>0</v>
      </c>
      <c r="BG39" s="9"/>
      <c r="BH39" s="9"/>
      <c r="BI39" s="9"/>
      <c r="BJ39" s="9"/>
      <c r="BK39" s="9"/>
      <c r="BL39" s="9"/>
      <c r="BM39" s="9"/>
      <c r="BN39" s="9"/>
      <c r="BO39" s="9"/>
    </row>
    <row r="40" spans="1:67" s="19" customFormat="1" ht="10.5" x14ac:dyDescent="0.15">
      <c r="A40" s="688"/>
      <c r="B40" s="35" t="s">
        <v>42</v>
      </c>
      <c r="C40" s="36">
        <f t="shared" si="10"/>
        <v>370</v>
      </c>
      <c r="D40" s="37">
        <v>1</v>
      </c>
      <c r="E40" s="38">
        <v>3</v>
      </c>
      <c r="F40" s="38">
        <v>13</v>
      </c>
      <c r="G40" s="38">
        <v>18</v>
      </c>
      <c r="H40" s="38">
        <v>302</v>
      </c>
      <c r="I40" s="39">
        <v>33</v>
      </c>
      <c r="J40" s="37">
        <v>137</v>
      </c>
      <c r="K40" s="39">
        <v>233</v>
      </c>
      <c r="L40" s="41">
        <v>370</v>
      </c>
      <c r="M40" s="32" t="str">
        <f t="shared" si="12"/>
        <v xml:space="preserve"> </v>
      </c>
      <c r="N40" s="9"/>
      <c r="O40" s="9"/>
      <c r="P40" s="9"/>
      <c r="Q40" s="9"/>
      <c r="R40" s="9"/>
      <c r="S40" s="9"/>
      <c r="T40" s="9"/>
      <c r="U40" s="9"/>
      <c r="V40" s="9"/>
      <c r="W40" s="5"/>
      <c r="X40" s="9"/>
      <c r="AD40" s="9"/>
      <c r="AE40" s="9"/>
      <c r="AF40" s="9"/>
      <c r="AG40" s="9"/>
      <c r="AH40" s="9"/>
      <c r="AI40" s="9"/>
      <c r="AJ40" s="9"/>
      <c r="AK40" s="9"/>
      <c r="AL40" s="9"/>
      <c r="AM40" s="9"/>
      <c r="AN40" s="9"/>
      <c r="AO40" s="9"/>
      <c r="AP40" s="9"/>
      <c r="AQ40" s="9"/>
      <c r="AR40" s="9"/>
      <c r="AS40" s="9"/>
      <c r="AT40" s="9"/>
      <c r="AU40" s="9"/>
      <c r="AV40" s="9"/>
      <c r="AW40" s="9"/>
      <c r="AX40" s="9"/>
      <c r="AY40" s="9"/>
      <c r="AZ40" s="9"/>
      <c r="BA40" s="33" t="str">
        <f t="shared" si="13"/>
        <v/>
      </c>
      <c r="BB40" s="33" t="str">
        <f t="shared" si="11"/>
        <v/>
      </c>
      <c r="BC40" s="33" t="str">
        <f t="shared" si="14"/>
        <v/>
      </c>
      <c r="BD40" s="34">
        <f t="shared" si="15"/>
        <v>0</v>
      </c>
      <c r="BE40" s="34">
        <f t="shared" si="16"/>
        <v>0</v>
      </c>
      <c r="BF40" s="34">
        <f t="shared" si="17"/>
        <v>0</v>
      </c>
      <c r="BG40" s="9"/>
      <c r="BH40" s="9"/>
      <c r="BI40" s="9"/>
      <c r="BJ40" s="9"/>
      <c r="BK40" s="9"/>
      <c r="BL40" s="9"/>
      <c r="BM40" s="9"/>
      <c r="BN40" s="9"/>
      <c r="BO40" s="9"/>
    </row>
    <row r="41" spans="1:67" s="19" customFormat="1" ht="10.5" x14ac:dyDescent="0.15">
      <c r="A41" s="688"/>
      <c r="B41" s="35" t="s">
        <v>43</v>
      </c>
      <c r="C41" s="36">
        <f t="shared" si="10"/>
        <v>0</v>
      </c>
      <c r="D41" s="37"/>
      <c r="E41" s="38"/>
      <c r="F41" s="38"/>
      <c r="G41" s="38"/>
      <c r="H41" s="38"/>
      <c r="I41" s="39"/>
      <c r="J41" s="37"/>
      <c r="K41" s="39"/>
      <c r="L41" s="41"/>
      <c r="M41" s="32" t="str">
        <f t="shared" si="12"/>
        <v xml:space="preserve"> </v>
      </c>
      <c r="N41" s="9"/>
      <c r="O41" s="9"/>
      <c r="P41" s="9"/>
      <c r="Q41" s="9"/>
      <c r="R41" s="9"/>
      <c r="S41" s="9"/>
      <c r="T41" s="9"/>
      <c r="U41" s="9"/>
      <c r="V41" s="9"/>
      <c r="W41" s="5"/>
      <c r="X41" s="9"/>
      <c r="AD41" s="9"/>
      <c r="AE41" s="9"/>
      <c r="AF41" s="9"/>
      <c r="AG41" s="9"/>
      <c r="AH41" s="9"/>
      <c r="AI41" s="9"/>
      <c r="AJ41" s="9"/>
      <c r="AK41" s="9"/>
      <c r="AL41" s="9"/>
      <c r="AM41" s="9"/>
      <c r="AN41" s="9"/>
      <c r="AO41" s="9"/>
      <c r="AP41" s="9"/>
      <c r="AQ41" s="9"/>
      <c r="AR41" s="9"/>
      <c r="AS41" s="9"/>
      <c r="AT41" s="9"/>
      <c r="AU41" s="9"/>
      <c r="AV41" s="9"/>
      <c r="AW41" s="9"/>
      <c r="AX41" s="9"/>
      <c r="AY41" s="9"/>
      <c r="AZ41" s="9"/>
      <c r="BA41" s="33" t="str">
        <f t="shared" si="13"/>
        <v/>
      </c>
      <c r="BB41" s="33" t="str">
        <f t="shared" si="11"/>
        <v/>
      </c>
      <c r="BC41" s="33" t="str">
        <f t="shared" si="14"/>
        <v/>
      </c>
      <c r="BD41" s="34">
        <f t="shared" si="15"/>
        <v>0</v>
      </c>
      <c r="BE41" s="34">
        <f t="shared" si="16"/>
        <v>0</v>
      </c>
      <c r="BF41" s="34" t="str">
        <f t="shared" si="17"/>
        <v/>
      </c>
      <c r="BG41" s="9"/>
      <c r="BH41" s="9"/>
      <c r="BI41" s="9"/>
      <c r="BJ41" s="9"/>
      <c r="BK41" s="9"/>
      <c r="BL41" s="9"/>
      <c r="BM41" s="9"/>
      <c r="BN41" s="9"/>
      <c r="BO41" s="9"/>
    </row>
    <row r="42" spans="1:67" s="19" customFormat="1" ht="10.5" x14ac:dyDescent="0.15">
      <c r="A42" s="688"/>
      <c r="B42" s="35" t="s">
        <v>23</v>
      </c>
      <c r="C42" s="36">
        <f t="shared" si="10"/>
        <v>37</v>
      </c>
      <c r="D42" s="37">
        <v>1</v>
      </c>
      <c r="E42" s="38">
        <v>1</v>
      </c>
      <c r="F42" s="38">
        <v>1</v>
      </c>
      <c r="G42" s="38">
        <v>1</v>
      </c>
      <c r="H42" s="38">
        <v>30</v>
      </c>
      <c r="I42" s="39">
        <v>3</v>
      </c>
      <c r="J42" s="37">
        <v>14</v>
      </c>
      <c r="K42" s="39">
        <v>23</v>
      </c>
      <c r="L42" s="41">
        <v>37</v>
      </c>
      <c r="M42" s="32" t="str">
        <f t="shared" si="12"/>
        <v xml:space="preserve"> </v>
      </c>
      <c r="N42" s="9"/>
      <c r="O42" s="9"/>
      <c r="P42" s="9"/>
      <c r="Q42" s="9"/>
      <c r="R42" s="9"/>
      <c r="S42" s="9"/>
      <c r="T42" s="9"/>
      <c r="U42" s="9"/>
      <c r="V42" s="9"/>
      <c r="W42" s="5"/>
      <c r="X42" s="9"/>
      <c r="AD42" s="9"/>
      <c r="AE42" s="9"/>
      <c r="AF42" s="9"/>
      <c r="AG42" s="9"/>
      <c r="AH42" s="9"/>
      <c r="AI42" s="9"/>
      <c r="AJ42" s="9"/>
      <c r="AK42" s="9"/>
      <c r="AL42" s="9"/>
      <c r="AM42" s="9"/>
      <c r="AN42" s="9"/>
      <c r="AO42" s="9"/>
      <c r="AP42" s="9"/>
      <c r="AQ42" s="9"/>
      <c r="AR42" s="9"/>
      <c r="AS42" s="9"/>
      <c r="AT42" s="9"/>
      <c r="AU42" s="9"/>
      <c r="AV42" s="9"/>
      <c r="AW42" s="9"/>
      <c r="AX42" s="9"/>
      <c r="AY42" s="9"/>
      <c r="AZ42" s="9"/>
      <c r="BA42" s="33" t="str">
        <f t="shared" si="13"/>
        <v/>
      </c>
      <c r="BB42" s="33" t="str">
        <f t="shared" si="11"/>
        <v/>
      </c>
      <c r="BC42" s="33" t="str">
        <f t="shared" si="14"/>
        <v/>
      </c>
      <c r="BD42" s="34">
        <f t="shared" si="15"/>
        <v>0</v>
      </c>
      <c r="BE42" s="34">
        <f t="shared" si="16"/>
        <v>0</v>
      </c>
      <c r="BF42" s="34">
        <f t="shared" si="17"/>
        <v>0</v>
      </c>
      <c r="BG42" s="9"/>
      <c r="BH42" s="9"/>
      <c r="BI42" s="9"/>
      <c r="BJ42" s="9"/>
      <c r="BK42" s="9"/>
      <c r="BL42" s="9"/>
      <c r="BM42" s="9"/>
      <c r="BN42" s="9"/>
      <c r="BO42" s="9"/>
    </row>
    <row r="43" spans="1:67" s="19" customFormat="1" ht="10.5" x14ac:dyDescent="0.15">
      <c r="A43" s="688"/>
      <c r="B43" s="35" t="s">
        <v>24</v>
      </c>
      <c r="C43" s="42">
        <f t="shared" si="10"/>
        <v>0</v>
      </c>
      <c r="D43" s="43"/>
      <c r="E43" s="44"/>
      <c r="F43" s="44"/>
      <c r="G43" s="44"/>
      <c r="H43" s="44"/>
      <c r="I43" s="45"/>
      <c r="J43" s="43"/>
      <c r="K43" s="45"/>
      <c r="L43" s="47"/>
      <c r="M43" s="32" t="str">
        <f t="shared" si="12"/>
        <v xml:space="preserve"> </v>
      </c>
      <c r="N43" s="9"/>
      <c r="O43" s="9"/>
      <c r="P43" s="9"/>
      <c r="Q43" s="9"/>
      <c r="R43" s="9"/>
      <c r="S43" s="9"/>
      <c r="T43" s="9"/>
      <c r="U43" s="9"/>
      <c r="V43" s="9"/>
      <c r="W43" s="5"/>
      <c r="X43" s="9"/>
      <c r="AD43" s="9"/>
      <c r="AE43" s="9"/>
      <c r="AF43" s="9"/>
      <c r="AG43" s="9"/>
      <c r="AH43" s="9"/>
      <c r="AI43" s="9"/>
      <c r="AJ43" s="9"/>
      <c r="AK43" s="9"/>
      <c r="AL43" s="9"/>
      <c r="AM43" s="9"/>
      <c r="AN43" s="9"/>
      <c r="AO43" s="9"/>
      <c r="AP43" s="9"/>
      <c r="AQ43" s="9"/>
      <c r="AR43" s="9"/>
      <c r="AS43" s="9"/>
      <c r="AT43" s="9"/>
      <c r="AU43" s="9"/>
      <c r="AV43" s="9"/>
      <c r="AW43" s="9"/>
      <c r="AX43" s="9"/>
      <c r="AY43" s="9"/>
      <c r="AZ43" s="9"/>
      <c r="BA43" s="33" t="str">
        <f t="shared" si="13"/>
        <v/>
      </c>
      <c r="BB43" s="33" t="str">
        <f t="shared" si="11"/>
        <v/>
      </c>
      <c r="BC43" s="33" t="str">
        <f t="shared" si="14"/>
        <v/>
      </c>
      <c r="BD43" s="34">
        <f t="shared" si="15"/>
        <v>0</v>
      </c>
      <c r="BE43" s="34">
        <f t="shared" si="16"/>
        <v>0</v>
      </c>
      <c r="BF43" s="34" t="str">
        <f t="shared" si="17"/>
        <v/>
      </c>
      <c r="BG43" s="9"/>
      <c r="BH43" s="9"/>
      <c r="BI43" s="9"/>
      <c r="BJ43" s="9"/>
      <c r="BK43" s="9"/>
      <c r="BL43" s="9"/>
      <c r="BM43" s="9"/>
      <c r="BN43" s="9"/>
      <c r="BO43" s="9"/>
    </row>
    <row r="44" spans="1:67" s="19" customFormat="1" ht="10.5" x14ac:dyDescent="0.15">
      <c r="A44" s="684"/>
      <c r="B44" s="48" t="s">
        <v>27</v>
      </c>
      <c r="C44" s="80">
        <f t="shared" si="10"/>
        <v>504</v>
      </c>
      <c r="D44" s="50">
        <f>SUM(D38:D43)</f>
        <v>16</v>
      </c>
      <c r="E44" s="51">
        <f t="shared" ref="E44:L44" si="18">SUM(E38:E43)</f>
        <v>27</v>
      </c>
      <c r="F44" s="51">
        <f t="shared" si="18"/>
        <v>32</v>
      </c>
      <c r="G44" s="51">
        <f t="shared" si="18"/>
        <v>19</v>
      </c>
      <c r="H44" s="51">
        <f t="shared" si="18"/>
        <v>373</v>
      </c>
      <c r="I44" s="52">
        <f t="shared" si="18"/>
        <v>37</v>
      </c>
      <c r="J44" s="50">
        <f t="shared" si="18"/>
        <v>187</v>
      </c>
      <c r="K44" s="52">
        <f t="shared" si="18"/>
        <v>317</v>
      </c>
      <c r="L44" s="81">
        <f t="shared" si="18"/>
        <v>504</v>
      </c>
      <c r="M44" s="32" t="str">
        <f t="shared" si="12"/>
        <v xml:space="preserve"> </v>
      </c>
      <c r="N44" s="9"/>
      <c r="O44" s="9"/>
      <c r="P44" s="9"/>
      <c r="Q44" s="9"/>
      <c r="R44" s="9"/>
      <c r="S44" s="9"/>
      <c r="T44" s="9"/>
      <c r="U44" s="9"/>
      <c r="V44" s="9"/>
      <c r="W44" s="5"/>
      <c r="X44" s="9"/>
      <c r="AD44" s="9"/>
      <c r="AE44" s="9"/>
      <c r="AF44" s="9"/>
      <c r="AG44" s="9"/>
      <c r="AH44" s="9"/>
      <c r="AI44" s="9"/>
      <c r="AJ44" s="9"/>
      <c r="AK44" s="9"/>
      <c r="AL44" s="9"/>
      <c r="AM44" s="9"/>
      <c r="AN44" s="9"/>
      <c r="AO44" s="9"/>
      <c r="AP44" s="9"/>
      <c r="AQ44" s="9"/>
      <c r="AR44" s="9"/>
      <c r="AS44" s="9"/>
      <c r="AT44" s="9"/>
      <c r="AU44" s="9"/>
      <c r="AV44" s="9"/>
      <c r="AW44" s="9"/>
      <c r="AX44" s="9"/>
      <c r="AY44" s="9"/>
      <c r="AZ44" s="9"/>
      <c r="BA44" s="33" t="str">
        <f t="shared" si="13"/>
        <v/>
      </c>
      <c r="BB44" s="33" t="str">
        <f t="shared" si="11"/>
        <v/>
      </c>
      <c r="BC44" s="33" t="str">
        <f t="shared" si="14"/>
        <v/>
      </c>
      <c r="BD44" s="34">
        <f t="shared" si="15"/>
        <v>0</v>
      </c>
      <c r="BE44" s="34">
        <f t="shared" si="16"/>
        <v>0</v>
      </c>
      <c r="BF44" s="34">
        <f t="shared" si="17"/>
        <v>0</v>
      </c>
      <c r="BG44" s="9"/>
      <c r="BH44" s="9"/>
      <c r="BI44" s="9"/>
      <c r="BJ44" s="9"/>
      <c r="BK44" s="9"/>
      <c r="BL44" s="9"/>
      <c r="BM44" s="9"/>
      <c r="BN44" s="9"/>
      <c r="BO44" s="9"/>
    </row>
    <row r="45" spans="1:67" s="19" customFormat="1" ht="10.5" x14ac:dyDescent="0.15">
      <c r="A45" s="53" t="s">
        <v>28</v>
      </c>
      <c r="B45" s="82" t="s">
        <v>20</v>
      </c>
      <c r="C45" s="83">
        <f t="shared" si="10"/>
        <v>8</v>
      </c>
      <c r="D45" s="84">
        <v>5</v>
      </c>
      <c r="E45" s="85"/>
      <c r="F45" s="85">
        <v>1</v>
      </c>
      <c r="G45" s="85">
        <v>1</v>
      </c>
      <c r="H45" s="85">
        <v>1</v>
      </c>
      <c r="I45" s="86"/>
      <c r="J45" s="84">
        <v>4</v>
      </c>
      <c r="K45" s="86">
        <v>4</v>
      </c>
      <c r="L45" s="87">
        <v>8</v>
      </c>
      <c r="M45" s="32" t="str">
        <f t="shared" si="12"/>
        <v xml:space="preserve"> </v>
      </c>
      <c r="N45" s="9"/>
      <c r="O45" s="9"/>
      <c r="P45" s="9"/>
      <c r="Q45" s="9"/>
      <c r="R45" s="9"/>
      <c r="S45" s="9"/>
      <c r="T45" s="9"/>
      <c r="U45" s="9"/>
      <c r="V45" s="9"/>
      <c r="W45" s="5"/>
      <c r="X45" s="9"/>
      <c r="AD45" s="9"/>
      <c r="AE45" s="9"/>
      <c r="AF45" s="9"/>
      <c r="AG45" s="9"/>
      <c r="AH45" s="9"/>
      <c r="AI45" s="9"/>
      <c r="AJ45" s="9"/>
      <c r="AK45" s="9"/>
      <c r="AL45" s="9"/>
      <c r="AM45" s="9"/>
      <c r="AN45" s="9"/>
      <c r="AO45" s="9"/>
      <c r="AP45" s="9"/>
      <c r="AQ45" s="9"/>
      <c r="AR45" s="9"/>
      <c r="AS45" s="9"/>
      <c r="AT45" s="9"/>
      <c r="AU45" s="9"/>
      <c r="AV45" s="9"/>
      <c r="AW45" s="9"/>
      <c r="AX45" s="9"/>
      <c r="AY45" s="9"/>
      <c r="AZ45" s="9"/>
      <c r="BA45" s="33" t="str">
        <f t="shared" si="13"/>
        <v/>
      </c>
      <c r="BB45" s="33" t="str">
        <f t="shared" si="11"/>
        <v/>
      </c>
      <c r="BC45" s="33" t="str">
        <f t="shared" si="14"/>
        <v/>
      </c>
      <c r="BD45" s="34">
        <f t="shared" si="15"/>
        <v>0</v>
      </c>
      <c r="BE45" s="34">
        <f t="shared" si="16"/>
        <v>0</v>
      </c>
      <c r="BF45" s="34">
        <f t="shared" si="17"/>
        <v>0</v>
      </c>
      <c r="BG45" s="9"/>
      <c r="BH45" s="9"/>
      <c r="BI45" s="9"/>
      <c r="BJ45" s="9"/>
      <c r="BK45" s="9"/>
      <c r="BL45" s="9"/>
      <c r="BM45" s="9"/>
      <c r="BN45" s="9"/>
      <c r="BO45" s="9"/>
    </row>
    <row r="46" spans="1:67" s="19" customFormat="1" ht="10.5" x14ac:dyDescent="0.15">
      <c r="A46" s="683" t="s">
        <v>29</v>
      </c>
      <c r="B46" s="25" t="s">
        <v>44</v>
      </c>
      <c r="C46" s="26">
        <f t="shared" si="10"/>
        <v>0</v>
      </c>
      <c r="D46" s="27"/>
      <c r="E46" s="28"/>
      <c r="F46" s="28"/>
      <c r="G46" s="28"/>
      <c r="H46" s="28"/>
      <c r="I46" s="29"/>
      <c r="J46" s="27"/>
      <c r="K46" s="29"/>
      <c r="L46" s="31"/>
      <c r="M46" s="32" t="str">
        <f t="shared" si="12"/>
        <v xml:space="preserve"> </v>
      </c>
      <c r="N46" s="9"/>
      <c r="O46" s="9"/>
      <c r="P46" s="9"/>
      <c r="Q46" s="9"/>
      <c r="R46" s="9"/>
      <c r="S46" s="9"/>
      <c r="T46" s="9"/>
      <c r="U46" s="9"/>
      <c r="V46" s="9"/>
      <c r="W46" s="5"/>
      <c r="X46" s="9"/>
      <c r="AD46" s="9"/>
      <c r="AE46" s="9"/>
      <c r="AF46" s="9"/>
      <c r="AG46" s="9"/>
      <c r="AH46" s="9"/>
      <c r="AI46" s="9"/>
      <c r="AJ46" s="9"/>
      <c r="AK46" s="9"/>
      <c r="AL46" s="9"/>
      <c r="AM46" s="9"/>
      <c r="AN46" s="9"/>
      <c r="AO46" s="9"/>
      <c r="AP46" s="9"/>
      <c r="AQ46" s="9"/>
      <c r="AR46" s="9"/>
      <c r="AS46" s="9"/>
      <c r="AT46" s="9"/>
      <c r="AU46" s="9"/>
      <c r="AV46" s="9"/>
      <c r="AW46" s="9"/>
      <c r="AX46" s="9"/>
      <c r="AY46" s="9"/>
      <c r="AZ46" s="9"/>
      <c r="BA46" s="33" t="str">
        <f t="shared" si="13"/>
        <v/>
      </c>
      <c r="BB46" s="33" t="str">
        <f t="shared" si="11"/>
        <v/>
      </c>
      <c r="BC46" s="33" t="str">
        <f t="shared" si="14"/>
        <v/>
      </c>
      <c r="BD46" s="34">
        <f t="shared" si="15"/>
        <v>0</v>
      </c>
      <c r="BE46" s="34">
        <f t="shared" si="16"/>
        <v>0</v>
      </c>
      <c r="BF46" s="34" t="str">
        <f t="shared" si="17"/>
        <v/>
      </c>
      <c r="BG46" s="9"/>
      <c r="BH46" s="9"/>
      <c r="BI46" s="9"/>
      <c r="BJ46" s="9"/>
      <c r="BK46" s="9"/>
      <c r="BL46" s="9"/>
      <c r="BM46" s="9"/>
      <c r="BN46" s="9"/>
      <c r="BO46" s="9"/>
    </row>
    <row r="47" spans="1:67" s="19" customFormat="1" ht="10.5" x14ac:dyDescent="0.15">
      <c r="A47" s="684"/>
      <c r="B47" s="88" t="s">
        <v>20</v>
      </c>
      <c r="C47" s="56">
        <f t="shared" si="10"/>
        <v>157</v>
      </c>
      <c r="D47" s="57">
        <v>31</v>
      </c>
      <c r="E47" s="58">
        <v>32</v>
      </c>
      <c r="F47" s="58">
        <v>34</v>
      </c>
      <c r="G47" s="58">
        <v>2</v>
      </c>
      <c r="H47" s="58">
        <v>55</v>
      </c>
      <c r="I47" s="59">
        <v>3</v>
      </c>
      <c r="J47" s="57">
        <v>58</v>
      </c>
      <c r="K47" s="59">
        <v>99</v>
      </c>
      <c r="L47" s="61">
        <v>157</v>
      </c>
      <c r="M47" s="32" t="str">
        <f>$BA47&amp;" "&amp;$BB47&amp;""&amp;$BC47</f>
        <v xml:space="preserve"> </v>
      </c>
      <c r="N47" s="9"/>
      <c r="O47" s="9"/>
      <c r="P47" s="9"/>
      <c r="Q47" s="9"/>
      <c r="R47" s="9"/>
      <c r="S47" s="9"/>
      <c r="T47" s="9"/>
      <c r="U47" s="9"/>
      <c r="V47" s="9"/>
      <c r="W47" s="5"/>
      <c r="X47" s="9"/>
      <c r="AD47" s="9"/>
      <c r="AE47" s="9"/>
      <c r="AF47" s="9"/>
      <c r="AG47" s="9"/>
      <c r="AH47" s="9"/>
      <c r="AI47" s="9"/>
      <c r="AJ47" s="9"/>
      <c r="AK47" s="9"/>
      <c r="AL47" s="9"/>
      <c r="AM47" s="9"/>
      <c r="AN47" s="9"/>
      <c r="AO47" s="9"/>
      <c r="AP47" s="9"/>
      <c r="AQ47" s="9"/>
      <c r="AR47" s="9"/>
      <c r="AS47" s="9"/>
      <c r="AT47" s="9"/>
      <c r="AU47" s="9"/>
      <c r="AV47" s="9"/>
      <c r="AW47" s="9"/>
      <c r="AX47" s="9"/>
      <c r="AY47" s="9"/>
      <c r="AZ47" s="9"/>
      <c r="BA47" s="33" t="str">
        <f t="shared" si="13"/>
        <v/>
      </c>
      <c r="BB47" s="33" t="str">
        <f t="shared" si="11"/>
        <v/>
      </c>
      <c r="BC47" s="33" t="str">
        <f t="shared" si="14"/>
        <v/>
      </c>
      <c r="BD47" s="34">
        <f t="shared" si="15"/>
        <v>0</v>
      </c>
      <c r="BE47" s="34">
        <f t="shared" si="16"/>
        <v>0</v>
      </c>
      <c r="BF47" s="34">
        <f t="shared" si="17"/>
        <v>0</v>
      </c>
      <c r="BG47" s="9"/>
      <c r="BH47" s="9"/>
      <c r="BI47" s="9"/>
      <c r="BJ47" s="9"/>
      <c r="BK47" s="9"/>
      <c r="BL47" s="9"/>
      <c r="BM47" s="9"/>
      <c r="BN47" s="9"/>
      <c r="BO47" s="9"/>
    </row>
    <row r="48" spans="1:67" s="9" customFormat="1" ht="15" x14ac:dyDescent="0.2">
      <c r="A48" s="15" t="s">
        <v>45</v>
      </c>
      <c r="B48" s="89"/>
      <c r="C48" s="89"/>
      <c r="D48" s="90"/>
      <c r="E48" s="90"/>
      <c r="F48" s="90"/>
      <c r="G48" s="90"/>
      <c r="H48" s="90"/>
      <c r="I48" s="90"/>
      <c r="J48" s="90"/>
      <c r="K48" s="91"/>
      <c r="L48" s="92"/>
      <c r="M48" s="78"/>
      <c r="N48" s="4"/>
      <c r="V48" s="5"/>
    </row>
    <row r="49" spans="1:67" s="19" customFormat="1" x14ac:dyDescent="0.2">
      <c r="A49" s="681" t="s">
        <v>4</v>
      </c>
      <c r="B49" s="683" t="s">
        <v>5</v>
      </c>
      <c r="C49" s="675" t="s">
        <v>6</v>
      </c>
      <c r="D49" s="93"/>
      <c r="E49" s="93"/>
      <c r="F49" s="93"/>
      <c r="G49" s="93"/>
      <c r="H49" s="93"/>
      <c r="I49" s="93"/>
      <c r="J49" s="93"/>
      <c r="K49" s="93"/>
      <c r="L49" s="94"/>
      <c r="M49" s="78"/>
      <c r="N49" s="4"/>
      <c r="O49" s="9"/>
      <c r="P49" s="9"/>
      <c r="Q49" s="9"/>
      <c r="R49" s="9"/>
      <c r="S49" s="9"/>
      <c r="T49" s="9"/>
      <c r="U49" s="9"/>
      <c r="V49" s="5"/>
      <c r="W49" s="9"/>
      <c r="X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s="19" customFormat="1" x14ac:dyDescent="0.2">
      <c r="A50" s="682"/>
      <c r="B50" s="684"/>
      <c r="C50" s="676"/>
      <c r="D50" s="93"/>
      <c r="E50" s="93"/>
      <c r="F50" s="93"/>
      <c r="G50" s="93"/>
      <c r="H50" s="93"/>
      <c r="I50" s="93"/>
      <c r="J50" s="93"/>
      <c r="K50" s="93"/>
      <c r="L50" s="94"/>
      <c r="M50" s="78"/>
      <c r="N50" s="4"/>
      <c r="O50" s="9"/>
      <c r="P50" s="9"/>
      <c r="Q50" s="9"/>
      <c r="R50" s="9"/>
      <c r="S50" s="9"/>
      <c r="T50" s="9"/>
      <c r="U50" s="9"/>
      <c r="V50" s="5"/>
      <c r="W50" s="9"/>
      <c r="X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s="19" customFormat="1" x14ac:dyDescent="0.2">
      <c r="A51" s="683" t="s">
        <v>46</v>
      </c>
      <c r="B51" s="95" t="s">
        <v>44</v>
      </c>
      <c r="C51" s="96"/>
      <c r="D51" s="93"/>
      <c r="E51" s="93"/>
      <c r="F51" s="93"/>
      <c r="G51" s="93"/>
      <c r="H51" s="9"/>
      <c r="I51" s="93"/>
      <c r="J51" s="93"/>
      <c r="K51" s="97"/>
      <c r="L51" s="94"/>
      <c r="M51" s="78"/>
      <c r="N51" s="4"/>
      <c r="O51" s="9"/>
      <c r="P51" s="9"/>
      <c r="Q51" s="9"/>
      <c r="R51" s="9"/>
      <c r="S51" s="9"/>
      <c r="T51" s="9"/>
      <c r="U51" s="9"/>
      <c r="V51" s="5"/>
      <c r="W51" s="9"/>
      <c r="X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s="19" customFormat="1" x14ac:dyDescent="0.2">
      <c r="A52" s="684"/>
      <c r="B52" s="35" t="s">
        <v>47</v>
      </c>
      <c r="C52" s="98">
        <v>4</v>
      </c>
      <c r="D52" s="93"/>
      <c r="E52" s="93"/>
      <c r="F52" s="93"/>
      <c r="G52" s="93"/>
      <c r="H52" s="93"/>
      <c r="I52" s="93"/>
      <c r="J52" s="93"/>
      <c r="K52" s="93"/>
      <c r="L52" s="94"/>
      <c r="M52" s="78"/>
      <c r="N52" s="4"/>
      <c r="O52" s="9"/>
      <c r="P52" s="9"/>
      <c r="Q52" s="9"/>
      <c r="R52" s="9"/>
      <c r="S52" s="9"/>
      <c r="T52" s="9"/>
      <c r="U52" s="9"/>
      <c r="V52" s="5"/>
      <c r="W52" s="9"/>
      <c r="X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s="19" customFormat="1" x14ac:dyDescent="0.2">
      <c r="A53" s="683" t="s">
        <v>48</v>
      </c>
      <c r="B53" s="95" t="s">
        <v>44</v>
      </c>
      <c r="C53" s="96"/>
      <c r="D53" s="93"/>
      <c r="E53" s="93"/>
      <c r="F53" s="93"/>
      <c r="G53" s="93"/>
      <c r="H53" s="93"/>
      <c r="I53" s="93"/>
      <c r="J53" s="93"/>
      <c r="K53" s="93"/>
      <c r="L53" s="94"/>
      <c r="M53" s="78"/>
      <c r="N53" s="4"/>
      <c r="O53" s="9"/>
      <c r="P53" s="9"/>
      <c r="Q53" s="9"/>
      <c r="R53" s="9"/>
      <c r="S53" s="9"/>
      <c r="T53" s="9"/>
      <c r="U53" s="9"/>
      <c r="V53" s="5"/>
      <c r="W53" s="9"/>
      <c r="X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s="19" customFormat="1" x14ac:dyDescent="0.2">
      <c r="A54" s="684"/>
      <c r="B54" s="88" t="s">
        <v>47</v>
      </c>
      <c r="C54" s="99">
        <v>25</v>
      </c>
      <c r="D54" s="93"/>
      <c r="E54" s="93"/>
      <c r="F54" s="93"/>
      <c r="G54" s="93"/>
      <c r="H54" s="93"/>
      <c r="I54" s="93"/>
      <c r="J54" s="93"/>
      <c r="K54" s="93"/>
      <c r="L54" s="94"/>
      <c r="M54" s="78"/>
      <c r="N54" s="4"/>
      <c r="O54" s="9"/>
      <c r="P54" s="9"/>
      <c r="Q54" s="9"/>
      <c r="R54" s="9"/>
      <c r="S54" s="9"/>
      <c r="T54" s="9"/>
      <c r="U54" s="9"/>
      <c r="V54" s="5"/>
      <c r="W54" s="9"/>
      <c r="X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s="9" customFormat="1" ht="15" x14ac:dyDescent="0.2">
      <c r="A55" s="100" t="s">
        <v>49</v>
      </c>
      <c r="B55" s="101"/>
      <c r="C55" s="101"/>
      <c r="D55" s="101"/>
      <c r="E55" s="16"/>
      <c r="F55" s="16"/>
      <c r="G55" s="16"/>
      <c r="H55" s="16"/>
      <c r="I55" s="16"/>
      <c r="J55" s="16"/>
      <c r="K55" s="90"/>
      <c r="L55" s="92"/>
      <c r="M55" s="78"/>
      <c r="N55" s="18"/>
      <c r="V55" s="5"/>
    </row>
    <row r="56" spans="1:67" ht="52.5" x14ac:dyDescent="0.2">
      <c r="A56" s="685" t="s">
        <v>4</v>
      </c>
      <c r="B56" s="674"/>
      <c r="C56" s="193" t="s">
        <v>50</v>
      </c>
      <c r="D56" s="193" t="s">
        <v>51</v>
      </c>
      <c r="E56" s="103"/>
      <c r="F56" s="103"/>
      <c r="G56" s="103"/>
      <c r="H56" s="103"/>
      <c r="I56" s="103"/>
      <c r="J56" s="103"/>
      <c r="K56" s="104"/>
      <c r="L56" s="105"/>
      <c r="M56" s="106"/>
      <c r="N56" s="103"/>
      <c r="O56" s="103"/>
      <c r="P56" s="103"/>
      <c r="Q56" s="103"/>
      <c r="R56" s="103"/>
      <c r="S56" s="103"/>
      <c r="T56" s="103"/>
      <c r="U56" s="103"/>
      <c r="V56" s="107"/>
      <c r="W56" s="103"/>
      <c r="X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row>
    <row r="57" spans="1:67" x14ac:dyDescent="0.2">
      <c r="A57" s="653" t="s">
        <v>33</v>
      </c>
      <c r="B57" s="653"/>
      <c r="C57" s="109">
        <v>25</v>
      </c>
      <c r="D57" s="109">
        <v>25</v>
      </c>
      <c r="E57" s="103"/>
      <c r="F57" s="103"/>
      <c r="G57" s="103"/>
      <c r="H57" s="103"/>
      <c r="I57" s="103"/>
      <c r="J57" s="103"/>
      <c r="K57" s="104"/>
      <c r="L57" s="105"/>
      <c r="M57" s="106"/>
      <c r="N57" s="103"/>
      <c r="O57" s="103"/>
      <c r="P57" s="103"/>
      <c r="Q57" s="103"/>
      <c r="R57" s="103"/>
      <c r="S57" s="103"/>
      <c r="T57" s="103"/>
      <c r="U57" s="103"/>
      <c r="V57" s="107"/>
      <c r="W57" s="103"/>
      <c r="X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row>
    <row r="58" spans="1:67" x14ac:dyDescent="0.2">
      <c r="A58" s="658" t="s">
        <v>52</v>
      </c>
      <c r="B58" s="658"/>
      <c r="C58" s="110"/>
      <c r="D58" s="99">
        <v>2</v>
      </c>
      <c r="E58" s="111"/>
      <c r="F58" s="104"/>
      <c r="G58" s="104"/>
      <c r="H58" s="104"/>
      <c r="I58" s="104"/>
      <c r="J58" s="104"/>
      <c r="K58" s="104"/>
      <c r="L58" s="105"/>
      <c r="M58" s="106"/>
      <c r="N58" s="112"/>
      <c r="O58" s="103"/>
      <c r="P58" s="103"/>
      <c r="Q58" s="103"/>
      <c r="R58" s="103"/>
      <c r="S58" s="103"/>
      <c r="T58" s="103"/>
      <c r="U58" s="103"/>
      <c r="V58" s="107"/>
      <c r="W58" s="103"/>
      <c r="X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row>
    <row r="59" spans="1:67" s="103" customFormat="1" ht="15" x14ac:dyDescent="0.2">
      <c r="A59" s="113" t="s">
        <v>53</v>
      </c>
      <c r="B59" s="114"/>
      <c r="C59" s="114"/>
      <c r="D59" s="114"/>
      <c r="E59" s="115"/>
      <c r="F59" s="115"/>
      <c r="G59" s="115"/>
      <c r="H59" s="115"/>
      <c r="I59" s="115"/>
      <c r="J59" s="115"/>
      <c r="K59" s="116"/>
      <c r="L59" s="117"/>
      <c r="M59" s="106"/>
      <c r="N59" s="118"/>
      <c r="V59" s="107"/>
    </row>
    <row r="60" spans="1:67" ht="10.5" x14ac:dyDescent="0.15">
      <c r="A60" s="666" t="s">
        <v>54</v>
      </c>
      <c r="B60" s="667" t="s">
        <v>55</v>
      </c>
      <c r="C60" s="670" t="s">
        <v>6</v>
      </c>
      <c r="D60" s="672" t="s">
        <v>7</v>
      </c>
      <c r="E60" s="673"/>
      <c r="F60" s="673"/>
      <c r="G60" s="673"/>
      <c r="H60" s="673"/>
      <c r="I60" s="674"/>
      <c r="J60" s="675" t="s">
        <v>9</v>
      </c>
      <c r="K60" s="119"/>
      <c r="L60" s="105"/>
      <c r="M60" s="103"/>
      <c r="N60" s="103"/>
      <c r="O60" s="103"/>
      <c r="P60" s="103"/>
      <c r="Q60" s="103"/>
      <c r="R60" s="103"/>
      <c r="S60" s="103"/>
      <c r="T60" s="107"/>
      <c r="U60" s="103"/>
      <c r="V60" s="103"/>
      <c r="W60" s="103"/>
      <c r="X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row>
    <row r="61" spans="1:67" ht="21" x14ac:dyDescent="0.15">
      <c r="A61" s="668"/>
      <c r="B61" s="669"/>
      <c r="C61" s="671"/>
      <c r="D61" s="120" t="s">
        <v>10</v>
      </c>
      <c r="E61" s="121" t="s">
        <v>11</v>
      </c>
      <c r="F61" s="121" t="s">
        <v>12</v>
      </c>
      <c r="G61" s="121" t="s">
        <v>13</v>
      </c>
      <c r="H61" s="121" t="s">
        <v>14</v>
      </c>
      <c r="I61" s="122" t="s">
        <v>15</v>
      </c>
      <c r="J61" s="676"/>
      <c r="K61" s="105"/>
      <c r="L61" s="105"/>
      <c r="M61" s="103"/>
      <c r="N61" s="103"/>
      <c r="O61" s="103"/>
      <c r="P61" s="103"/>
      <c r="Q61" s="103"/>
      <c r="R61" s="103"/>
      <c r="S61" s="103"/>
      <c r="T61" s="107"/>
      <c r="U61" s="103"/>
      <c r="V61" s="103"/>
      <c r="W61" s="103"/>
      <c r="X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row>
    <row r="62" spans="1:67" ht="21" x14ac:dyDescent="0.2">
      <c r="A62" s="136" t="s">
        <v>56</v>
      </c>
      <c r="B62" s="124" t="s">
        <v>57</v>
      </c>
      <c r="C62" s="49">
        <f>SUM(D62:I62)</f>
        <v>0</v>
      </c>
      <c r="D62" s="84"/>
      <c r="E62" s="85"/>
      <c r="F62" s="85"/>
      <c r="G62" s="85"/>
      <c r="H62" s="85"/>
      <c r="I62" s="86"/>
      <c r="J62" s="87"/>
      <c r="K62" s="125" t="str">
        <f>$BA62&amp;" "&amp;$BB62</f>
        <v xml:space="preserve"> </v>
      </c>
      <c r="L62" s="126"/>
      <c r="M62" s="103"/>
      <c r="N62" s="103"/>
      <c r="O62" s="103"/>
      <c r="P62" s="103"/>
      <c r="Q62" s="103"/>
      <c r="R62" s="103"/>
      <c r="S62" s="103"/>
      <c r="T62" s="103"/>
      <c r="U62" s="107"/>
      <c r="V62" s="103"/>
      <c r="W62" s="103"/>
      <c r="X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33" t="str">
        <f>IF($C62=0,"",IF($J62="",IF($C62="",""," No olvide escribir la columna Beneficiarios."),""))</f>
        <v/>
      </c>
      <c r="BB62" s="33" t="str">
        <f>IF($C62&lt;$J62," El número de Beneficiarios no puede ser mayor que el Total.","")</f>
        <v/>
      </c>
      <c r="BD62" s="34">
        <f>IF($C62&lt;$J62,1,0)</f>
        <v>0</v>
      </c>
      <c r="BE62" s="34" t="str">
        <f>IF($C62=0,"",IF($J62="",IF($C62="","",1),0))</f>
        <v/>
      </c>
      <c r="BF62" s="103"/>
      <c r="BG62" s="103"/>
      <c r="BH62" s="103"/>
      <c r="BI62" s="103"/>
      <c r="BJ62" s="103"/>
      <c r="BK62" s="103"/>
      <c r="BL62" s="103"/>
      <c r="BM62" s="103"/>
    </row>
    <row r="63" spans="1:67" ht="21" x14ac:dyDescent="0.2">
      <c r="A63" s="193" t="s">
        <v>58</v>
      </c>
      <c r="B63" s="127" t="s">
        <v>59</v>
      </c>
      <c r="C63" s="128">
        <f>SUM(D63:I63)</f>
        <v>0</v>
      </c>
      <c r="D63" s="129"/>
      <c r="E63" s="130"/>
      <c r="F63" s="130"/>
      <c r="G63" s="130"/>
      <c r="H63" s="130"/>
      <c r="I63" s="131"/>
      <c r="J63" s="132"/>
      <c r="K63" s="125" t="str">
        <f>$BA63&amp;" "&amp;$BB63</f>
        <v xml:space="preserve"> </v>
      </c>
      <c r="L63" s="126"/>
      <c r="M63" s="103"/>
      <c r="N63" s="103"/>
      <c r="O63" s="103"/>
      <c r="P63" s="103"/>
      <c r="Q63" s="103"/>
      <c r="R63" s="103"/>
      <c r="S63" s="103"/>
      <c r="T63" s="103"/>
      <c r="U63" s="107"/>
      <c r="V63" s="103"/>
      <c r="W63" s="103"/>
      <c r="X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33" t="str">
        <f>IF($C63=0,"",IF($J63="",IF($C63="",""," No olvide escribir la columna Beneficiarios."),""))</f>
        <v/>
      </c>
      <c r="BB63" s="33" t="str">
        <f>IF($C63&lt;$J63," El número de Beneficiarios no puede ser mayor que el Total.","")</f>
        <v/>
      </c>
      <c r="BD63" s="34">
        <f>IF($C63&lt;$J63,1,0)</f>
        <v>0</v>
      </c>
      <c r="BE63" s="34" t="str">
        <f>IF($C63=0,"",IF($J63="",IF($C63="","",1),0))</f>
        <v/>
      </c>
      <c r="BF63" s="103"/>
      <c r="BG63" s="103"/>
      <c r="BH63" s="103"/>
      <c r="BI63" s="103"/>
      <c r="BJ63" s="103"/>
      <c r="BK63" s="103"/>
      <c r="BL63" s="103"/>
      <c r="BM63" s="103"/>
    </row>
    <row r="64" spans="1:67" s="103" customFormat="1" ht="14.25" x14ac:dyDescent="0.2">
      <c r="A64" s="664" t="s">
        <v>60</v>
      </c>
      <c r="B64" s="665"/>
      <c r="C64" s="665"/>
      <c r="D64" s="665"/>
      <c r="E64" s="665"/>
      <c r="F64" s="665"/>
      <c r="G64" s="665"/>
      <c r="H64" s="665"/>
      <c r="I64" s="665"/>
      <c r="J64" s="665"/>
      <c r="K64" s="665"/>
      <c r="L64" s="665"/>
      <c r="M64" s="106"/>
      <c r="N64" s="133"/>
      <c r="V64" s="107"/>
    </row>
    <row r="65" spans="1:67" ht="10.5" x14ac:dyDescent="0.15">
      <c r="A65" s="666" t="s">
        <v>4</v>
      </c>
      <c r="B65" s="667"/>
      <c r="C65" s="670" t="s">
        <v>6</v>
      </c>
      <c r="D65" s="672" t="s">
        <v>7</v>
      </c>
      <c r="E65" s="673"/>
      <c r="F65" s="673"/>
      <c r="G65" s="673"/>
      <c r="H65" s="673"/>
      <c r="I65" s="674"/>
      <c r="J65" s="672" t="s">
        <v>36</v>
      </c>
      <c r="K65" s="674"/>
      <c r="L65" s="675" t="s">
        <v>9</v>
      </c>
      <c r="M65" s="106"/>
      <c r="N65" s="106"/>
      <c r="O65" s="103"/>
      <c r="P65" s="103"/>
      <c r="Q65" s="103"/>
      <c r="R65" s="103"/>
      <c r="S65" s="103"/>
      <c r="T65" s="103"/>
      <c r="U65" s="103"/>
      <c r="V65" s="107"/>
      <c r="W65" s="103"/>
      <c r="X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row>
    <row r="66" spans="1:67" ht="21" x14ac:dyDescent="0.15">
      <c r="A66" s="668"/>
      <c r="B66" s="669"/>
      <c r="C66" s="671"/>
      <c r="D66" s="120" t="s">
        <v>10</v>
      </c>
      <c r="E66" s="121" t="s">
        <v>11</v>
      </c>
      <c r="F66" s="121" t="s">
        <v>12</v>
      </c>
      <c r="G66" s="121" t="s">
        <v>13</v>
      </c>
      <c r="H66" s="121" t="s">
        <v>14</v>
      </c>
      <c r="I66" s="122" t="s">
        <v>15</v>
      </c>
      <c r="J66" s="134" t="s">
        <v>16</v>
      </c>
      <c r="K66" s="135" t="s">
        <v>17</v>
      </c>
      <c r="L66" s="676"/>
      <c r="M66" s="106"/>
      <c r="N66" s="106"/>
      <c r="O66" s="103"/>
      <c r="P66" s="103"/>
      <c r="Q66" s="103"/>
      <c r="R66" s="103"/>
      <c r="S66" s="103"/>
      <c r="T66" s="103"/>
      <c r="U66" s="103"/>
      <c r="V66" s="107"/>
      <c r="W66" s="103"/>
      <c r="X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row>
    <row r="67" spans="1:67" ht="10.5" x14ac:dyDescent="0.15">
      <c r="A67" s="655" t="s">
        <v>61</v>
      </c>
      <c r="B67" s="137" t="s">
        <v>19</v>
      </c>
      <c r="C67" s="138">
        <f t="shared" ref="C67:C72" si="19">SUM(D67:I67)</f>
        <v>0</v>
      </c>
      <c r="D67" s="27"/>
      <c r="E67" s="28"/>
      <c r="F67" s="28"/>
      <c r="G67" s="28"/>
      <c r="H67" s="28"/>
      <c r="I67" s="29"/>
      <c r="J67" s="27"/>
      <c r="K67" s="29"/>
      <c r="L67" s="31"/>
      <c r="M67" s="139" t="s">
        <v>62</v>
      </c>
      <c r="N67" s="103"/>
      <c r="O67" s="103"/>
      <c r="P67" s="103"/>
      <c r="Q67" s="103"/>
      <c r="R67" s="103"/>
      <c r="S67" s="103"/>
      <c r="T67" s="103"/>
      <c r="U67" s="103"/>
      <c r="V67" s="103"/>
      <c r="W67" s="107"/>
      <c r="X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40" t="s">
        <v>63</v>
      </c>
      <c r="BB67" s="140" t="s">
        <v>63</v>
      </c>
      <c r="BC67" s="140" t="s">
        <v>63</v>
      </c>
      <c r="BD67" s="34">
        <f>IF($C67&lt;&gt;($J67+$K67),1,0)</f>
        <v>0</v>
      </c>
      <c r="BE67" s="34">
        <f>IF($C67&lt;$L67,1,0)</f>
        <v>0</v>
      </c>
      <c r="BF67" s="34" t="str">
        <f>IF($C67=0,"",IF($L67="",IF($C67="","",1),0))</f>
        <v/>
      </c>
      <c r="BG67" s="103"/>
      <c r="BH67" s="103"/>
      <c r="BI67" s="103"/>
      <c r="BJ67" s="103"/>
      <c r="BK67" s="103"/>
      <c r="BL67" s="103"/>
      <c r="BM67" s="103"/>
      <c r="BN67" s="103"/>
      <c r="BO67" s="103"/>
    </row>
    <row r="68" spans="1:67" ht="10.5" x14ac:dyDescent="0.15">
      <c r="A68" s="661"/>
      <c r="B68" s="141" t="s">
        <v>44</v>
      </c>
      <c r="C68" s="142">
        <f t="shared" si="19"/>
        <v>0</v>
      </c>
      <c r="D68" s="37"/>
      <c r="E68" s="38"/>
      <c r="F68" s="38"/>
      <c r="G68" s="38"/>
      <c r="H68" s="38"/>
      <c r="I68" s="39"/>
      <c r="J68" s="37"/>
      <c r="K68" s="39"/>
      <c r="L68" s="41"/>
      <c r="M68" s="139" t="s">
        <v>62</v>
      </c>
      <c r="N68" s="103"/>
      <c r="O68" s="103"/>
      <c r="P68" s="103"/>
      <c r="Q68" s="103"/>
      <c r="R68" s="103"/>
      <c r="S68" s="103"/>
      <c r="T68" s="103"/>
      <c r="U68" s="103"/>
      <c r="V68" s="103"/>
      <c r="W68" s="107"/>
      <c r="X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40" t="s">
        <v>63</v>
      </c>
      <c r="BB68" s="140" t="s">
        <v>63</v>
      </c>
      <c r="BC68" s="140" t="s">
        <v>63</v>
      </c>
      <c r="BD68" s="34">
        <f t="shared" ref="BD68:BD87" si="20">IF($C68&lt;&gt;($J68+$K68),1,0)</f>
        <v>0</v>
      </c>
      <c r="BE68" s="34">
        <f t="shared" ref="BE68:BE88" si="21">IF($C68&lt;$L68,1,0)</f>
        <v>0</v>
      </c>
      <c r="BF68" s="34" t="str">
        <f t="shared" ref="BF68:BF87" si="22">IF($C68=0,"",IF($L68="",IF($C68="","",1),0))</f>
        <v/>
      </c>
      <c r="BG68" s="103"/>
      <c r="BH68" s="103"/>
      <c r="BI68" s="103"/>
      <c r="BJ68" s="103"/>
      <c r="BK68" s="103"/>
      <c r="BL68" s="103"/>
      <c r="BM68" s="103"/>
      <c r="BN68" s="103"/>
      <c r="BO68" s="103"/>
    </row>
    <row r="69" spans="1:67" ht="10.5" x14ac:dyDescent="0.15">
      <c r="A69" s="661"/>
      <c r="B69" s="141" t="s">
        <v>20</v>
      </c>
      <c r="C69" s="142">
        <f t="shared" si="19"/>
        <v>1</v>
      </c>
      <c r="D69" s="37"/>
      <c r="E69" s="38"/>
      <c r="F69" s="38"/>
      <c r="G69" s="38"/>
      <c r="H69" s="38">
        <v>1</v>
      </c>
      <c r="I69" s="39"/>
      <c r="J69" s="37">
        <v>1</v>
      </c>
      <c r="K69" s="39"/>
      <c r="L69" s="41">
        <v>1</v>
      </c>
      <c r="M69" s="139" t="s">
        <v>62</v>
      </c>
      <c r="N69" s="103"/>
      <c r="O69" s="103"/>
      <c r="P69" s="103"/>
      <c r="Q69" s="103"/>
      <c r="R69" s="103"/>
      <c r="S69" s="103"/>
      <c r="T69" s="103"/>
      <c r="U69" s="103"/>
      <c r="V69" s="103"/>
      <c r="W69" s="107"/>
      <c r="X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40" t="s">
        <v>63</v>
      </c>
      <c r="BB69" s="140" t="s">
        <v>63</v>
      </c>
      <c r="BC69" s="140" t="s">
        <v>63</v>
      </c>
      <c r="BD69" s="34">
        <f t="shared" si="20"/>
        <v>0</v>
      </c>
      <c r="BE69" s="34">
        <f t="shared" si="21"/>
        <v>0</v>
      </c>
      <c r="BF69" s="34">
        <f t="shared" si="22"/>
        <v>0</v>
      </c>
      <c r="BG69" s="103"/>
      <c r="BH69" s="103"/>
      <c r="BI69" s="103"/>
      <c r="BJ69" s="103"/>
      <c r="BK69" s="103"/>
      <c r="BL69" s="103"/>
      <c r="BM69" s="103"/>
      <c r="BN69" s="103"/>
      <c r="BO69" s="103"/>
    </row>
    <row r="70" spans="1:67" ht="10.5" x14ac:dyDescent="0.15">
      <c r="A70" s="661"/>
      <c r="B70" s="141" t="s">
        <v>42</v>
      </c>
      <c r="C70" s="142">
        <f t="shared" si="19"/>
        <v>0</v>
      </c>
      <c r="D70" s="37"/>
      <c r="E70" s="38"/>
      <c r="F70" s="38"/>
      <c r="G70" s="38"/>
      <c r="H70" s="38"/>
      <c r="I70" s="39"/>
      <c r="J70" s="37"/>
      <c r="K70" s="39"/>
      <c r="L70" s="41"/>
      <c r="M70" s="139" t="s">
        <v>62</v>
      </c>
      <c r="N70" s="103"/>
      <c r="O70" s="103"/>
      <c r="P70" s="103"/>
      <c r="Q70" s="103"/>
      <c r="R70" s="103"/>
      <c r="S70" s="103"/>
      <c r="T70" s="103"/>
      <c r="U70" s="103"/>
      <c r="V70" s="103"/>
      <c r="W70" s="107"/>
      <c r="X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40" t="s">
        <v>63</v>
      </c>
      <c r="BB70" s="140" t="s">
        <v>63</v>
      </c>
      <c r="BC70" s="140" t="s">
        <v>63</v>
      </c>
      <c r="BD70" s="34">
        <f t="shared" si="20"/>
        <v>0</v>
      </c>
      <c r="BE70" s="34">
        <f t="shared" si="21"/>
        <v>0</v>
      </c>
      <c r="BF70" s="34" t="str">
        <f t="shared" si="22"/>
        <v/>
      </c>
      <c r="BG70" s="103"/>
      <c r="BH70" s="103"/>
      <c r="BI70" s="103"/>
      <c r="BJ70" s="103"/>
      <c r="BK70" s="103"/>
      <c r="BL70" s="103"/>
      <c r="BM70" s="103"/>
      <c r="BN70" s="103"/>
      <c r="BO70" s="103"/>
    </row>
    <row r="71" spans="1:67" ht="10.5" x14ac:dyDescent="0.15">
      <c r="A71" s="661"/>
      <c r="B71" s="141" t="s">
        <v>23</v>
      </c>
      <c r="C71" s="142">
        <f t="shared" si="19"/>
        <v>0</v>
      </c>
      <c r="D71" s="37"/>
      <c r="E71" s="38"/>
      <c r="F71" s="38"/>
      <c r="G71" s="38"/>
      <c r="H71" s="38"/>
      <c r="I71" s="39"/>
      <c r="J71" s="37"/>
      <c r="K71" s="39"/>
      <c r="L71" s="41"/>
      <c r="M71" s="139" t="s">
        <v>62</v>
      </c>
      <c r="N71" s="103"/>
      <c r="O71" s="103"/>
      <c r="P71" s="103"/>
      <c r="Q71" s="103"/>
      <c r="R71" s="103"/>
      <c r="S71" s="103"/>
      <c r="T71" s="103"/>
      <c r="U71" s="103"/>
      <c r="V71" s="103"/>
      <c r="W71" s="107"/>
      <c r="X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40" t="s">
        <v>63</v>
      </c>
      <c r="BB71" s="140" t="s">
        <v>63</v>
      </c>
      <c r="BC71" s="140" t="s">
        <v>63</v>
      </c>
      <c r="BD71" s="34">
        <f t="shared" si="20"/>
        <v>0</v>
      </c>
      <c r="BE71" s="34">
        <f t="shared" si="21"/>
        <v>0</v>
      </c>
      <c r="BF71" s="34" t="str">
        <f t="shared" si="22"/>
        <v/>
      </c>
      <c r="BG71" s="103"/>
      <c r="BH71" s="103"/>
      <c r="BI71" s="103"/>
      <c r="BJ71" s="103"/>
      <c r="BK71" s="103"/>
      <c r="BL71" s="103"/>
      <c r="BM71" s="103"/>
      <c r="BN71" s="103"/>
      <c r="BO71" s="103"/>
    </row>
    <row r="72" spans="1:67" ht="10.5" x14ac:dyDescent="0.15">
      <c r="A72" s="656"/>
      <c r="B72" s="143" t="s">
        <v>24</v>
      </c>
      <c r="C72" s="144">
        <f t="shared" si="19"/>
        <v>0</v>
      </c>
      <c r="D72" s="57"/>
      <c r="E72" s="58"/>
      <c r="F72" s="58"/>
      <c r="G72" s="58"/>
      <c r="H72" s="58"/>
      <c r="I72" s="59"/>
      <c r="J72" s="57"/>
      <c r="K72" s="59"/>
      <c r="L72" s="61"/>
      <c r="M72" s="139" t="s">
        <v>62</v>
      </c>
      <c r="N72" s="103"/>
      <c r="O72" s="103"/>
      <c r="P72" s="103"/>
      <c r="Q72" s="103"/>
      <c r="R72" s="103"/>
      <c r="S72" s="103"/>
      <c r="T72" s="103"/>
      <c r="U72" s="103"/>
      <c r="V72" s="103"/>
      <c r="W72" s="107"/>
      <c r="X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40" t="s">
        <v>63</v>
      </c>
      <c r="BB72" s="140" t="s">
        <v>63</v>
      </c>
      <c r="BC72" s="140" t="s">
        <v>63</v>
      </c>
      <c r="BD72" s="34">
        <f t="shared" si="20"/>
        <v>0</v>
      </c>
      <c r="BE72" s="34">
        <f t="shared" si="21"/>
        <v>0</v>
      </c>
      <c r="BF72" s="34" t="str">
        <f t="shared" si="22"/>
        <v/>
      </c>
      <c r="BG72" s="103"/>
      <c r="BH72" s="103"/>
      <c r="BI72" s="103"/>
      <c r="BJ72" s="103"/>
      <c r="BK72" s="103"/>
      <c r="BL72" s="103"/>
      <c r="BM72" s="103"/>
      <c r="BN72" s="103"/>
      <c r="BO72" s="103"/>
    </row>
    <row r="73" spans="1:67" ht="10.5" x14ac:dyDescent="0.15">
      <c r="A73" s="655" t="s">
        <v>64</v>
      </c>
      <c r="B73" s="137" t="s">
        <v>20</v>
      </c>
      <c r="C73" s="138">
        <f t="shared" ref="C73:C78" si="23">SUM(D73:G73)</f>
        <v>0</v>
      </c>
      <c r="D73" s="27"/>
      <c r="E73" s="28"/>
      <c r="F73" s="28"/>
      <c r="G73" s="28"/>
      <c r="H73" s="145"/>
      <c r="I73" s="146"/>
      <c r="J73" s="27"/>
      <c r="K73" s="29"/>
      <c r="L73" s="31"/>
      <c r="M73" s="139" t="s">
        <v>62</v>
      </c>
      <c r="N73" s="103"/>
      <c r="O73" s="103"/>
      <c r="P73" s="103"/>
      <c r="Q73" s="103"/>
      <c r="R73" s="103"/>
      <c r="S73" s="103"/>
      <c r="T73" s="103"/>
      <c r="U73" s="103"/>
      <c r="V73" s="103"/>
      <c r="W73" s="107"/>
      <c r="X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40" t="s">
        <v>63</v>
      </c>
      <c r="BB73" s="140" t="s">
        <v>63</v>
      </c>
      <c r="BC73" s="140" t="s">
        <v>63</v>
      </c>
      <c r="BD73" s="34">
        <f t="shared" si="20"/>
        <v>0</v>
      </c>
      <c r="BE73" s="34">
        <f t="shared" si="21"/>
        <v>0</v>
      </c>
      <c r="BF73" s="34" t="str">
        <f t="shared" si="22"/>
        <v/>
      </c>
      <c r="BG73" s="103"/>
      <c r="BH73" s="103"/>
      <c r="BI73" s="103"/>
      <c r="BJ73" s="103"/>
      <c r="BK73" s="103"/>
      <c r="BL73" s="103"/>
      <c r="BM73" s="103"/>
      <c r="BN73" s="103"/>
      <c r="BO73" s="103"/>
    </row>
    <row r="74" spans="1:67" ht="10.5" x14ac:dyDescent="0.15">
      <c r="A74" s="656"/>
      <c r="B74" s="143" t="s">
        <v>23</v>
      </c>
      <c r="C74" s="144">
        <f t="shared" si="23"/>
        <v>0</v>
      </c>
      <c r="D74" s="57"/>
      <c r="E74" s="58"/>
      <c r="F74" s="58"/>
      <c r="G74" s="58"/>
      <c r="H74" s="147"/>
      <c r="I74" s="148"/>
      <c r="J74" s="57"/>
      <c r="K74" s="59"/>
      <c r="L74" s="61"/>
      <c r="M74" s="139" t="s">
        <v>62</v>
      </c>
      <c r="N74" s="103"/>
      <c r="O74" s="103"/>
      <c r="P74" s="103"/>
      <c r="Q74" s="103"/>
      <c r="R74" s="103"/>
      <c r="S74" s="103"/>
      <c r="T74" s="103"/>
      <c r="U74" s="103"/>
      <c r="V74" s="103"/>
      <c r="W74" s="107"/>
      <c r="X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40" t="s">
        <v>63</v>
      </c>
      <c r="BB74" s="140" t="s">
        <v>63</v>
      </c>
      <c r="BC74" s="140" t="s">
        <v>63</v>
      </c>
      <c r="BD74" s="34">
        <f t="shared" si="20"/>
        <v>0</v>
      </c>
      <c r="BE74" s="34">
        <f t="shared" si="21"/>
        <v>0</v>
      </c>
      <c r="BF74" s="34" t="str">
        <f t="shared" si="22"/>
        <v/>
      </c>
      <c r="BG74" s="103"/>
      <c r="BH74" s="103"/>
      <c r="BI74" s="103"/>
      <c r="BJ74" s="103"/>
      <c r="BK74" s="103"/>
      <c r="BL74" s="103"/>
      <c r="BM74" s="103"/>
      <c r="BN74" s="103"/>
      <c r="BO74" s="103"/>
    </row>
    <row r="75" spans="1:67" ht="10.5" x14ac:dyDescent="0.15">
      <c r="A75" s="655" t="s">
        <v>65</v>
      </c>
      <c r="B75" s="137" t="s">
        <v>19</v>
      </c>
      <c r="C75" s="138">
        <f t="shared" si="23"/>
        <v>0</v>
      </c>
      <c r="D75" s="27"/>
      <c r="E75" s="28"/>
      <c r="F75" s="28"/>
      <c r="G75" s="28"/>
      <c r="H75" s="145"/>
      <c r="I75" s="146"/>
      <c r="J75" s="27"/>
      <c r="K75" s="29"/>
      <c r="L75" s="31"/>
      <c r="M75" s="139" t="s">
        <v>62</v>
      </c>
      <c r="N75" s="103"/>
      <c r="O75" s="103"/>
      <c r="P75" s="103"/>
      <c r="Q75" s="103"/>
      <c r="R75" s="103"/>
      <c r="S75" s="103"/>
      <c r="T75" s="103"/>
      <c r="U75" s="103"/>
      <c r="V75" s="103"/>
      <c r="W75" s="107"/>
      <c r="X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40" t="s">
        <v>63</v>
      </c>
      <c r="BB75" s="140" t="s">
        <v>63</v>
      </c>
      <c r="BC75" s="140" t="s">
        <v>63</v>
      </c>
      <c r="BD75" s="34">
        <f t="shared" si="20"/>
        <v>0</v>
      </c>
      <c r="BE75" s="34">
        <f t="shared" si="21"/>
        <v>0</v>
      </c>
      <c r="BF75" s="34" t="str">
        <f t="shared" si="22"/>
        <v/>
      </c>
      <c r="BG75" s="103"/>
      <c r="BH75" s="103"/>
      <c r="BI75" s="103"/>
      <c r="BJ75" s="103"/>
      <c r="BK75" s="103"/>
      <c r="BL75" s="103"/>
      <c r="BM75" s="103"/>
      <c r="BN75" s="103"/>
      <c r="BO75" s="103"/>
    </row>
    <row r="76" spans="1:67" ht="10.5" x14ac:dyDescent="0.15">
      <c r="A76" s="661"/>
      <c r="B76" s="141" t="s">
        <v>44</v>
      </c>
      <c r="C76" s="142">
        <f t="shared" si="23"/>
        <v>0</v>
      </c>
      <c r="D76" s="37"/>
      <c r="E76" s="38"/>
      <c r="F76" s="38"/>
      <c r="G76" s="38"/>
      <c r="H76" s="149"/>
      <c r="I76" s="150"/>
      <c r="J76" s="37"/>
      <c r="K76" s="39"/>
      <c r="L76" s="41"/>
      <c r="M76" s="139" t="s">
        <v>62</v>
      </c>
      <c r="N76" s="103"/>
      <c r="O76" s="103"/>
      <c r="P76" s="103"/>
      <c r="Q76" s="103"/>
      <c r="R76" s="103"/>
      <c r="S76" s="103"/>
      <c r="T76" s="103"/>
      <c r="U76" s="103"/>
      <c r="V76" s="103"/>
      <c r="W76" s="107"/>
      <c r="X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40" t="s">
        <v>63</v>
      </c>
      <c r="BB76" s="140" t="s">
        <v>63</v>
      </c>
      <c r="BC76" s="140" t="s">
        <v>63</v>
      </c>
      <c r="BD76" s="34">
        <f t="shared" si="20"/>
        <v>0</v>
      </c>
      <c r="BE76" s="34">
        <f t="shared" si="21"/>
        <v>0</v>
      </c>
      <c r="BF76" s="34" t="str">
        <f t="shared" si="22"/>
        <v/>
      </c>
      <c r="BG76" s="103"/>
      <c r="BH76" s="103"/>
      <c r="BI76" s="103"/>
      <c r="BJ76" s="103"/>
      <c r="BK76" s="103"/>
      <c r="BL76" s="103"/>
      <c r="BM76" s="103"/>
      <c r="BN76" s="103"/>
      <c r="BO76" s="103"/>
    </row>
    <row r="77" spans="1:67" ht="10.5" x14ac:dyDescent="0.15">
      <c r="A77" s="661"/>
      <c r="B77" s="141" t="s">
        <v>20</v>
      </c>
      <c r="C77" s="142">
        <f t="shared" si="23"/>
        <v>0</v>
      </c>
      <c r="D77" s="37"/>
      <c r="E77" s="38"/>
      <c r="F77" s="38"/>
      <c r="G77" s="38"/>
      <c r="H77" s="149"/>
      <c r="I77" s="150"/>
      <c r="J77" s="37"/>
      <c r="K77" s="39"/>
      <c r="L77" s="41"/>
      <c r="M77" s="139" t="s">
        <v>62</v>
      </c>
      <c r="N77" s="103"/>
      <c r="O77" s="103"/>
      <c r="P77" s="103"/>
      <c r="Q77" s="103"/>
      <c r="R77" s="103"/>
      <c r="S77" s="103"/>
      <c r="T77" s="103"/>
      <c r="U77" s="103"/>
      <c r="V77" s="103"/>
      <c r="W77" s="107"/>
      <c r="X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40" t="s">
        <v>63</v>
      </c>
      <c r="BB77" s="140" t="s">
        <v>63</v>
      </c>
      <c r="BC77" s="140" t="s">
        <v>63</v>
      </c>
      <c r="BD77" s="34">
        <f t="shared" si="20"/>
        <v>0</v>
      </c>
      <c r="BE77" s="34">
        <f t="shared" si="21"/>
        <v>0</v>
      </c>
      <c r="BF77" s="34" t="str">
        <f t="shared" si="22"/>
        <v/>
      </c>
      <c r="BG77" s="103"/>
      <c r="BH77" s="103"/>
      <c r="BI77" s="103"/>
      <c r="BJ77" s="103"/>
      <c r="BK77" s="103"/>
      <c r="BL77" s="103"/>
      <c r="BM77" s="103"/>
      <c r="BN77" s="103"/>
      <c r="BO77" s="103"/>
    </row>
    <row r="78" spans="1:67" ht="10.5" x14ac:dyDescent="0.15">
      <c r="A78" s="656"/>
      <c r="B78" s="143" t="s">
        <v>23</v>
      </c>
      <c r="C78" s="144">
        <f t="shared" si="23"/>
        <v>0</v>
      </c>
      <c r="D78" s="57"/>
      <c r="E78" s="58"/>
      <c r="F78" s="58"/>
      <c r="G78" s="58"/>
      <c r="H78" s="147"/>
      <c r="I78" s="148"/>
      <c r="J78" s="57"/>
      <c r="K78" s="59"/>
      <c r="L78" s="61"/>
      <c r="M78" s="139" t="s">
        <v>62</v>
      </c>
      <c r="N78" s="103"/>
      <c r="O78" s="103"/>
      <c r="P78" s="103"/>
      <c r="Q78" s="103"/>
      <c r="R78" s="103"/>
      <c r="S78" s="103"/>
      <c r="T78" s="103"/>
      <c r="U78" s="103"/>
      <c r="V78" s="103"/>
      <c r="W78" s="107"/>
      <c r="X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40" t="s">
        <v>63</v>
      </c>
      <c r="BB78" s="140" t="s">
        <v>63</v>
      </c>
      <c r="BC78" s="140" t="s">
        <v>63</v>
      </c>
      <c r="BD78" s="34">
        <f t="shared" si="20"/>
        <v>0</v>
      </c>
      <c r="BE78" s="34">
        <f t="shared" si="21"/>
        <v>0</v>
      </c>
      <c r="BF78" s="34" t="str">
        <f t="shared" si="22"/>
        <v/>
      </c>
      <c r="BG78" s="103"/>
      <c r="BH78" s="103"/>
      <c r="BI78" s="103"/>
      <c r="BJ78" s="103"/>
      <c r="BK78" s="103"/>
      <c r="BL78" s="103"/>
      <c r="BM78" s="103"/>
      <c r="BN78" s="103"/>
      <c r="BO78" s="103"/>
    </row>
    <row r="79" spans="1:67" ht="10.5" x14ac:dyDescent="0.15">
      <c r="A79" s="655" t="s">
        <v>66</v>
      </c>
      <c r="B79" s="137" t="s">
        <v>19</v>
      </c>
      <c r="C79" s="138">
        <f t="shared" ref="C79:C88" si="24">SUM(D79:I79)</f>
        <v>0</v>
      </c>
      <c r="D79" s="27"/>
      <c r="E79" s="28"/>
      <c r="F79" s="28"/>
      <c r="G79" s="28"/>
      <c r="H79" s="28"/>
      <c r="I79" s="29"/>
      <c r="J79" s="27"/>
      <c r="K79" s="29"/>
      <c r="L79" s="31"/>
      <c r="M79" s="139" t="s">
        <v>62</v>
      </c>
      <c r="N79" s="103"/>
      <c r="O79" s="103"/>
      <c r="P79" s="103"/>
      <c r="Q79" s="103"/>
      <c r="R79" s="103"/>
      <c r="S79" s="103"/>
      <c r="T79" s="103"/>
      <c r="U79" s="103"/>
      <c r="V79" s="103"/>
      <c r="W79" s="107"/>
      <c r="X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40" t="s">
        <v>63</v>
      </c>
      <c r="BB79" s="140" t="s">
        <v>63</v>
      </c>
      <c r="BC79" s="140" t="s">
        <v>63</v>
      </c>
      <c r="BD79" s="34">
        <f t="shared" si="20"/>
        <v>0</v>
      </c>
      <c r="BE79" s="34">
        <f t="shared" si="21"/>
        <v>0</v>
      </c>
      <c r="BF79" s="34" t="str">
        <f t="shared" si="22"/>
        <v/>
      </c>
      <c r="BG79" s="103"/>
      <c r="BH79" s="103"/>
      <c r="BI79" s="103"/>
      <c r="BJ79" s="103"/>
      <c r="BK79" s="103"/>
      <c r="BL79" s="103"/>
      <c r="BM79" s="103"/>
      <c r="BN79" s="103"/>
      <c r="BO79" s="103"/>
    </row>
    <row r="80" spans="1:67" ht="10.5" x14ac:dyDescent="0.15">
      <c r="A80" s="656"/>
      <c r="B80" s="141" t="s">
        <v>44</v>
      </c>
      <c r="C80" s="144">
        <f t="shared" si="24"/>
        <v>0</v>
      </c>
      <c r="D80" s="57"/>
      <c r="E80" s="58"/>
      <c r="F80" s="58"/>
      <c r="G80" s="58"/>
      <c r="H80" s="58"/>
      <c r="I80" s="59"/>
      <c r="J80" s="57"/>
      <c r="K80" s="59"/>
      <c r="L80" s="61"/>
      <c r="M80" s="139" t="s">
        <v>62</v>
      </c>
      <c r="N80" s="103"/>
      <c r="O80" s="103"/>
      <c r="P80" s="103"/>
      <c r="Q80" s="103"/>
      <c r="R80" s="103"/>
      <c r="S80" s="103"/>
      <c r="T80" s="103"/>
      <c r="U80" s="103"/>
      <c r="V80" s="103"/>
      <c r="W80" s="107"/>
      <c r="X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40" t="s">
        <v>63</v>
      </c>
      <c r="BB80" s="140" t="s">
        <v>63</v>
      </c>
      <c r="BC80" s="140" t="s">
        <v>63</v>
      </c>
      <c r="BD80" s="34">
        <f t="shared" si="20"/>
        <v>0</v>
      </c>
      <c r="BE80" s="34">
        <f t="shared" si="21"/>
        <v>0</v>
      </c>
      <c r="BF80" s="34" t="str">
        <f t="shared" si="22"/>
        <v/>
      </c>
      <c r="BG80" s="103"/>
      <c r="BH80" s="103"/>
      <c r="BI80" s="103"/>
      <c r="BJ80" s="103"/>
      <c r="BK80" s="103"/>
      <c r="BL80" s="103"/>
      <c r="BM80" s="103"/>
      <c r="BN80" s="103"/>
      <c r="BO80" s="103"/>
    </row>
    <row r="81" spans="1:67" ht="10.5" x14ac:dyDescent="0.15">
      <c r="A81" s="655" t="s">
        <v>67</v>
      </c>
      <c r="B81" s="137" t="s">
        <v>19</v>
      </c>
      <c r="C81" s="138">
        <f t="shared" si="24"/>
        <v>0</v>
      </c>
      <c r="D81" s="27"/>
      <c r="E81" s="28"/>
      <c r="F81" s="28"/>
      <c r="G81" s="28"/>
      <c r="H81" s="28"/>
      <c r="I81" s="29"/>
      <c r="J81" s="27"/>
      <c r="K81" s="29"/>
      <c r="L81" s="31"/>
      <c r="M81" s="139" t="s">
        <v>62</v>
      </c>
      <c r="N81" s="103"/>
      <c r="O81" s="103"/>
      <c r="P81" s="103"/>
      <c r="Q81" s="103"/>
      <c r="R81" s="103"/>
      <c r="S81" s="103"/>
      <c r="T81" s="103"/>
      <c r="U81" s="103"/>
      <c r="V81" s="103"/>
      <c r="W81" s="107"/>
      <c r="X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40" t="s">
        <v>63</v>
      </c>
      <c r="BB81" s="140" t="s">
        <v>63</v>
      </c>
      <c r="BC81" s="140" t="s">
        <v>63</v>
      </c>
      <c r="BD81" s="34">
        <f t="shared" si="20"/>
        <v>0</v>
      </c>
      <c r="BE81" s="34">
        <f t="shared" si="21"/>
        <v>0</v>
      </c>
      <c r="BF81" s="34" t="str">
        <f t="shared" si="22"/>
        <v/>
      </c>
      <c r="BG81" s="103"/>
      <c r="BH81" s="103"/>
      <c r="BI81" s="103"/>
      <c r="BJ81" s="103"/>
      <c r="BK81" s="103"/>
      <c r="BL81" s="103"/>
      <c r="BM81" s="103"/>
      <c r="BN81" s="103"/>
      <c r="BO81" s="103"/>
    </row>
    <row r="82" spans="1:67" ht="10.5" x14ac:dyDescent="0.15">
      <c r="A82" s="656"/>
      <c r="B82" s="143" t="s">
        <v>44</v>
      </c>
      <c r="C82" s="144">
        <f t="shared" si="24"/>
        <v>0</v>
      </c>
      <c r="D82" s="57"/>
      <c r="E82" s="58"/>
      <c r="F82" s="58"/>
      <c r="G82" s="58"/>
      <c r="H82" s="58"/>
      <c r="I82" s="59"/>
      <c r="J82" s="57"/>
      <c r="K82" s="59"/>
      <c r="L82" s="61"/>
      <c r="M82" s="139" t="s">
        <v>62</v>
      </c>
      <c r="N82" s="103"/>
      <c r="O82" s="103"/>
      <c r="P82" s="103"/>
      <c r="Q82" s="103"/>
      <c r="R82" s="103"/>
      <c r="S82" s="103"/>
      <c r="T82" s="103"/>
      <c r="U82" s="103"/>
      <c r="V82" s="103"/>
      <c r="W82" s="107"/>
      <c r="X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40" t="s">
        <v>63</v>
      </c>
      <c r="BB82" s="140" t="s">
        <v>63</v>
      </c>
      <c r="BC82" s="140" t="s">
        <v>63</v>
      </c>
      <c r="BD82" s="34">
        <f t="shared" si="20"/>
        <v>0</v>
      </c>
      <c r="BE82" s="34">
        <f t="shared" si="21"/>
        <v>0</v>
      </c>
      <c r="BF82" s="34" t="str">
        <f t="shared" si="22"/>
        <v/>
      </c>
      <c r="BG82" s="103"/>
      <c r="BH82" s="103"/>
      <c r="BI82" s="103"/>
      <c r="BJ82" s="103"/>
      <c r="BK82" s="103"/>
      <c r="BL82" s="103"/>
      <c r="BM82" s="103"/>
      <c r="BN82" s="103"/>
      <c r="BO82" s="103"/>
    </row>
    <row r="83" spans="1:67" ht="10.5" x14ac:dyDescent="0.15">
      <c r="A83" s="655" t="s">
        <v>68</v>
      </c>
      <c r="B83" s="137" t="s">
        <v>19</v>
      </c>
      <c r="C83" s="138">
        <f t="shared" si="24"/>
        <v>0</v>
      </c>
      <c r="D83" s="27"/>
      <c r="E83" s="28"/>
      <c r="F83" s="28"/>
      <c r="G83" s="28"/>
      <c r="H83" s="28"/>
      <c r="I83" s="29"/>
      <c r="J83" s="27"/>
      <c r="K83" s="29"/>
      <c r="L83" s="31"/>
      <c r="M83" s="139" t="s">
        <v>62</v>
      </c>
      <c r="N83" s="103"/>
      <c r="O83" s="103"/>
      <c r="P83" s="103"/>
      <c r="Q83" s="103"/>
      <c r="R83" s="103"/>
      <c r="S83" s="103"/>
      <c r="T83" s="103"/>
      <c r="U83" s="103"/>
      <c r="V83" s="103"/>
      <c r="W83" s="107"/>
      <c r="X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40" t="s">
        <v>63</v>
      </c>
      <c r="BB83" s="140" t="s">
        <v>63</v>
      </c>
      <c r="BC83" s="140" t="s">
        <v>63</v>
      </c>
      <c r="BD83" s="34">
        <f t="shared" si="20"/>
        <v>0</v>
      </c>
      <c r="BE83" s="34">
        <f t="shared" si="21"/>
        <v>0</v>
      </c>
      <c r="BF83" s="34" t="str">
        <f t="shared" si="22"/>
        <v/>
      </c>
      <c r="BG83" s="103"/>
      <c r="BH83" s="103"/>
      <c r="BI83" s="103"/>
      <c r="BJ83" s="103"/>
      <c r="BK83" s="103"/>
      <c r="BL83" s="103"/>
      <c r="BM83" s="103"/>
      <c r="BN83" s="103"/>
      <c r="BO83" s="103"/>
    </row>
    <row r="84" spans="1:67" ht="10.5" x14ac:dyDescent="0.15">
      <c r="A84" s="661"/>
      <c r="B84" s="141" t="s">
        <v>44</v>
      </c>
      <c r="C84" s="142">
        <f t="shared" si="24"/>
        <v>0</v>
      </c>
      <c r="D84" s="37"/>
      <c r="E84" s="38"/>
      <c r="F84" s="38"/>
      <c r="G84" s="38"/>
      <c r="H84" s="38"/>
      <c r="I84" s="39"/>
      <c r="J84" s="37"/>
      <c r="K84" s="39"/>
      <c r="L84" s="41"/>
      <c r="M84" s="139" t="s">
        <v>62</v>
      </c>
      <c r="N84" s="103"/>
      <c r="O84" s="103"/>
      <c r="P84" s="103"/>
      <c r="Q84" s="103"/>
      <c r="R84" s="103"/>
      <c r="S84" s="103"/>
      <c r="T84" s="103"/>
      <c r="U84" s="103"/>
      <c r="V84" s="103"/>
      <c r="W84" s="107"/>
      <c r="X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40" t="s">
        <v>63</v>
      </c>
      <c r="BB84" s="140" t="s">
        <v>63</v>
      </c>
      <c r="BC84" s="140" t="s">
        <v>63</v>
      </c>
      <c r="BD84" s="34">
        <f t="shared" si="20"/>
        <v>0</v>
      </c>
      <c r="BE84" s="34">
        <f t="shared" si="21"/>
        <v>0</v>
      </c>
      <c r="BF84" s="34" t="str">
        <f t="shared" si="22"/>
        <v/>
      </c>
      <c r="BG84" s="103"/>
      <c r="BH84" s="103"/>
      <c r="BI84" s="103"/>
      <c r="BJ84" s="103"/>
      <c r="BK84" s="103"/>
      <c r="BL84" s="103"/>
      <c r="BM84" s="103"/>
      <c r="BN84" s="103"/>
      <c r="BO84" s="103"/>
    </row>
    <row r="85" spans="1:67" ht="10.5" x14ac:dyDescent="0.15">
      <c r="A85" s="661"/>
      <c r="B85" s="141" t="s">
        <v>20</v>
      </c>
      <c r="C85" s="142">
        <f t="shared" si="24"/>
        <v>0</v>
      </c>
      <c r="D85" s="37"/>
      <c r="E85" s="38"/>
      <c r="F85" s="38"/>
      <c r="G85" s="38"/>
      <c r="H85" s="38"/>
      <c r="I85" s="39"/>
      <c r="J85" s="37"/>
      <c r="K85" s="39"/>
      <c r="L85" s="41"/>
      <c r="M85" s="139" t="s">
        <v>62</v>
      </c>
      <c r="N85" s="103"/>
      <c r="O85" s="103"/>
      <c r="P85" s="103"/>
      <c r="Q85" s="103"/>
      <c r="R85" s="103"/>
      <c r="S85" s="103"/>
      <c r="T85" s="103"/>
      <c r="U85" s="103"/>
      <c r="V85" s="103"/>
      <c r="W85" s="107"/>
      <c r="X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40" t="s">
        <v>63</v>
      </c>
      <c r="BB85" s="140" t="s">
        <v>63</v>
      </c>
      <c r="BC85" s="140" t="s">
        <v>63</v>
      </c>
      <c r="BD85" s="34">
        <f t="shared" si="20"/>
        <v>0</v>
      </c>
      <c r="BE85" s="34">
        <f t="shared" si="21"/>
        <v>0</v>
      </c>
      <c r="BF85" s="34" t="str">
        <f t="shared" si="22"/>
        <v/>
      </c>
      <c r="BG85" s="103"/>
      <c r="BH85" s="103"/>
      <c r="BI85" s="103"/>
      <c r="BJ85" s="103"/>
      <c r="BK85" s="103"/>
      <c r="BL85" s="103"/>
      <c r="BM85" s="103"/>
      <c r="BN85" s="103"/>
      <c r="BO85" s="103"/>
    </row>
    <row r="86" spans="1:67" ht="10.5" x14ac:dyDescent="0.15">
      <c r="A86" s="661"/>
      <c r="B86" s="141" t="s">
        <v>42</v>
      </c>
      <c r="C86" s="142">
        <f t="shared" si="24"/>
        <v>0</v>
      </c>
      <c r="D86" s="37"/>
      <c r="E86" s="38"/>
      <c r="F86" s="38"/>
      <c r="G86" s="38"/>
      <c r="H86" s="38"/>
      <c r="I86" s="39"/>
      <c r="J86" s="37"/>
      <c r="K86" s="39"/>
      <c r="L86" s="41"/>
      <c r="M86" s="139" t="s">
        <v>62</v>
      </c>
      <c r="N86" s="103"/>
      <c r="O86" s="103"/>
      <c r="P86" s="103"/>
      <c r="Q86" s="103"/>
      <c r="R86" s="103"/>
      <c r="S86" s="103"/>
      <c r="T86" s="103"/>
      <c r="U86" s="103"/>
      <c r="V86" s="103"/>
      <c r="W86" s="107"/>
      <c r="X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40" t="s">
        <v>63</v>
      </c>
      <c r="BB86" s="140" t="s">
        <v>63</v>
      </c>
      <c r="BC86" s="140" t="s">
        <v>63</v>
      </c>
      <c r="BD86" s="34">
        <f t="shared" si="20"/>
        <v>0</v>
      </c>
      <c r="BE86" s="34">
        <f t="shared" si="21"/>
        <v>0</v>
      </c>
      <c r="BF86" s="34" t="str">
        <f t="shared" si="22"/>
        <v/>
      </c>
      <c r="BG86" s="103"/>
      <c r="BH86" s="103"/>
      <c r="BI86" s="103"/>
      <c r="BJ86" s="103"/>
      <c r="BK86" s="103"/>
      <c r="BL86" s="103"/>
      <c r="BM86" s="103"/>
      <c r="BN86" s="103"/>
      <c r="BO86" s="103"/>
    </row>
    <row r="87" spans="1:67" ht="10.5" x14ac:dyDescent="0.15">
      <c r="A87" s="661"/>
      <c r="B87" s="141" t="s">
        <v>23</v>
      </c>
      <c r="C87" s="142">
        <f t="shared" si="24"/>
        <v>0</v>
      </c>
      <c r="D87" s="37"/>
      <c r="E87" s="38"/>
      <c r="F87" s="38"/>
      <c r="G87" s="38"/>
      <c r="H87" s="38"/>
      <c r="I87" s="39"/>
      <c r="J87" s="37"/>
      <c r="K87" s="39"/>
      <c r="L87" s="41"/>
      <c r="M87" s="139" t="s">
        <v>62</v>
      </c>
      <c r="N87" s="103"/>
      <c r="O87" s="103"/>
      <c r="P87" s="103"/>
      <c r="Q87" s="103"/>
      <c r="R87" s="103"/>
      <c r="S87" s="103"/>
      <c r="T87" s="103"/>
      <c r="U87" s="103"/>
      <c r="V87" s="103"/>
      <c r="W87" s="107"/>
      <c r="X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40" t="s">
        <v>63</v>
      </c>
      <c r="BB87" s="140" t="s">
        <v>63</v>
      </c>
      <c r="BC87" s="140" t="s">
        <v>63</v>
      </c>
      <c r="BD87" s="34">
        <f t="shared" si="20"/>
        <v>0</v>
      </c>
      <c r="BE87" s="34">
        <f t="shared" si="21"/>
        <v>0</v>
      </c>
      <c r="BF87" s="34" t="str">
        <f t="shared" si="22"/>
        <v/>
      </c>
      <c r="BG87" s="103"/>
      <c r="BH87" s="103"/>
      <c r="BI87" s="103"/>
      <c r="BJ87" s="103"/>
      <c r="BK87" s="103"/>
      <c r="BL87" s="103"/>
      <c r="BM87" s="103"/>
      <c r="BN87" s="103"/>
      <c r="BO87" s="103"/>
    </row>
    <row r="88" spans="1:67" ht="10.5" x14ac:dyDescent="0.15">
      <c r="A88" s="656"/>
      <c r="B88" s="143" t="s">
        <v>24</v>
      </c>
      <c r="C88" s="144">
        <f t="shared" si="24"/>
        <v>0</v>
      </c>
      <c r="D88" s="57"/>
      <c r="E88" s="58"/>
      <c r="F88" s="58"/>
      <c r="G88" s="58"/>
      <c r="H88" s="58"/>
      <c r="I88" s="59"/>
      <c r="J88" s="57"/>
      <c r="K88" s="59"/>
      <c r="L88" s="61"/>
      <c r="M88" s="139" t="s">
        <v>62</v>
      </c>
      <c r="N88" s="103"/>
      <c r="O88" s="103"/>
      <c r="P88" s="103"/>
      <c r="Q88" s="103"/>
      <c r="R88" s="103"/>
      <c r="S88" s="103"/>
      <c r="T88" s="103"/>
      <c r="U88" s="103"/>
      <c r="V88" s="103"/>
      <c r="W88" s="107"/>
      <c r="X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40" t="s">
        <v>63</v>
      </c>
      <c r="BB88" s="140" t="s">
        <v>63</v>
      </c>
      <c r="BC88" s="140" t="s">
        <v>63</v>
      </c>
      <c r="BD88" s="34">
        <f>IF($C88&lt;&gt;($J88+$K88),1,0)</f>
        <v>0</v>
      </c>
      <c r="BE88" s="34">
        <f t="shared" si="21"/>
        <v>0</v>
      </c>
      <c r="BF88" s="34" t="str">
        <f>IF($C88=0,"",IF($L88="",IF($C88="","",1),0))</f>
        <v/>
      </c>
      <c r="BG88" s="103"/>
      <c r="BH88" s="103"/>
      <c r="BI88" s="103"/>
      <c r="BJ88" s="103"/>
      <c r="BK88" s="103"/>
      <c r="BL88" s="103"/>
      <c r="BM88" s="103"/>
      <c r="BN88" s="103"/>
      <c r="BO88" s="103"/>
    </row>
    <row r="89" spans="1:67" s="103" customFormat="1" ht="15" x14ac:dyDescent="0.2">
      <c r="A89" s="113" t="s">
        <v>69</v>
      </c>
      <c r="B89" s="151"/>
      <c r="C89" s="151"/>
      <c r="D89" s="152"/>
      <c r="E89" s="152"/>
      <c r="F89" s="152"/>
      <c r="G89" s="153"/>
      <c r="H89" s="153"/>
      <c r="I89" s="153"/>
      <c r="J89" s="153"/>
      <c r="K89" s="154"/>
      <c r="L89" s="154"/>
      <c r="M89" s="155"/>
      <c r="N89" s="156"/>
      <c r="V89" s="107"/>
    </row>
    <row r="90" spans="1:67" ht="10.5" x14ac:dyDescent="0.15">
      <c r="A90" s="655" t="s">
        <v>70</v>
      </c>
      <c r="B90" s="662"/>
      <c r="C90" s="677" t="s">
        <v>71</v>
      </c>
      <c r="D90" s="678"/>
      <c r="E90" s="677" t="s">
        <v>72</v>
      </c>
      <c r="F90" s="679"/>
      <c r="G90" s="680" t="s">
        <v>73</v>
      </c>
      <c r="H90" s="678"/>
      <c r="I90" s="157"/>
      <c r="J90" s="157"/>
      <c r="K90" s="157"/>
      <c r="L90" s="157"/>
      <c r="M90" s="155"/>
      <c r="N90" s="155"/>
      <c r="O90" s="155"/>
      <c r="P90" s="158"/>
      <c r="Q90" s="103"/>
      <c r="R90" s="103"/>
      <c r="S90" s="103"/>
      <c r="T90" s="103"/>
      <c r="U90" s="103"/>
      <c r="V90" s="103"/>
      <c r="W90" s="103"/>
      <c r="X90" s="107"/>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row>
    <row r="91" spans="1:67" ht="21" x14ac:dyDescent="0.15">
      <c r="A91" s="663"/>
      <c r="B91" s="663"/>
      <c r="C91" s="159" t="s">
        <v>74</v>
      </c>
      <c r="D91" s="160" t="s">
        <v>75</v>
      </c>
      <c r="E91" s="159" t="s">
        <v>74</v>
      </c>
      <c r="F91" s="161" t="s">
        <v>75</v>
      </c>
      <c r="G91" s="162" t="s">
        <v>74</v>
      </c>
      <c r="H91" s="160" t="s">
        <v>75</v>
      </c>
      <c r="I91" s="157"/>
      <c r="J91" s="157"/>
      <c r="K91" s="157"/>
      <c r="L91" s="157"/>
      <c r="M91" s="155"/>
      <c r="N91" s="155"/>
      <c r="O91" s="155"/>
      <c r="P91" s="158"/>
      <c r="Q91" s="103"/>
      <c r="R91" s="103"/>
      <c r="S91" s="103"/>
      <c r="T91" s="103"/>
      <c r="U91" s="103"/>
      <c r="V91" s="103"/>
      <c r="W91" s="103"/>
      <c r="X91" s="107"/>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row>
    <row r="92" spans="1:67" ht="10.5" x14ac:dyDescent="0.15">
      <c r="A92" s="653" t="s">
        <v>76</v>
      </c>
      <c r="B92" s="653"/>
      <c r="C92" s="163"/>
      <c r="D92" s="164"/>
      <c r="E92" s="163"/>
      <c r="F92" s="165"/>
      <c r="G92" s="166"/>
      <c r="H92" s="164"/>
      <c r="I92" s="157"/>
      <c r="J92" s="157"/>
      <c r="K92" s="157"/>
      <c r="L92" s="157"/>
      <c r="M92" s="155"/>
      <c r="N92" s="155"/>
      <c r="O92" s="155"/>
      <c r="P92" s="158"/>
      <c r="Q92" s="103"/>
      <c r="R92" s="103"/>
      <c r="S92" s="103"/>
      <c r="T92" s="103"/>
      <c r="U92" s="103"/>
      <c r="V92" s="103"/>
      <c r="W92" s="103"/>
      <c r="X92" s="107"/>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row>
    <row r="93" spans="1:67" ht="10.5" x14ac:dyDescent="0.15">
      <c r="A93" s="657" t="s">
        <v>77</v>
      </c>
      <c r="B93" s="657"/>
      <c r="C93" s="167"/>
      <c r="D93" s="168"/>
      <c r="E93" s="167"/>
      <c r="F93" s="169"/>
      <c r="G93" s="170"/>
      <c r="H93" s="168"/>
      <c r="I93" s="157"/>
      <c r="J93" s="157"/>
      <c r="K93" s="157"/>
      <c r="L93" s="157"/>
      <c r="M93" s="155"/>
      <c r="N93" s="155"/>
      <c r="O93" s="155"/>
      <c r="P93" s="158"/>
      <c r="Q93" s="103"/>
      <c r="R93" s="103"/>
      <c r="S93" s="103"/>
      <c r="T93" s="103"/>
      <c r="U93" s="103"/>
      <c r="V93" s="103"/>
      <c r="W93" s="103"/>
      <c r="X93" s="107"/>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row>
    <row r="94" spans="1:67" ht="10.5" x14ac:dyDescent="0.15">
      <c r="A94" s="657" t="s">
        <v>78</v>
      </c>
      <c r="B94" s="657"/>
      <c r="C94" s="167"/>
      <c r="D94" s="168"/>
      <c r="E94" s="167"/>
      <c r="F94" s="169"/>
      <c r="G94" s="170"/>
      <c r="H94" s="168"/>
      <c r="I94" s="157"/>
      <c r="J94" s="157"/>
      <c r="K94" s="157"/>
      <c r="L94" s="157"/>
      <c r="M94" s="155"/>
      <c r="N94" s="155"/>
      <c r="O94" s="155"/>
      <c r="P94" s="158"/>
      <c r="Q94" s="103"/>
      <c r="R94" s="103"/>
      <c r="S94" s="103"/>
      <c r="T94" s="103"/>
      <c r="U94" s="103"/>
      <c r="V94" s="103"/>
      <c r="W94" s="103"/>
      <c r="X94" s="107"/>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row>
    <row r="95" spans="1:67" ht="10.5" x14ac:dyDescent="0.15">
      <c r="A95" s="658" t="s">
        <v>79</v>
      </c>
      <c r="B95" s="658"/>
      <c r="C95" s="57"/>
      <c r="D95" s="148"/>
      <c r="E95" s="57"/>
      <c r="F95" s="171"/>
      <c r="G95" s="60"/>
      <c r="H95" s="148"/>
      <c r="I95" s="157"/>
      <c r="J95" s="157"/>
      <c r="K95" s="157"/>
      <c r="L95" s="157"/>
      <c r="M95" s="155"/>
      <c r="N95" s="155"/>
      <c r="O95" s="155"/>
      <c r="P95" s="158"/>
      <c r="Q95" s="103"/>
      <c r="R95" s="103"/>
      <c r="S95" s="103"/>
      <c r="T95" s="103"/>
      <c r="U95" s="103"/>
      <c r="V95" s="103"/>
      <c r="W95" s="103"/>
      <c r="X95" s="107"/>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row>
    <row r="96" spans="1:67" s="103" customFormat="1" ht="15" x14ac:dyDescent="0.2">
      <c r="A96" s="172" t="s">
        <v>80</v>
      </c>
      <c r="B96" s="173"/>
      <c r="C96" s="174"/>
      <c r="D96" s="174"/>
      <c r="E96" s="174"/>
      <c r="F96" s="174"/>
      <c r="G96" s="174"/>
      <c r="H96" s="174"/>
      <c r="I96" s="175"/>
      <c r="J96" s="173"/>
      <c r="K96" s="154"/>
      <c r="L96" s="154"/>
      <c r="M96" s="155"/>
      <c r="N96" s="112"/>
      <c r="V96" s="107"/>
    </row>
    <row r="97" spans="1:67" s="103" customFormat="1" ht="15" x14ac:dyDescent="0.2">
      <c r="A97" s="176" t="s">
        <v>81</v>
      </c>
      <c r="B97" s="177"/>
      <c r="C97" s="177"/>
      <c r="D97" s="177"/>
      <c r="E97" s="177"/>
      <c r="F97" s="177"/>
      <c r="G97" s="177"/>
      <c r="H97" s="177"/>
      <c r="I97" s="177"/>
      <c r="J97" s="177"/>
      <c r="K97" s="178"/>
      <c r="L97" s="179"/>
      <c r="M97" s="118"/>
      <c r="N97" s="118"/>
      <c r="V97" s="107"/>
    </row>
    <row r="98" spans="1:67" ht="15" x14ac:dyDescent="0.2">
      <c r="A98" s="659" t="s">
        <v>4</v>
      </c>
      <c r="B98" s="659" t="s">
        <v>6</v>
      </c>
      <c r="C98" s="180"/>
      <c r="D98" s="180"/>
      <c r="E98" s="180"/>
      <c r="F98" s="180"/>
      <c r="G98" s="181"/>
      <c r="H98" s="182"/>
      <c r="I98" s="182"/>
      <c r="J98" s="182"/>
      <c r="K98" s="183"/>
      <c r="L98" s="184"/>
      <c r="M98" s="103"/>
      <c r="N98" s="103"/>
      <c r="O98" s="103"/>
      <c r="P98" s="103"/>
      <c r="Q98" s="103"/>
      <c r="R98" s="103"/>
      <c r="S98" s="103"/>
      <c r="T98" s="103"/>
      <c r="U98" s="103"/>
      <c r="V98" s="107"/>
      <c r="W98" s="103"/>
      <c r="X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row>
    <row r="99" spans="1:67" ht="15" x14ac:dyDescent="0.2">
      <c r="A99" s="660"/>
      <c r="B99" s="660"/>
      <c r="C99" s="185"/>
      <c r="D99" s="180"/>
      <c r="E99" s="181"/>
      <c r="F99" s="181"/>
      <c r="G99" s="181"/>
      <c r="H99" s="182"/>
      <c r="I99" s="182"/>
      <c r="J99" s="182"/>
      <c r="K99" s="183"/>
      <c r="L99" s="184"/>
      <c r="M99" s="103"/>
      <c r="N99" s="103"/>
      <c r="O99" s="103"/>
      <c r="P99" s="103"/>
      <c r="Q99" s="103"/>
      <c r="R99" s="103"/>
      <c r="S99" s="103"/>
      <c r="T99" s="103"/>
      <c r="U99" s="103"/>
      <c r="V99" s="107"/>
      <c r="W99" s="103"/>
      <c r="X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row>
    <row r="100" spans="1:67" ht="21" x14ac:dyDescent="0.2">
      <c r="A100" s="127" t="s">
        <v>82</v>
      </c>
      <c r="B100" s="67"/>
      <c r="C100" s="186"/>
      <c r="D100" s="186"/>
      <c r="E100" s="186"/>
      <c r="F100" s="186"/>
      <c r="G100" s="104"/>
      <c r="H100" s="182"/>
      <c r="I100" s="182"/>
      <c r="J100" s="182"/>
      <c r="K100" s="183"/>
      <c r="L100" s="184"/>
      <c r="M100" s="103"/>
      <c r="N100" s="103"/>
      <c r="O100" s="103"/>
      <c r="P100" s="103"/>
      <c r="Q100" s="103"/>
      <c r="R100" s="103"/>
      <c r="S100" s="103"/>
      <c r="T100" s="103"/>
      <c r="U100" s="103"/>
      <c r="V100" s="107"/>
      <c r="W100" s="103"/>
      <c r="X100" s="103"/>
      <c r="AD100" s="103"/>
      <c r="AE100" s="103"/>
      <c r="BA100" s="103"/>
      <c r="BB100" s="103"/>
      <c r="BC100" s="103"/>
      <c r="BD100" s="103"/>
      <c r="BE100" s="103"/>
    </row>
    <row r="101" spans="1:67" s="103" customFormat="1" ht="14.25" x14ac:dyDescent="0.2">
      <c r="A101" s="113" t="s">
        <v>83</v>
      </c>
      <c r="B101" s="187"/>
      <c r="C101" s="188"/>
      <c r="D101" s="189"/>
      <c r="E101" s="190"/>
      <c r="F101" s="191"/>
      <c r="G101" s="191"/>
      <c r="H101" s="191"/>
      <c r="I101" s="191"/>
      <c r="J101" s="191"/>
      <c r="K101" s="192"/>
      <c r="L101" s="191"/>
      <c r="M101" s="118"/>
      <c r="N101" s="118"/>
      <c r="V101" s="107"/>
    </row>
    <row r="102" spans="1:67" ht="15" x14ac:dyDescent="0.2">
      <c r="A102" s="655" t="s">
        <v>84</v>
      </c>
      <c r="B102" s="655" t="s">
        <v>85</v>
      </c>
      <c r="C102" s="654" t="s">
        <v>86</v>
      </c>
      <c r="D102" s="654"/>
      <c r="E102" s="654"/>
      <c r="F102" s="655" t="s">
        <v>87</v>
      </c>
      <c r="G102" s="103"/>
      <c r="H102" s="103"/>
      <c r="I102" s="103"/>
      <c r="J102" s="194"/>
      <c r="K102" s="184"/>
      <c r="L102" s="184"/>
      <c r="M102" s="103"/>
      <c r="N102" s="103"/>
      <c r="O102" s="103"/>
      <c r="P102" s="103"/>
      <c r="Q102" s="103"/>
      <c r="R102" s="103"/>
      <c r="S102" s="103"/>
      <c r="T102" s="103"/>
      <c r="U102" s="107"/>
      <c r="V102" s="103"/>
      <c r="W102" s="103"/>
      <c r="X102" s="103"/>
      <c r="AD102" s="103"/>
      <c r="AE102" s="103"/>
      <c r="AF102" s="103"/>
      <c r="AG102" s="103"/>
      <c r="AH102" s="103"/>
      <c r="AI102" s="103"/>
      <c r="AJ102" s="103"/>
      <c r="BA102" s="103"/>
      <c r="BB102" s="103"/>
      <c r="BC102" s="103"/>
      <c r="BD102" s="103"/>
      <c r="BE102" s="103"/>
    </row>
    <row r="103" spans="1:67" ht="21" x14ac:dyDescent="0.2">
      <c r="A103" s="656"/>
      <c r="B103" s="656"/>
      <c r="C103" s="195" t="s">
        <v>88</v>
      </c>
      <c r="D103" s="195" t="s">
        <v>89</v>
      </c>
      <c r="E103" s="195" t="s">
        <v>90</v>
      </c>
      <c r="F103" s="656"/>
      <c r="G103" s="103"/>
      <c r="H103" s="103"/>
      <c r="I103" s="103"/>
      <c r="J103" s="194"/>
      <c r="K103" s="184"/>
      <c r="L103" s="184"/>
      <c r="M103" s="103"/>
      <c r="N103" s="103"/>
      <c r="O103" s="103"/>
      <c r="P103" s="103"/>
      <c r="Q103" s="103"/>
      <c r="R103" s="103"/>
      <c r="S103" s="103"/>
      <c r="T103" s="103"/>
      <c r="U103" s="107"/>
      <c r="V103" s="103"/>
      <c r="W103" s="103"/>
      <c r="X103" s="103"/>
      <c r="AD103" s="103"/>
      <c r="AE103" s="103"/>
      <c r="AF103" s="103"/>
      <c r="AG103" s="103"/>
      <c r="AH103" s="103"/>
      <c r="AI103" s="103"/>
      <c r="AJ103" s="103"/>
      <c r="BA103" s="103"/>
      <c r="BB103" s="103"/>
      <c r="BC103" s="103"/>
      <c r="BD103" s="103"/>
      <c r="BE103" s="103"/>
    </row>
    <row r="104" spans="1:67" ht="15" x14ac:dyDescent="0.2">
      <c r="A104" s="196" t="s">
        <v>91</v>
      </c>
      <c r="B104" s="96">
        <v>4</v>
      </c>
      <c r="C104" s="96"/>
      <c r="D104" s="96"/>
      <c r="E104" s="96"/>
      <c r="F104" s="96"/>
      <c r="G104" s="103"/>
      <c r="H104" s="103"/>
      <c r="I104" s="103"/>
      <c r="J104" s="194"/>
      <c r="K104" s="184"/>
      <c r="L104" s="184"/>
      <c r="M104" s="103"/>
      <c r="N104" s="103"/>
      <c r="O104" s="103"/>
      <c r="P104" s="103"/>
      <c r="Q104" s="103"/>
      <c r="R104" s="103"/>
      <c r="S104" s="103"/>
      <c r="T104" s="103"/>
      <c r="U104" s="107"/>
      <c r="V104" s="103"/>
      <c r="W104" s="103"/>
      <c r="X104" s="103"/>
      <c r="AD104" s="103"/>
      <c r="AE104" s="103"/>
      <c r="AF104" s="103"/>
      <c r="AG104" s="103"/>
      <c r="AH104" s="103"/>
      <c r="AI104" s="103"/>
      <c r="AJ104" s="103"/>
      <c r="BA104" s="103"/>
      <c r="BB104" s="103"/>
      <c r="BC104" s="103"/>
      <c r="BD104" s="103"/>
      <c r="BE104" s="103"/>
    </row>
    <row r="105" spans="1:67" ht="31.5" x14ac:dyDescent="0.2">
      <c r="A105" s="197" t="s">
        <v>92</v>
      </c>
      <c r="B105" s="67"/>
      <c r="C105" s="67"/>
      <c r="D105" s="67"/>
      <c r="E105" s="67"/>
      <c r="F105" s="67"/>
      <c r="G105" s="103"/>
      <c r="H105" s="103"/>
      <c r="I105" s="103"/>
      <c r="J105" s="194"/>
      <c r="K105" s="184"/>
      <c r="L105" s="184"/>
      <c r="M105" s="103"/>
      <c r="N105" s="103"/>
      <c r="O105" s="103"/>
      <c r="P105" s="103"/>
      <c r="Q105" s="103"/>
      <c r="R105" s="103"/>
      <c r="S105" s="103"/>
      <c r="T105" s="103"/>
      <c r="U105" s="107"/>
      <c r="V105" s="103"/>
      <c r="W105" s="103"/>
      <c r="X105" s="103"/>
      <c r="AD105" s="103"/>
      <c r="AE105" s="103"/>
      <c r="AF105" s="103"/>
      <c r="AG105" s="103"/>
      <c r="AH105" s="103"/>
      <c r="AI105" s="103"/>
      <c r="AJ105" s="103"/>
      <c r="BA105" s="103"/>
      <c r="BB105" s="103"/>
      <c r="BC105" s="103"/>
      <c r="BD105" s="103"/>
      <c r="BE105" s="103"/>
    </row>
    <row r="106" spans="1:67" ht="31.5" x14ac:dyDescent="0.2">
      <c r="A106" s="198" t="s">
        <v>93</v>
      </c>
      <c r="B106" s="67"/>
      <c r="C106" s="67"/>
      <c r="D106" s="67"/>
      <c r="E106" s="67"/>
      <c r="F106" s="67"/>
      <c r="G106" s="103"/>
      <c r="H106" s="103"/>
      <c r="I106" s="103"/>
      <c r="J106" s="194"/>
      <c r="K106" s="184"/>
      <c r="L106" s="184"/>
      <c r="M106" s="103"/>
      <c r="N106" s="103"/>
      <c r="O106" s="103"/>
      <c r="P106" s="103"/>
      <c r="Q106" s="103"/>
      <c r="R106" s="103"/>
      <c r="S106" s="103"/>
      <c r="T106" s="103"/>
      <c r="U106" s="107"/>
      <c r="V106" s="103"/>
      <c r="W106" s="103"/>
      <c r="X106" s="103"/>
      <c r="AD106" s="103"/>
      <c r="AE106" s="103"/>
      <c r="AF106" s="103"/>
      <c r="AG106" s="103"/>
      <c r="AH106" s="103"/>
      <c r="AI106" s="103"/>
      <c r="AJ106" s="103"/>
      <c r="BA106" s="103"/>
      <c r="BB106" s="103"/>
      <c r="BC106" s="103"/>
      <c r="BD106" s="103"/>
      <c r="BE106" s="103"/>
    </row>
    <row r="107" spans="1:67" s="103" customFormat="1" ht="15" x14ac:dyDescent="0.2">
      <c r="A107" s="199" t="s">
        <v>94</v>
      </c>
      <c r="B107" s="126"/>
      <c r="C107" s="126"/>
      <c r="D107" s="126"/>
      <c r="E107" s="126"/>
      <c r="F107" s="126"/>
      <c r="G107" s="126"/>
      <c r="K107" s="194"/>
      <c r="V107" s="107"/>
    </row>
    <row r="108" spans="1:67" ht="15" x14ac:dyDescent="0.2">
      <c r="A108" s="200" t="s">
        <v>95</v>
      </c>
      <c r="B108" s="193" t="s">
        <v>96</v>
      </c>
      <c r="C108" s="158"/>
      <c r="D108" s="158"/>
      <c r="E108" s="158"/>
      <c r="F108" s="158"/>
      <c r="G108" s="103"/>
      <c r="H108" s="103"/>
      <c r="I108" s="103"/>
      <c r="J108" s="194"/>
      <c r="K108" s="179"/>
      <c r="L108" s="184"/>
      <c r="M108" s="103"/>
      <c r="N108" s="103"/>
      <c r="O108" s="103"/>
      <c r="P108" s="103"/>
      <c r="Q108" s="103"/>
      <c r="R108" s="103"/>
      <c r="S108" s="103"/>
      <c r="T108" s="103"/>
      <c r="U108" s="107"/>
      <c r="V108" s="103"/>
      <c r="W108" s="103"/>
      <c r="X108" s="103"/>
      <c r="AD108" s="103"/>
      <c r="AE108" s="103"/>
      <c r="AF108" s="103"/>
      <c r="AG108" s="103"/>
      <c r="AH108" s="103"/>
      <c r="AI108" s="103"/>
      <c r="AJ108" s="103"/>
      <c r="BA108" s="103"/>
      <c r="BB108" s="103"/>
      <c r="BC108" s="103"/>
      <c r="BD108" s="103"/>
      <c r="BE108" s="103"/>
    </row>
    <row r="109" spans="1:67" ht="15" x14ac:dyDescent="0.2">
      <c r="A109" s="137" t="s">
        <v>97</v>
      </c>
      <c r="B109" s="109">
        <v>3</v>
      </c>
      <c r="C109" s="158"/>
      <c r="D109" s="158"/>
      <c r="E109" s="158"/>
      <c r="F109" s="158"/>
      <c r="G109" s="103"/>
      <c r="H109" s="103"/>
      <c r="I109" s="103"/>
      <c r="J109" s="194"/>
      <c r="K109" s="201"/>
      <c r="L109" s="184"/>
      <c r="M109" s="103"/>
      <c r="N109" s="103"/>
      <c r="O109" s="103"/>
      <c r="P109" s="103"/>
      <c r="Q109" s="103"/>
      <c r="R109" s="103"/>
      <c r="S109" s="103"/>
      <c r="T109" s="103"/>
      <c r="U109" s="107"/>
      <c r="V109" s="103"/>
      <c r="W109" s="103"/>
      <c r="X109" s="103"/>
      <c r="AD109" s="103"/>
      <c r="AE109" s="103"/>
      <c r="AF109" s="103"/>
      <c r="AG109" s="103"/>
      <c r="AH109" s="103"/>
      <c r="AI109" s="103"/>
      <c r="AJ109" s="103"/>
      <c r="BA109" s="103"/>
      <c r="BB109" s="103"/>
      <c r="BC109" s="103"/>
      <c r="BD109" s="103"/>
      <c r="BE109" s="103"/>
    </row>
    <row r="110" spans="1:67" ht="15" x14ac:dyDescent="0.2">
      <c r="A110" s="141" t="s">
        <v>98</v>
      </c>
      <c r="B110" s="98"/>
      <c r="C110" s="158"/>
      <c r="D110" s="158"/>
      <c r="E110" s="158"/>
      <c r="F110" s="158"/>
      <c r="G110" s="103"/>
      <c r="H110" s="103"/>
      <c r="I110" s="103"/>
      <c r="J110" s="194"/>
      <c r="K110" s="201"/>
      <c r="L110" s="184"/>
      <c r="M110" s="103"/>
      <c r="N110" s="103"/>
      <c r="O110" s="103"/>
      <c r="P110" s="103"/>
      <c r="Q110" s="103"/>
      <c r="R110" s="103"/>
      <c r="S110" s="103"/>
      <c r="T110" s="103"/>
      <c r="U110" s="107"/>
      <c r="V110" s="103"/>
      <c r="W110" s="103"/>
      <c r="X110" s="103"/>
      <c r="AD110" s="103"/>
      <c r="AE110" s="103"/>
      <c r="AF110" s="103"/>
      <c r="AG110" s="103"/>
      <c r="AH110" s="103"/>
      <c r="AI110" s="103"/>
      <c r="AJ110" s="103"/>
      <c r="BA110" s="103"/>
      <c r="BB110" s="103"/>
      <c r="BC110" s="103"/>
      <c r="BD110" s="103"/>
      <c r="BE110" s="103"/>
    </row>
    <row r="111" spans="1:67" ht="15" x14ac:dyDescent="0.2">
      <c r="A111" s="141" t="s">
        <v>99</v>
      </c>
      <c r="B111" s="98"/>
      <c r="C111" s="158"/>
      <c r="D111" s="158"/>
      <c r="E111" s="158"/>
      <c r="F111" s="158"/>
      <c r="G111" s="103"/>
      <c r="H111" s="103"/>
      <c r="I111" s="103"/>
      <c r="J111" s="103"/>
      <c r="K111" s="202"/>
      <c r="L111" s="184"/>
      <c r="M111" s="103"/>
      <c r="N111" s="103"/>
      <c r="O111" s="103"/>
      <c r="P111" s="103"/>
      <c r="Q111" s="103"/>
      <c r="R111" s="103"/>
      <c r="S111" s="103"/>
      <c r="T111" s="103"/>
      <c r="U111" s="107"/>
      <c r="V111" s="103"/>
      <c r="W111" s="103"/>
      <c r="X111" s="103"/>
      <c r="AD111" s="103"/>
      <c r="AE111" s="103"/>
      <c r="AF111" s="103"/>
      <c r="AG111" s="103"/>
      <c r="AH111" s="103"/>
      <c r="AI111" s="103"/>
      <c r="AJ111" s="103"/>
      <c r="BA111" s="103"/>
      <c r="BB111" s="103"/>
      <c r="BC111" s="103"/>
      <c r="BD111" s="103"/>
      <c r="BE111" s="103"/>
    </row>
    <row r="112" spans="1:67" ht="15" x14ac:dyDescent="0.2">
      <c r="A112" s="141" t="s">
        <v>100</v>
      </c>
      <c r="B112" s="98"/>
      <c r="C112" s="158"/>
      <c r="D112" s="158"/>
      <c r="E112" s="158"/>
      <c r="F112" s="158"/>
      <c r="G112" s="103"/>
      <c r="H112" s="103"/>
      <c r="I112" s="103"/>
      <c r="J112" s="103"/>
      <c r="K112" s="202"/>
      <c r="L112" s="184"/>
      <c r="M112" s="103"/>
      <c r="N112" s="103"/>
      <c r="O112" s="103"/>
      <c r="P112" s="103"/>
      <c r="Q112" s="103"/>
      <c r="R112" s="103"/>
      <c r="S112" s="103"/>
      <c r="T112" s="103"/>
      <c r="U112" s="107"/>
      <c r="V112" s="103"/>
      <c r="W112" s="103"/>
      <c r="X112" s="103"/>
      <c r="AD112" s="103"/>
      <c r="AE112" s="103"/>
      <c r="AF112" s="103"/>
      <c r="AG112" s="103"/>
      <c r="AH112" s="103"/>
      <c r="AI112" s="103"/>
      <c r="AJ112" s="103"/>
      <c r="BA112" s="103"/>
      <c r="BB112" s="103"/>
      <c r="BC112" s="103"/>
      <c r="BD112" s="103"/>
      <c r="BE112" s="103"/>
    </row>
    <row r="113" spans="1:57" ht="15" x14ac:dyDescent="0.2">
      <c r="A113" s="141" t="s">
        <v>101</v>
      </c>
      <c r="B113" s="98"/>
      <c r="C113" s="158"/>
      <c r="D113" s="158"/>
      <c r="E113" s="158"/>
      <c r="F113" s="158"/>
      <c r="G113" s="103"/>
      <c r="H113" s="103"/>
      <c r="I113" s="103"/>
      <c r="J113" s="103"/>
      <c r="K113" s="202"/>
      <c r="L113" s="184"/>
      <c r="M113" s="103"/>
      <c r="N113" s="103"/>
      <c r="O113" s="103"/>
      <c r="P113" s="103"/>
      <c r="Q113" s="103"/>
      <c r="R113" s="103"/>
      <c r="S113" s="103"/>
      <c r="T113" s="103"/>
      <c r="U113" s="107"/>
      <c r="V113" s="103"/>
      <c r="W113" s="103"/>
      <c r="X113" s="103"/>
      <c r="AD113" s="103"/>
      <c r="AE113" s="103"/>
      <c r="AF113" s="103"/>
      <c r="AG113" s="103"/>
      <c r="AH113" s="103"/>
      <c r="AI113" s="103"/>
      <c r="AJ113" s="103"/>
      <c r="BA113" s="103"/>
      <c r="BB113" s="103"/>
      <c r="BC113" s="103"/>
      <c r="BD113" s="103"/>
      <c r="BE113" s="103"/>
    </row>
    <row r="114" spans="1:57" ht="15" x14ac:dyDescent="0.2">
      <c r="A114" s="200" t="s">
        <v>27</v>
      </c>
      <c r="B114" s="203">
        <f>SUM(B109:B113)</f>
        <v>3</v>
      </c>
      <c r="C114" s="204"/>
      <c r="D114" s="158"/>
      <c r="E114" s="158"/>
      <c r="F114" s="158"/>
      <c r="G114" s="103"/>
      <c r="H114" s="103"/>
      <c r="I114" s="103"/>
      <c r="J114" s="103"/>
      <c r="K114" s="202"/>
      <c r="L114" s="184"/>
      <c r="M114" s="103"/>
      <c r="N114" s="103"/>
      <c r="O114" s="103"/>
      <c r="P114" s="103"/>
      <c r="Q114" s="103"/>
      <c r="R114" s="103"/>
      <c r="S114" s="103"/>
      <c r="T114" s="103"/>
      <c r="U114" s="107"/>
      <c r="V114" s="103"/>
      <c r="W114" s="103"/>
      <c r="X114" s="103"/>
      <c r="AD114" s="103"/>
      <c r="AE114" s="103"/>
      <c r="AF114" s="103"/>
      <c r="AG114" s="103"/>
      <c r="AH114" s="103"/>
      <c r="AI114" s="103"/>
      <c r="AJ114" s="103"/>
      <c r="BA114" s="103"/>
      <c r="BB114" s="103"/>
      <c r="BC114" s="103"/>
      <c r="BD114" s="103"/>
      <c r="BE114" s="103"/>
    </row>
    <row r="115" spans="1:57" s="103" customFormat="1" x14ac:dyDescent="0.2">
      <c r="A115" s="205"/>
      <c r="L115" s="202"/>
      <c r="V115" s="107"/>
    </row>
    <row r="116" spans="1:57" s="103" customFormat="1" x14ac:dyDescent="0.2">
      <c r="A116" s="205"/>
      <c r="L116" s="202"/>
      <c r="V116" s="107"/>
    </row>
    <row r="117" spans="1:57" s="103" customFormat="1" x14ac:dyDescent="0.2">
      <c r="A117" s="205"/>
      <c r="L117" s="202"/>
      <c r="V117" s="107"/>
    </row>
    <row r="118" spans="1:57" s="103" customFormat="1" x14ac:dyDescent="0.2">
      <c r="A118" s="205"/>
      <c r="L118" s="202"/>
      <c r="V118" s="107"/>
    </row>
    <row r="119" spans="1:57" s="103" customFormat="1" x14ac:dyDescent="0.2">
      <c r="A119" s="205"/>
      <c r="L119" s="202"/>
      <c r="V119" s="107"/>
    </row>
    <row r="120" spans="1:57" s="103" customFormat="1" x14ac:dyDescent="0.2">
      <c r="A120" s="205"/>
      <c r="L120" s="202"/>
      <c r="V120" s="107"/>
    </row>
    <row r="121" spans="1:57" s="103" customFormat="1" x14ac:dyDescent="0.2">
      <c r="A121" s="205"/>
      <c r="L121" s="202"/>
      <c r="V121" s="107"/>
    </row>
    <row r="122" spans="1:57" s="103" customFormat="1" x14ac:dyDescent="0.2">
      <c r="A122" s="205"/>
      <c r="L122" s="202"/>
      <c r="V122" s="107"/>
    </row>
    <row r="123" spans="1:57" s="103" customFormat="1" x14ac:dyDescent="0.2">
      <c r="A123" s="205"/>
      <c r="L123" s="202"/>
      <c r="V123" s="107"/>
    </row>
    <row r="124" spans="1:57" s="103" customFormat="1" x14ac:dyDescent="0.2">
      <c r="A124" s="205"/>
      <c r="L124" s="202"/>
      <c r="V124" s="107"/>
    </row>
    <row r="125" spans="1:57" s="103" customFormat="1" x14ac:dyDescent="0.2">
      <c r="A125" s="205"/>
      <c r="L125" s="202"/>
      <c r="V125" s="107"/>
    </row>
    <row r="126" spans="1:57" s="103" customFormat="1" x14ac:dyDescent="0.2">
      <c r="A126" s="205"/>
      <c r="L126" s="202"/>
      <c r="V126" s="107"/>
    </row>
    <row r="127" spans="1:57" s="103" customFormat="1" x14ac:dyDescent="0.2">
      <c r="A127" s="205"/>
      <c r="L127" s="202"/>
      <c r="V127" s="107"/>
    </row>
    <row r="128" spans="1:57" s="103" customFormat="1" x14ac:dyDescent="0.2">
      <c r="A128" s="205"/>
      <c r="L128" s="202"/>
      <c r="V128" s="107"/>
    </row>
    <row r="129" spans="1:22" s="103" customFormat="1" x14ac:dyDescent="0.2">
      <c r="A129" s="205"/>
      <c r="L129" s="202"/>
      <c r="V129" s="107"/>
    </row>
    <row r="130" spans="1:22" s="103" customFormat="1" x14ac:dyDescent="0.2">
      <c r="A130" s="205"/>
      <c r="L130" s="202"/>
      <c r="V130" s="107"/>
    </row>
    <row r="131" spans="1:22" s="103" customFormat="1" x14ac:dyDescent="0.2">
      <c r="A131" s="205"/>
      <c r="L131" s="202"/>
      <c r="V131" s="107"/>
    </row>
    <row r="132" spans="1:22" s="103" customFormat="1" x14ac:dyDescent="0.2">
      <c r="A132" s="205"/>
      <c r="L132" s="202"/>
      <c r="V132" s="107"/>
    </row>
    <row r="133" spans="1:22" s="103" customFormat="1" x14ac:dyDescent="0.2">
      <c r="A133" s="205"/>
      <c r="L133" s="202"/>
      <c r="V133" s="107"/>
    </row>
    <row r="134" spans="1:22" s="103" customFormat="1" x14ac:dyDescent="0.2">
      <c r="A134" s="205"/>
      <c r="L134" s="202"/>
      <c r="V134" s="107"/>
    </row>
    <row r="135" spans="1:22" s="103" customFormat="1" x14ac:dyDescent="0.2">
      <c r="A135" s="205"/>
      <c r="L135" s="202"/>
      <c r="V135" s="107"/>
    </row>
    <row r="136" spans="1:22" s="103" customFormat="1" x14ac:dyDescent="0.2">
      <c r="A136" s="205"/>
      <c r="L136" s="202"/>
      <c r="V136" s="107"/>
    </row>
    <row r="137" spans="1:22" s="103" customFormat="1" x14ac:dyDescent="0.2">
      <c r="A137" s="205"/>
      <c r="L137" s="202"/>
      <c r="V137" s="107"/>
    </row>
    <row r="138" spans="1:22" s="103" customFormat="1" x14ac:dyDescent="0.2">
      <c r="A138" s="205"/>
      <c r="L138" s="202"/>
      <c r="V138" s="107"/>
    </row>
    <row r="139" spans="1:22" s="103" customFormat="1" x14ac:dyDescent="0.2">
      <c r="A139" s="205"/>
      <c r="L139" s="202"/>
      <c r="V139" s="107"/>
    </row>
    <row r="140" spans="1:22" s="103" customFormat="1" x14ac:dyDescent="0.2">
      <c r="A140" s="205"/>
      <c r="L140" s="202"/>
      <c r="V140" s="107"/>
    </row>
    <row r="141" spans="1:22" s="103" customFormat="1" x14ac:dyDescent="0.2">
      <c r="A141" s="205"/>
      <c r="L141" s="202"/>
      <c r="V141" s="107"/>
    </row>
    <row r="142" spans="1:22" s="103" customFormat="1" x14ac:dyDescent="0.2">
      <c r="A142" s="205"/>
      <c r="L142" s="202"/>
      <c r="V142" s="107"/>
    </row>
    <row r="143" spans="1:22" s="103" customFormat="1" x14ac:dyDescent="0.2">
      <c r="A143" s="205"/>
      <c r="L143" s="202"/>
      <c r="V143" s="107"/>
    </row>
    <row r="144" spans="1:22" s="103" customFormat="1" x14ac:dyDescent="0.2">
      <c r="A144" s="205"/>
      <c r="L144" s="202"/>
      <c r="V144" s="107"/>
    </row>
    <row r="145" spans="1:30" s="103" customFormat="1" x14ac:dyDescent="0.2">
      <c r="A145" s="205"/>
      <c r="L145" s="202"/>
      <c r="V145" s="107"/>
    </row>
    <row r="146" spans="1:30" s="103" customFormat="1" x14ac:dyDescent="0.2">
      <c r="A146" s="205"/>
      <c r="L146" s="202"/>
      <c r="V146" s="107"/>
    </row>
    <row r="147" spans="1:30" s="103" customFormat="1" x14ac:dyDescent="0.2">
      <c r="A147" s="205"/>
      <c r="L147" s="202"/>
      <c r="V147" s="107"/>
    </row>
    <row r="148" spans="1:30" s="103" customFormat="1" x14ac:dyDescent="0.2">
      <c r="A148" s="205"/>
      <c r="L148" s="202"/>
      <c r="V148" s="107"/>
    </row>
    <row r="149" spans="1:30" s="103" customFormat="1" x14ac:dyDescent="0.2">
      <c r="A149" s="205"/>
      <c r="L149" s="202"/>
      <c r="V149" s="107"/>
    </row>
    <row r="150" spans="1:30" s="103" customFormat="1" x14ac:dyDescent="0.2">
      <c r="A150" s="205"/>
      <c r="L150" s="202"/>
      <c r="V150" s="107"/>
    </row>
    <row r="151" spans="1:30" s="103" customFormat="1" x14ac:dyDescent="0.2">
      <c r="A151" s="205"/>
      <c r="L151" s="202"/>
      <c r="V151" s="107"/>
    </row>
    <row r="152" spans="1:30" s="103" customFormat="1" x14ac:dyDescent="0.2">
      <c r="A152" s="205"/>
      <c r="L152" s="202"/>
      <c r="V152" s="107"/>
    </row>
    <row r="153" spans="1:30" s="103" customFormat="1" x14ac:dyDescent="0.2">
      <c r="A153" s="205"/>
      <c r="L153" s="202"/>
      <c r="V153" s="107"/>
    </row>
    <row r="154" spans="1:30" s="103" customFormat="1" x14ac:dyDescent="0.2">
      <c r="A154" s="205"/>
      <c r="L154" s="202"/>
      <c r="V154" s="107"/>
    </row>
    <row r="155" spans="1:30" x14ac:dyDescent="0.2">
      <c r="A155" s="206"/>
      <c r="B155" s="108"/>
      <c r="C155" s="108"/>
      <c r="D155" s="108"/>
      <c r="E155" s="108"/>
      <c r="F155" s="108"/>
      <c r="G155" s="108"/>
      <c r="H155" s="108"/>
      <c r="I155" s="108"/>
      <c r="J155" s="108"/>
      <c r="K155" s="108"/>
      <c r="L155" s="207"/>
      <c r="M155" s="108"/>
      <c r="N155" s="108"/>
      <c r="O155" s="108"/>
      <c r="P155" s="108"/>
      <c r="Q155" s="108"/>
      <c r="R155" s="108"/>
      <c r="S155" s="108"/>
      <c r="T155" s="108"/>
    </row>
    <row r="156" spans="1:30" x14ac:dyDescent="0.2">
      <c r="A156" s="209"/>
      <c r="B156" s="108"/>
      <c r="C156" s="108"/>
      <c r="D156" s="108"/>
      <c r="E156" s="108"/>
      <c r="F156" s="108"/>
      <c r="G156" s="108"/>
      <c r="H156" s="108"/>
      <c r="I156" s="108"/>
      <c r="J156" s="108"/>
      <c r="K156" s="108"/>
      <c r="L156" s="207"/>
      <c r="M156" s="108"/>
      <c r="N156" s="108"/>
      <c r="O156" s="108"/>
      <c r="P156" s="108"/>
      <c r="Q156" s="108"/>
      <c r="R156" s="108"/>
      <c r="S156" s="108"/>
      <c r="T156" s="108"/>
      <c r="AD156" s="210"/>
    </row>
    <row r="157" spans="1:30" x14ac:dyDescent="0.2">
      <c r="A157" s="209"/>
      <c r="B157" s="108"/>
      <c r="C157" s="108"/>
      <c r="D157" s="108"/>
      <c r="E157" s="108"/>
      <c r="F157" s="108"/>
      <c r="G157" s="108"/>
      <c r="H157" s="108"/>
      <c r="I157" s="108"/>
      <c r="J157" s="108"/>
      <c r="K157" s="108"/>
      <c r="L157" s="207"/>
      <c r="M157" s="108"/>
      <c r="N157" s="108"/>
      <c r="O157" s="108"/>
      <c r="P157" s="108"/>
      <c r="Q157" s="108"/>
      <c r="R157" s="108"/>
      <c r="S157" s="108"/>
      <c r="T157" s="108"/>
    </row>
    <row r="158" spans="1:30" x14ac:dyDescent="0.2">
      <c r="A158" s="209"/>
      <c r="B158" s="108"/>
      <c r="C158" s="108"/>
      <c r="D158" s="108"/>
      <c r="E158" s="108"/>
      <c r="F158" s="108"/>
      <c r="G158" s="108"/>
      <c r="H158" s="108"/>
      <c r="I158" s="108"/>
      <c r="J158" s="108"/>
      <c r="K158" s="108"/>
      <c r="L158" s="207"/>
      <c r="M158" s="108"/>
      <c r="N158" s="108"/>
      <c r="O158" s="108"/>
      <c r="P158" s="108"/>
      <c r="Q158" s="108"/>
      <c r="R158" s="108"/>
      <c r="S158" s="108"/>
      <c r="T158" s="108"/>
    </row>
    <row r="159" spans="1:30" x14ac:dyDescent="0.2">
      <c r="A159" s="209"/>
      <c r="B159" s="108"/>
      <c r="C159" s="108"/>
      <c r="D159" s="108"/>
      <c r="E159" s="108"/>
      <c r="F159" s="108"/>
      <c r="G159" s="108"/>
      <c r="H159" s="108"/>
      <c r="I159" s="108"/>
      <c r="J159" s="108"/>
      <c r="K159" s="108"/>
      <c r="L159" s="207"/>
      <c r="M159" s="108"/>
      <c r="N159" s="108"/>
      <c r="O159" s="108"/>
      <c r="P159" s="108"/>
      <c r="Q159" s="108"/>
      <c r="R159" s="108"/>
      <c r="S159" s="108"/>
      <c r="T159" s="108"/>
    </row>
    <row r="160" spans="1:30" x14ac:dyDescent="0.2">
      <c r="A160" s="209"/>
      <c r="B160" s="108"/>
      <c r="C160" s="108"/>
      <c r="D160" s="108"/>
      <c r="E160" s="108"/>
      <c r="F160" s="108"/>
      <c r="G160" s="108"/>
      <c r="H160" s="108"/>
      <c r="I160" s="108"/>
      <c r="J160" s="108"/>
      <c r="K160" s="108"/>
      <c r="L160" s="207"/>
      <c r="M160" s="108"/>
      <c r="N160" s="108"/>
      <c r="O160" s="108"/>
      <c r="P160" s="108"/>
      <c r="Q160" s="108"/>
      <c r="R160" s="108"/>
      <c r="S160" s="108"/>
      <c r="T160" s="108"/>
    </row>
    <row r="161" spans="1:12" s="108" customFormat="1" x14ac:dyDescent="0.2">
      <c r="A161" s="209"/>
      <c r="L161" s="207"/>
    </row>
    <row r="162" spans="1:12" s="108" customFormat="1" x14ac:dyDescent="0.2">
      <c r="A162" s="209"/>
      <c r="L162" s="207"/>
    </row>
    <row r="163" spans="1:12" s="108" customFormat="1" x14ac:dyDescent="0.2">
      <c r="A163" s="209"/>
      <c r="L163" s="207"/>
    </row>
    <row r="164" spans="1:12" s="108" customFormat="1" x14ac:dyDescent="0.2">
      <c r="A164" s="209"/>
      <c r="L164" s="207"/>
    </row>
    <row r="165" spans="1:12" s="108" customFormat="1" x14ac:dyDescent="0.2">
      <c r="A165" s="209"/>
      <c r="L165" s="207"/>
    </row>
    <row r="166" spans="1:12" s="108" customFormat="1" x14ac:dyDescent="0.2">
      <c r="A166" s="209"/>
      <c r="L166" s="207"/>
    </row>
    <row r="167" spans="1:12" s="108" customFormat="1" x14ac:dyDescent="0.2">
      <c r="A167" s="209"/>
      <c r="L167" s="207"/>
    </row>
    <row r="168" spans="1:12" s="108" customFormat="1" x14ac:dyDescent="0.2">
      <c r="A168" s="209"/>
      <c r="L168" s="207"/>
    </row>
    <row r="200" spans="1:56" x14ac:dyDescent="0.2">
      <c r="A200" s="211">
        <f>SUM(A8:L114)</f>
        <v>4787</v>
      </c>
      <c r="BD200" s="213">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B18" sqref="B18"/>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58" s="4" customFormat="1" x14ac:dyDescent="0.2">
      <c r="A1" s="407" t="s">
        <v>0</v>
      </c>
      <c r="B1" s="219"/>
      <c r="C1" s="219"/>
      <c r="D1" s="219"/>
      <c r="E1" s="219"/>
      <c r="F1" s="219"/>
      <c r="G1" s="219"/>
      <c r="H1" s="219"/>
      <c r="I1" s="219"/>
      <c r="J1" s="219"/>
      <c r="K1" s="219"/>
      <c r="L1" s="222"/>
      <c r="M1" s="220"/>
      <c r="N1" s="220"/>
      <c r="O1" s="220"/>
      <c r="P1" s="220"/>
      <c r="Q1" s="220"/>
      <c r="R1" s="220"/>
      <c r="S1" s="220"/>
      <c r="T1" s="220"/>
      <c r="U1" s="220"/>
      <c r="V1" s="238"/>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row>
    <row r="2" spans="1:58" s="4" customFormat="1" x14ac:dyDescent="0.2">
      <c r="A2" s="407" t="s">
        <v>102</v>
      </c>
      <c r="B2" s="219"/>
      <c r="C2" s="219"/>
      <c r="D2" s="219"/>
      <c r="E2" s="219"/>
      <c r="F2" s="219"/>
      <c r="G2" s="219"/>
      <c r="H2" s="219"/>
      <c r="I2" s="219"/>
      <c r="J2" s="219"/>
      <c r="K2" s="219"/>
      <c r="L2" s="222"/>
      <c r="M2" s="220"/>
      <c r="N2" s="220"/>
      <c r="O2" s="220"/>
      <c r="P2" s="220"/>
      <c r="Q2" s="220"/>
      <c r="R2" s="220"/>
      <c r="S2" s="220"/>
      <c r="T2" s="220"/>
      <c r="U2" s="220"/>
      <c r="V2" s="238"/>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row>
    <row r="3" spans="1:58" s="4" customFormat="1" x14ac:dyDescent="0.2">
      <c r="A3" s="407" t="s">
        <v>103</v>
      </c>
      <c r="B3" s="219"/>
      <c r="C3" s="219"/>
      <c r="D3" s="221"/>
      <c r="E3" s="219"/>
      <c r="F3" s="219"/>
      <c r="G3" s="219"/>
      <c r="H3" s="219"/>
      <c r="I3" s="219"/>
      <c r="J3" s="219"/>
      <c r="K3" s="219"/>
      <c r="L3" s="222"/>
      <c r="M3" s="220"/>
      <c r="N3" s="220"/>
      <c r="O3" s="220"/>
      <c r="P3" s="220"/>
      <c r="Q3" s="220"/>
      <c r="R3" s="220"/>
      <c r="S3" s="220"/>
      <c r="T3" s="220"/>
      <c r="U3" s="220"/>
      <c r="V3" s="238"/>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row>
    <row r="4" spans="1:58" s="4" customFormat="1" x14ac:dyDescent="0.2">
      <c r="A4" s="407" t="s">
        <v>104</v>
      </c>
      <c r="B4" s="219"/>
      <c r="C4" s="219"/>
      <c r="D4" s="219"/>
      <c r="E4" s="219"/>
      <c r="F4" s="219"/>
      <c r="G4" s="219"/>
      <c r="H4" s="219"/>
      <c r="I4" s="219"/>
      <c r="J4" s="219"/>
      <c r="K4" s="219"/>
      <c r="L4" s="222"/>
      <c r="M4" s="220"/>
      <c r="N4" s="220"/>
      <c r="O4" s="220"/>
      <c r="P4" s="220"/>
      <c r="Q4" s="220"/>
      <c r="R4" s="220"/>
      <c r="S4" s="220"/>
      <c r="T4" s="220"/>
      <c r="U4" s="220"/>
      <c r="V4" s="238"/>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row>
    <row r="5" spans="1:58" s="4" customFormat="1" x14ac:dyDescent="0.2">
      <c r="A5" s="218" t="s">
        <v>105</v>
      </c>
      <c r="B5" s="219"/>
      <c r="C5" s="219"/>
      <c r="D5" s="219"/>
      <c r="E5" s="219"/>
      <c r="F5" s="219"/>
      <c r="G5" s="219"/>
      <c r="H5" s="219"/>
      <c r="I5" s="219"/>
      <c r="J5" s="219"/>
      <c r="K5" s="219"/>
      <c r="L5" s="222"/>
      <c r="M5" s="220"/>
      <c r="N5" s="220"/>
      <c r="O5" s="220"/>
      <c r="P5" s="220"/>
      <c r="Q5" s="220"/>
      <c r="R5" s="220"/>
      <c r="S5" s="220"/>
      <c r="T5" s="220"/>
      <c r="U5" s="220"/>
      <c r="V5" s="238"/>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0"/>
      <c r="AX5" s="220"/>
      <c r="AY5" s="220"/>
      <c r="AZ5" s="220"/>
      <c r="BA5" s="220"/>
      <c r="BB5" s="220"/>
      <c r="BC5" s="220"/>
      <c r="BD5" s="220"/>
      <c r="BE5" s="220"/>
      <c r="BF5" s="220"/>
    </row>
    <row r="6" spans="1:58" s="9" customFormat="1" ht="15" customHeight="1" x14ac:dyDescent="0.15">
      <c r="A6" s="697" t="s">
        <v>1</v>
      </c>
      <c r="B6" s="697"/>
      <c r="C6" s="697"/>
      <c r="D6" s="697"/>
      <c r="E6" s="697"/>
      <c r="F6" s="697"/>
      <c r="G6" s="697"/>
      <c r="H6" s="697"/>
      <c r="I6" s="697"/>
      <c r="J6" s="697"/>
      <c r="K6" s="697"/>
      <c r="L6" s="697"/>
      <c r="M6" s="240"/>
      <c r="N6" s="240"/>
      <c r="O6" s="216"/>
      <c r="P6" s="216"/>
      <c r="Q6" s="216"/>
      <c r="R6" s="216"/>
      <c r="S6" s="216"/>
      <c r="T6" s="216"/>
      <c r="U6" s="216"/>
      <c r="V6" s="238"/>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row>
    <row r="7" spans="1:58" s="9" customFormat="1" ht="15" x14ac:dyDescent="0.2">
      <c r="A7" s="255" t="s">
        <v>2</v>
      </c>
      <c r="B7" s="225"/>
      <c r="C7" s="224"/>
      <c r="D7" s="224"/>
      <c r="E7" s="224"/>
      <c r="F7" s="224"/>
      <c r="G7" s="224"/>
      <c r="H7" s="224"/>
      <c r="I7" s="256"/>
      <c r="J7" s="225"/>
      <c r="K7" s="257"/>
      <c r="L7" s="224"/>
      <c r="M7" s="220"/>
      <c r="N7" s="220"/>
      <c r="O7" s="216"/>
      <c r="P7" s="216"/>
      <c r="Q7" s="216"/>
      <c r="R7" s="216"/>
      <c r="S7" s="216"/>
      <c r="T7" s="216"/>
      <c r="U7" s="216"/>
      <c r="V7" s="238"/>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c r="BF7" s="216"/>
    </row>
    <row r="8" spans="1:58" s="9" customFormat="1" ht="15" x14ac:dyDescent="0.2">
      <c r="A8" s="258" t="s">
        <v>3</v>
      </c>
      <c r="B8" s="234"/>
      <c r="C8" s="234"/>
      <c r="D8" s="234"/>
      <c r="E8" s="234"/>
      <c r="F8" s="234"/>
      <c r="G8" s="234"/>
      <c r="H8" s="234"/>
      <c r="I8" s="234"/>
      <c r="J8" s="234"/>
      <c r="K8" s="259"/>
      <c r="L8" s="234"/>
      <c r="M8" s="242"/>
      <c r="N8" s="242"/>
      <c r="O8" s="216"/>
      <c r="P8" s="216"/>
      <c r="Q8" s="216"/>
      <c r="R8" s="216"/>
      <c r="S8" s="216"/>
      <c r="T8" s="216"/>
      <c r="U8" s="216"/>
      <c r="V8" s="238"/>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row>
    <row r="9" spans="1:58" s="19" customFormat="1" ht="10.5" customHeight="1" x14ac:dyDescent="0.15">
      <c r="A9" s="681" t="s">
        <v>4</v>
      </c>
      <c r="B9" s="681" t="s">
        <v>5</v>
      </c>
      <c r="C9" s="675" t="s">
        <v>6</v>
      </c>
      <c r="D9" s="685" t="s">
        <v>7</v>
      </c>
      <c r="E9" s="686"/>
      <c r="F9" s="686"/>
      <c r="G9" s="686"/>
      <c r="H9" s="686"/>
      <c r="I9" s="687"/>
      <c r="J9" s="685" t="s">
        <v>8</v>
      </c>
      <c r="K9" s="687"/>
      <c r="L9" s="675" t="s">
        <v>9</v>
      </c>
      <c r="M9" s="216"/>
      <c r="N9" s="216"/>
      <c r="O9" s="216"/>
      <c r="P9" s="216"/>
      <c r="Q9" s="216"/>
      <c r="R9" s="216"/>
      <c r="S9" s="216"/>
      <c r="T9" s="216"/>
      <c r="U9" s="216"/>
      <c r="V9" s="238"/>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7"/>
      <c r="AU9" s="217"/>
      <c r="AV9" s="217"/>
      <c r="AW9" s="217"/>
      <c r="AX9" s="217"/>
      <c r="AY9" s="217"/>
      <c r="AZ9" s="217"/>
      <c r="BA9" s="217"/>
      <c r="BB9" s="217"/>
      <c r="BC9" s="217"/>
      <c r="BD9" s="217"/>
      <c r="BE9" s="217"/>
      <c r="BF9" s="217"/>
    </row>
    <row r="10" spans="1:58" s="19" customFormat="1" ht="21" x14ac:dyDescent="0.15">
      <c r="A10" s="682"/>
      <c r="B10" s="682"/>
      <c r="C10" s="676"/>
      <c r="D10" s="226" t="s">
        <v>10</v>
      </c>
      <c r="E10" s="229" t="s">
        <v>11</v>
      </c>
      <c r="F10" s="229" t="s">
        <v>12</v>
      </c>
      <c r="G10" s="229" t="s">
        <v>13</v>
      </c>
      <c r="H10" s="229" t="s">
        <v>14</v>
      </c>
      <c r="I10" s="241" t="s">
        <v>15</v>
      </c>
      <c r="J10" s="246" t="s">
        <v>16</v>
      </c>
      <c r="K10" s="248" t="s">
        <v>17</v>
      </c>
      <c r="L10" s="676"/>
      <c r="M10" s="216"/>
      <c r="N10" s="216"/>
      <c r="O10" s="216"/>
      <c r="P10" s="216"/>
      <c r="Q10" s="216"/>
      <c r="R10" s="216"/>
      <c r="S10" s="216"/>
      <c r="T10" s="216"/>
      <c r="U10" s="216"/>
      <c r="V10" s="238"/>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7"/>
      <c r="AU10" s="217"/>
      <c r="AV10" s="217"/>
      <c r="AW10" s="217"/>
      <c r="AX10" s="217"/>
      <c r="AY10" s="217"/>
      <c r="AZ10" s="217"/>
      <c r="BA10" s="217"/>
      <c r="BB10" s="217"/>
      <c r="BC10" s="217"/>
      <c r="BD10" s="217"/>
      <c r="BE10" s="217"/>
      <c r="BF10" s="217"/>
    </row>
    <row r="11" spans="1:58" s="19" customFormat="1" ht="10.5" x14ac:dyDescent="0.15">
      <c r="A11" s="683" t="s">
        <v>18</v>
      </c>
      <c r="B11" s="260" t="s">
        <v>19</v>
      </c>
      <c r="C11" s="394">
        <v>0</v>
      </c>
      <c r="D11" s="358"/>
      <c r="E11" s="359"/>
      <c r="F11" s="359"/>
      <c r="G11" s="359"/>
      <c r="H11" s="359"/>
      <c r="I11" s="371"/>
      <c r="J11" s="373"/>
      <c r="K11" s="371"/>
      <c r="L11" s="378"/>
      <c r="M11" s="408" t="s">
        <v>62</v>
      </c>
      <c r="N11" s="216"/>
      <c r="O11" s="216"/>
      <c r="P11" s="216"/>
      <c r="Q11" s="216"/>
      <c r="R11" s="216"/>
      <c r="S11" s="216"/>
      <c r="T11" s="216"/>
      <c r="U11" s="216"/>
      <c r="V11" s="216"/>
      <c r="W11" s="238"/>
      <c r="X11" s="216"/>
      <c r="Y11" s="217"/>
      <c r="Z11" s="217"/>
      <c r="AA11" s="217"/>
      <c r="AB11" s="217"/>
      <c r="AC11" s="217"/>
      <c r="AD11" s="216"/>
      <c r="AE11" s="216"/>
      <c r="AF11" s="216"/>
      <c r="AG11" s="216"/>
      <c r="AH11" s="216"/>
      <c r="AI11" s="216"/>
      <c r="AJ11" s="216"/>
      <c r="AK11" s="216"/>
      <c r="AL11" s="216"/>
      <c r="AM11" s="216"/>
      <c r="AN11" s="216"/>
      <c r="AO11" s="216"/>
      <c r="AP11" s="216"/>
      <c r="AQ11" s="216"/>
      <c r="AR11" s="216"/>
      <c r="AS11" s="216"/>
      <c r="AT11" s="217"/>
      <c r="AU11" s="217"/>
      <c r="AV11" s="217"/>
      <c r="AW11" s="217"/>
      <c r="AX11" s="217"/>
      <c r="AY11" s="217"/>
      <c r="AZ11" s="217"/>
      <c r="BA11" s="414" t="s">
        <v>63</v>
      </c>
      <c r="BB11" s="414" t="s">
        <v>63</v>
      </c>
      <c r="BC11" s="414" t="s">
        <v>63</v>
      </c>
      <c r="BD11" s="337">
        <v>0</v>
      </c>
      <c r="BE11" s="337">
        <v>0</v>
      </c>
      <c r="BF11" s="337" t="s">
        <v>63</v>
      </c>
    </row>
    <row r="12" spans="1:58" s="19" customFormat="1" ht="10.5" x14ac:dyDescent="0.15">
      <c r="A12" s="688"/>
      <c r="B12" s="261" t="s">
        <v>20</v>
      </c>
      <c r="C12" s="372">
        <v>0</v>
      </c>
      <c r="D12" s="347"/>
      <c r="E12" s="348"/>
      <c r="F12" s="348"/>
      <c r="G12" s="348"/>
      <c r="H12" s="348"/>
      <c r="I12" s="345"/>
      <c r="J12" s="374"/>
      <c r="K12" s="345"/>
      <c r="L12" s="340"/>
      <c r="M12" s="408" t="s">
        <v>62</v>
      </c>
      <c r="N12" s="216"/>
      <c r="O12" s="216"/>
      <c r="P12" s="216"/>
      <c r="Q12" s="216"/>
      <c r="R12" s="216"/>
      <c r="S12" s="216"/>
      <c r="T12" s="216"/>
      <c r="U12" s="216"/>
      <c r="V12" s="216"/>
      <c r="W12" s="238"/>
      <c r="X12" s="216"/>
      <c r="Y12" s="217"/>
      <c r="Z12" s="217"/>
      <c r="AA12" s="217"/>
      <c r="AB12" s="217"/>
      <c r="AC12" s="217"/>
      <c r="AD12" s="216"/>
      <c r="AE12" s="216"/>
      <c r="AF12" s="216"/>
      <c r="AG12" s="216"/>
      <c r="AH12" s="216"/>
      <c r="AI12" s="216"/>
      <c r="AJ12" s="216"/>
      <c r="AK12" s="216"/>
      <c r="AL12" s="216"/>
      <c r="AM12" s="216"/>
      <c r="AN12" s="216"/>
      <c r="AO12" s="216"/>
      <c r="AP12" s="216"/>
      <c r="AQ12" s="216"/>
      <c r="AR12" s="216"/>
      <c r="AS12" s="216"/>
      <c r="AT12" s="217"/>
      <c r="AU12" s="217"/>
      <c r="AV12" s="217"/>
      <c r="AW12" s="217"/>
      <c r="AX12" s="217"/>
      <c r="AY12" s="217"/>
      <c r="AZ12" s="217"/>
      <c r="BA12" s="414" t="s">
        <v>63</v>
      </c>
      <c r="BB12" s="414" t="s">
        <v>63</v>
      </c>
      <c r="BC12" s="414" t="s">
        <v>63</v>
      </c>
      <c r="BD12" s="337">
        <v>0</v>
      </c>
      <c r="BE12" s="337">
        <v>0</v>
      </c>
      <c r="BF12" s="337" t="s">
        <v>63</v>
      </c>
    </row>
    <row r="13" spans="1:58" s="19" customFormat="1" ht="10.5" x14ac:dyDescent="0.15">
      <c r="A13" s="688"/>
      <c r="B13" s="261" t="s">
        <v>21</v>
      </c>
      <c r="C13" s="372">
        <v>0</v>
      </c>
      <c r="D13" s="347"/>
      <c r="E13" s="348"/>
      <c r="F13" s="348"/>
      <c r="G13" s="348"/>
      <c r="H13" s="348"/>
      <c r="I13" s="345"/>
      <c r="J13" s="374"/>
      <c r="K13" s="345"/>
      <c r="L13" s="340"/>
      <c r="M13" s="408" t="s">
        <v>62</v>
      </c>
      <c r="N13" s="216"/>
      <c r="O13" s="216"/>
      <c r="P13" s="216"/>
      <c r="Q13" s="216"/>
      <c r="R13" s="216"/>
      <c r="S13" s="216"/>
      <c r="T13" s="216"/>
      <c r="U13" s="216"/>
      <c r="V13" s="216"/>
      <c r="W13" s="238"/>
      <c r="X13" s="216"/>
      <c r="Y13" s="217"/>
      <c r="Z13" s="217"/>
      <c r="AA13" s="217"/>
      <c r="AB13" s="217"/>
      <c r="AC13" s="217"/>
      <c r="AD13" s="216"/>
      <c r="AE13" s="216"/>
      <c r="AF13" s="216"/>
      <c r="AG13" s="216"/>
      <c r="AH13" s="216"/>
      <c r="AI13" s="216"/>
      <c r="AJ13" s="216"/>
      <c r="AK13" s="216"/>
      <c r="AL13" s="216"/>
      <c r="AM13" s="216"/>
      <c r="AN13" s="216"/>
      <c r="AO13" s="216"/>
      <c r="AP13" s="216"/>
      <c r="AQ13" s="216"/>
      <c r="AR13" s="216"/>
      <c r="AS13" s="216"/>
      <c r="AT13" s="217"/>
      <c r="AU13" s="217"/>
      <c r="AV13" s="217"/>
      <c r="AW13" s="217"/>
      <c r="AX13" s="217"/>
      <c r="AY13" s="217"/>
      <c r="AZ13" s="217"/>
      <c r="BA13" s="414" t="s">
        <v>63</v>
      </c>
      <c r="BB13" s="414" t="s">
        <v>63</v>
      </c>
      <c r="BC13" s="414" t="s">
        <v>63</v>
      </c>
      <c r="BD13" s="337">
        <v>0</v>
      </c>
      <c r="BE13" s="337">
        <v>0</v>
      </c>
      <c r="BF13" s="337" t="s">
        <v>63</v>
      </c>
    </row>
    <row r="14" spans="1:58" s="19" customFormat="1" ht="10.5" x14ac:dyDescent="0.15">
      <c r="A14" s="688"/>
      <c r="B14" s="261" t="s">
        <v>22</v>
      </c>
      <c r="C14" s="372">
        <v>0</v>
      </c>
      <c r="D14" s="347"/>
      <c r="E14" s="348"/>
      <c r="F14" s="348"/>
      <c r="G14" s="348"/>
      <c r="H14" s="348"/>
      <c r="I14" s="345"/>
      <c r="J14" s="374"/>
      <c r="K14" s="345"/>
      <c r="L14" s="340"/>
      <c r="M14" s="408" t="s">
        <v>62</v>
      </c>
      <c r="N14" s="216"/>
      <c r="O14" s="216"/>
      <c r="P14" s="216"/>
      <c r="Q14" s="216"/>
      <c r="R14" s="216"/>
      <c r="S14" s="216"/>
      <c r="T14" s="216"/>
      <c r="U14" s="216"/>
      <c r="V14" s="216"/>
      <c r="W14" s="238"/>
      <c r="X14" s="216"/>
      <c r="Y14" s="217"/>
      <c r="Z14" s="217"/>
      <c r="AA14" s="217"/>
      <c r="AB14" s="217"/>
      <c r="AC14" s="217"/>
      <c r="AD14" s="216"/>
      <c r="AE14" s="216"/>
      <c r="AF14" s="216"/>
      <c r="AG14" s="216"/>
      <c r="AH14" s="216"/>
      <c r="AI14" s="216"/>
      <c r="AJ14" s="216"/>
      <c r="AK14" s="216"/>
      <c r="AL14" s="216"/>
      <c r="AM14" s="216"/>
      <c r="AN14" s="216"/>
      <c r="AO14" s="216"/>
      <c r="AP14" s="216"/>
      <c r="AQ14" s="216"/>
      <c r="AR14" s="216"/>
      <c r="AS14" s="216"/>
      <c r="AT14" s="217"/>
      <c r="AU14" s="217"/>
      <c r="AV14" s="217"/>
      <c r="AW14" s="217"/>
      <c r="AX14" s="217"/>
      <c r="AY14" s="217"/>
      <c r="AZ14" s="217"/>
      <c r="BA14" s="414" t="s">
        <v>63</v>
      </c>
      <c r="BB14" s="414" t="s">
        <v>63</v>
      </c>
      <c r="BC14" s="414" t="s">
        <v>63</v>
      </c>
      <c r="BD14" s="337">
        <v>0</v>
      </c>
      <c r="BE14" s="337">
        <v>0</v>
      </c>
      <c r="BF14" s="337" t="s">
        <v>63</v>
      </c>
    </row>
    <row r="15" spans="1:58" s="19" customFormat="1" ht="10.5" x14ac:dyDescent="0.15">
      <c r="A15" s="688"/>
      <c r="B15" s="261" t="s">
        <v>23</v>
      </c>
      <c r="C15" s="372">
        <v>0</v>
      </c>
      <c r="D15" s="347"/>
      <c r="E15" s="348"/>
      <c r="F15" s="348"/>
      <c r="G15" s="348"/>
      <c r="H15" s="348"/>
      <c r="I15" s="345"/>
      <c r="J15" s="374"/>
      <c r="K15" s="345"/>
      <c r="L15" s="340"/>
      <c r="M15" s="408" t="s">
        <v>62</v>
      </c>
      <c r="N15" s="216"/>
      <c r="O15" s="216"/>
      <c r="P15" s="216"/>
      <c r="Q15" s="216"/>
      <c r="R15" s="216"/>
      <c r="S15" s="216"/>
      <c r="T15" s="216"/>
      <c r="U15" s="216"/>
      <c r="V15" s="216"/>
      <c r="W15" s="238"/>
      <c r="X15" s="216"/>
      <c r="Y15" s="217"/>
      <c r="Z15" s="217"/>
      <c r="AA15" s="217"/>
      <c r="AB15" s="217"/>
      <c r="AC15" s="217"/>
      <c r="AD15" s="216"/>
      <c r="AE15" s="216"/>
      <c r="AF15" s="216"/>
      <c r="AG15" s="216"/>
      <c r="AH15" s="216"/>
      <c r="AI15" s="216"/>
      <c r="AJ15" s="216"/>
      <c r="AK15" s="216"/>
      <c r="AL15" s="216"/>
      <c r="AM15" s="216"/>
      <c r="AN15" s="216"/>
      <c r="AO15" s="216"/>
      <c r="AP15" s="216"/>
      <c r="AQ15" s="216"/>
      <c r="AR15" s="216"/>
      <c r="AS15" s="216"/>
      <c r="AT15" s="217"/>
      <c r="AU15" s="217"/>
      <c r="AV15" s="217"/>
      <c r="AW15" s="217"/>
      <c r="AX15" s="217"/>
      <c r="AY15" s="217"/>
      <c r="AZ15" s="217"/>
      <c r="BA15" s="414" t="s">
        <v>63</v>
      </c>
      <c r="BB15" s="414" t="s">
        <v>63</v>
      </c>
      <c r="BC15" s="414" t="s">
        <v>63</v>
      </c>
      <c r="BD15" s="337">
        <v>0</v>
      </c>
      <c r="BE15" s="337">
        <v>0</v>
      </c>
      <c r="BF15" s="337" t="s">
        <v>63</v>
      </c>
    </row>
    <row r="16" spans="1:58" s="19" customFormat="1" ht="10.5" x14ac:dyDescent="0.15">
      <c r="A16" s="688"/>
      <c r="B16" s="261" t="s">
        <v>24</v>
      </c>
      <c r="C16" s="372">
        <v>0</v>
      </c>
      <c r="D16" s="347"/>
      <c r="E16" s="348"/>
      <c r="F16" s="348"/>
      <c r="G16" s="348"/>
      <c r="H16" s="348"/>
      <c r="I16" s="345"/>
      <c r="J16" s="374"/>
      <c r="K16" s="345"/>
      <c r="L16" s="340"/>
      <c r="M16" s="408" t="s">
        <v>62</v>
      </c>
      <c r="N16" s="216"/>
      <c r="O16" s="216"/>
      <c r="P16" s="216"/>
      <c r="Q16" s="216"/>
      <c r="R16" s="216"/>
      <c r="S16" s="216"/>
      <c r="T16" s="216"/>
      <c r="U16" s="216"/>
      <c r="V16" s="216"/>
      <c r="W16" s="238"/>
      <c r="X16" s="216"/>
      <c r="Y16" s="217"/>
      <c r="Z16" s="217"/>
      <c r="AA16" s="217"/>
      <c r="AB16" s="217"/>
      <c r="AC16" s="217"/>
      <c r="AD16" s="216"/>
      <c r="AE16" s="216"/>
      <c r="AF16" s="216"/>
      <c r="AG16" s="216"/>
      <c r="AH16" s="216"/>
      <c r="AI16" s="216"/>
      <c r="AJ16" s="216"/>
      <c r="AK16" s="216"/>
      <c r="AL16" s="216"/>
      <c r="AM16" s="216"/>
      <c r="AN16" s="216"/>
      <c r="AO16" s="216"/>
      <c r="AP16" s="216"/>
      <c r="AQ16" s="216"/>
      <c r="AR16" s="216"/>
      <c r="AS16" s="216"/>
      <c r="AT16" s="217"/>
      <c r="AU16" s="217"/>
      <c r="AV16" s="217"/>
      <c r="AW16" s="217"/>
      <c r="AX16" s="217"/>
      <c r="AY16" s="217"/>
      <c r="AZ16" s="217"/>
      <c r="BA16" s="414" t="s">
        <v>63</v>
      </c>
      <c r="BB16" s="414" t="s">
        <v>63</v>
      </c>
      <c r="BC16" s="414" t="s">
        <v>63</v>
      </c>
      <c r="BD16" s="337">
        <v>0</v>
      </c>
      <c r="BE16" s="337">
        <v>0</v>
      </c>
      <c r="BF16" s="337" t="s">
        <v>63</v>
      </c>
    </row>
    <row r="17" spans="1:58" s="19" customFormat="1" ht="10.5" x14ac:dyDescent="0.15">
      <c r="A17" s="688"/>
      <c r="B17" s="261" t="s">
        <v>25</v>
      </c>
      <c r="C17" s="395">
        <v>0</v>
      </c>
      <c r="D17" s="362"/>
      <c r="E17" s="363"/>
      <c r="F17" s="363"/>
      <c r="G17" s="363"/>
      <c r="H17" s="363"/>
      <c r="I17" s="346"/>
      <c r="J17" s="386"/>
      <c r="K17" s="346"/>
      <c r="L17" s="340"/>
      <c r="M17" s="408" t="s">
        <v>62</v>
      </c>
      <c r="N17" s="216"/>
      <c r="O17" s="216"/>
      <c r="P17" s="216"/>
      <c r="Q17" s="216"/>
      <c r="R17" s="216"/>
      <c r="S17" s="216"/>
      <c r="T17" s="216"/>
      <c r="U17" s="216"/>
      <c r="V17" s="216"/>
      <c r="W17" s="238"/>
      <c r="X17" s="216"/>
      <c r="Y17" s="217"/>
      <c r="Z17" s="217"/>
      <c r="AA17" s="217"/>
      <c r="AB17" s="217"/>
      <c r="AC17" s="217"/>
      <c r="AD17" s="216"/>
      <c r="AE17" s="216"/>
      <c r="AF17" s="216"/>
      <c r="AG17" s="216"/>
      <c r="AH17" s="216"/>
      <c r="AI17" s="216"/>
      <c r="AJ17" s="216"/>
      <c r="AK17" s="216"/>
      <c r="AL17" s="216"/>
      <c r="AM17" s="216"/>
      <c r="AN17" s="216"/>
      <c r="AO17" s="216"/>
      <c r="AP17" s="216"/>
      <c r="AQ17" s="216"/>
      <c r="AR17" s="216"/>
      <c r="AS17" s="216"/>
      <c r="AT17" s="217"/>
      <c r="AU17" s="217"/>
      <c r="AV17" s="217"/>
      <c r="AW17" s="217"/>
      <c r="AX17" s="217"/>
      <c r="AY17" s="217"/>
      <c r="AZ17" s="217"/>
      <c r="BA17" s="414" t="s">
        <v>63</v>
      </c>
      <c r="BB17" s="414" t="s">
        <v>63</v>
      </c>
      <c r="BC17" s="414" t="s">
        <v>63</v>
      </c>
      <c r="BD17" s="337">
        <v>0</v>
      </c>
      <c r="BE17" s="337">
        <v>0</v>
      </c>
      <c r="BF17" s="337" t="s">
        <v>63</v>
      </c>
    </row>
    <row r="18" spans="1:58" s="19" customFormat="1" ht="21" x14ac:dyDescent="0.15">
      <c r="A18" s="688"/>
      <c r="B18" s="261" t="s">
        <v>26</v>
      </c>
      <c r="C18" s="395">
        <v>0</v>
      </c>
      <c r="D18" s="362"/>
      <c r="E18" s="363"/>
      <c r="F18" s="363"/>
      <c r="G18" s="363"/>
      <c r="H18" s="363"/>
      <c r="I18" s="346"/>
      <c r="J18" s="386"/>
      <c r="K18" s="346"/>
      <c r="L18" s="393"/>
      <c r="M18" s="408" t="s">
        <v>62</v>
      </c>
      <c r="N18" s="216"/>
      <c r="O18" s="216"/>
      <c r="P18" s="216"/>
      <c r="Q18" s="216"/>
      <c r="R18" s="216"/>
      <c r="S18" s="216"/>
      <c r="T18" s="216"/>
      <c r="U18" s="216"/>
      <c r="V18" s="216"/>
      <c r="W18" s="238"/>
      <c r="X18" s="216"/>
      <c r="Y18" s="217"/>
      <c r="Z18" s="217"/>
      <c r="AA18" s="217"/>
      <c r="AB18" s="217"/>
      <c r="AC18" s="217"/>
      <c r="AD18" s="216"/>
      <c r="AE18" s="216"/>
      <c r="AF18" s="216"/>
      <c r="AG18" s="216"/>
      <c r="AH18" s="216"/>
      <c r="AI18" s="216"/>
      <c r="AJ18" s="216"/>
      <c r="AK18" s="216"/>
      <c r="AL18" s="216"/>
      <c r="AM18" s="216"/>
      <c r="AN18" s="216"/>
      <c r="AO18" s="216"/>
      <c r="AP18" s="216"/>
      <c r="AQ18" s="216"/>
      <c r="AR18" s="216"/>
      <c r="AS18" s="216"/>
      <c r="AT18" s="217"/>
      <c r="AU18" s="217"/>
      <c r="AV18" s="217"/>
      <c r="AW18" s="217"/>
      <c r="AX18" s="217"/>
      <c r="AY18" s="217"/>
      <c r="AZ18" s="217"/>
      <c r="BA18" s="414" t="s">
        <v>63</v>
      </c>
      <c r="BB18" s="414" t="s">
        <v>63</v>
      </c>
      <c r="BC18" s="414" t="s">
        <v>63</v>
      </c>
      <c r="BD18" s="337">
        <v>0</v>
      </c>
      <c r="BE18" s="337">
        <v>0</v>
      </c>
      <c r="BF18" s="337" t="s">
        <v>63</v>
      </c>
    </row>
    <row r="19" spans="1:58" s="19" customFormat="1" ht="10.5" x14ac:dyDescent="0.15">
      <c r="A19" s="684"/>
      <c r="B19" s="262" t="s">
        <v>27</v>
      </c>
      <c r="C19" s="367">
        <v>0</v>
      </c>
      <c r="D19" s="368">
        <v>0</v>
      </c>
      <c r="E19" s="369">
        <v>0</v>
      </c>
      <c r="F19" s="369">
        <v>0</v>
      </c>
      <c r="G19" s="369">
        <v>0</v>
      </c>
      <c r="H19" s="369">
        <v>0</v>
      </c>
      <c r="I19" s="370">
        <v>0</v>
      </c>
      <c r="J19" s="368">
        <v>0</v>
      </c>
      <c r="K19" s="370">
        <v>0</v>
      </c>
      <c r="L19" s="367">
        <v>0</v>
      </c>
      <c r="M19" s="408" t="s">
        <v>62</v>
      </c>
      <c r="N19" s="216"/>
      <c r="O19" s="216"/>
      <c r="P19" s="216"/>
      <c r="Q19" s="216"/>
      <c r="R19" s="216"/>
      <c r="S19" s="216"/>
      <c r="T19" s="216"/>
      <c r="U19" s="216"/>
      <c r="V19" s="216"/>
      <c r="W19" s="238"/>
      <c r="X19" s="216"/>
      <c r="Y19" s="217"/>
      <c r="Z19" s="217"/>
      <c r="AA19" s="217"/>
      <c r="AB19" s="217"/>
      <c r="AC19" s="217"/>
      <c r="AD19" s="216"/>
      <c r="AE19" s="216"/>
      <c r="AF19" s="216"/>
      <c r="AG19" s="216"/>
      <c r="AH19" s="216"/>
      <c r="AI19" s="216"/>
      <c r="AJ19" s="216"/>
      <c r="AK19" s="216"/>
      <c r="AL19" s="216"/>
      <c r="AM19" s="216"/>
      <c r="AN19" s="216"/>
      <c r="AO19" s="216"/>
      <c r="AP19" s="216"/>
      <c r="AQ19" s="216"/>
      <c r="AR19" s="216"/>
      <c r="AS19" s="216"/>
      <c r="AT19" s="217"/>
      <c r="AU19" s="217"/>
      <c r="AV19" s="217"/>
      <c r="AW19" s="217"/>
      <c r="AX19" s="217"/>
      <c r="AY19" s="217"/>
      <c r="AZ19" s="217"/>
      <c r="BA19" s="414" t="s">
        <v>63</v>
      </c>
      <c r="BB19" s="414" t="s">
        <v>63</v>
      </c>
      <c r="BC19" s="414" t="s">
        <v>63</v>
      </c>
      <c r="BD19" s="337">
        <v>0</v>
      </c>
      <c r="BE19" s="337">
        <v>0</v>
      </c>
      <c r="BF19" s="337" t="s">
        <v>63</v>
      </c>
    </row>
    <row r="20" spans="1:58" s="19" customFormat="1" ht="10.5" x14ac:dyDescent="0.15">
      <c r="A20" s="232" t="s">
        <v>28</v>
      </c>
      <c r="B20" s="263" t="s">
        <v>20</v>
      </c>
      <c r="C20" s="394">
        <v>0</v>
      </c>
      <c r="D20" s="358"/>
      <c r="E20" s="359"/>
      <c r="F20" s="359"/>
      <c r="G20" s="359"/>
      <c r="H20" s="359"/>
      <c r="I20" s="371"/>
      <c r="J20" s="373"/>
      <c r="K20" s="371"/>
      <c r="L20" s="378"/>
      <c r="M20" s="408" t="s">
        <v>62</v>
      </c>
      <c r="N20" s="216"/>
      <c r="O20" s="216"/>
      <c r="P20" s="216"/>
      <c r="Q20" s="216"/>
      <c r="R20" s="216"/>
      <c r="S20" s="216"/>
      <c r="T20" s="216"/>
      <c r="U20" s="216"/>
      <c r="V20" s="216"/>
      <c r="W20" s="238"/>
      <c r="X20" s="216"/>
      <c r="Y20" s="217"/>
      <c r="Z20" s="217"/>
      <c r="AA20" s="217"/>
      <c r="AB20" s="217"/>
      <c r="AC20" s="217"/>
      <c r="AD20" s="216"/>
      <c r="AE20" s="216"/>
      <c r="AF20" s="216"/>
      <c r="AG20" s="216"/>
      <c r="AH20" s="216"/>
      <c r="AI20" s="216"/>
      <c r="AJ20" s="216"/>
      <c r="AK20" s="216"/>
      <c r="AL20" s="216"/>
      <c r="AM20" s="216"/>
      <c r="AN20" s="216"/>
      <c r="AO20" s="216"/>
      <c r="AP20" s="216"/>
      <c r="AQ20" s="216"/>
      <c r="AR20" s="216"/>
      <c r="AS20" s="216"/>
      <c r="AT20" s="217"/>
      <c r="AU20" s="217"/>
      <c r="AV20" s="217"/>
      <c r="AW20" s="217"/>
      <c r="AX20" s="217"/>
      <c r="AY20" s="217"/>
      <c r="AZ20" s="217"/>
      <c r="BA20" s="414" t="s">
        <v>63</v>
      </c>
      <c r="BB20" s="414" t="s">
        <v>63</v>
      </c>
      <c r="BC20" s="414" t="s">
        <v>63</v>
      </c>
      <c r="BD20" s="337">
        <v>0</v>
      </c>
      <c r="BE20" s="337">
        <v>0</v>
      </c>
      <c r="BF20" s="337" t="s">
        <v>63</v>
      </c>
    </row>
    <row r="21" spans="1:58" s="19" customFormat="1" ht="10.5" x14ac:dyDescent="0.15">
      <c r="A21" s="232" t="s">
        <v>29</v>
      </c>
      <c r="B21" s="339" t="s">
        <v>20</v>
      </c>
      <c r="C21" s="387">
        <v>0</v>
      </c>
      <c r="D21" s="349"/>
      <c r="E21" s="350"/>
      <c r="F21" s="350"/>
      <c r="G21" s="350"/>
      <c r="H21" s="350"/>
      <c r="I21" s="351"/>
      <c r="J21" s="376"/>
      <c r="K21" s="351"/>
      <c r="L21" s="341"/>
      <c r="M21" s="408" t="s">
        <v>62</v>
      </c>
      <c r="N21" s="216"/>
      <c r="O21" s="216"/>
      <c r="P21" s="216"/>
      <c r="Q21" s="216"/>
      <c r="R21" s="216"/>
      <c r="S21" s="216"/>
      <c r="T21" s="216"/>
      <c r="U21" s="216"/>
      <c r="V21" s="216"/>
      <c r="W21" s="238"/>
      <c r="X21" s="216"/>
      <c r="Y21" s="217"/>
      <c r="Z21" s="217"/>
      <c r="AA21" s="217"/>
      <c r="AB21" s="217"/>
      <c r="AC21" s="217"/>
      <c r="AD21" s="216"/>
      <c r="AE21" s="216"/>
      <c r="AF21" s="216"/>
      <c r="AG21" s="216"/>
      <c r="AH21" s="216"/>
      <c r="AI21" s="216"/>
      <c r="AJ21" s="216"/>
      <c r="AK21" s="216"/>
      <c r="AL21" s="216"/>
      <c r="AM21" s="216"/>
      <c r="AN21" s="216"/>
      <c r="AO21" s="216"/>
      <c r="AP21" s="216"/>
      <c r="AQ21" s="216"/>
      <c r="AR21" s="216"/>
      <c r="AS21" s="216"/>
      <c r="AT21" s="217"/>
      <c r="AU21" s="217"/>
      <c r="AV21" s="217"/>
      <c r="AW21" s="217"/>
      <c r="AX21" s="217"/>
      <c r="AY21" s="217"/>
      <c r="AZ21" s="217"/>
      <c r="BA21" s="414" t="s">
        <v>63</v>
      </c>
      <c r="BB21" s="414" t="s">
        <v>63</v>
      </c>
      <c r="BC21" s="414" t="s">
        <v>63</v>
      </c>
      <c r="BD21" s="337">
        <v>0</v>
      </c>
      <c r="BE21" s="337">
        <v>0</v>
      </c>
      <c r="BF21" s="337" t="s">
        <v>63</v>
      </c>
    </row>
    <row r="22" spans="1:58" s="9" customFormat="1" ht="15" x14ac:dyDescent="0.2">
      <c r="A22" s="258" t="s">
        <v>30</v>
      </c>
      <c r="B22" s="264"/>
      <c r="C22" s="265"/>
      <c r="D22" s="264"/>
      <c r="E22" s="234"/>
      <c r="F22" s="234"/>
      <c r="G22" s="234"/>
      <c r="H22" s="234"/>
      <c r="I22" s="234"/>
      <c r="J22" s="234"/>
      <c r="K22" s="234"/>
      <c r="L22" s="234"/>
      <c r="M22" s="242"/>
      <c r="N22" s="242"/>
      <c r="O22" s="216"/>
      <c r="P22" s="216"/>
      <c r="Q22" s="216"/>
      <c r="R22" s="216"/>
      <c r="S22" s="216"/>
      <c r="T22" s="216"/>
      <c r="U22" s="216"/>
      <c r="V22" s="238"/>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row>
    <row r="23" spans="1:58" s="19" customFormat="1" ht="21" x14ac:dyDescent="0.2">
      <c r="A23" s="266" t="s">
        <v>4</v>
      </c>
      <c r="B23" s="232" t="s">
        <v>31</v>
      </c>
      <c r="C23" s="232" t="s">
        <v>32</v>
      </c>
      <c r="D23" s="216"/>
      <c r="E23" s="216"/>
      <c r="F23" s="216"/>
      <c r="G23" s="216"/>
      <c r="H23" s="216"/>
      <c r="I23" s="216"/>
      <c r="J23" s="216"/>
      <c r="K23" s="267"/>
      <c r="L23" s="267"/>
      <c r="M23" s="242"/>
      <c r="N23" s="216"/>
      <c r="O23" s="216"/>
      <c r="P23" s="216"/>
      <c r="Q23" s="216"/>
      <c r="R23" s="216"/>
      <c r="S23" s="216"/>
      <c r="T23" s="216"/>
      <c r="U23" s="216"/>
      <c r="V23" s="238"/>
      <c r="W23" s="216"/>
      <c r="X23" s="216"/>
      <c r="Y23" s="217"/>
      <c r="Z23" s="217"/>
      <c r="AA23" s="217"/>
      <c r="AB23" s="217"/>
      <c r="AC23" s="217"/>
      <c r="AD23" s="216"/>
      <c r="AE23" s="216"/>
      <c r="AF23" s="216"/>
      <c r="AG23" s="216"/>
      <c r="AH23" s="216"/>
      <c r="AI23" s="216"/>
      <c r="AJ23" s="216"/>
      <c r="AK23" s="216"/>
      <c r="AL23" s="216"/>
      <c r="AM23" s="216"/>
      <c r="AN23" s="216"/>
      <c r="AO23" s="217"/>
      <c r="AP23" s="217"/>
      <c r="AQ23" s="217"/>
      <c r="AR23" s="217"/>
      <c r="AS23" s="217"/>
      <c r="AT23" s="217"/>
      <c r="AU23" s="217"/>
      <c r="AV23" s="217"/>
      <c r="AW23" s="217"/>
      <c r="AX23" s="217"/>
      <c r="AY23" s="217"/>
      <c r="AZ23" s="217"/>
      <c r="BA23" s="216"/>
      <c r="BB23" s="216"/>
      <c r="BC23" s="216"/>
      <c r="BD23" s="216"/>
      <c r="BE23" s="216"/>
      <c r="BF23" s="217"/>
    </row>
    <row r="24" spans="1:58" s="19" customFormat="1" ht="21" x14ac:dyDescent="0.2">
      <c r="A24" s="268" t="s">
        <v>33</v>
      </c>
      <c r="B24" s="384"/>
      <c r="C24" s="384"/>
      <c r="D24" s="216"/>
      <c r="E24" s="216"/>
      <c r="F24" s="216"/>
      <c r="G24" s="216"/>
      <c r="H24" s="216"/>
      <c r="I24" s="216"/>
      <c r="J24" s="216"/>
      <c r="K24" s="267"/>
      <c r="L24" s="267"/>
      <c r="M24" s="242"/>
      <c r="N24" s="216"/>
      <c r="O24" s="216"/>
      <c r="P24" s="216"/>
      <c r="Q24" s="216"/>
      <c r="R24" s="216"/>
      <c r="S24" s="216"/>
      <c r="T24" s="216"/>
      <c r="U24" s="216"/>
      <c r="V24" s="238"/>
      <c r="W24" s="216"/>
      <c r="X24" s="216"/>
      <c r="Y24" s="217"/>
      <c r="Z24" s="217"/>
      <c r="AA24" s="217"/>
      <c r="AB24" s="217"/>
      <c r="AC24" s="217"/>
      <c r="AD24" s="216"/>
      <c r="AE24" s="216"/>
      <c r="AF24" s="216"/>
      <c r="AG24" s="216"/>
      <c r="AH24" s="216"/>
      <c r="AI24" s="216"/>
      <c r="AJ24" s="216"/>
      <c r="AK24" s="216"/>
      <c r="AL24" s="216"/>
      <c r="AM24" s="216"/>
      <c r="AN24" s="216"/>
      <c r="AO24" s="217"/>
      <c r="AP24" s="217"/>
      <c r="AQ24" s="217"/>
      <c r="AR24" s="217"/>
      <c r="AS24" s="217"/>
      <c r="AT24" s="217"/>
      <c r="AU24" s="217"/>
      <c r="AV24" s="217"/>
      <c r="AW24" s="217"/>
      <c r="AX24" s="217"/>
      <c r="AY24" s="217"/>
      <c r="AZ24" s="217"/>
      <c r="BA24" s="216"/>
      <c r="BB24" s="216"/>
      <c r="BC24" s="216"/>
      <c r="BD24" s="216"/>
      <c r="BE24" s="216"/>
      <c r="BF24" s="217"/>
    </row>
    <row r="25" spans="1:58" s="19" customFormat="1" ht="14.25" x14ac:dyDescent="0.2">
      <c r="A25" s="269" t="s">
        <v>34</v>
      </c>
      <c r="B25" s="269"/>
      <c r="C25" s="269"/>
      <c r="D25" s="258"/>
      <c r="E25" s="258"/>
      <c r="F25" s="258"/>
      <c r="G25" s="258"/>
      <c r="H25" s="258"/>
      <c r="I25" s="258"/>
      <c r="J25" s="258"/>
      <c r="K25" s="258"/>
      <c r="L25" s="258"/>
      <c r="M25" s="242"/>
      <c r="N25" s="220"/>
      <c r="O25" s="216"/>
      <c r="P25" s="216"/>
      <c r="Q25" s="216"/>
      <c r="R25" s="216"/>
      <c r="S25" s="216"/>
      <c r="T25" s="216"/>
      <c r="U25" s="216"/>
      <c r="V25" s="238"/>
      <c r="W25" s="216"/>
      <c r="X25" s="216"/>
      <c r="Y25" s="217"/>
      <c r="Z25" s="217"/>
      <c r="AA25" s="217"/>
      <c r="AB25" s="217"/>
      <c r="AC25" s="217"/>
      <c r="AD25" s="216"/>
      <c r="AE25" s="216"/>
      <c r="AF25" s="216"/>
      <c r="AG25" s="216"/>
      <c r="AH25" s="216"/>
      <c r="AI25" s="216"/>
      <c r="AJ25" s="216"/>
      <c r="AK25" s="216"/>
      <c r="AL25" s="216"/>
      <c r="AM25" s="216"/>
      <c r="AN25" s="216"/>
      <c r="AO25" s="217"/>
      <c r="AP25" s="217"/>
      <c r="AQ25" s="217"/>
      <c r="AR25" s="217"/>
      <c r="AS25" s="217"/>
      <c r="AT25" s="217"/>
      <c r="AU25" s="217"/>
      <c r="AV25" s="217"/>
      <c r="AW25" s="217"/>
      <c r="AX25" s="217"/>
      <c r="AY25" s="217"/>
      <c r="AZ25" s="217"/>
      <c r="BA25" s="216"/>
      <c r="BB25" s="216"/>
      <c r="BC25" s="216"/>
      <c r="BD25" s="216"/>
      <c r="BE25" s="216"/>
      <c r="BF25" s="217"/>
    </row>
    <row r="26" spans="1:58" s="19" customFormat="1" x14ac:dyDescent="0.2">
      <c r="A26" s="698" t="s">
        <v>35</v>
      </c>
      <c r="B26" s="699"/>
      <c r="C26" s="675" t="s">
        <v>27</v>
      </c>
      <c r="D26" s="702" t="s">
        <v>36</v>
      </c>
      <c r="E26" s="703"/>
      <c r="F26" s="222"/>
      <c r="G26" s="222"/>
      <c r="H26" s="222"/>
      <c r="I26" s="222"/>
      <c r="J26" s="222"/>
      <c r="K26" s="267"/>
      <c r="L26" s="267"/>
      <c r="M26" s="242"/>
      <c r="N26" s="220"/>
      <c r="O26" s="216"/>
      <c r="P26" s="216"/>
      <c r="Q26" s="216"/>
      <c r="R26" s="216"/>
      <c r="S26" s="216"/>
      <c r="T26" s="216"/>
      <c r="U26" s="216"/>
      <c r="V26" s="238"/>
      <c r="W26" s="216"/>
      <c r="X26" s="216"/>
      <c r="Y26" s="217"/>
      <c r="Z26" s="217"/>
      <c r="AA26" s="217"/>
      <c r="AB26" s="217"/>
      <c r="AC26" s="217"/>
      <c r="AD26" s="216"/>
      <c r="AE26" s="216"/>
      <c r="AF26" s="216"/>
      <c r="AG26" s="216"/>
      <c r="AH26" s="216"/>
      <c r="AI26" s="216"/>
      <c r="AJ26" s="216"/>
      <c r="AK26" s="216"/>
      <c r="AL26" s="216"/>
      <c r="AM26" s="216"/>
      <c r="AN26" s="216"/>
      <c r="AO26" s="216"/>
      <c r="AP26" s="217"/>
      <c r="AQ26" s="217"/>
      <c r="AR26" s="217"/>
      <c r="AS26" s="217"/>
      <c r="AT26" s="217"/>
      <c r="AU26" s="217"/>
      <c r="AV26" s="217"/>
      <c r="AW26" s="217"/>
      <c r="AX26" s="217"/>
      <c r="AY26" s="217"/>
      <c r="AZ26" s="217"/>
      <c r="BA26" s="216"/>
      <c r="BB26" s="216"/>
      <c r="BC26" s="216"/>
      <c r="BD26" s="216"/>
      <c r="BE26" s="216"/>
      <c r="BF26" s="217"/>
    </row>
    <row r="27" spans="1:58" s="19" customFormat="1" x14ac:dyDescent="0.2">
      <c r="A27" s="700"/>
      <c r="B27" s="701"/>
      <c r="C27" s="676"/>
      <c r="D27" s="230" t="s">
        <v>37</v>
      </c>
      <c r="E27" s="231" t="s">
        <v>17</v>
      </c>
      <c r="F27" s="222"/>
      <c r="G27" s="222"/>
      <c r="H27" s="222"/>
      <c r="I27" s="222"/>
      <c r="J27" s="222"/>
      <c r="K27" s="267"/>
      <c r="L27" s="267"/>
      <c r="M27" s="242"/>
      <c r="N27" s="220"/>
      <c r="O27" s="216"/>
      <c r="P27" s="216"/>
      <c r="Q27" s="216"/>
      <c r="R27" s="216"/>
      <c r="S27" s="216"/>
      <c r="T27" s="216"/>
      <c r="U27" s="216"/>
      <c r="V27" s="238"/>
      <c r="W27" s="216"/>
      <c r="X27" s="216"/>
      <c r="Y27" s="217"/>
      <c r="Z27" s="217"/>
      <c r="AA27" s="217"/>
      <c r="AB27" s="217"/>
      <c r="AC27" s="217"/>
      <c r="AD27" s="216"/>
      <c r="AE27" s="216"/>
      <c r="AF27" s="216"/>
      <c r="AG27" s="216"/>
      <c r="AH27" s="216"/>
      <c r="AI27" s="216"/>
      <c r="AJ27" s="216"/>
      <c r="AK27" s="216"/>
      <c r="AL27" s="216"/>
      <c r="AM27" s="216"/>
      <c r="AN27" s="216"/>
      <c r="AO27" s="216"/>
      <c r="AP27" s="217"/>
      <c r="AQ27" s="217"/>
      <c r="AR27" s="217"/>
      <c r="AS27" s="217"/>
      <c r="AT27" s="217"/>
      <c r="AU27" s="217"/>
      <c r="AV27" s="217"/>
      <c r="AW27" s="217"/>
      <c r="AX27" s="217"/>
      <c r="AY27" s="217"/>
      <c r="AZ27" s="217"/>
      <c r="BA27" s="216"/>
      <c r="BB27" s="216"/>
      <c r="BC27" s="216"/>
      <c r="BD27" s="216"/>
      <c r="BE27" s="216"/>
      <c r="BF27" s="217"/>
    </row>
    <row r="28" spans="1:58" s="19" customFormat="1" x14ac:dyDescent="0.2">
      <c r="A28" s="691" t="s">
        <v>38</v>
      </c>
      <c r="B28" s="692"/>
      <c r="C28" s="394">
        <v>0</v>
      </c>
      <c r="D28" s="390">
        <v>0</v>
      </c>
      <c r="E28" s="391">
        <v>0</v>
      </c>
      <c r="F28" s="409"/>
      <c r="G28" s="270"/>
      <c r="H28" s="270"/>
      <c r="I28" s="237"/>
      <c r="J28" s="237"/>
      <c r="K28" s="267"/>
      <c r="L28" s="267"/>
      <c r="M28" s="242"/>
      <c r="N28" s="237"/>
      <c r="O28" s="216"/>
      <c r="P28" s="216"/>
      <c r="Q28" s="216"/>
      <c r="R28" s="216"/>
      <c r="S28" s="216"/>
      <c r="T28" s="216"/>
      <c r="U28" s="216"/>
      <c r="V28" s="238"/>
      <c r="W28" s="216"/>
      <c r="X28" s="216"/>
      <c r="Y28" s="217"/>
      <c r="Z28" s="217"/>
      <c r="AA28" s="217"/>
      <c r="AB28" s="217"/>
      <c r="AC28" s="217"/>
      <c r="AD28" s="216"/>
      <c r="AE28" s="216"/>
      <c r="AF28" s="216"/>
      <c r="AG28" s="216"/>
      <c r="AH28" s="216"/>
      <c r="AI28" s="216"/>
      <c r="AJ28" s="216"/>
      <c r="AK28" s="216"/>
      <c r="AL28" s="216"/>
      <c r="AM28" s="216"/>
      <c r="AN28" s="216"/>
      <c r="AO28" s="216"/>
      <c r="AP28" s="217"/>
      <c r="AQ28" s="217"/>
      <c r="AR28" s="217"/>
      <c r="AS28" s="217"/>
      <c r="AT28" s="217"/>
      <c r="AU28" s="217"/>
      <c r="AV28" s="217"/>
      <c r="AW28" s="217"/>
      <c r="AX28" s="217"/>
      <c r="AY28" s="217"/>
      <c r="AZ28" s="217"/>
      <c r="BA28" s="217"/>
      <c r="BB28" s="217"/>
      <c r="BC28" s="217"/>
      <c r="BD28" s="217"/>
      <c r="BE28" s="216"/>
      <c r="BF28" s="217"/>
    </row>
    <row r="29" spans="1:58" s="19" customFormat="1" x14ac:dyDescent="0.2">
      <c r="A29" s="693" t="s">
        <v>19</v>
      </c>
      <c r="B29" s="694"/>
      <c r="C29" s="372">
        <v>0</v>
      </c>
      <c r="D29" s="347"/>
      <c r="E29" s="345"/>
      <c r="F29" s="409" t="s">
        <v>62</v>
      </c>
      <c r="G29" s="270"/>
      <c r="H29" s="270"/>
      <c r="I29" s="237"/>
      <c r="J29" s="237"/>
      <c r="K29" s="267"/>
      <c r="L29" s="267"/>
      <c r="M29" s="242"/>
      <c r="N29" s="237"/>
      <c r="O29" s="216"/>
      <c r="P29" s="216"/>
      <c r="Q29" s="216"/>
      <c r="R29" s="216"/>
      <c r="S29" s="216"/>
      <c r="T29" s="216"/>
      <c r="U29" s="216"/>
      <c r="V29" s="238"/>
      <c r="W29" s="216"/>
      <c r="X29" s="216"/>
      <c r="Y29" s="217"/>
      <c r="Z29" s="217"/>
      <c r="AA29" s="217"/>
      <c r="AB29" s="217"/>
      <c r="AC29" s="217"/>
      <c r="AD29" s="216"/>
      <c r="AE29" s="216"/>
      <c r="AF29" s="216"/>
      <c r="AG29" s="216"/>
      <c r="AH29" s="216"/>
      <c r="AI29" s="216"/>
      <c r="AJ29" s="216"/>
      <c r="AK29" s="216"/>
      <c r="AL29" s="216"/>
      <c r="AM29" s="216"/>
      <c r="AN29" s="216"/>
      <c r="AO29" s="216"/>
      <c r="AP29" s="217"/>
      <c r="AQ29" s="217"/>
      <c r="AR29" s="217"/>
      <c r="AS29" s="217"/>
      <c r="AT29" s="217"/>
      <c r="AU29" s="217"/>
      <c r="AV29" s="217"/>
      <c r="AW29" s="217"/>
      <c r="AX29" s="217"/>
      <c r="AY29" s="217"/>
      <c r="AZ29" s="217"/>
      <c r="BA29" s="414" t="s">
        <v>63</v>
      </c>
      <c r="BB29" s="414" t="s">
        <v>63</v>
      </c>
      <c r="BC29" s="217"/>
      <c r="BD29" s="337">
        <v>0</v>
      </c>
      <c r="BE29" s="337">
        <v>0</v>
      </c>
      <c r="BF29" s="217"/>
    </row>
    <row r="30" spans="1:58" s="19" customFormat="1" x14ac:dyDescent="0.2">
      <c r="A30" s="689" t="s">
        <v>24</v>
      </c>
      <c r="B30" s="690"/>
      <c r="C30" s="395">
        <v>0</v>
      </c>
      <c r="D30" s="362"/>
      <c r="E30" s="346"/>
      <c r="F30" s="409" t="s">
        <v>62</v>
      </c>
      <c r="G30" s="270"/>
      <c r="H30" s="270"/>
      <c r="I30" s="237"/>
      <c r="J30" s="237"/>
      <c r="K30" s="267"/>
      <c r="L30" s="267"/>
      <c r="M30" s="242"/>
      <c r="N30" s="237"/>
      <c r="O30" s="216"/>
      <c r="P30" s="216"/>
      <c r="Q30" s="216"/>
      <c r="R30" s="216"/>
      <c r="S30" s="216"/>
      <c r="T30" s="216"/>
      <c r="U30" s="216"/>
      <c r="V30" s="238"/>
      <c r="W30" s="216"/>
      <c r="X30" s="216"/>
      <c r="Y30" s="217"/>
      <c r="Z30" s="217"/>
      <c r="AA30" s="217"/>
      <c r="AB30" s="217"/>
      <c r="AC30" s="217"/>
      <c r="AD30" s="216"/>
      <c r="AE30" s="216"/>
      <c r="AF30" s="216"/>
      <c r="AG30" s="216"/>
      <c r="AH30" s="216"/>
      <c r="AI30" s="216"/>
      <c r="AJ30" s="216"/>
      <c r="AK30" s="216"/>
      <c r="AL30" s="216"/>
      <c r="AM30" s="216"/>
      <c r="AN30" s="216"/>
      <c r="AO30" s="216"/>
      <c r="AP30" s="217"/>
      <c r="AQ30" s="217"/>
      <c r="AR30" s="217"/>
      <c r="AS30" s="217"/>
      <c r="AT30" s="217"/>
      <c r="AU30" s="217"/>
      <c r="AV30" s="217"/>
      <c r="AW30" s="217"/>
      <c r="AX30" s="217"/>
      <c r="AY30" s="217"/>
      <c r="AZ30" s="217"/>
      <c r="BA30" s="414" t="s">
        <v>63</v>
      </c>
      <c r="BB30" s="414" t="s">
        <v>63</v>
      </c>
      <c r="BC30" s="217"/>
      <c r="BD30" s="337">
        <v>0</v>
      </c>
      <c r="BE30" s="337">
        <v>0</v>
      </c>
      <c r="BF30" s="217"/>
    </row>
    <row r="31" spans="1:58" s="19" customFormat="1" x14ac:dyDescent="0.2">
      <c r="A31" s="691" t="s">
        <v>39</v>
      </c>
      <c r="B31" s="692"/>
      <c r="C31" s="394">
        <v>0</v>
      </c>
      <c r="D31" s="390">
        <v>0</v>
      </c>
      <c r="E31" s="391">
        <v>0</v>
      </c>
      <c r="F31" s="410"/>
      <c r="G31" s="270"/>
      <c r="H31" s="270"/>
      <c r="I31" s="237"/>
      <c r="J31" s="237"/>
      <c r="K31" s="267"/>
      <c r="L31" s="267"/>
      <c r="M31" s="242"/>
      <c r="N31" s="237"/>
      <c r="O31" s="216"/>
      <c r="P31" s="216"/>
      <c r="Q31" s="216"/>
      <c r="R31" s="216"/>
      <c r="S31" s="216"/>
      <c r="T31" s="216"/>
      <c r="U31" s="216"/>
      <c r="V31" s="238"/>
      <c r="W31" s="216"/>
      <c r="X31" s="216"/>
      <c r="Y31" s="217"/>
      <c r="Z31" s="217"/>
      <c r="AA31" s="217"/>
      <c r="AB31" s="217"/>
      <c r="AC31" s="217"/>
      <c r="AD31" s="216"/>
      <c r="AE31" s="216"/>
      <c r="AF31" s="216"/>
      <c r="AG31" s="216"/>
      <c r="AH31" s="216"/>
      <c r="AI31" s="216"/>
      <c r="AJ31" s="216"/>
      <c r="AK31" s="216"/>
      <c r="AL31" s="216"/>
      <c r="AM31" s="216"/>
      <c r="AN31" s="216"/>
      <c r="AO31" s="216"/>
      <c r="AP31" s="217"/>
      <c r="AQ31" s="217"/>
      <c r="AR31" s="217"/>
      <c r="AS31" s="217"/>
      <c r="AT31" s="217"/>
      <c r="AU31" s="217"/>
      <c r="AV31" s="217"/>
      <c r="AW31" s="217"/>
      <c r="AX31" s="217"/>
      <c r="AY31" s="217"/>
      <c r="AZ31" s="217"/>
      <c r="BA31" s="217"/>
      <c r="BB31" s="217"/>
      <c r="BC31" s="217"/>
      <c r="BD31" s="217"/>
      <c r="BE31" s="217"/>
      <c r="BF31" s="217"/>
    </row>
    <row r="32" spans="1:58" s="19" customFormat="1" x14ac:dyDescent="0.2">
      <c r="A32" s="693" t="s">
        <v>19</v>
      </c>
      <c r="B32" s="694"/>
      <c r="C32" s="372">
        <v>0</v>
      </c>
      <c r="D32" s="347"/>
      <c r="E32" s="345"/>
      <c r="F32" s="409" t="s">
        <v>62</v>
      </c>
      <c r="G32" s="270"/>
      <c r="H32" s="270"/>
      <c r="I32" s="237"/>
      <c r="J32" s="237"/>
      <c r="K32" s="267"/>
      <c r="L32" s="267"/>
      <c r="M32" s="242"/>
      <c r="N32" s="237"/>
      <c r="O32" s="216"/>
      <c r="P32" s="216"/>
      <c r="Q32" s="216"/>
      <c r="R32" s="216"/>
      <c r="S32" s="216"/>
      <c r="T32" s="216"/>
      <c r="U32" s="216"/>
      <c r="V32" s="238"/>
      <c r="W32" s="216"/>
      <c r="X32" s="216"/>
      <c r="Y32" s="217"/>
      <c r="Z32" s="217"/>
      <c r="AA32" s="217"/>
      <c r="AB32" s="217"/>
      <c r="AC32" s="217"/>
      <c r="AD32" s="216"/>
      <c r="AE32" s="216"/>
      <c r="AF32" s="216"/>
      <c r="AG32" s="216"/>
      <c r="AH32" s="216"/>
      <c r="AI32" s="216"/>
      <c r="AJ32" s="216"/>
      <c r="AK32" s="216"/>
      <c r="AL32" s="216"/>
      <c r="AM32" s="216"/>
      <c r="AN32" s="216"/>
      <c r="AO32" s="216"/>
      <c r="AP32" s="217"/>
      <c r="AQ32" s="217"/>
      <c r="AR32" s="217"/>
      <c r="AS32" s="217"/>
      <c r="AT32" s="217"/>
      <c r="AU32" s="217"/>
      <c r="AV32" s="217"/>
      <c r="AW32" s="217"/>
      <c r="AX32" s="217"/>
      <c r="AY32" s="217"/>
      <c r="AZ32" s="217"/>
      <c r="BA32" s="217"/>
      <c r="BB32" s="414" t="s">
        <v>63</v>
      </c>
      <c r="BC32" s="217"/>
      <c r="BD32" s="217"/>
      <c r="BE32" s="337">
        <v>0</v>
      </c>
      <c r="BF32" s="217"/>
    </row>
    <row r="33" spans="1:67" s="19" customFormat="1" x14ac:dyDescent="0.2">
      <c r="A33" s="695" t="s">
        <v>24</v>
      </c>
      <c r="B33" s="696"/>
      <c r="C33" s="387">
        <v>0</v>
      </c>
      <c r="D33" s="349"/>
      <c r="E33" s="351"/>
      <c r="F33" s="409" t="s">
        <v>62</v>
      </c>
      <c r="G33" s="270"/>
      <c r="H33" s="270"/>
      <c r="I33" s="237"/>
      <c r="J33" s="237"/>
      <c r="K33" s="267"/>
      <c r="L33" s="267"/>
      <c r="M33" s="242"/>
      <c r="N33" s="237"/>
      <c r="O33" s="216"/>
      <c r="P33" s="216"/>
      <c r="Q33" s="216"/>
      <c r="R33" s="216"/>
      <c r="S33" s="216"/>
      <c r="T33" s="216"/>
      <c r="U33" s="216"/>
      <c r="V33" s="238"/>
      <c r="W33" s="216"/>
      <c r="X33" s="216"/>
      <c r="Y33" s="217"/>
      <c r="Z33" s="217"/>
      <c r="AA33" s="217"/>
      <c r="AB33" s="217"/>
      <c r="AC33" s="217"/>
      <c r="AD33" s="216"/>
      <c r="AE33" s="216"/>
      <c r="AF33" s="216"/>
      <c r="AG33" s="216"/>
      <c r="AH33" s="216"/>
      <c r="AI33" s="216"/>
      <c r="AJ33" s="216"/>
      <c r="AK33" s="216"/>
      <c r="AL33" s="216"/>
      <c r="AM33" s="216"/>
      <c r="AN33" s="216"/>
      <c r="AO33" s="216"/>
      <c r="AP33" s="217"/>
      <c r="AQ33" s="217"/>
      <c r="AR33" s="217"/>
      <c r="AS33" s="217"/>
      <c r="AT33" s="217"/>
      <c r="AU33" s="217"/>
      <c r="AV33" s="217"/>
      <c r="AW33" s="217"/>
      <c r="AX33" s="217"/>
      <c r="AY33" s="217"/>
      <c r="AZ33" s="217"/>
      <c r="BA33" s="217"/>
      <c r="BB33" s="414" t="s">
        <v>63</v>
      </c>
      <c r="BC33" s="217"/>
      <c r="BD33" s="217"/>
      <c r="BE33" s="337">
        <v>0</v>
      </c>
      <c r="BF33" s="217"/>
      <c r="BG33" s="217"/>
      <c r="BH33" s="217"/>
      <c r="BI33" s="217"/>
      <c r="BJ33" s="217"/>
      <c r="BK33" s="217"/>
      <c r="BL33" s="217"/>
      <c r="BM33" s="217"/>
      <c r="BN33" s="217"/>
      <c r="BO33" s="217"/>
    </row>
    <row r="34" spans="1:67" s="9" customFormat="1" ht="15" x14ac:dyDescent="0.2">
      <c r="A34" s="255" t="s">
        <v>40</v>
      </c>
      <c r="B34" s="225"/>
      <c r="C34" s="224"/>
      <c r="D34" s="224"/>
      <c r="E34" s="224"/>
      <c r="F34" s="224"/>
      <c r="G34" s="224"/>
      <c r="H34" s="224"/>
      <c r="I34" s="256"/>
      <c r="J34" s="225"/>
      <c r="K34" s="234"/>
      <c r="L34" s="234"/>
      <c r="M34" s="242"/>
      <c r="N34" s="220"/>
      <c r="O34" s="216"/>
      <c r="P34" s="216"/>
      <c r="Q34" s="216"/>
      <c r="R34" s="216"/>
      <c r="S34" s="216"/>
      <c r="T34" s="216"/>
      <c r="U34" s="216"/>
      <c r="V34" s="238"/>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7"/>
      <c r="BB34" s="216"/>
      <c r="BC34" s="217"/>
      <c r="BD34" s="217"/>
      <c r="BE34" s="216"/>
      <c r="BF34" s="216"/>
      <c r="BG34" s="216"/>
      <c r="BH34" s="216"/>
      <c r="BI34" s="216"/>
      <c r="BJ34" s="216"/>
      <c r="BK34" s="216"/>
      <c r="BL34" s="216"/>
      <c r="BM34" s="216"/>
      <c r="BN34" s="216"/>
      <c r="BO34" s="216"/>
    </row>
    <row r="35" spans="1:67" s="9" customFormat="1" ht="15" x14ac:dyDescent="0.2">
      <c r="A35" s="258" t="s">
        <v>41</v>
      </c>
      <c r="B35" s="234"/>
      <c r="C35" s="234"/>
      <c r="D35" s="234"/>
      <c r="E35" s="234"/>
      <c r="F35" s="234"/>
      <c r="G35" s="234"/>
      <c r="H35" s="234"/>
      <c r="I35" s="234"/>
      <c r="J35" s="234"/>
      <c r="K35" s="234"/>
      <c r="L35" s="234"/>
      <c r="M35" s="242"/>
      <c r="N35" s="242"/>
      <c r="O35" s="216"/>
      <c r="P35" s="216"/>
      <c r="Q35" s="216"/>
      <c r="R35" s="216"/>
      <c r="S35" s="216"/>
      <c r="T35" s="216"/>
      <c r="U35" s="216"/>
      <c r="V35" s="238"/>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row>
    <row r="36" spans="1:67" s="19" customFormat="1" ht="10.5" customHeight="1" x14ac:dyDescent="0.15">
      <c r="A36" s="681" t="s">
        <v>4</v>
      </c>
      <c r="B36" s="681" t="s">
        <v>5</v>
      </c>
      <c r="C36" s="675" t="s">
        <v>6</v>
      </c>
      <c r="D36" s="685" t="s">
        <v>7</v>
      </c>
      <c r="E36" s="686"/>
      <c r="F36" s="686"/>
      <c r="G36" s="686"/>
      <c r="H36" s="686"/>
      <c r="I36" s="687"/>
      <c r="J36" s="685" t="s">
        <v>8</v>
      </c>
      <c r="K36" s="687"/>
      <c r="L36" s="675" t="s">
        <v>9</v>
      </c>
      <c r="M36" s="415"/>
      <c r="N36" s="415"/>
      <c r="O36" s="216"/>
      <c r="P36" s="216"/>
      <c r="Q36" s="216"/>
      <c r="R36" s="216"/>
      <c r="S36" s="216"/>
      <c r="T36" s="216"/>
      <c r="U36" s="216"/>
      <c r="V36" s="238"/>
      <c r="W36" s="216"/>
      <c r="X36" s="216"/>
      <c r="Y36" s="217"/>
      <c r="Z36" s="217"/>
      <c r="AA36" s="217"/>
      <c r="AB36" s="217"/>
      <c r="AC36" s="217"/>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row>
    <row r="37" spans="1:67" s="19" customFormat="1" ht="21" x14ac:dyDescent="0.15">
      <c r="A37" s="682"/>
      <c r="B37" s="682"/>
      <c r="C37" s="676"/>
      <c r="D37" s="226" t="s">
        <v>10</v>
      </c>
      <c r="E37" s="229" t="s">
        <v>11</v>
      </c>
      <c r="F37" s="229" t="s">
        <v>12</v>
      </c>
      <c r="G37" s="229" t="s">
        <v>13</v>
      </c>
      <c r="H37" s="229" t="s">
        <v>14</v>
      </c>
      <c r="I37" s="241" t="s">
        <v>15</v>
      </c>
      <c r="J37" s="246" t="s">
        <v>16</v>
      </c>
      <c r="K37" s="247" t="s">
        <v>17</v>
      </c>
      <c r="L37" s="676"/>
      <c r="M37" s="415"/>
      <c r="N37" s="415"/>
      <c r="O37" s="216"/>
      <c r="P37" s="216"/>
      <c r="Q37" s="216"/>
      <c r="R37" s="216"/>
      <c r="S37" s="216"/>
      <c r="T37" s="216"/>
      <c r="U37" s="216"/>
      <c r="V37" s="238"/>
      <c r="W37" s="216"/>
      <c r="X37" s="216"/>
      <c r="Y37" s="217"/>
      <c r="Z37" s="217"/>
      <c r="AA37" s="217"/>
      <c r="AB37" s="217"/>
      <c r="AC37" s="217"/>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row>
    <row r="38" spans="1:67" s="19" customFormat="1" ht="10.5" x14ac:dyDescent="0.15">
      <c r="A38" s="683" t="s">
        <v>18</v>
      </c>
      <c r="B38" s="260" t="s">
        <v>19</v>
      </c>
      <c r="C38" s="394">
        <v>0</v>
      </c>
      <c r="D38" s="358"/>
      <c r="E38" s="359"/>
      <c r="F38" s="359"/>
      <c r="G38" s="359"/>
      <c r="H38" s="359"/>
      <c r="I38" s="371"/>
      <c r="J38" s="358"/>
      <c r="K38" s="371"/>
      <c r="L38" s="378"/>
      <c r="M38" s="408" t="s">
        <v>62</v>
      </c>
      <c r="N38" s="216"/>
      <c r="O38" s="216"/>
      <c r="P38" s="216"/>
      <c r="Q38" s="216"/>
      <c r="R38" s="216"/>
      <c r="S38" s="216"/>
      <c r="T38" s="216"/>
      <c r="U38" s="216"/>
      <c r="V38" s="216"/>
      <c r="W38" s="238"/>
      <c r="X38" s="216"/>
      <c r="Y38" s="217"/>
      <c r="Z38" s="217"/>
      <c r="AA38" s="217"/>
      <c r="AB38" s="217"/>
      <c r="AC38" s="217"/>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414" t="s">
        <v>63</v>
      </c>
      <c r="BB38" s="414" t="s">
        <v>63</v>
      </c>
      <c r="BC38" s="414" t="s">
        <v>63</v>
      </c>
      <c r="BD38" s="337">
        <v>0</v>
      </c>
      <c r="BE38" s="337">
        <v>0</v>
      </c>
      <c r="BF38" s="337" t="s">
        <v>63</v>
      </c>
      <c r="BG38" s="216"/>
      <c r="BH38" s="216"/>
      <c r="BI38" s="216"/>
      <c r="BJ38" s="216"/>
      <c r="BK38" s="216"/>
      <c r="BL38" s="216"/>
      <c r="BM38" s="216"/>
      <c r="BN38" s="216"/>
      <c r="BO38" s="216"/>
    </row>
    <row r="39" spans="1:67" s="19" customFormat="1" ht="10.5" x14ac:dyDescent="0.15">
      <c r="A39" s="688"/>
      <c r="B39" s="261" t="s">
        <v>20</v>
      </c>
      <c r="C39" s="372">
        <v>37</v>
      </c>
      <c r="D39" s="347">
        <v>11</v>
      </c>
      <c r="E39" s="348">
        <v>3</v>
      </c>
      <c r="F39" s="348">
        <v>5</v>
      </c>
      <c r="G39" s="348"/>
      <c r="H39" s="348">
        <v>18</v>
      </c>
      <c r="I39" s="345"/>
      <c r="J39" s="347">
        <v>15</v>
      </c>
      <c r="K39" s="345">
        <v>22</v>
      </c>
      <c r="L39" s="340">
        <v>37</v>
      </c>
      <c r="M39" s="408" t="s">
        <v>62</v>
      </c>
      <c r="N39" s="216"/>
      <c r="O39" s="216"/>
      <c r="P39" s="216"/>
      <c r="Q39" s="216"/>
      <c r="R39" s="216"/>
      <c r="S39" s="216"/>
      <c r="T39" s="216"/>
      <c r="U39" s="216"/>
      <c r="V39" s="216"/>
      <c r="W39" s="238"/>
      <c r="X39" s="216"/>
      <c r="Y39" s="217"/>
      <c r="Z39" s="217"/>
      <c r="AA39" s="217"/>
      <c r="AB39" s="217"/>
      <c r="AC39" s="217"/>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414" t="s">
        <v>63</v>
      </c>
      <c r="BB39" s="414" t="s">
        <v>63</v>
      </c>
      <c r="BC39" s="414" t="s">
        <v>63</v>
      </c>
      <c r="BD39" s="337">
        <v>0</v>
      </c>
      <c r="BE39" s="337">
        <v>0</v>
      </c>
      <c r="BF39" s="337">
        <v>0</v>
      </c>
      <c r="BG39" s="216"/>
      <c r="BH39" s="216"/>
      <c r="BI39" s="216"/>
      <c r="BJ39" s="216"/>
      <c r="BK39" s="216"/>
      <c r="BL39" s="216"/>
      <c r="BM39" s="216"/>
      <c r="BN39" s="216"/>
      <c r="BO39" s="216"/>
    </row>
    <row r="40" spans="1:67" s="19" customFormat="1" ht="10.5" x14ac:dyDescent="0.15">
      <c r="A40" s="688"/>
      <c r="B40" s="261" t="s">
        <v>42</v>
      </c>
      <c r="C40" s="372">
        <v>464</v>
      </c>
      <c r="D40" s="347">
        <v>1</v>
      </c>
      <c r="E40" s="348">
        <v>3</v>
      </c>
      <c r="F40" s="348">
        <v>16</v>
      </c>
      <c r="G40" s="348">
        <v>21</v>
      </c>
      <c r="H40" s="348">
        <v>381</v>
      </c>
      <c r="I40" s="345">
        <v>42</v>
      </c>
      <c r="J40" s="347">
        <v>176</v>
      </c>
      <c r="K40" s="345">
        <v>288</v>
      </c>
      <c r="L40" s="340">
        <v>464</v>
      </c>
      <c r="M40" s="408" t="s">
        <v>62</v>
      </c>
      <c r="N40" s="216"/>
      <c r="O40" s="216"/>
      <c r="P40" s="216"/>
      <c r="Q40" s="216"/>
      <c r="R40" s="216"/>
      <c r="S40" s="216"/>
      <c r="T40" s="216"/>
      <c r="U40" s="216"/>
      <c r="V40" s="216"/>
      <c r="W40" s="238"/>
      <c r="X40" s="216"/>
      <c r="Y40" s="217"/>
      <c r="Z40" s="217"/>
      <c r="AA40" s="217"/>
      <c r="AB40" s="217"/>
      <c r="AC40" s="217"/>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414" t="s">
        <v>63</v>
      </c>
      <c r="BB40" s="414" t="s">
        <v>63</v>
      </c>
      <c r="BC40" s="414" t="s">
        <v>63</v>
      </c>
      <c r="BD40" s="337">
        <v>0</v>
      </c>
      <c r="BE40" s="337">
        <v>0</v>
      </c>
      <c r="BF40" s="337">
        <v>0</v>
      </c>
      <c r="BG40" s="216"/>
      <c r="BH40" s="216"/>
      <c r="BI40" s="216"/>
      <c r="BJ40" s="216"/>
      <c r="BK40" s="216"/>
      <c r="BL40" s="216"/>
      <c r="BM40" s="216"/>
      <c r="BN40" s="216"/>
      <c r="BO40" s="216"/>
    </row>
    <row r="41" spans="1:67" s="19" customFormat="1" ht="10.5" x14ac:dyDescent="0.15">
      <c r="A41" s="688"/>
      <c r="B41" s="261" t="s">
        <v>43</v>
      </c>
      <c r="C41" s="372">
        <v>0</v>
      </c>
      <c r="D41" s="347"/>
      <c r="E41" s="348"/>
      <c r="F41" s="348"/>
      <c r="G41" s="348"/>
      <c r="H41" s="348"/>
      <c r="I41" s="345"/>
      <c r="J41" s="347"/>
      <c r="K41" s="345"/>
      <c r="L41" s="340"/>
      <c r="M41" s="408" t="s">
        <v>62</v>
      </c>
      <c r="N41" s="216"/>
      <c r="O41" s="216"/>
      <c r="P41" s="216"/>
      <c r="Q41" s="216"/>
      <c r="R41" s="216"/>
      <c r="S41" s="216"/>
      <c r="T41" s="216"/>
      <c r="U41" s="216"/>
      <c r="V41" s="216"/>
      <c r="W41" s="238"/>
      <c r="X41" s="216"/>
      <c r="Y41" s="217"/>
      <c r="Z41" s="217"/>
      <c r="AA41" s="217"/>
      <c r="AB41" s="217"/>
      <c r="AC41" s="217"/>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414" t="s">
        <v>63</v>
      </c>
      <c r="BB41" s="414" t="s">
        <v>63</v>
      </c>
      <c r="BC41" s="414" t="s">
        <v>63</v>
      </c>
      <c r="BD41" s="337">
        <v>0</v>
      </c>
      <c r="BE41" s="337">
        <v>0</v>
      </c>
      <c r="BF41" s="337" t="s">
        <v>63</v>
      </c>
      <c r="BG41" s="216"/>
      <c r="BH41" s="216"/>
      <c r="BI41" s="216"/>
      <c r="BJ41" s="216"/>
      <c r="BK41" s="216"/>
      <c r="BL41" s="216"/>
      <c r="BM41" s="216"/>
      <c r="BN41" s="216"/>
      <c r="BO41" s="216"/>
    </row>
    <row r="42" spans="1:67" s="19" customFormat="1" ht="10.5" x14ac:dyDescent="0.15">
      <c r="A42" s="688"/>
      <c r="B42" s="261" t="s">
        <v>23</v>
      </c>
      <c r="C42" s="372">
        <v>49</v>
      </c>
      <c r="D42" s="347"/>
      <c r="E42" s="348"/>
      <c r="F42" s="348"/>
      <c r="G42" s="348"/>
      <c r="H42" s="348">
        <v>44</v>
      </c>
      <c r="I42" s="345">
        <v>5</v>
      </c>
      <c r="J42" s="347">
        <v>14</v>
      </c>
      <c r="K42" s="345">
        <v>35</v>
      </c>
      <c r="L42" s="340">
        <v>49</v>
      </c>
      <c r="M42" s="408" t="s">
        <v>62</v>
      </c>
      <c r="N42" s="216"/>
      <c r="O42" s="216"/>
      <c r="P42" s="216"/>
      <c r="Q42" s="216"/>
      <c r="R42" s="216"/>
      <c r="S42" s="216"/>
      <c r="T42" s="216"/>
      <c r="U42" s="216"/>
      <c r="V42" s="216"/>
      <c r="W42" s="238"/>
      <c r="X42" s="216"/>
      <c r="Y42" s="217"/>
      <c r="Z42" s="217"/>
      <c r="AA42" s="217"/>
      <c r="AB42" s="217"/>
      <c r="AC42" s="217"/>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414" t="s">
        <v>63</v>
      </c>
      <c r="BB42" s="414" t="s">
        <v>63</v>
      </c>
      <c r="BC42" s="414" t="s">
        <v>63</v>
      </c>
      <c r="BD42" s="337">
        <v>0</v>
      </c>
      <c r="BE42" s="337">
        <v>0</v>
      </c>
      <c r="BF42" s="337">
        <v>0</v>
      </c>
      <c r="BG42" s="216"/>
      <c r="BH42" s="216"/>
      <c r="BI42" s="216"/>
      <c r="BJ42" s="216"/>
      <c r="BK42" s="216"/>
      <c r="BL42" s="216"/>
      <c r="BM42" s="216"/>
      <c r="BN42" s="216"/>
      <c r="BO42" s="216"/>
    </row>
    <row r="43" spans="1:67" s="19" customFormat="1" ht="10.5" x14ac:dyDescent="0.15">
      <c r="A43" s="688"/>
      <c r="B43" s="261" t="s">
        <v>24</v>
      </c>
      <c r="C43" s="395">
        <v>0</v>
      </c>
      <c r="D43" s="362"/>
      <c r="E43" s="363"/>
      <c r="F43" s="363"/>
      <c r="G43" s="363"/>
      <c r="H43" s="363"/>
      <c r="I43" s="346"/>
      <c r="J43" s="362"/>
      <c r="K43" s="346"/>
      <c r="L43" s="393"/>
      <c r="M43" s="408" t="s">
        <v>62</v>
      </c>
      <c r="N43" s="216"/>
      <c r="O43" s="216"/>
      <c r="P43" s="216"/>
      <c r="Q43" s="216"/>
      <c r="R43" s="216"/>
      <c r="S43" s="216"/>
      <c r="T43" s="216"/>
      <c r="U43" s="216"/>
      <c r="V43" s="216"/>
      <c r="W43" s="238"/>
      <c r="X43" s="216"/>
      <c r="Y43" s="217"/>
      <c r="Z43" s="217"/>
      <c r="AA43" s="217"/>
      <c r="AB43" s="217"/>
      <c r="AC43" s="217"/>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414" t="s">
        <v>63</v>
      </c>
      <c r="BB43" s="414" t="s">
        <v>63</v>
      </c>
      <c r="BC43" s="414" t="s">
        <v>63</v>
      </c>
      <c r="BD43" s="337">
        <v>0</v>
      </c>
      <c r="BE43" s="337">
        <v>0</v>
      </c>
      <c r="BF43" s="337" t="s">
        <v>63</v>
      </c>
      <c r="BG43" s="216"/>
      <c r="BH43" s="216"/>
      <c r="BI43" s="216"/>
      <c r="BJ43" s="216"/>
      <c r="BK43" s="216"/>
      <c r="BL43" s="216"/>
      <c r="BM43" s="216"/>
      <c r="BN43" s="216"/>
      <c r="BO43" s="216"/>
    </row>
    <row r="44" spans="1:67" s="19" customFormat="1" ht="10.5" x14ac:dyDescent="0.15">
      <c r="A44" s="684"/>
      <c r="B44" s="262" t="s">
        <v>27</v>
      </c>
      <c r="C44" s="352">
        <v>550</v>
      </c>
      <c r="D44" s="368">
        <v>12</v>
      </c>
      <c r="E44" s="369">
        <v>6</v>
      </c>
      <c r="F44" s="369">
        <v>21</v>
      </c>
      <c r="G44" s="369">
        <v>21</v>
      </c>
      <c r="H44" s="369">
        <v>443</v>
      </c>
      <c r="I44" s="370">
        <v>47</v>
      </c>
      <c r="J44" s="368">
        <v>205</v>
      </c>
      <c r="K44" s="370">
        <v>345</v>
      </c>
      <c r="L44" s="380">
        <v>550</v>
      </c>
      <c r="M44" s="408" t="s">
        <v>62</v>
      </c>
      <c r="N44" s="216"/>
      <c r="O44" s="216"/>
      <c r="P44" s="216"/>
      <c r="Q44" s="216"/>
      <c r="R44" s="216"/>
      <c r="S44" s="216"/>
      <c r="T44" s="216"/>
      <c r="U44" s="216"/>
      <c r="V44" s="216"/>
      <c r="W44" s="238"/>
      <c r="X44" s="216"/>
      <c r="Y44" s="217"/>
      <c r="Z44" s="217"/>
      <c r="AA44" s="217"/>
      <c r="AB44" s="217"/>
      <c r="AC44" s="217"/>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414" t="s">
        <v>63</v>
      </c>
      <c r="BB44" s="414" t="s">
        <v>63</v>
      </c>
      <c r="BC44" s="414" t="s">
        <v>63</v>
      </c>
      <c r="BD44" s="337">
        <v>0</v>
      </c>
      <c r="BE44" s="337">
        <v>0</v>
      </c>
      <c r="BF44" s="337">
        <v>0</v>
      </c>
      <c r="BG44" s="216"/>
      <c r="BH44" s="216"/>
      <c r="BI44" s="216"/>
      <c r="BJ44" s="216"/>
      <c r="BK44" s="216"/>
      <c r="BL44" s="216"/>
      <c r="BM44" s="216"/>
      <c r="BN44" s="216"/>
      <c r="BO44" s="216"/>
    </row>
    <row r="45" spans="1:67" s="19" customFormat="1" ht="10.5" x14ac:dyDescent="0.15">
      <c r="A45" s="232" t="s">
        <v>28</v>
      </c>
      <c r="B45" s="272" t="s">
        <v>20</v>
      </c>
      <c r="C45" s="396">
        <v>8</v>
      </c>
      <c r="D45" s="381">
        <v>1</v>
      </c>
      <c r="E45" s="382"/>
      <c r="F45" s="382">
        <v>1</v>
      </c>
      <c r="G45" s="382">
        <v>1</v>
      </c>
      <c r="H45" s="382">
        <v>4</v>
      </c>
      <c r="I45" s="383">
        <v>1</v>
      </c>
      <c r="J45" s="381">
        <v>3</v>
      </c>
      <c r="K45" s="383">
        <v>5</v>
      </c>
      <c r="L45" s="377">
        <v>8</v>
      </c>
      <c r="M45" s="408" t="s">
        <v>62</v>
      </c>
      <c r="N45" s="216"/>
      <c r="O45" s="216"/>
      <c r="P45" s="216"/>
      <c r="Q45" s="216"/>
      <c r="R45" s="216"/>
      <c r="S45" s="216"/>
      <c r="T45" s="216"/>
      <c r="U45" s="216"/>
      <c r="V45" s="216"/>
      <c r="W45" s="238"/>
      <c r="X45" s="216"/>
      <c r="Y45" s="217"/>
      <c r="Z45" s="217"/>
      <c r="AA45" s="217"/>
      <c r="AB45" s="217"/>
      <c r="AC45" s="217"/>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414" t="s">
        <v>63</v>
      </c>
      <c r="BB45" s="414" t="s">
        <v>63</v>
      </c>
      <c r="BC45" s="414" t="s">
        <v>63</v>
      </c>
      <c r="BD45" s="337">
        <v>0</v>
      </c>
      <c r="BE45" s="337">
        <v>0</v>
      </c>
      <c r="BF45" s="337">
        <v>0</v>
      </c>
      <c r="BG45" s="216"/>
      <c r="BH45" s="216"/>
      <c r="BI45" s="216"/>
      <c r="BJ45" s="216"/>
      <c r="BK45" s="216"/>
      <c r="BL45" s="216"/>
      <c r="BM45" s="216"/>
      <c r="BN45" s="216"/>
      <c r="BO45" s="216"/>
    </row>
    <row r="46" spans="1:67" s="19" customFormat="1" ht="10.5" x14ac:dyDescent="0.15">
      <c r="A46" s="683" t="s">
        <v>29</v>
      </c>
      <c r="B46" s="260" t="s">
        <v>44</v>
      </c>
      <c r="C46" s="394">
        <v>0</v>
      </c>
      <c r="D46" s="358"/>
      <c r="E46" s="359"/>
      <c r="F46" s="359"/>
      <c r="G46" s="359"/>
      <c r="H46" s="359"/>
      <c r="I46" s="371"/>
      <c r="J46" s="358"/>
      <c r="K46" s="371"/>
      <c r="L46" s="378"/>
      <c r="M46" s="408" t="s">
        <v>62</v>
      </c>
      <c r="N46" s="216"/>
      <c r="O46" s="216"/>
      <c r="P46" s="216"/>
      <c r="Q46" s="216"/>
      <c r="R46" s="216"/>
      <c r="S46" s="216"/>
      <c r="T46" s="216"/>
      <c r="U46" s="216"/>
      <c r="V46" s="216"/>
      <c r="W46" s="238"/>
      <c r="X46" s="216"/>
      <c r="Y46" s="217"/>
      <c r="Z46" s="217"/>
      <c r="AA46" s="217"/>
      <c r="AB46" s="217"/>
      <c r="AC46" s="217"/>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414" t="s">
        <v>63</v>
      </c>
      <c r="BB46" s="414" t="s">
        <v>63</v>
      </c>
      <c r="BC46" s="414" t="s">
        <v>63</v>
      </c>
      <c r="BD46" s="337">
        <v>0</v>
      </c>
      <c r="BE46" s="337">
        <v>0</v>
      </c>
      <c r="BF46" s="337" t="s">
        <v>63</v>
      </c>
      <c r="BG46" s="216"/>
      <c r="BH46" s="216"/>
      <c r="BI46" s="216"/>
      <c r="BJ46" s="216"/>
      <c r="BK46" s="216"/>
      <c r="BL46" s="216"/>
      <c r="BM46" s="216"/>
      <c r="BN46" s="216"/>
      <c r="BO46" s="216"/>
    </row>
    <row r="47" spans="1:67" s="19" customFormat="1" ht="10.5" x14ac:dyDescent="0.15">
      <c r="A47" s="684"/>
      <c r="B47" s="273" t="s">
        <v>20</v>
      </c>
      <c r="C47" s="387">
        <v>153</v>
      </c>
      <c r="D47" s="349">
        <v>61</v>
      </c>
      <c r="E47" s="350">
        <v>38</v>
      </c>
      <c r="F47" s="350">
        <v>17</v>
      </c>
      <c r="G47" s="350">
        <v>2</v>
      </c>
      <c r="H47" s="350">
        <v>32</v>
      </c>
      <c r="I47" s="351">
        <v>3</v>
      </c>
      <c r="J47" s="349">
        <v>83</v>
      </c>
      <c r="K47" s="351">
        <v>70</v>
      </c>
      <c r="L47" s="341">
        <v>153</v>
      </c>
      <c r="M47" s="408" t="s">
        <v>62</v>
      </c>
      <c r="N47" s="216"/>
      <c r="O47" s="216"/>
      <c r="P47" s="216"/>
      <c r="Q47" s="216"/>
      <c r="R47" s="216"/>
      <c r="S47" s="216"/>
      <c r="T47" s="216"/>
      <c r="U47" s="216"/>
      <c r="V47" s="216"/>
      <c r="W47" s="238"/>
      <c r="X47" s="216"/>
      <c r="Y47" s="217"/>
      <c r="Z47" s="217"/>
      <c r="AA47" s="217"/>
      <c r="AB47" s="217"/>
      <c r="AC47" s="217"/>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414" t="s">
        <v>63</v>
      </c>
      <c r="BB47" s="414" t="s">
        <v>63</v>
      </c>
      <c r="BC47" s="414" t="s">
        <v>63</v>
      </c>
      <c r="BD47" s="337">
        <v>0</v>
      </c>
      <c r="BE47" s="337">
        <v>0</v>
      </c>
      <c r="BF47" s="337">
        <v>0</v>
      </c>
      <c r="BG47" s="216"/>
      <c r="BH47" s="216"/>
      <c r="BI47" s="216"/>
      <c r="BJ47" s="216"/>
      <c r="BK47" s="216"/>
      <c r="BL47" s="216"/>
      <c r="BM47" s="216"/>
      <c r="BN47" s="216"/>
      <c r="BO47" s="216"/>
    </row>
    <row r="48" spans="1:67" s="9" customFormat="1" ht="15" x14ac:dyDescent="0.2">
      <c r="A48" s="258" t="s">
        <v>45</v>
      </c>
      <c r="B48" s="223"/>
      <c r="C48" s="223"/>
      <c r="D48" s="239"/>
      <c r="E48" s="239"/>
      <c r="F48" s="239"/>
      <c r="G48" s="239"/>
      <c r="H48" s="239"/>
      <c r="I48" s="239"/>
      <c r="J48" s="239"/>
      <c r="K48" s="274"/>
      <c r="L48" s="275"/>
      <c r="M48" s="415"/>
      <c r="N48" s="220"/>
      <c r="O48" s="216"/>
      <c r="P48" s="216"/>
      <c r="Q48" s="216"/>
      <c r="R48" s="216"/>
      <c r="S48" s="216"/>
      <c r="T48" s="216"/>
      <c r="U48" s="216"/>
      <c r="V48" s="238"/>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row>
    <row r="49" spans="1:67" s="19" customFormat="1" x14ac:dyDescent="0.2">
      <c r="A49" s="681" t="s">
        <v>4</v>
      </c>
      <c r="B49" s="683" t="s">
        <v>5</v>
      </c>
      <c r="C49" s="675" t="s">
        <v>6</v>
      </c>
      <c r="D49" s="245"/>
      <c r="E49" s="245"/>
      <c r="F49" s="245"/>
      <c r="G49" s="245"/>
      <c r="H49" s="245"/>
      <c r="I49" s="245"/>
      <c r="J49" s="245"/>
      <c r="K49" s="245"/>
      <c r="L49" s="271"/>
      <c r="M49" s="415"/>
      <c r="N49" s="220"/>
      <c r="O49" s="216"/>
      <c r="P49" s="216"/>
      <c r="Q49" s="216"/>
      <c r="R49" s="216"/>
      <c r="S49" s="216"/>
      <c r="T49" s="216"/>
      <c r="U49" s="216"/>
      <c r="V49" s="238"/>
      <c r="W49" s="216"/>
      <c r="X49" s="216"/>
      <c r="Y49" s="217"/>
      <c r="Z49" s="217"/>
      <c r="AA49" s="217"/>
      <c r="AB49" s="217"/>
      <c r="AC49" s="217"/>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row>
    <row r="50" spans="1:67" s="19" customFormat="1" x14ac:dyDescent="0.2">
      <c r="A50" s="682"/>
      <c r="B50" s="684"/>
      <c r="C50" s="676"/>
      <c r="D50" s="245"/>
      <c r="E50" s="245"/>
      <c r="F50" s="245"/>
      <c r="G50" s="245"/>
      <c r="H50" s="245"/>
      <c r="I50" s="245"/>
      <c r="J50" s="245"/>
      <c r="K50" s="245"/>
      <c r="L50" s="271"/>
      <c r="M50" s="415"/>
      <c r="N50" s="220"/>
      <c r="O50" s="216"/>
      <c r="P50" s="216"/>
      <c r="Q50" s="216"/>
      <c r="R50" s="216"/>
      <c r="S50" s="216"/>
      <c r="T50" s="216"/>
      <c r="U50" s="216"/>
      <c r="V50" s="238"/>
      <c r="W50" s="216"/>
      <c r="X50" s="216"/>
      <c r="Y50" s="217"/>
      <c r="Z50" s="217"/>
      <c r="AA50" s="217"/>
      <c r="AB50" s="217"/>
      <c r="AC50" s="217"/>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row>
    <row r="51" spans="1:67" s="19" customFormat="1" x14ac:dyDescent="0.2">
      <c r="A51" s="683" t="s">
        <v>46</v>
      </c>
      <c r="B51" s="276" t="s">
        <v>44</v>
      </c>
      <c r="C51" s="385"/>
      <c r="D51" s="245"/>
      <c r="E51" s="245"/>
      <c r="F51" s="245"/>
      <c r="G51" s="245"/>
      <c r="H51" s="216"/>
      <c r="I51" s="245"/>
      <c r="J51" s="245"/>
      <c r="K51" s="228"/>
      <c r="L51" s="271"/>
      <c r="M51" s="415"/>
      <c r="N51" s="220"/>
      <c r="O51" s="216"/>
      <c r="P51" s="216"/>
      <c r="Q51" s="216"/>
      <c r="R51" s="216"/>
      <c r="S51" s="216"/>
      <c r="T51" s="216"/>
      <c r="U51" s="216"/>
      <c r="V51" s="238"/>
      <c r="W51" s="216"/>
      <c r="X51" s="216"/>
      <c r="Y51" s="217"/>
      <c r="Z51" s="217"/>
      <c r="AA51" s="217"/>
      <c r="AB51" s="217"/>
      <c r="AC51" s="217"/>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row>
    <row r="52" spans="1:67" s="19" customFormat="1" x14ac:dyDescent="0.2">
      <c r="A52" s="684"/>
      <c r="B52" s="261" t="s">
        <v>47</v>
      </c>
      <c r="C52" s="343">
        <v>2</v>
      </c>
      <c r="D52" s="245"/>
      <c r="E52" s="245"/>
      <c r="F52" s="245"/>
      <c r="G52" s="245"/>
      <c r="H52" s="245"/>
      <c r="I52" s="245"/>
      <c r="J52" s="245"/>
      <c r="K52" s="245"/>
      <c r="L52" s="271"/>
      <c r="M52" s="415"/>
      <c r="N52" s="220"/>
      <c r="O52" s="216"/>
      <c r="P52" s="216"/>
      <c r="Q52" s="216"/>
      <c r="R52" s="216"/>
      <c r="S52" s="216"/>
      <c r="T52" s="216"/>
      <c r="U52" s="216"/>
      <c r="V52" s="238"/>
      <c r="W52" s="216"/>
      <c r="X52" s="216"/>
      <c r="Y52" s="217"/>
      <c r="Z52" s="217"/>
      <c r="AA52" s="217"/>
      <c r="AB52" s="217"/>
      <c r="AC52" s="217"/>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row>
    <row r="53" spans="1:67" s="19" customFormat="1" x14ac:dyDescent="0.2">
      <c r="A53" s="683" t="s">
        <v>48</v>
      </c>
      <c r="B53" s="276" t="s">
        <v>44</v>
      </c>
      <c r="C53" s="385"/>
      <c r="D53" s="245"/>
      <c r="E53" s="245"/>
      <c r="F53" s="245"/>
      <c r="G53" s="245"/>
      <c r="H53" s="245"/>
      <c r="I53" s="245"/>
      <c r="J53" s="245"/>
      <c r="K53" s="245"/>
      <c r="L53" s="271"/>
      <c r="M53" s="415"/>
      <c r="N53" s="220"/>
      <c r="O53" s="216"/>
      <c r="P53" s="216"/>
      <c r="Q53" s="216"/>
      <c r="R53" s="216"/>
      <c r="S53" s="216"/>
      <c r="T53" s="216"/>
      <c r="U53" s="216"/>
      <c r="V53" s="238"/>
      <c r="W53" s="216"/>
      <c r="X53" s="216"/>
      <c r="Y53" s="217"/>
      <c r="Z53" s="217"/>
      <c r="AA53" s="217"/>
      <c r="AB53" s="217"/>
      <c r="AC53" s="217"/>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row>
    <row r="54" spans="1:67" s="19" customFormat="1" x14ac:dyDescent="0.2">
      <c r="A54" s="684"/>
      <c r="B54" s="273" t="s">
        <v>47</v>
      </c>
      <c r="C54" s="344">
        <v>21</v>
      </c>
      <c r="D54" s="245"/>
      <c r="E54" s="245"/>
      <c r="F54" s="245"/>
      <c r="G54" s="245"/>
      <c r="H54" s="245"/>
      <c r="I54" s="245"/>
      <c r="J54" s="245"/>
      <c r="K54" s="245"/>
      <c r="L54" s="271"/>
      <c r="M54" s="415"/>
      <c r="N54" s="220"/>
      <c r="O54" s="216"/>
      <c r="P54" s="216"/>
      <c r="Q54" s="216"/>
      <c r="R54" s="216"/>
      <c r="S54" s="216"/>
      <c r="T54" s="216"/>
      <c r="U54" s="216"/>
      <c r="V54" s="238"/>
      <c r="W54" s="216"/>
      <c r="X54" s="216"/>
      <c r="Y54" s="217"/>
      <c r="Z54" s="217"/>
      <c r="AA54" s="217"/>
      <c r="AB54" s="217"/>
      <c r="AC54" s="217"/>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row>
    <row r="55" spans="1:67" s="9" customFormat="1" ht="15" x14ac:dyDescent="0.2">
      <c r="A55" s="277" t="s">
        <v>49</v>
      </c>
      <c r="B55" s="278"/>
      <c r="C55" s="278"/>
      <c r="D55" s="278"/>
      <c r="E55" s="234"/>
      <c r="F55" s="234"/>
      <c r="G55" s="234"/>
      <c r="H55" s="234"/>
      <c r="I55" s="234"/>
      <c r="J55" s="234"/>
      <c r="K55" s="239"/>
      <c r="L55" s="275"/>
      <c r="M55" s="415"/>
      <c r="N55" s="242"/>
      <c r="O55" s="216"/>
      <c r="P55" s="216"/>
      <c r="Q55" s="216"/>
      <c r="R55" s="216"/>
      <c r="S55" s="216"/>
      <c r="T55" s="216"/>
      <c r="U55" s="216"/>
      <c r="V55" s="238"/>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row>
    <row r="56" spans="1:67" ht="52.5" x14ac:dyDescent="0.25">
      <c r="A56" s="685" t="s">
        <v>4</v>
      </c>
      <c r="B56" s="674"/>
      <c r="C56" s="279" t="s">
        <v>50</v>
      </c>
      <c r="D56" s="279" t="s">
        <v>51</v>
      </c>
      <c r="E56" s="235"/>
      <c r="F56" s="235"/>
      <c r="G56" s="235"/>
      <c r="H56" s="235"/>
      <c r="I56" s="235"/>
      <c r="J56" s="235"/>
      <c r="K56" s="280"/>
      <c r="L56" s="281"/>
      <c r="M56" s="416"/>
      <c r="N56" s="235"/>
      <c r="O56" s="235"/>
      <c r="P56" s="235"/>
      <c r="Q56" s="235"/>
      <c r="R56" s="235"/>
      <c r="S56" s="235"/>
      <c r="T56" s="235"/>
      <c r="U56" s="235"/>
      <c r="V56" s="243"/>
      <c r="W56" s="235"/>
      <c r="X56" s="235"/>
      <c r="Y56" s="215"/>
      <c r="Z56" s="215"/>
      <c r="AA56" s="215"/>
      <c r="AB56" s="215"/>
      <c r="AC56" s="21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row>
    <row r="57" spans="1:67" ht="12.75" customHeight="1" x14ac:dyDescent="0.25">
      <c r="A57" s="653" t="s">
        <v>33</v>
      </c>
      <c r="B57" s="653"/>
      <c r="C57" s="342"/>
      <c r="D57" s="342"/>
      <c r="E57" s="235"/>
      <c r="F57" s="235"/>
      <c r="G57" s="235"/>
      <c r="H57" s="235"/>
      <c r="I57" s="235"/>
      <c r="J57" s="235"/>
      <c r="K57" s="280"/>
      <c r="L57" s="281"/>
      <c r="M57" s="416"/>
      <c r="N57" s="235"/>
      <c r="O57" s="235"/>
      <c r="P57" s="235"/>
      <c r="Q57" s="235"/>
      <c r="R57" s="235"/>
      <c r="S57" s="235"/>
      <c r="T57" s="235"/>
      <c r="U57" s="235"/>
      <c r="V57" s="243"/>
      <c r="W57" s="235"/>
      <c r="X57" s="235"/>
      <c r="Y57" s="215"/>
      <c r="Z57" s="215"/>
      <c r="AA57" s="215"/>
      <c r="AB57" s="215"/>
      <c r="AC57" s="21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row>
    <row r="58" spans="1:67" ht="15" x14ac:dyDescent="0.25">
      <c r="A58" s="658" t="s">
        <v>52</v>
      </c>
      <c r="B58" s="658"/>
      <c r="C58" s="366"/>
      <c r="D58" s="344">
        <v>4</v>
      </c>
      <c r="E58" s="283"/>
      <c r="F58" s="280"/>
      <c r="G58" s="280"/>
      <c r="H58" s="280"/>
      <c r="I58" s="280"/>
      <c r="J58" s="280"/>
      <c r="K58" s="280"/>
      <c r="L58" s="281"/>
      <c r="M58" s="416"/>
      <c r="N58" s="233"/>
      <c r="O58" s="235"/>
      <c r="P58" s="235"/>
      <c r="Q58" s="235"/>
      <c r="R58" s="235"/>
      <c r="S58" s="235"/>
      <c r="T58" s="235"/>
      <c r="U58" s="235"/>
      <c r="V58" s="243"/>
      <c r="W58" s="235"/>
      <c r="X58" s="235"/>
      <c r="Y58" s="215"/>
      <c r="Z58" s="215"/>
      <c r="AA58" s="215"/>
      <c r="AB58" s="215"/>
      <c r="AC58" s="21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row>
    <row r="59" spans="1:67" s="103" customFormat="1" ht="15" x14ac:dyDescent="0.2">
      <c r="A59" s="317" t="s">
        <v>53</v>
      </c>
      <c r="B59" s="285"/>
      <c r="C59" s="285"/>
      <c r="D59" s="285"/>
      <c r="E59" s="286"/>
      <c r="F59" s="286"/>
      <c r="G59" s="286"/>
      <c r="H59" s="286"/>
      <c r="I59" s="286"/>
      <c r="J59" s="286"/>
      <c r="K59" s="287"/>
      <c r="L59" s="288"/>
      <c r="M59" s="416"/>
      <c r="N59" s="417"/>
      <c r="O59" s="235"/>
      <c r="P59" s="235"/>
      <c r="Q59" s="235"/>
      <c r="R59" s="235"/>
      <c r="S59" s="235"/>
      <c r="T59" s="235"/>
      <c r="U59" s="235"/>
      <c r="V59" s="243"/>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row>
    <row r="60" spans="1:67" ht="10.5" customHeight="1" x14ac:dyDescent="0.25">
      <c r="A60" s="666" t="s">
        <v>54</v>
      </c>
      <c r="B60" s="667" t="s">
        <v>55</v>
      </c>
      <c r="C60" s="670" t="s">
        <v>6</v>
      </c>
      <c r="D60" s="672" t="s">
        <v>7</v>
      </c>
      <c r="E60" s="673"/>
      <c r="F60" s="673"/>
      <c r="G60" s="673"/>
      <c r="H60" s="673"/>
      <c r="I60" s="674"/>
      <c r="J60" s="675" t="s">
        <v>9</v>
      </c>
      <c r="K60" s="290"/>
      <c r="L60" s="281"/>
      <c r="M60" s="235"/>
      <c r="N60" s="235"/>
      <c r="O60" s="235"/>
      <c r="P60" s="235"/>
      <c r="Q60" s="235"/>
      <c r="R60" s="235"/>
      <c r="S60" s="235"/>
      <c r="T60" s="243"/>
      <c r="U60" s="235"/>
      <c r="V60" s="235"/>
      <c r="W60" s="235"/>
      <c r="X60" s="235"/>
      <c r="Y60" s="215"/>
      <c r="Z60" s="215"/>
      <c r="AA60" s="215"/>
      <c r="AB60" s="215"/>
      <c r="AC60" s="21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15"/>
      <c r="BO60" s="215"/>
    </row>
    <row r="61" spans="1:67" ht="21" x14ac:dyDescent="0.25">
      <c r="A61" s="668"/>
      <c r="B61" s="669"/>
      <c r="C61" s="671"/>
      <c r="D61" s="249" t="s">
        <v>10</v>
      </c>
      <c r="E61" s="250" t="s">
        <v>11</v>
      </c>
      <c r="F61" s="250" t="s">
        <v>12</v>
      </c>
      <c r="G61" s="250" t="s">
        <v>13</v>
      </c>
      <c r="H61" s="250" t="s">
        <v>14</v>
      </c>
      <c r="I61" s="251" t="s">
        <v>15</v>
      </c>
      <c r="J61" s="676"/>
      <c r="K61" s="281"/>
      <c r="L61" s="281"/>
      <c r="M61" s="235"/>
      <c r="N61" s="235"/>
      <c r="O61" s="235"/>
      <c r="P61" s="235"/>
      <c r="Q61" s="235"/>
      <c r="R61" s="235"/>
      <c r="S61" s="235"/>
      <c r="T61" s="243"/>
      <c r="U61" s="235"/>
      <c r="V61" s="235"/>
      <c r="W61" s="235"/>
      <c r="X61" s="235"/>
      <c r="Y61" s="215"/>
      <c r="Z61" s="215"/>
      <c r="AA61" s="215"/>
      <c r="AB61" s="215"/>
      <c r="AC61" s="21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15"/>
      <c r="BO61" s="215"/>
    </row>
    <row r="62" spans="1:67" ht="21" x14ac:dyDescent="0.25">
      <c r="A62" s="254" t="s">
        <v>56</v>
      </c>
      <c r="B62" s="338" t="s">
        <v>57</v>
      </c>
      <c r="C62" s="367">
        <v>0</v>
      </c>
      <c r="D62" s="381"/>
      <c r="E62" s="382"/>
      <c r="F62" s="382"/>
      <c r="G62" s="382"/>
      <c r="H62" s="382"/>
      <c r="I62" s="383"/>
      <c r="J62" s="377"/>
      <c r="K62" s="227" t="s">
        <v>62</v>
      </c>
      <c r="L62" s="299"/>
      <c r="M62" s="235"/>
      <c r="N62" s="235"/>
      <c r="O62" s="235"/>
      <c r="P62" s="235"/>
      <c r="Q62" s="235"/>
      <c r="R62" s="235"/>
      <c r="S62" s="235"/>
      <c r="T62" s="235"/>
      <c r="U62" s="243"/>
      <c r="V62" s="235"/>
      <c r="W62" s="235"/>
      <c r="X62" s="235"/>
      <c r="Y62" s="215"/>
      <c r="Z62" s="215"/>
      <c r="AA62" s="215"/>
      <c r="AB62" s="215"/>
      <c r="AC62" s="21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414" t="s">
        <v>63</v>
      </c>
      <c r="BB62" s="414" t="s">
        <v>63</v>
      </c>
      <c r="BC62" s="215"/>
      <c r="BD62" s="337">
        <v>0</v>
      </c>
      <c r="BE62" s="337" t="s">
        <v>63</v>
      </c>
      <c r="BF62" s="235"/>
      <c r="BG62" s="235"/>
      <c r="BH62" s="235"/>
      <c r="BI62" s="235"/>
      <c r="BJ62" s="235"/>
      <c r="BK62" s="235"/>
      <c r="BL62" s="235"/>
      <c r="BM62" s="235"/>
      <c r="BN62" s="215"/>
      <c r="BO62" s="215"/>
    </row>
    <row r="63" spans="1:67" ht="21" x14ac:dyDescent="0.25">
      <c r="A63" s="279" t="s">
        <v>58</v>
      </c>
      <c r="B63" s="315" t="s">
        <v>59</v>
      </c>
      <c r="C63" s="392">
        <v>0</v>
      </c>
      <c r="D63" s="388"/>
      <c r="E63" s="389"/>
      <c r="F63" s="389"/>
      <c r="G63" s="389"/>
      <c r="H63" s="389"/>
      <c r="I63" s="375"/>
      <c r="J63" s="379"/>
      <c r="K63" s="227" t="s">
        <v>62</v>
      </c>
      <c r="L63" s="299"/>
      <c r="M63" s="235"/>
      <c r="N63" s="235"/>
      <c r="O63" s="235"/>
      <c r="P63" s="235"/>
      <c r="Q63" s="235"/>
      <c r="R63" s="235"/>
      <c r="S63" s="235"/>
      <c r="T63" s="235"/>
      <c r="U63" s="243"/>
      <c r="V63" s="235"/>
      <c r="W63" s="235"/>
      <c r="X63" s="235"/>
      <c r="Y63" s="215"/>
      <c r="Z63" s="215"/>
      <c r="AA63" s="215"/>
      <c r="AB63" s="215"/>
      <c r="AC63" s="21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5"/>
      <c r="AZ63" s="235"/>
      <c r="BA63" s="414" t="s">
        <v>63</v>
      </c>
      <c r="BB63" s="414" t="s">
        <v>63</v>
      </c>
      <c r="BC63" s="215"/>
      <c r="BD63" s="337">
        <v>0</v>
      </c>
      <c r="BE63" s="337" t="s">
        <v>63</v>
      </c>
      <c r="BF63" s="235"/>
      <c r="BG63" s="235"/>
      <c r="BH63" s="235"/>
      <c r="BI63" s="235"/>
      <c r="BJ63" s="235"/>
      <c r="BK63" s="235"/>
      <c r="BL63" s="235"/>
      <c r="BM63" s="235"/>
      <c r="BN63" s="215"/>
      <c r="BO63" s="215"/>
    </row>
    <row r="64" spans="1:67" s="103" customFormat="1" ht="14.25" customHeight="1" x14ac:dyDescent="0.2">
      <c r="A64" s="664" t="s">
        <v>60</v>
      </c>
      <c r="B64" s="665"/>
      <c r="C64" s="665"/>
      <c r="D64" s="665"/>
      <c r="E64" s="665"/>
      <c r="F64" s="665"/>
      <c r="G64" s="665"/>
      <c r="H64" s="665"/>
      <c r="I64" s="665"/>
      <c r="J64" s="665"/>
      <c r="K64" s="665"/>
      <c r="L64" s="665"/>
      <c r="M64" s="416"/>
      <c r="N64" s="418"/>
      <c r="O64" s="235"/>
      <c r="P64" s="235"/>
      <c r="Q64" s="235"/>
      <c r="R64" s="235"/>
      <c r="S64" s="235"/>
      <c r="T64" s="235"/>
      <c r="U64" s="235"/>
      <c r="V64" s="243"/>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row>
    <row r="65" spans="1:67" ht="10.5" customHeight="1" x14ac:dyDescent="0.25">
      <c r="A65" s="666" t="s">
        <v>4</v>
      </c>
      <c r="B65" s="667"/>
      <c r="C65" s="670" t="s">
        <v>6</v>
      </c>
      <c r="D65" s="672" t="s">
        <v>7</v>
      </c>
      <c r="E65" s="673"/>
      <c r="F65" s="673"/>
      <c r="G65" s="673"/>
      <c r="H65" s="673"/>
      <c r="I65" s="674"/>
      <c r="J65" s="672" t="s">
        <v>36</v>
      </c>
      <c r="K65" s="674"/>
      <c r="L65" s="675" t="s">
        <v>9</v>
      </c>
      <c r="M65" s="416"/>
      <c r="N65" s="416"/>
      <c r="O65" s="235"/>
      <c r="P65" s="235"/>
      <c r="Q65" s="235"/>
      <c r="R65" s="235"/>
      <c r="S65" s="235"/>
      <c r="T65" s="235"/>
      <c r="U65" s="235"/>
      <c r="V65" s="243"/>
      <c r="W65" s="235"/>
      <c r="X65" s="235"/>
      <c r="Y65" s="215"/>
      <c r="Z65" s="215"/>
      <c r="AA65" s="215"/>
      <c r="AB65" s="215"/>
      <c r="AC65" s="21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row>
    <row r="66" spans="1:67" ht="21" x14ac:dyDescent="0.25">
      <c r="A66" s="668"/>
      <c r="B66" s="669"/>
      <c r="C66" s="671"/>
      <c r="D66" s="249" t="s">
        <v>10</v>
      </c>
      <c r="E66" s="250" t="s">
        <v>11</v>
      </c>
      <c r="F66" s="250" t="s">
        <v>12</v>
      </c>
      <c r="G66" s="250" t="s">
        <v>13</v>
      </c>
      <c r="H66" s="250" t="s">
        <v>14</v>
      </c>
      <c r="I66" s="251" t="s">
        <v>15</v>
      </c>
      <c r="J66" s="252" t="s">
        <v>16</v>
      </c>
      <c r="K66" s="253" t="s">
        <v>17</v>
      </c>
      <c r="L66" s="676"/>
      <c r="M66" s="416"/>
      <c r="N66" s="416"/>
      <c r="O66" s="235"/>
      <c r="P66" s="235"/>
      <c r="Q66" s="235"/>
      <c r="R66" s="235"/>
      <c r="S66" s="235"/>
      <c r="T66" s="235"/>
      <c r="U66" s="235"/>
      <c r="V66" s="243"/>
      <c r="W66" s="235"/>
      <c r="X66" s="235"/>
      <c r="Y66" s="215"/>
      <c r="Z66" s="215"/>
      <c r="AA66" s="215"/>
      <c r="AB66" s="215"/>
      <c r="AC66" s="21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row>
    <row r="67" spans="1:67" ht="10.5" customHeight="1" x14ac:dyDescent="0.25">
      <c r="A67" s="655" t="s">
        <v>61</v>
      </c>
      <c r="B67" s="291" t="s">
        <v>19</v>
      </c>
      <c r="C67" s="353">
        <v>0</v>
      </c>
      <c r="D67" s="358"/>
      <c r="E67" s="359"/>
      <c r="F67" s="359"/>
      <c r="G67" s="359"/>
      <c r="H67" s="359"/>
      <c r="I67" s="371"/>
      <c r="J67" s="358"/>
      <c r="K67" s="371"/>
      <c r="L67" s="378"/>
      <c r="M67" s="419" t="s">
        <v>62</v>
      </c>
      <c r="N67" s="235"/>
      <c r="O67" s="235"/>
      <c r="P67" s="235"/>
      <c r="Q67" s="235"/>
      <c r="R67" s="235"/>
      <c r="S67" s="235"/>
      <c r="T67" s="235"/>
      <c r="U67" s="235"/>
      <c r="V67" s="235"/>
      <c r="W67" s="243"/>
      <c r="X67" s="235"/>
      <c r="Y67" s="215"/>
      <c r="Z67" s="215"/>
      <c r="AA67" s="215"/>
      <c r="AB67" s="215"/>
      <c r="AC67" s="21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c r="BA67" s="420" t="s">
        <v>63</v>
      </c>
      <c r="BB67" s="420" t="s">
        <v>63</v>
      </c>
      <c r="BC67" s="420" t="s">
        <v>63</v>
      </c>
      <c r="BD67" s="337">
        <v>0</v>
      </c>
      <c r="BE67" s="337">
        <v>0</v>
      </c>
      <c r="BF67" s="337" t="s">
        <v>63</v>
      </c>
      <c r="BG67" s="235"/>
      <c r="BH67" s="235"/>
      <c r="BI67" s="235"/>
      <c r="BJ67" s="235"/>
      <c r="BK67" s="235"/>
      <c r="BL67" s="235"/>
      <c r="BM67" s="235"/>
      <c r="BN67" s="235"/>
      <c r="BO67" s="235"/>
    </row>
    <row r="68" spans="1:67" ht="15" x14ac:dyDescent="0.25">
      <c r="A68" s="661"/>
      <c r="B68" s="292" t="s">
        <v>44</v>
      </c>
      <c r="C68" s="354">
        <v>0</v>
      </c>
      <c r="D68" s="347"/>
      <c r="E68" s="348"/>
      <c r="F68" s="348"/>
      <c r="G68" s="348"/>
      <c r="H68" s="348"/>
      <c r="I68" s="345"/>
      <c r="J68" s="347"/>
      <c r="K68" s="345"/>
      <c r="L68" s="340"/>
      <c r="M68" s="419" t="s">
        <v>62</v>
      </c>
      <c r="N68" s="235"/>
      <c r="O68" s="235"/>
      <c r="P68" s="235"/>
      <c r="Q68" s="235"/>
      <c r="R68" s="235"/>
      <c r="S68" s="235"/>
      <c r="T68" s="235"/>
      <c r="U68" s="235"/>
      <c r="V68" s="235"/>
      <c r="W68" s="243"/>
      <c r="X68" s="235"/>
      <c r="Y68" s="215"/>
      <c r="Z68" s="215"/>
      <c r="AA68" s="215"/>
      <c r="AB68" s="215"/>
      <c r="AC68" s="21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420" t="s">
        <v>63</v>
      </c>
      <c r="BB68" s="420" t="s">
        <v>63</v>
      </c>
      <c r="BC68" s="420" t="s">
        <v>63</v>
      </c>
      <c r="BD68" s="337">
        <v>0</v>
      </c>
      <c r="BE68" s="337">
        <v>0</v>
      </c>
      <c r="BF68" s="337" t="s">
        <v>63</v>
      </c>
      <c r="BG68" s="235"/>
      <c r="BH68" s="235"/>
      <c r="BI68" s="235"/>
      <c r="BJ68" s="235"/>
      <c r="BK68" s="235"/>
      <c r="BL68" s="235"/>
      <c r="BM68" s="235"/>
      <c r="BN68" s="235"/>
      <c r="BO68" s="235"/>
    </row>
    <row r="69" spans="1:67" ht="15" x14ac:dyDescent="0.25">
      <c r="A69" s="661"/>
      <c r="B69" s="292" t="s">
        <v>20</v>
      </c>
      <c r="C69" s="354">
        <v>1</v>
      </c>
      <c r="D69" s="347"/>
      <c r="E69" s="348"/>
      <c r="F69" s="348"/>
      <c r="G69" s="348"/>
      <c r="H69" s="348">
        <v>1</v>
      </c>
      <c r="I69" s="345"/>
      <c r="J69" s="347"/>
      <c r="K69" s="345">
        <v>1</v>
      </c>
      <c r="L69" s="340">
        <v>1</v>
      </c>
      <c r="M69" s="419" t="s">
        <v>62</v>
      </c>
      <c r="N69" s="235"/>
      <c r="O69" s="235"/>
      <c r="P69" s="235"/>
      <c r="Q69" s="235"/>
      <c r="R69" s="235"/>
      <c r="S69" s="235"/>
      <c r="T69" s="235"/>
      <c r="U69" s="235"/>
      <c r="V69" s="235"/>
      <c r="W69" s="243"/>
      <c r="X69" s="235"/>
      <c r="Y69" s="215"/>
      <c r="Z69" s="215"/>
      <c r="AA69" s="215"/>
      <c r="AB69" s="215"/>
      <c r="AC69" s="21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c r="BA69" s="420" t="s">
        <v>63</v>
      </c>
      <c r="BB69" s="420" t="s">
        <v>63</v>
      </c>
      <c r="BC69" s="420" t="s">
        <v>63</v>
      </c>
      <c r="BD69" s="337">
        <v>0</v>
      </c>
      <c r="BE69" s="337">
        <v>0</v>
      </c>
      <c r="BF69" s="337">
        <v>0</v>
      </c>
      <c r="BG69" s="235"/>
      <c r="BH69" s="235"/>
      <c r="BI69" s="235"/>
      <c r="BJ69" s="235"/>
      <c r="BK69" s="235"/>
      <c r="BL69" s="235"/>
      <c r="BM69" s="235"/>
      <c r="BN69" s="235"/>
      <c r="BO69" s="235"/>
    </row>
    <row r="70" spans="1:67" ht="15" x14ac:dyDescent="0.25">
      <c r="A70" s="661"/>
      <c r="B70" s="292" t="s">
        <v>42</v>
      </c>
      <c r="C70" s="354">
        <v>0</v>
      </c>
      <c r="D70" s="347"/>
      <c r="E70" s="348"/>
      <c r="F70" s="348"/>
      <c r="G70" s="348"/>
      <c r="H70" s="348"/>
      <c r="I70" s="345"/>
      <c r="J70" s="347"/>
      <c r="K70" s="345"/>
      <c r="L70" s="340"/>
      <c r="M70" s="419" t="s">
        <v>62</v>
      </c>
      <c r="N70" s="235"/>
      <c r="O70" s="235"/>
      <c r="P70" s="235"/>
      <c r="Q70" s="235"/>
      <c r="R70" s="235"/>
      <c r="S70" s="235"/>
      <c r="T70" s="235"/>
      <c r="U70" s="235"/>
      <c r="V70" s="235"/>
      <c r="W70" s="243"/>
      <c r="X70" s="235"/>
      <c r="Y70" s="215"/>
      <c r="Z70" s="215"/>
      <c r="AA70" s="215"/>
      <c r="AB70" s="215"/>
      <c r="AC70" s="21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420" t="s">
        <v>63</v>
      </c>
      <c r="BB70" s="420" t="s">
        <v>63</v>
      </c>
      <c r="BC70" s="420" t="s">
        <v>63</v>
      </c>
      <c r="BD70" s="337">
        <v>0</v>
      </c>
      <c r="BE70" s="337">
        <v>0</v>
      </c>
      <c r="BF70" s="337" t="s">
        <v>63</v>
      </c>
      <c r="BG70" s="235"/>
      <c r="BH70" s="235"/>
      <c r="BI70" s="235"/>
      <c r="BJ70" s="235"/>
      <c r="BK70" s="235"/>
      <c r="BL70" s="235"/>
      <c r="BM70" s="235"/>
      <c r="BN70" s="235"/>
      <c r="BO70" s="235"/>
    </row>
    <row r="71" spans="1:67" ht="15" x14ac:dyDescent="0.25">
      <c r="A71" s="661"/>
      <c r="B71" s="292" t="s">
        <v>23</v>
      </c>
      <c r="C71" s="354">
        <v>0</v>
      </c>
      <c r="D71" s="347"/>
      <c r="E71" s="348"/>
      <c r="F71" s="348"/>
      <c r="G71" s="348"/>
      <c r="H71" s="348"/>
      <c r="I71" s="345"/>
      <c r="J71" s="347"/>
      <c r="K71" s="345"/>
      <c r="L71" s="340"/>
      <c r="M71" s="419" t="s">
        <v>62</v>
      </c>
      <c r="N71" s="235"/>
      <c r="O71" s="235"/>
      <c r="P71" s="235"/>
      <c r="Q71" s="235"/>
      <c r="R71" s="235"/>
      <c r="S71" s="235"/>
      <c r="T71" s="235"/>
      <c r="U71" s="235"/>
      <c r="V71" s="235"/>
      <c r="W71" s="243"/>
      <c r="X71" s="235"/>
      <c r="Y71" s="215"/>
      <c r="Z71" s="215"/>
      <c r="AA71" s="215"/>
      <c r="AB71" s="215"/>
      <c r="AC71" s="21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5"/>
      <c r="AZ71" s="235"/>
      <c r="BA71" s="420" t="s">
        <v>63</v>
      </c>
      <c r="BB71" s="420" t="s">
        <v>63</v>
      </c>
      <c r="BC71" s="420" t="s">
        <v>63</v>
      </c>
      <c r="BD71" s="337">
        <v>0</v>
      </c>
      <c r="BE71" s="337">
        <v>0</v>
      </c>
      <c r="BF71" s="337" t="s">
        <v>63</v>
      </c>
      <c r="BG71" s="235"/>
      <c r="BH71" s="235"/>
      <c r="BI71" s="235"/>
      <c r="BJ71" s="235"/>
      <c r="BK71" s="235"/>
      <c r="BL71" s="235"/>
      <c r="BM71" s="235"/>
      <c r="BN71" s="235"/>
      <c r="BO71" s="235"/>
    </row>
    <row r="72" spans="1:67" ht="15" x14ac:dyDescent="0.25">
      <c r="A72" s="656"/>
      <c r="B72" s="293" t="s">
        <v>24</v>
      </c>
      <c r="C72" s="355">
        <v>0</v>
      </c>
      <c r="D72" s="349"/>
      <c r="E72" s="350"/>
      <c r="F72" s="350"/>
      <c r="G72" s="350"/>
      <c r="H72" s="350"/>
      <c r="I72" s="351"/>
      <c r="J72" s="349"/>
      <c r="K72" s="351"/>
      <c r="L72" s="341"/>
      <c r="M72" s="419" t="s">
        <v>62</v>
      </c>
      <c r="N72" s="235"/>
      <c r="O72" s="235"/>
      <c r="P72" s="235"/>
      <c r="Q72" s="235"/>
      <c r="R72" s="235"/>
      <c r="S72" s="235"/>
      <c r="T72" s="235"/>
      <c r="U72" s="235"/>
      <c r="V72" s="235"/>
      <c r="W72" s="243"/>
      <c r="X72" s="235"/>
      <c r="Y72" s="215"/>
      <c r="Z72" s="215"/>
      <c r="AA72" s="215"/>
      <c r="AB72" s="215"/>
      <c r="AC72" s="21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420" t="s">
        <v>63</v>
      </c>
      <c r="BB72" s="420" t="s">
        <v>63</v>
      </c>
      <c r="BC72" s="420" t="s">
        <v>63</v>
      </c>
      <c r="BD72" s="337">
        <v>0</v>
      </c>
      <c r="BE72" s="337">
        <v>0</v>
      </c>
      <c r="BF72" s="337" t="s">
        <v>63</v>
      </c>
      <c r="BG72" s="235"/>
      <c r="BH72" s="235"/>
      <c r="BI72" s="235"/>
      <c r="BJ72" s="235"/>
      <c r="BK72" s="235"/>
      <c r="BL72" s="235"/>
      <c r="BM72" s="235"/>
      <c r="BN72" s="235"/>
      <c r="BO72" s="235"/>
    </row>
    <row r="73" spans="1:67" ht="10.5" customHeight="1" x14ac:dyDescent="0.25">
      <c r="A73" s="655" t="s">
        <v>64</v>
      </c>
      <c r="B73" s="291" t="s">
        <v>20</v>
      </c>
      <c r="C73" s="353">
        <v>0</v>
      </c>
      <c r="D73" s="358"/>
      <c r="E73" s="359"/>
      <c r="F73" s="359"/>
      <c r="G73" s="359"/>
      <c r="H73" s="360"/>
      <c r="I73" s="361"/>
      <c r="J73" s="358"/>
      <c r="K73" s="371"/>
      <c r="L73" s="378"/>
      <c r="M73" s="419" t="s">
        <v>62</v>
      </c>
      <c r="N73" s="235"/>
      <c r="O73" s="235"/>
      <c r="P73" s="235"/>
      <c r="Q73" s="235"/>
      <c r="R73" s="235"/>
      <c r="S73" s="235"/>
      <c r="T73" s="235"/>
      <c r="U73" s="235"/>
      <c r="V73" s="235"/>
      <c r="W73" s="243"/>
      <c r="X73" s="235"/>
      <c r="Y73" s="215"/>
      <c r="Z73" s="215"/>
      <c r="AA73" s="215"/>
      <c r="AB73" s="215"/>
      <c r="AC73" s="215"/>
      <c r="AD73" s="235"/>
      <c r="AE73" s="235"/>
      <c r="AF73" s="235"/>
      <c r="AG73" s="235"/>
      <c r="AH73" s="235"/>
      <c r="AI73" s="235"/>
      <c r="AJ73" s="235"/>
      <c r="AK73" s="235"/>
      <c r="AL73" s="235"/>
      <c r="AM73" s="235"/>
      <c r="AN73" s="235"/>
      <c r="AO73" s="235"/>
      <c r="AP73" s="235"/>
      <c r="AQ73" s="235"/>
      <c r="AR73" s="235"/>
      <c r="AS73" s="235"/>
      <c r="AT73" s="235"/>
      <c r="AU73" s="235"/>
      <c r="AV73" s="235"/>
      <c r="AW73" s="235"/>
      <c r="AX73" s="235"/>
      <c r="AY73" s="235"/>
      <c r="AZ73" s="235"/>
      <c r="BA73" s="420" t="s">
        <v>63</v>
      </c>
      <c r="BB73" s="420" t="s">
        <v>63</v>
      </c>
      <c r="BC73" s="420" t="s">
        <v>63</v>
      </c>
      <c r="BD73" s="337">
        <v>0</v>
      </c>
      <c r="BE73" s="337">
        <v>0</v>
      </c>
      <c r="BF73" s="337" t="s">
        <v>63</v>
      </c>
      <c r="BG73" s="235"/>
      <c r="BH73" s="235"/>
      <c r="BI73" s="235"/>
      <c r="BJ73" s="235"/>
      <c r="BK73" s="235"/>
      <c r="BL73" s="235"/>
      <c r="BM73" s="235"/>
      <c r="BN73" s="235"/>
      <c r="BO73" s="235"/>
    </row>
    <row r="74" spans="1:67" ht="15" x14ac:dyDescent="0.25">
      <c r="A74" s="656"/>
      <c r="B74" s="293" t="s">
        <v>23</v>
      </c>
      <c r="C74" s="355">
        <v>0</v>
      </c>
      <c r="D74" s="349"/>
      <c r="E74" s="350"/>
      <c r="F74" s="350"/>
      <c r="G74" s="350"/>
      <c r="H74" s="364"/>
      <c r="I74" s="365"/>
      <c r="J74" s="349"/>
      <c r="K74" s="351"/>
      <c r="L74" s="341"/>
      <c r="M74" s="419" t="s">
        <v>62</v>
      </c>
      <c r="N74" s="235"/>
      <c r="O74" s="235"/>
      <c r="P74" s="235"/>
      <c r="Q74" s="235"/>
      <c r="R74" s="235"/>
      <c r="S74" s="235"/>
      <c r="T74" s="235"/>
      <c r="U74" s="235"/>
      <c r="V74" s="235"/>
      <c r="W74" s="243"/>
      <c r="X74" s="235"/>
      <c r="Y74" s="215"/>
      <c r="Z74" s="215"/>
      <c r="AA74" s="215"/>
      <c r="AB74" s="215"/>
      <c r="AC74" s="21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235"/>
      <c r="BA74" s="420" t="s">
        <v>63</v>
      </c>
      <c r="BB74" s="420" t="s">
        <v>63</v>
      </c>
      <c r="BC74" s="420" t="s">
        <v>63</v>
      </c>
      <c r="BD74" s="337">
        <v>0</v>
      </c>
      <c r="BE74" s="337">
        <v>0</v>
      </c>
      <c r="BF74" s="337" t="s">
        <v>63</v>
      </c>
      <c r="BG74" s="235"/>
      <c r="BH74" s="235"/>
      <c r="BI74" s="235"/>
      <c r="BJ74" s="235"/>
      <c r="BK74" s="235"/>
      <c r="BL74" s="235"/>
      <c r="BM74" s="235"/>
      <c r="BN74" s="235"/>
      <c r="BO74" s="235"/>
    </row>
    <row r="75" spans="1:67" ht="10.5" customHeight="1" x14ac:dyDescent="0.25">
      <c r="A75" s="655" t="s">
        <v>65</v>
      </c>
      <c r="B75" s="291" t="s">
        <v>19</v>
      </c>
      <c r="C75" s="353">
        <v>0</v>
      </c>
      <c r="D75" s="358"/>
      <c r="E75" s="359"/>
      <c r="F75" s="359"/>
      <c r="G75" s="359"/>
      <c r="H75" s="360"/>
      <c r="I75" s="361"/>
      <c r="J75" s="358"/>
      <c r="K75" s="371"/>
      <c r="L75" s="378"/>
      <c r="M75" s="419" t="s">
        <v>62</v>
      </c>
      <c r="N75" s="235"/>
      <c r="O75" s="235"/>
      <c r="P75" s="235"/>
      <c r="Q75" s="235"/>
      <c r="R75" s="235"/>
      <c r="S75" s="235"/>
      <c r="T75" s="235"/>
      <c r="U75" s="235"/>
      <c r="V75" s="235"/>
      <c r="W75" s="243"/>
      <c r="X75" s="235"/>
      <c r="Y75" s="215"/>
      <c r="Z75" s="215"/>
      <c r="AA75" s="215"/>
      <c r="AB75" s="215"/>
      <c r="AC75" s="215"/>
      <c r="AD75" s="235"/>
      <c r="AE75" s="235"/>
      <c r="AF75" s="235"/>
      <c r="AG75" s="235"/>
      <c r="AH75" s="235"/>
      <c r="AI75" s="235"/>
      <c r="AJ75" s="235"/>
      <c r="AK75" s="235"/>
      <c r="AL75" s="235"/>
      <c r="AM75" s="235"/>
      <c r="AN75" s="235"/>
      <c r="AO75" s="235"/>
      <c r="AP75" s="235"/>
      <c r="AQ75" s="235"/>
      <c r="AR75" s="235"/>
      <c r="AS75" s="235"/>
      <c r="AT75" s="235"/>
      <c r="AU75" s="235"/>
      <c r="AV75" s="235"/>
      <c r="AW75" s="235"/>
      <c r="AX75" s="235"/>
      <c r="AY75" s="235"/>
      <c r="AZ75" s="235"/>
      <c r="BA75" s="420" t="s">
        <v>63</v>
      </c>
      <c r="BB75" s="420" t="s">
        <v>63</v>
      </c>
      <c r="BC75" s="420" t="s">
        <v>63</v>
      </c>
      <c r="BD75" s="337">
        <v>0</v>
      </c>
      <c r="BE75" s="337">
        <v>0</v>
      </c>
      <c r="BF75" s="337" t="s">
        <v>63</v>
      </c>
      <c r="BG75" s="235"/>
      <c r="BH75" s="235"/>
      <c r="BI75" s="235"/>
      <c r="BJ75" s="235"/>
      <c r="BK75" s="235"/>
      <c r="BL75" s="235"/>
      <c r="BM75" s="235"/>
      <c r="BN75" s="235"/>
      <c r="BO75" s="235"/>
    </row>
    <row r="76" spans="1:67" ht="15" x14ac:dyDescent="0.25">
      <c r="A76" s="661"/>
      <c r="B76" s="292" t="s">
        <v>44</v>
      </c>
      <c r="C76" s="354">
        <v>0</v>
      </c>
      <c r="D76" s="347"/>
      <c r="E76" s="348"/>
      <c r="F76" s="348"/>
      <c r="G76" s="348"/>
      <c r="H76" s="356"/>
      <c r="I76" s="357"/>
      <c r="J76" s="347"/>
      <c r="K76" s="345"/>
      <c r="L76" s="340"/>
      <c r="M76" s="419" t="s">
        <v>62</v>
      </c>
      <c r="N76" s="235"/>
      <c r="O76" s="235"/>
      <c r="P76" s="235"/>
      <c r="Q76" s="235"/>
      <c r="R76" s="235"/>
      <c r="S76" s="235"/>
      <c r="T76" s="235"/>
      <c r="U76" s="235"/>
      <c r="V76" s="235"/>
      <c r="W76" s="243"/>
      <c r="X76" s="235"/>
      <c r="Y76" s="215"/>
      <c r="Z76" s="215"/>
      <c r="AA76" s="215"/>
      <c r="AB76" s="215"/>
      <c r="AC76" s="21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420" t="s">
        <v>63</v>
      </c>
      <c r="BB76" s="420" t="s">
        <v>63</v>
      </c>
      <c r="BC76" s="420" t="s">
        <v>63</v>
      </c>
      <c r="BD76" s="337">
        <v>0</v>
      </c>
      <c r="BE76" s="337">
        <v>0</v>
      </c>
      <c r="BF76" s="337" t="s">
        <v>63</v>
      </c>
      <c r="BG76" s="235"/>
      <c r="BH76" s="235"/>
      <c r="BI76" s="235"/>
      <c r="BJ76" s="235"/>
      <c r="BK76" s="235"/>
      <c r="BL76" s="235"/>
      <c r="BM76" s="235"/>
      <c r="BN76" s="235"/>
      <c r="BO76" s="235"/>
    </row>
    <row r="77" spans="1:67" ht="15" x14ac:dyDescent="0.25">
      <c r="A77" s="661"/>
      <c r="B77" s="292" t="s">
        <v>20</v>
      </c>
      <c r="C77" s="354">
        <v>0</v>
      </c>
      <c r="D77" s="347"/>
      <c r="E77" s="348"/>
      <c r="F77" s="348"/>
      <c r="G77" s="348"/>
      <c r="H77" s="356"/>
      <c r="I77" s="357"/>
      <c r="J77" s="347"/>
      <c r="K77" s="345"/>
      <c r="L77" s="340"/>
      <c r="M77" s="419" t="s">
        <v>62</v>
      </c>
      <c r="N77" s="235"/>
      <c r="O77" s="235"/>
      <c r="P77" s="235"/>
      <c r="Q77" s="235"/>
      <c r="R77" s="235"/>
      <c r="S77" s="235"/>
      <c r="T77" s="235"/>
      <c r="U77" s="235"/>
      <c r="V77" s="235"/>
      <c r="W77" s="243"/>
      <c r="X77" s="235"/>
      <c r="Y77" s="215"/>
      <c r="Z77" s="215"/>
      <c r="AA77" s="215"/>
      <c r="AB77" s="215"/>
      <c r="AC77" s="21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5"/>
      <c r="AZ77" s="235"/>
      <c r="BA77" s="420" t="s">
        <v>63</v>
      </c>
      <c r="BB77" s="420" t="s">
        <v>63</v>
      </c>
      <c r="BC77" s="420" t="s">
        <v>63</v>
      </c>
      <c r="BD77" s="337">
        <v>0</v>
      </c>
      <c r="BE77" s="337">
        <v>0</v>
      </c>
      <c r="BF77" s="337" t="s">
        <v>63</v>
      </c>
      <c r="BG77" s="235"/>
      <c r="BH77" s="235"/>
      <c r="BI77" s="235"/>
      <c r="BJ77" s="235"/>
      <c r="BK77" s="235"/>
      <c r="BL77" s="235"/>
      <c r="BM77" s="235"/>
      <c r="BN77" s="235"/>
      <c r="BO77" s="235"/>
    </row>
    <row r="78" spans="1:67" ht="15" x14ac:dyDescent="0.25">
      <c r="A78" s="656"/>
      <c r="B78" s="293" t="s">
        <v>23</v>
      </c>
      <c r="C78" s="355">
        <v>0</v>
      </c>
      <c r="D78" s="349"/>
      <c r="E78" s="350"/>
      <c r="F78" s="350"/>
      <c r="G78" s="350"/>
      <c r="H78" s="364"/>
      <c r="I78" s="365"/>
      <c r="J78" s="349"/>
      <c r="K78" s="351"/>
      <c r="L78" s="341"/>
      <c r="M78" s="419" t="s">
        <v>62</v>
      </c>
      <c r="N78" s="235"/>
      <c r="O78" s="235"/>
      <c r="P78" s="235"/>
      <c r="Q78" s="235"/>
      <c r="R78" s="235"/>
      <c r="S78" s="235"/>
      <c r="T78" s="235"/>
      <c r="U78" s="235"/>
      <c r="V78" s="235"/>
      <c r="W78" s="243"/>
      <c r="X78" s="235"/>
      <c r="Y78" s="215"/>
      <c r="Z78" s="215"/>
      <c r="AA78" s="215"/>
      <c r="AB78" s="215"/>
      <c r="AC78" s="21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c r="AZ78" s="235"/>
      <c r="BA78" s="420" t="s">
        <v>63</v>
      </c>
      <c r="BB78" s="420" t="s">
        <v>63</v>
      </c>
      <c r="BC78" s="420" t="s">
        <v>63</v>
      </c>
      <c r="BD78" s="337">
        <v>0</v>
      </c>
      <c r="BE78" s="337">
        <v>0</v>
      </c>
      <c r="BF78" s="337" t="s">
        <v>63</v>
      </c>
      <c r="BG78" s="235"/>
      <c r="BH78" s="235"/>
      <c r="BI78" s="235"/>
      <c r="BJ78" s="235"/>
      <c r="BK78" s="235"/>
      <c r="BL78" s="235"/>
      <c r="BM78" s="235"/>
      <c r="BN78" s="235"/>
      <c r="BO78" s="235"/>
    </row>
    <row r="79" spans="1:67" ht="10.5" customHeight="1" x14ac:dyDescent="0.25">
      <c r="A79" s="655" t="s">
        <v>66</v>
      </c>
      <c r="B79" s="291" t="s">
        <v>19</v>
      </c>
      <c r="C79" s="353">
        <v>0</v>
      </c>
      <c r="D79" s="358"/>
      <c r="E79" s="359"/>
      <c r="F79" s="359"/>
      <c r="G79" s="359"/>
      <c r="H79" s="359"/>
      <c r="I79" s="371"/>
      <c r="J79" s="358"/>
      <c r="K79" s="371"/>
      <c r="L79" s="378"/>
      <c r="M79" s="419" t="s">
        <v>62</v>
      </c>
      <c r="N79" s="235"/>
      <c r="O79" s="235"/>
      <c r="P79" s="235"/>
      <c r="Q79" s="235"/>
      <c r="R79" s="235"/>
      <c r="S79" s="235"/>
      <c r="T79" s="235"/>
      <c r="U79" s="235"/>
      <c r="V79" s="235"/>
      <c r="W79" s="243"/>
      <c r="X79" s="235"/>
      <c r="Y79" s="215"/>
      <c r="Z79" s="215"/>
      <c r="AA79" s="215"/>
      <c r="AB79" s="215"/>
      <c r="AC79" s="215"/>
      <c r="AD79" s="235"/>
      <c r="AE79" s="235"/>
      <c r="AF79" s="235"/>
      <c r="AG79" s="235"/>
      <c r="AH79" s="235"/>
      <c r="AI79" s="235"/>
      <c r="AJ79" s="235"/>
      <c r="AK79" s="235"/>
      <c r="AL79" s="235"/>
      <c r="AM79" s="235"/>
      <c r="AN79" s="235"/>
      <c r="AO79" s="235"/>
      <c r="AP79" s="235"/>
      <c r="AQ79" s="235"/>
      <c r="AR79" s="235"/>
      <c r="AS79" s="235"/>
      <c r="AT79" s="235"/>
      <c r="AU79" s="235"/>
      <c r="AV79" s="235"/>
      <c r="AW79" s="235"/>
      <c r="AX79" s="235"/>
      <c r="AY79" s="235"/>
      <c r="AZ79" s="235"/>
      <c r="BA79" s="420" t="s">
        <v>63</v>
      </c>
      <c r="BB79" s="420" t="s">
        <v>63</v>
      </c>
      <c r="BC79" s="420" t="s">
        <v>63</v>
      </c>
      <c r="BD79" s="337">
        <v>0</v>
      </c>
      <c r="BE79" s="337">
        <v>0</v>
      </c>
      <c r="BF79" s="337" t="s">
        <v>63</v>
      </c>
      <c r="BG79" s="235"/>
      <c r="BH79" s="235"/>
      <c r="BI79" s="235"/>
      <c r="BJ79" s="235"/>
      <c r="BK79" s="235"/>
      <c r="BL79" s="235"/>
      <c r="BM79" s="235"/>
      <c r="BN79" s="235"/>
      <c r="BO79" s="235"/>
    </row>
    <row r="80" spans="1:67" ht="15" x14ac:dyDescent="0.25">
      <c r="A80" s="656"/>
      <c r="B80" s="292" t="s">
        <v>44</v>
      </c>
      <c r="C80" s="355">
        <v>0</v>
      </c>
      <c r="D80" s="349"/>
      <c r="E80" s="350"/>
      <c r="F80" s="350"/>
      <c r="G80" s="350"/>
      <c r="H80" s="350"/>
      <c r="I80" s="351"/>
      <c r="J80" s="349"/>
      <c r="K80" s="351"/>
      <c r="L80" s="341"/>
      <c r="M80" s="419" t="s">
        <v>62</v>
      </c>
      <c r="N80" s="235"/>
      <c r="O80" s="235"/>
      <c r="P80" s="235"/>
      <c r="Q80" s="235"/>
      <c r="R80" s="235"/>
      <c r="S80" s="235"/>
      <c r="T80" s="235"/>
      <c r="U80" s="235"/>
      <c r="V80" s="235"/>
      <c r="W80" s="243"/>
      <c r="X80" s="235"/>
      <c r="Y80" s="215"/>
      <c r="Z80" s="215"/>
      <c r="AA80" s="215"/>
      <c r="AB80" s="215"/>
      <c r="AC80" s="21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420" t="s">
        <v>63</v>
      </c>
      <c r="BB80" s="420" t="s">
        <v>63</v>
      </c>
      <c r="BC80" s="420" t="s">
        <v>63</v>
      </c>
      <c r="BD80" s="337">
        <v>0</v>
      </c>
      <c r="BE80" s="337">
        <v>0</v>
      </c>
      <c r="BF80" s="337" t="s">
        <v>63</v>
      </c>
      <c r="BG80" s="235"/>
      <c r="BH80" s="235"/>
      <c r="BI80" s="235"/>
      <c r="BJ80" s="235"/>
      <c r="BK80" s="235"/>
      <c r="BL80" s="235"/>
      <c r="BM80" s="235"/>
      <c r="BN80" s="235"/>
      <c r="BO80" s="235"/>
    </row>
    <row r="81" spans="1:67" ht="15" x14ac:dyDescent="0.25">
      <c r="A81" s="655" t="s">
        <v>67</v>
      </c>
      <c r="B81" s="291" t="s">
        <v>19</v>
      </c>
      <c r="C81" s="353">
        <v>0</v>
      </c>
      <c r="D81" s="358"/>
      <c r="E81" s="359"/>
      <c r="F81" s="359"/>
      <c r="G81" s="359"/>
      <c r="H81" s="359"/>
      <c r="I81" s="371"/>
      <c r="J81" s="358"/>
      <c r="K81" s="371"/>
      <c r="L81" s="378"/>
      <c r="M81" s="419" t="s">
        <v>62</v>
      </c>
      <c r="N81" s="235"/>
      <c r="O81" s="235"/>
      <c r="P81" s="235"/>
      <c r="Q81" s="235"/>
      <c r="R81" s="235"/>
      <c r="S81" s="235"/>
      <c r="T81" s="235"/>
      <c r="U81" s="235"/>
      <c r="V81" s="235"/>
      <c r="W81" s="243"/>
      <c r="X81" s="235"/>
      <c r="Y81" s="215"/>
      <c r="Z81" s="215"/>
      <c r="AA81" s="215"/>
      <c r="AB81" s="215"/>
      <c r="AC81" s="215"/>
      <c r="AD81" s="235"/>
      <c r="AE81" s="235"/>
      <c r="AF81" s="235"/>
      <c r="AG81" s="235"/>
      <c r="AH81" s="235"/>
      <c r="AI81" s="235"/>
      <c r="AJ81" s="235"/>
      <c r="AK81" s="235"/>
      <c r="AL81" s="235"/>
      <c r="AM81" s="235"/>
      <c r="AN81" s="235"/>
      <c r="AO81" s="235"/>
      <c r="AP81" s="235"/>
      <c r="AQ81" s="235"/>
      <c r="AR81" s="235"/>
      <c r="AS81" s="235"/>
      <c r="AT81" s="235"/>
      <c r="AU81" s="235"/>
      <c r="AV81" s="235"/>
      <c r="AW81" s="235"/>
      <c r="AX81" s="235"/>
      <c r="AY81" s="235"/>
      <c r="AZ81" s="235"/>
      <c r="BA81" s="420" t="s">
        <v>63</v>
      </c>
      <c r="BB81" s="420" t="s">
        <v>63</v>
      </c>
      <c r="BC81" s="420" t="s">
        <v>63</v>
      </c>
      <c r="BD81" s="337">
        <v>0</v>
      </c>
      <c r="BE81" s="337">
        <v>0</v>
      </c>
      <c r="BF81" s="337" t="s">
        <v>63</v>
      </c>
      <c r="BG81" s="235"/>
      <c r="BH81" s="235"/>
      <c r="BI81" s="235"/>
      <c r="BJ81" s="235"/>
      <c r="BK81" s="235"/>
      <c r="BL81" s="235"/>
      <c r="BM81" s="235"/>
      <c r="BN81" s="235"/>
      <c r="BO81" s="235"/>
    </row>
    <row r="82" spans="1:67" ht="15" x14ac:dyDescent="0.25">
      <c r="A82" s="656"/>
      <c r="B82" s="293" t="s">
        <v>44</v>
      </c>
      <c r="C82" s="355">
        <v>0</v>
      </c>
      <c r="D82" s="349"/>
      <c r="E82" s="350"/>
      <c r="F82" s="350"/>
      <c r="G82" s="350"/>
      <c r="H82" s="350"/>
      <c r="I82" s="351"/>
      <c r="J82" s="349"/>
      <c r="K82" s="351"/>
      <c r="L82" s="341"/>
      <c r="M82" s="419" t="s">
        <v>62</v>
      </c>
      <c r="N82" s="235"/>
      <c r="O82" s="235"/>
      <c r="P82" s="235"/>
      <c r="Q82" s="235"/>
      <c r="R82" s="235"/>
      <c r="S82" s="235"/>
      <c r="T82" s="235"/>
      <c r="U82" s="235"/>
      <c r="V82" s="235"/>
      <c r="W82" s="243"/>
      <c r="X82" s="235"/>
      <c r="Y82" s="215"/>
      <c r="Z82" s="215"/>
      <c r="AA82" s="215"/>
      <c r="AB82" s="215"/>
      <c r="AC82" s="215"/>
      <c r="AD82" s="235"/>
      <c r="AE82" s="235"/>
      <c r="AF82" s="235"/>
      <c r="AG82" s="235"/>
      <c r="AH82" s="235"/>
      <c r="AI82" s="235"/>
      <c r="AJ82" s="235"/>
      <c r="AK82" s="235"/>
      <c r="AL82" s="235"/>
      <c r="AM82" s="235"/>
      <c r="AN82" s="235"/>
      <c r="AO82" s="235"/>
      <c r="AP82" s="235"/>
      <c r="AQ82" s="235"/>
      <c r="AR82" s="235"/>
      <c r="AS82" s="235"/>
      <c r="AT82" s="235"/>
      <c r="AU82" s="235"/>
      <c r="AV82" s="235"/>
      <c r="AW82" s="235"/>
      <c r="AX82" s="235"/>
      <c r="AY82" s="235"/>
      <c r="AZ82" s="235"/>
      <c r="BA82" s="420" t="s">
        <v>63</v>
      </c>
      <c r="BB82" s="420" t="s">
        <v>63</v>
      </c>
      <c r="BC82" s="420" t="s">
        <v>63</v>
      </c>
      <c r="BD82" s="337">
        <v>0</v>
      </c>
      <c r="BE82" s="337">
        <v>0</v>
      </c>
      <c r="BF82" s="337" t="s">
        <v>63</v>
      </c>
      <c r="BG82" s="235"/>
      <c r="BH82" s="235"/>
      <c r="BI82" s="235"/>
      <c r="BJ82" s="235"/>
      <c r="BK82" s="235"/>
      <c r="BL82" s="235"/>
      <c r="BM82" s="235"/>
      <c r="BN82" s="235"/>
      <c r="BO82" s="235"/>
    </row>
    <row r="83" spans="1:67" ht="10.5" customHeight="1" x14ac:dyDescent="0.25">
      <c r="A83" s="655" t="s">
        <v>68</v>
      </c>
      <c r="B83" s="291" t="s">
        <v>19</v>
      </c>
      <c r="C83" s="353">
        <v>0</v>
      </c>
      <c r="D83" s="358"/>
      <c r="E83" s="359"/>
      <c r="F83" s="359"/>
      <c r="G83" s="359"/>
      <c r="H83" s="359"/>
      <c r="I83" s="371"/>
      <c r="J83" s="358"/>
      <c r="K83" s="371"/>
      <c r="L83" s="378"/>
      <c r="M83" s="419" t="s">
        <v>62</v>
      </c>
      <c r="N83" s="235"/>
      <c r="O83" s="235"/>
      <c r="P83" s="235"/>
      <c r="Q83" s="235"/>
      <c r="R83" s="235"/>
      <c r="S83" s="235"/>
      <c r="T83" s="235"/>
      <c r="U83" s="235"/>
      <c r="V83" s="235"/>
      <c r="W83" s="243"/>
      <c r="X83" s="235"/>
      <c r="Y83" s="215"/>
      <c r="Z83" s="215"/>
      <c r="AA83" s="215"/>
      <c r="AB83" s="215"/>
      <c r="AC83" s="215"/>
      <c r="AD83" s="235"/>
      <c r="AE83" s="235"/>
      <c r="AF83" s="235"/>
      <c r="AG83" s="235"/>
      <c r="AH83" s="235"/>
      <c r="AI83" s="235"/>
      <c r="AJ83" s="235"/>
      <c r="AK83" s="235"/>
      <c r="AL83" s="235"/>
      <c r="AM83" s="235"/>
      <c r="AN83" s="235"/>
      <c r="AO83" s="235"/>
      <c r="AP83" s="235"/>
      <c r="AQ83" s="235"/>
      <c r="AR83" s="235"/>
      <c r="AS83" s="235"/>
      <c r="AT83" s="235"/>
      <c r="AU83" s="235"/>
      <c r="AV83" s="235"/>
      <c r="AW83" s="235"/>
      <c r="AX83" s="235"/>
      <c r="AY83" s="235"/>
      <c r="AZ83" s="235"/>
      <c r="BA83" s="420" t="s">
        <v>63</v>
      </c>
      <c r="BB83" s="420" t="s">
        <v>63</v>
      </c>
      <c r="BC83" s="420" t="s">
        <v>63</v>
      </c>
      <c r="BD83" s="337">
        <v>0</v>
      </c>
      <c r="BE83" s="337">
        <v>0</v>
      </c>
      <c r="BF83" s="337" t="s">
        <v>63</v>
      </c>
      <c r="BG83" s="235"/>
      <c r="BH83" s="235"/>
      <c r="BI83" s="235"/>
      <c r="BJ83" s="235"/>
      <c r="BK83" s="235"/>
      <c r="BL83" s="235"/>
      <c r="BM83" s="235"/>
      <c r="BN83" s="235"/>
      <c r="BO83" s="235"/>
    </row>
    <row r="84" spans="1:67" ht="15" x14ac:dyDescent="0.25">
      <c r="A84" s="661"/>
      <c r="B84" s="292" t="s">
        <v>44</v>
      </c>
      <c r="C84" s="354">
        <v>0</v>
      </c>
      <c r="D84" s="347"/>
      <c r="E84" s="348"/>
      <c r="F84" s="348"/>
      <c r="G84" s="348"/>
      <c r="H84" s="348"/>
      <c r="I84" s="345"/>
      <c r="J84" s="347"/>
      <c r="K84" s="345"/>
      <c r="L84" s="340"/>
      <c r="M84" s="419" t="s">
        <v>62</v>
      </c>
      <c r="N84" s="235"/>
      <c r="O84" s="235"/>
      <c r="P84" s="235"/>
      <c r="Q84" s="235"/>
      <c r="R84" s="235"/>
      <c r="S84" s="235"/>
      <c r="T84" s="235"/>
      <c r="U84" s="235"/>
      <c r="V84" s="235"/>
      <c r="W84" s="243"/>
      <c r="X84" s="235"/>
      <c r="Y84" s="215"/>
      <c r="Z84" s="215"/>
      <c r="AA84" s="215"/>
      <c r="AB84" s="215"/>
      <c r="AC84" s="21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c r="BA84" s="420" t="s">
        <v>63</v>
      </c>
      <c r="BB84" s="420" t="s">
        <v>63</v>
      </c>
      <c r="BC84" s="420" t="s">
        <v>63</v>
      </c>
      <c r="BD84" s="337">
        <v>0</v>
      </c>
      <c r="BE84" s="337">
        <v>0</v>
      </c>
      <c r="BF84" s="337" t="s">
        <v>63</v>
      </c>
      <c r="BG84" s="235"/>
      <c r="BH84" s="235"/>
      <c r="BI84" s="235"/>
      <c r="BJ84" s="235"/>
      <c r="BK84" s="235"/>
      <c r="BL84" s="235"/>
      <c r="BM84" s="235"/>
      <c r="BN84" s="235"/>
      <c r="BO84" s="235"/>
    </row>
    <row r="85" spans="1:67" ht="15" x14ac:dyDescent="0.25">
      <c r="A85" s="661"/>
      <c r="B85" s="292" t="s">
        <v>20</v>
      </c>
      <c r="C85" s="354">
        <v>0</v>
      </c>
      <c r="D85" s="347"/>
      <c r="E85" s="348"/>
      <c r="F85" s="348"/>
      <c r="G85" s="348"/>
      <c r="H85" s="348"/>
      <c r="I85" s="345"/>
      <c r="J85" s="347"/>
      <c r="K85" s="345"/>
      <c r="L85" s="340"/>
      <c r="M85" s="419" t="s">
        <v>62</v>
      </c>
      <c r="N85" s="235"/>
      <c r="O85" s="235"/>
      <c r="P85" s="235"/>
      <c r="Q85" s="235"/>
      <c r="R85" s="235"/>
      <c r="S85" s="235"/>
      <c r="T85" s="235"/>
      <c r="U85" s="235"/>
      <c r="V85" s="235"/>
      <c r="W85" s="243"/>
      <c r="X85" s="235"/>
      <c r="Y85" s="215"/>
      <c r="Z85" s="215"/>
      <c r="AA85" s="215"/>
      <c r="AB85" s="215"/>
      <c r="AC85" s="21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c r="BA85" s="420" t="s">
        <v>63</v>
      </c>
      <c r="BB85" s="420" t="s">
        <v>63</v>
      </c>
      <c r="BC85" s="420" t="s">
        <v>63</v>
      </c>
      <c r="BD85" s="337">
        <v>0</v>
      </c>
      <c r="BE85" s="337">
        <v>0</v>
      </c>
      <c r="BF85" s="337" t="s">
        <v>63</v>
      </c>
      <c r="BG85" s="235"/>
      <c r="BH85" s="235"/>
      <c r="BI85" s="235"/>
      <c r="BJ85" s="235"/>
      <c r="BK85" s="235"/>
      <c r="BL85" s="235"/>
      <c r="BM85" s="235"/>
      <c r="BN85" s="235"/>
      <c r="BO85" s="235"/>
    </row>
    <row r="86" spans="1:67" ht="15" x14ac:dyDescent="0.25">
      <c r="A86" s="661"/>
      <c r="B86" s="292" t="s">
        <v>42</v>
      </c>
      <c r="C86" s="354">
        <v>0</v>
      </c>
      <c r="D86" s="347"/>
      <c r="E86" s="348"/>
      <c r="F86" s="348"/>
      <c r="G86" s="348"/>
      <c r="H86" s="348"/>
      <c r="I86" s="345"/>
      <c r="J86" s="347"/>
      <c r="K86" s="345"/>
      <c r="L86" s="340"/>
      <c r="M86" s="419" t="s">
        <v>62</v>
      </c>
      <c r="N86" s="235"/>
      <c r="O86" s="235"/>
      <c r="P86" s="235"/>
      <c r="Q86" s="235"/>
      <c r="R86" s="235"/>
      <c r="S86" s="235"/>
      <c r="T86" s="235"/>
      <c r="U86" s="235"/>
      <c r="V86" s="235"/>
      <c r="W86" s="243"/>
      <c r="X86" s="235"/>
      <c r="Y86" s="215"/>
      <c r="Z86" s="215"/>
      <c r="AA86" s="215"/>
      <c r="AB86" s="215"/>
      <c r="AC86" s="21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c r="BA86" s="420" t="s">
        <v>63</v>
      </c>
      <c r="BB86" s="420" t="s">
        <v>63</v>
      </c>
      <c r="BC86" s="420" t="s">
        <v>63</v>
      </c>
      <c r="BD86" s="337">
        <v>0</v>
      </c>
      <c r="BE86" s="337">
        <v>0</v>
      </c>
      <c r="BF86" s="337" t="s">
        <v>63</v>
      </c>
      <c r="BG86" s="235"/>
      <c r="BH86" s="235"/>
      <c r="BI86" s="235"/>
      <c r="BJ86" s="235"/>
      <c r="BK86" s="235"/>
      <c r="BL86" s="235"/>
      <c r="BM86" s="235"/>
      <c r="BN86" s="235"/>
      <c r="BO86" s="235"/>
    </row>
    <row r="87" spans="1:67" ht="15" x14ac:dyDescent="0.25">
      <c r="A87" s="661"/>
      <c r="B87" s="292" t="s">
        <v>23</v>
      </c>
      <c r="C87" s="354">
        <v>0</v>
      </c>
      <c r="D87" s="347"/>
      <c r="E87" s="348"/>
      <c r="F87" s="348"/>
      <c r="G87" s="348"/>
      <c r="H87" s="348"/>
      <c r="I87" s="345"/>
      <c r="J87" s="347"/>
      <c r="K87" s="345"/>
      <c r="L87" s="340"/>
      <c r="M87" s="419" t="s">
        <v>62</v>
      </c>
      <c r="N87" s="235"/>
      <c r="O87" s="235"/>
      <c r="P87" s="235"/>
      <c r="Q87" s="235"/>
      <c r="R87" s="235"/>
      <c r="S87" s="235"/>
      <c r="T87" s="235"/>
      <c r="U87" s="235"/>
      <c r="V87" s="235"/>
      <c r="W87" s="243"/>
      <c r="X87" s="235"/>
      <c r="Y87" s="215"/>
      <c r="Z87" s="215"/>
      <c r="AA87" s="215"/>
      <c r="AB87" s="215"/>
      <c r="AC87" s="215"/>
      <c r="AD87" s="235"/>
      <c r="AE87" s="235"/>
      <c r="AF87" s="235"/>
      <c r="AG87" s="235"/>
      <c r="AH87" s="235"/>
      <c r="AI87" s="235"/>
      <c r="AJ87" s="235"/>
      <c r="AK87" s="235"/>
      <c r="AL87" s="235"/>
      <c r="AM87" s="235"/>
      <c r="AN87" s="235"/>
      <c r="AO87" s="235"/>
      <c r="AP87" s="235"/>
      <c r="AQ87" s="235"/>
      <c r="AR87" s="235"/>
      <c r="AS87" s="235"/>
      <c r="AT87" s="235"/>
      <c r="AU87" s="235"/>
      <c r="AV87" s="235"/>
      <c r="AW87" s="235"/>
      <c r="AX87" s="235"/>
      <c r="AY87" s="235"/>
      <c r="AZ87" s="235"/>
      <c r="BA87" s="420" t="s">
        <v>63</v>
      </c>
      <c r="BB87" s="420" t="s">
        <v>63</v>
      </c>
      <c r="BC87" s="420" t="s">
        <v>63</v>
      </c>
      <c r="BD87" s="337">
        <v>0</v>
      </c>
      <c r="BE87" s="337">
        <v>0</v>
      </c>
      <c r="BF87" s="337" t="s">
        <v>63</v>
      </c>
      <c r="BG87" s="235"/>
      <c r="BH87" s="235"/>
      <c r="BI87" s="235"/>
      <c r="BJ87" s="235"/>
      <c r="BK87" s="235"/>
      <c r="BL87" s="235"/>
      <c r="BM87" s="235"/>
      <c r="BN87" s="235"/>
      <c r="BO87" s="235"/>
    </row>
    <row r="88" spans="1:67" ht="15" x14ac:dyDescent="0.25">
      <c r="A88" s="656"/>
      <c r="B88" s="293" t="s">
        <v>24</v>
      </c>
      <c r="C88" s="355">
        <v>0</v>
      </c>
      <c r="D88" s="349"/>
      <c r="E88" s="350"/>
      <c r="F88" s="350"/>
      <c r="G88" s="350"/>
      <c r="H88" s="350"/>
      <c r="I88" s="351"/>
      <c r="J88" s="349"/>
      <c r="K88" s="351"/>
      <c r="L88" s="341"/>
      <c r="M88" s="419" t="s">
        <v>62</v>
      </c>
      <c r="N88" s="235"/>
      <c r="O88" s="235"/>
      <c r="P88" s="235"/>
      <c r="Q88" s="235"/>
      <c r="R88" s="235"/>
      <c r="S88" s="235"/>
      <c r="T88" s="235"/>
      <c r="U88" s="235"/>
      <c r="V88" s="235"/>
      <c r="W88" s="243"/>
      <c r="X88" s="235"/>
      <c r="Y88" s="215"/>
      <c r="Z88" s="215"/>
      <c r="AA88" s="215"/>
      <c r="AB88" s="215"/>
      <c r="AC88" s="215"/>
      <c r="AD88" s="235"/>
      <c r="AE88" s="235"/>
      <c r="AF88" s="235"/>
      <c r="AG88" s="235"/>
      <c r="AH88" s="235"/>
      <c r="AI88" s="235"/>
      <c r="AJ88" s="235"/>
      <c r="AK88" s="235"/>
      <c r="AL88" s="235"/>
      <c r="AM88" s="235"/>
      <c r="AN88" s="235"/>
      <c r="AO88" s="235"/>
      <c r="AP88" s="235"/>
      <c r="AQ88" s="235"/>
      <c r="AR88" s="235"/>
      <c r="AS88" s="235"/>
      <c r="AT88" s="235"/>
      <c r="AU88" s="235"/>
      <c r="AV88" s="235"/>
      <c r="AW88" s="235"/>
      <c r="AX88" s="235"/>
      <c r="AY88" s="235"/>
      <c r="AZ88" s="235"/>
      <c r="BA88" s="420" t="s">
        <v>63</v>
      </c>
      <c r="BB88" s="420" t="s">
        <v>63</v>
      </c>
      <c r="BC88" s="420" t="s">
        <v>63</v>
      </c>
      <c r="BD88" s="337">
        <v>0</v>
      </c>
      <c r="BE88" s="337">
        <v>0</v>
      </c>
      <c r="BF88" s="337" t="s">
        <v>63</v>
      </c>
      <c r="BG88" s="235"/>
      <c r="BH88" s="235"/>
      <c r="BI88" s="235"/>
      <c r="BJ88" s="235"/>
      <c r="BK88" s="235"/>
      <c r="BL88" s="235"/>
      <c r="BM88" s="235"/>
      <c r="BN88" s="235"/>
      <c r="BO88" s="235"/>
    </row>
    <row r="89" spans="1:67" s="103" customFormat="1" ht="15" x14ac:dyDescent="0.2">
      <c r="A89" s="317" t="s">
        <v>69</v>
      </c>
      <c r="B89" s="294"/>
      <c r="C89" s="294"/>
      <c r="D89" s="295"/>
      <c r="E89" s="295"/>
      <c r="F89" s="295"/>
      <c r="G89" s="296"/>
      <c r="H89" s="296"/>
      <c r="I89" s="296"/>
      <c r="J89" s="296"/>
      <c r="K89" s="297"/>
      <c r="L89" s="297"/>
      <c r="M89" s="421"/>
      <c r="N89" s="422"/>
      <c r="O89" s="235"/>
      <c r="P89" s="235"/>
      <c r="Q89" s="235"/>
      <c r="R89" s="235"/>
      <c r="S89" s="235"/>
      <c r="T89" s="235"/>
      <c r="U89" s="235"/>
      <c r="V89" s="243"/>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5"/>
      <c r="AY89" s="235"/>
      <c r="AZ89" s="235"/>
      <c r="BA89" s="235"/>
      <c r="BB89" s="235"/>
      <c r="BC89" s="235"/>
      <c r="BD89" s="235"/>
      <c r="BE89" s="235"/>
      <c r="BF89" s="235"/>
      <c r="BG89" s="235"/>
      <c r="BH89" s="235"/>
      <c r="BI89" s="235"/>
      <c r="BJ89" s="235"/>
      <c r="BK89" s="235"/>
      <c r="BL89" s="235"/>
      <c r="BM89" s="235"/>
      <c r="BN89" s="235"/>
      <c r="BO89" s="235"/>
    </row>
    <row r="90" spans="1:67" ht="10.5" customHeight="1" x14ac:dyDescent="0.25">
      <c r="A90" s="655" t="s">
        <v>70</v>
      </c>
      <c r="B90" s="662"/>
      <c r="C90" s="677" t="s">
        <v>71</v>
      </c>
      <c r="D90" s="678"/>
      <c r="E90" s="677" t="s">
        <v>72</v>
      </c>
      <c r="F90" s="679"/>
      <c r="G90" s="680" t="s">
        <v>73</v>
      </c>
      <c r="H90" s="678"/>
      <c r="I90" s="298"/>
      <c r="J90" s="298"/>
      <c r="K90" s="298"/>
      <c r="L90" s="298"/>
      <c r="M90" s="421"/>
      <c r="N90" s="421"/>
      <c r="O90" s="421"/>
      <c r="P90" s="244"/>
      <c r="Q90" s="235"/>
      <c r="R90" s="235"/>
      <c r="S90" s="235"/>
      <c r="T90" s="235"/>
      <c r="U90" s="235"/>
      <c r="V90" s="235"/>
      <c r="W90" s="235"/>
      <c r="X90" s="243"/>
      <c r="Y90" s="215"/>
      <c r="Z90" s="215"/>
      <c r="AA90" s="215"/>
      <c r="AB90" s="215"/>
      <c r="AC90" s="21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row>
    <row r="91" spans="1:67" ht="21" x14ac:dyDescent="0.25">
      <c r="A91" s="663"/>
      <c r="B91" s="663"/>
      <c r="C91" s="300" t="s">
        <v>74</v>
      </c>
      <c r="D91" s="301" t="s">
        <v>75</v>
      </c>
      <c r="E91" s="300" t="s">
        <v>74</v>
      </c>
      <c r="F91" s="302" t="s">
        <v>75</v>
      </c>
      <c r="G91" s="303" t="s">
        <v>74</v>
      </c>
      <c r="H91" s="301" t="s">
        <v>75</v>
      </c>
      <c r="I91" s="298"/>
      <c r="J91" s="298"/>
      <c r="K91" s="298"/>
      <c r="L91" s="298"/>
      <c r="M91" s="421"/>
      <c r="N91" s="421"/>
      <c r="O91" s="421"/>
      <c r="P91" s="244"/>
      <c r="Q91" s="235"/>
      <c r="R91" s="235"/>
      <c r="S91" s="235"/>
      <c r="T91" s="235"/>
      <c r="U91" s="235"/>
      <c r="V91" s="235"/>
      <c r="W91" s="235"/>
      <c r="X91" s="243"/>
      <c r="Y91" s="215"/>
      <c r="Z91" s="215"/>
      <c r="AA91" s="215"/>
      <c r="AB91" s="215"/>
      <c r="AC91" s="215"/>
      <c r="AD91" s="235"/>
      <c r="AE91" s="235"/>
      <c r="AF91" s="235"/>
      <c r="AG91" s="235"/>
      <c r="AH91" s="235"/>
      <c r="AI91" s="235"/>
      <c r="AJ91" s="235"/>
      <c r="AK91" s="235"/>
      <c r="AL91" s="235"/>
      <c r="AM91" s="235"/>
      <c r="AN91" s="235"/>
      <c r="AO91" s="235"/>
      <c r="AP91" s="235"/>
      <c r="AQ91" s="235"/>
      <c r="AR91" s="235"/>
      <c r="AS91" s="235"/>
      <c r="AT91" s="235"/>
      <c r="AU91" s="235"/>
      <c r="AV91" s="235"/>
      <c r="AW91" s="235"/>
      <c r="AX91" s="235"/>
      <c r="AY91" s="235"/>
      <c r="AZ91" s="235"/>
      <c r="BA91" s="235"/>
      <c r="BB91" s="235"/>
      <c r="BC91" s="235"/>
      <c r="BD91" s="235"/>
      <c r="BE91" s="235"/>
      <c r="BF91" s="235"/>
      <c r="BG91" s="235"/>
      <c r="BH91" s="235"/>
      <c r="BI91" s="235"/>
      <c r="BJ91" s="235"/>
      <c r="BK91" s="235"/>
      <c r="BL91" s="235"/>
      <c r="BM91" s="235"/>
      <c r="BN91" s="235"/>
      <c r="BO91" s="235"/>
    </row>
    <row r="92" spans="1:67" ht="15" x14ac:dyDescent="0.25">
      <c r="A92" s="653" t="s">
        <v>76</v>
      </c>
      <c r="B92" s="653"/>
      <c r="C92" s="398"/>
      <c r="D92" s="399"/>
      <c r="E92" s="398"/>
      <c r="F92" s="400"/>
      <c r="G92" s="401"/>
      <c r="H92" s="399"/>
      <c r="I92" s="298"/>
      <c r="J92" s="298"/>
      <c r="K92" s="298"/>
      <c r="L92" s="298"/>
      <c r="M92" s="421"/>
      <c r="N92" s="421"/>
      <c r="O92" s="421"/>
      <c r="P92" s="244"/>
      <c r="Q92" s="235"/>
      <c r="R92" s="235"/>
      <c r="S92" s="235"/>
      <c r="T92" s="235"/>
      <c r="U92" s="235"/>
      <c r="V92" s="235"/>
      <c r="W92" s="235"/>
      <c r="X92" s="243"/>
      <c r="Y92" s="215"/>
      <c r="Z92" s="215"/>
      <c r="AA92" s="215"/>
      <c r="AB92" s="215"/>
      <c r="AC92" s="215"/>
      <c r="AD92" s="235"/>
      <c r="AE92" s="235"/>
      <c r="AF92" s="235"/>
      <c r="AG92" s="235"/>
      <c r="AH92" s="235"/>
      <c r="AI92" s="235"/>
      <c r="AJ92" s="235"/>
      <c r="AK92" s="235"/>
      <c r="AL92" s="235"/>
      <c r="AM92" s="235"/>
      <c r="AN92" s="235"/>
      <c r="AO92" s="235"/>
      <c r="AP92" s="235"/>
      <c r="AQ92" s="235"/>
      <c r="AR92" s="235"/>
      <c r="AS92" s="235"/>
      <c r="AT92" s="235"/>
      <c r="AU92" s="235"/>
      <c r="AV92" s="235"/>
      <c r="AW92" s="235"/>
      <c r="AX92" s="235"/>
      <c r="AY92" s="235"/>
      <c r="AZ92" s="235"/>
      <c r="BA92" s="235"/>
      <c r="BB92" s="235"/>
      <c r="BC92" s="235"/>
      <c r="BD92" s="235"/>
      <c r="BE92" s="235"/>
      <c r="BF92" s="235"/>
      <c r="BG92" s="235"/>
      <c r="BH92" s="235"/>
      <c r="BI92" s="235"/>
      <c r="BJ92" s="235"/>
      <c r="BK92" s="235"/>
      <c r="BL92" s="235"/>
      <c r="BM92" s="235"/>
      <c r="BN92" s="235"/>
      <c r="BO92" s="235"/>
    </row>
    <row r="93" spans="1:67" ht="15" x14ac:dyDescent="0.25">
      <c r="A93" s="657" t="s">
        <v>77</v>
      </c>
      <c r="B93" s="657"/>
      <c r="C93" s="402"/>
      <c r="D93" s="403"/>
      <c r="E93" s="402"/>
      <c r="F93" s="404"/>
      <c r="G93" s="405"/>
      <c r="H93" s="403"/>
      <c r="I93" s="298"/>
      <c r="J93" s="298"/>
      <c r="K93" s="298"/>
      <c r="L93" s="298"/>
      <c r="M93" s="421"/>
      <c r="N93" s="421"/>
      <c r="O93" s="421"/>
      <c r="P93" s="244"/>
      <c r="Q93" s="235"/>
      <c r="R93" s="235"/>
      <c r="S93" s="235"/>
      <c r="T93" s="235"/>
      <c r="U93" s="235"/>
      <c r="V93" s="235"/>
      <c r="W93" s="235"/>
      <c r="X93" s="243"/>
      <c r="Y93" s="215"/>
      <c r="Z93" s="215"/>
      <c r="AA93" s="215"/>
      <c r="AB93" s="215"/>
      <c r="AC93" s="215"/>
      <c r="AD93" s="235"/>
      <c r="AE93" s="235"/>
      <c r="AF93" s="235"/>
      <c r="AG93" s="235"/>
      <c r="AH93" s="235"/>
      <c r="AI93" s="235"/>
      <c r="AJ93" s="235"/>
      <c r="AK93" s="235"/>
      <c r="AL93" s="235"/>
      <c r="AM93" s="235"/>
      <c r="AN93" s="235"/>
      <c r="AO93" s="235"/>
      <c r="AP93" s="235"/>
      <c r="AQ93" s="235"/>
      <c r="AR93" s="235"/>
      <c r="AS93" s="235"/>
      <c r="AT93" s="235"/>
      <c r="AU93" s="235"/>
      <c r="AV93" s="235"/>
      <c r="AW93" s="235"/>
      <c r="AX93" s="235"/>
      <c r="AY93" s="235"/>
      <c r="AZ93" s="235"/>
      <c r="BA93" s="235"/>
      <c r="BB93" s="235"/>
      <c r="BC93" s="235"/>
      <c r="BD93" s="235"/>
      <c r="BE93" s="235"/>
      <c r="BF93" s="235"/>
      <c r="BG93" s="235"/>
      <c r="BH93" s="235"/>
      <c r="BI93" s="235"/>
      <c r="BJ93" s="235"/>
      <c r="BK93" s="235"/>
      <c r="BL93" s="235"/>
      <c r="BM93" s="235"/>
      <c r="BN93" s="235"/>
      <c r="BO93" s="235"/>
    </row>
    <row r="94" spans="1:67" ht="10.5" customHeight="1" x14ac:dyDescent="0.25">
      <c r="A94" s="657" t="s">
        <v>78</v>
      </c>
      <c r="B94" s="657"/>
      <c r="C94" s="402"/>
      <c r="D94" s="403"/>
      <c r="E94" s="402"/>
      <c r="F94" s="404"/>
      <c r="G94" s="405"/>
      <c r="H94" s="403"/>
      <c r="I94" s="298"/>
      <c r="J94" s="298"/>
      <c r="K94" s="298"/>
      <c r="L94" s="298"/>
      <c r="M94" s="421"/>
      <c r="N94" s="421"/>
      <c r="O94" s="421"/>
      <c r="P94" s="244"/>
      <c r="Q94" s="235"/>
      <c r="R94" s="235"/>
      <c r="S94" s="235"/>
      <c r="T94" s="235"/>
      <c r="U94" s="235"/>
      <c r="V94" s="235"/>
      <c r="W94" s="235"/>
      <c r="X94" s="243"/>
      <c r="Y94" s="215"/>
      <c r="Z94" s="215"/>
      <c r="AA94" s="215"/>
      <c r="AB94" s="215"/>
      <c r="AC94" s="215"/>
      <c r="AD94" s="235"/>
      <c r="AE94" s="235"/>
      <c r="AF94" s="235"/>
      <c r="AG94" s="235"/>
      <c r="AH94" s="235"/>
      <c r="AI94" s="235"/>
      <c r="AJ94" s="235"/>
      <c r="AK94" s="235"/>
      <c r="AL94" s="235"/>
      <c r="AM94" s="235"/>
      <c r="AN94" s="235"/>
      <c r="AO94" s="235"/>
      <c r="AP94" s="235"/>
      <c r="AQ94" s="235"/>
      <c r="AR94" s="235"/>
      <c r="AS94" s="235"/>
      <c r="AT94" s="235"/>
      <c r="AU94" s="235"/>
      <c r="AV94" s="235"/>
      <c r="AW94" s="235"/>
      <c r="AX94" s="235"/>
      <c r="AY94" s="235"/>
      <c r="AZ94" s="235"/>
      <c r="BA94" s="235"/>
      <c r="BB94" s="235"/>
      <c r="BC94" s="235"/>
      <c r="BD94" s="235"/>
      <c r="BE94" s="235"/>
      <c r="BF94" s="235"/>
      <c r="BG94" s="235"/>
      <c r="BH94" s="235"/>
      <c r="BI94" s="235"/>
      <c r="BJ94" s="235"/>
      <c r="BK94" s="235"/>
      <c r="BL94" s="235"/>
      <c r="BM94" s="235"/>
      <c r="BN94" s="235"/>
      <c r="BO94" s="235"/>
    </row>
    <row r="95" spans="1:67" ht="10.5" customHeight="1" x14ac:dyDescent="0.25">
      <c r="A95" s="658" t="s">
        <v>79</v>
      </c>
      <c r="B95" s="658"/>
      <c r="C95" s="349"/>
      <c r="D95" s="365"/>
      <c r="E95" s="349"/>
      <c r="F95" s="397"/>
      <c r="G95" s="376"/>
      <c r="H95" s="365"/>
      <c r="I95" s="298"/>
      <c r="J95" s="298"/>
      <c r="K95" s="298"/>
      <c r="L95" s="298"/>
      <c r="M95" s="421"/>
      <c r="N95" s="421"/>
      <c r="O95" s="421"/>
      <c r="P95" s="244"/>
      <c r="Q95" s="235"/>
      <c r="R95" s="235"/>
      <c r="S95" s="235"/>
      <c r="T95" s="235"/>
      <c r="U95" s="235"/>
      <c r="V95" s="235"/>
      <c r="W95" s="235"/>
      <c r="X95" s="243"/>
      <c r="Y95" s="215"/>
      <c r="Z95" s="215"/>
      <c r="AA95" s="215"/>
      <c r="AB95" s="215"/>
      <c r="AC95" s="215"/>
      <c r="AD95" s="235"/>
      <c r="AE95" s="235"/>
      <c r="AF95" s="235"/>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235"/>
      <c r="BF95" s="235"/>
      <c r="BG95" s="235"/>
      <c r="BH95" s="235"/>
      <c r="BI95" s="235"/>
      <c r="BJ95" s="235"/>
      <c r="BK95" s="235"/>
      <c r="BL95" s="235"/>
      <c r="BM95" s="235"/>
      <c r="BN95" s="235"/>
      <c r="BO95" s="235"/>
    </row>
    <row r="96" spans="1:67" s="103" customFormat="1" ht="15" x14ac:dyDescent="0.2">
      <c r="A96" s="304" t="s">
        <v>80</v>
      </c>
      <c r="B96" s="305"/>
      <c r="C96" s="284"/>
      <c r="D96" s="284"/>
      <c r="E96" s="284"/>
      <c r="F96" s="284"/>
      <c r="G96" s="284"/>
      <c r="H96" s="284"/>
      <c r="I96" s="306"/>
      <c r="J96" s="305"/>
      <c r="K96" s="297"/>
      <c r="L96" s="297"/>
      <c r="M96" s="421"/>
      <c r="N96" s="233"/>
      <c r="O96" s="235"/>
      <c r="P96" s="235"/>
      <c r="Q96" s="235"/>
      <c r="R96" s="235"/>
      <c r="S96" s="235"/>
      <c r="T96" s="235"/>
      <c r="U96" s="235"/>
      <c r="V96" s="243"/>
      <c r="W96" s="235"/>
      <c r="X96" s="235"/>
      <c r="Y96" s="235"/>
      <c r="Z96" s="235"/>
      <c r="AA96" s="235"/>
      <c r="AB96" s="235"/>
      <c r="AC96" s="235"/>
      <c r="AD96" s="235"/>
      <c r="AE96" s="235"/>
      <c r="AF96" s="235"/>
      <c r="AG96" s="235"/>
      <c r="AH96" s="235"/>
      <c r="AI96" s="235"/>
      <c r="AJ96" s="235"/>
      <c r="AK96" s="235"/>
      <c r="AL96" s="235"/>
      <c r="AM96" s="235"/>
      <c r="AN96" s="235"/>
      <c r="AO96" s="235"/>
      <c r="AP96" s="235"/>
      <c r="AQ96" s="235"/>
      <c r="AR96" s="235"/>
      <c r="AS96" s="235"/>
      <c r="AT96" s="235"/>
      <c r="AU96" s="235"/>
      <c r="AV96" s="235"/>
      <c r="AW96" s="235"/>
      <c r="AX96" s="235"/>
      <c r="AY96" s="235"/>
      <c r="AZ96" s="235"/>
      <c r="BA96" s="235"/>
      <c r="BB96" s="235"/>
      <c r="BC96" s="235"/>
      <c r="BD96" s="235"/>
      <c r="BE96" s="235"/>
      <c r="BF96" s="235"/>
      <c r="BG96" s="235"/>
      <c r="BH96" s="235"/>
      <c r="BI96" s="235"/>
      <c r="BJ96" s="235"/>
      <c r="BK96" s="235"/>
      <c r="BL96" s="235"/>
      <c r="BM96" s="235"/>
      <c r="BN96" s="235"/>
      <c r="BO96" s="235"/>
    </row>
    <row r="97" spans="1:67" s="103" customFormat="1" ht="15" x14ac:dyDescent="0.2">
      <c r="A97" s="307" t="s">
        <v>81</v>
      </c>
      <c r="B97" s="308"/>
      <c r="C97" s="308"/>
      <c r="D97" s="308"/>
      <c r="E97" s="308"/>
      <c r="F97" s="308"/>
      <c r="G97" s="308"/>
      <c r="H97" s="308"/>
      <c r="I97" s="308"/>
      <c r="J97" s="308"/>
      <c r="K97" s="309"/>
      <c r="L97" s="289"/>
      <c r="M97" s="417"/>
      <c r="N97" s="417"/>
      <c r="O97" s="235"/>
      <c r="P97" s="235"/>
      <c r="Q97" s="235"/>
      <c r="R97" s="235"/>
      <c r="S97" s="235"/>
      <c r="T97" s="235"/>
      <c r="U97" s="235"/>
      <c r="V97" s="243"/>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235"/>
      <c r="AT97" s="235"/>
      <c r="AU97" s="235"/>
      <c r="AV97" s="235"/>
      <c r="AW97" s="235"/>
      <c r="AX97" s="235"/>
      <c r="AY97" s="235"/>
      <c r="AZ97" s="235"/>
      <c r="BA97" s="235"/>
      <c r="BB97" s="235"/>
      <c r="BC97" s="235"/>
      <c r="BD97" s="235"/>
      <c r="BE97" s="235"/>
      <c r="BF97" s="235"/>
      <c r="BG97" s="235"/>
      <c r="BH97" s="235"/>
      <c r="BI97" s="235"/>
      <c r="BJ97" s="235"/>
      <c r="BK97" s="235"/>
      <c r="BL97" s="235"/>
      <c r="BM97" s="235"/>
      <c r="BN97" s="235"/>
      <c r="BO97" s="235"/>
    </row>
    <row r="98" spans="1:67" ht="15.75" x14ac:dyDescent="0.25">
      <c r="A98" s="659" t="s">
        <v>4</v>
      </c>
      <c r="B98" s="659" t="s">
        <v>6</v>
      </c>
      <c r="C98" s="310"/>
      <c r="D98" s="310"/>
      <c r="E98" s="310"/>
      <c r="F98" s="310"/>
      <c r="G98" s="311"/>
      <c r="H98" s="312"/>
      <c r="I98" s="312"/>
      <c r="J98" s="312"/>
      <c r="K98" s="313"/>
      <c r="L98" s="282"/>
      <c r="M98" s="235"/>
      <c r="N98" s="235"/>
      <c r="O98" s="235"/>
      <c r="P98" s="235"/>
      <c r="Q98" s="235"/>
      <c r="R98" s="235"/>
      <c r="S98" s="235"/>
      <c r="T98" s="235"/>
      <c r="U98" s="235"/>
      <c r="V98" s="243"/>
      <c r="W98" s="235"/>
      <c r="X98" s="235"/>
      <c r="Y98" s="215"/>
      <c r="Z98" s="215"/>
      <c r="AA98" s="215"/>
      <c r="AB98" s="215"/>
      <c r="AC98" s="215"/>
      <c r="AD98" s="235"/>
      <c r="AE98" s="235"/>
      <c r="AF98" s="235"/>
      <c r="AG98" s="235"/>
      <c r="AH98" s="235"/>
      <c r="AI98" s="235"/>
      <c r="AJ98" s="235"/>
      <c r="AK98" s="235"/>
      <c r="AL98" s="235"/>
      <c r="AM98" s="235"/>
      <c r="AN98" s="235"/>
      <c r="AO98" s="235"/>
      <c r="AP98" s="235"/>
      <c r="AQ98" s="235"/>
      <c r="AR98" s="235"/>
      <c r="AS98" s="235"/>
      <c r="AT98" s="235"/>
      <c r="AU98" s="235"/>
      <c r="AV98" s="235"/>
      <c r="AW98" s="235"/>
      <c r="AX98" s="235"/>
      <c r="AY98" s="235"/>
      <c r="AZ98" s="235"/>
      <c r="BA98" s="235"/>
      <c r="BB98" s="235"/>
      <c r="BC98" s="235"/>
      <c r="BD98" s="235"/>
      <c r="BE98" s="235"/>
      <c r="BF98" s="235"/>
      <c r="BG98" s="235"/>
      <c r="BH98" s="235"/>
      <c r="BI98" s="235"/>
      <c r="BJ98" s="235"/>
      <c r="BK98" s="235"/>
      <c r="BL98" s="235"/>
      <c r="BM98" s="235"/>
      <c r="BN98" s="235"/>
      <c r="BO98" s="235"/>
    </row>
    <row r="99" spans="1:67" ht="15.75" x14ac:dyDescent="0.25">
      <c r="A99" s="660"/>
      <c r="B99" s="660"/>
      <c r="C99" s="314"/>
      <c r="D99" s="310"/>
      <c r="E99" s="311"/>
      <c r="F99" s="311"/>
      <c r="G99" s="311"/>
      <c r="H99" s="312"/>
      <c r="I99" s="312"/>
      <c r="J99" s="312"/>
      <c r="K99" s="313"/>
      <c r="L99" s="282"/>
      <c r="M99" s="235"/>
      <c r="N99" s="235"/>
      <c r="O99" s="235"/>
      <c r="P99" s="235"/>
      <c r="Q99" s="235"/>
      <c r="R99" s="235"/>
      <c r="S99" s="235"/>
      <c r="T99" s="235"/>
      <c r="U99" s="235"/>
      <c r="V99" s="243"/>
      <c r="W99" s="235"/>
      <c r="X99" s="235"/>
      <c r="Y99" s="215"/>
      <c r="Z99" s="215"/>
      <c r="AA99" s="215"/>
      <c r="AB99" s="215"/>
      <c r="AC99" s="215"/>
      <c r="AD99" s="235"/>
      <c r="AE99" s="235"/>
      <c r="AF99" s="235"/>
      <c r="AG99" s="235"/>
      <c r="AH99" s="235"/>
      <c r="AI99" s="235"/>
      <c r="AJ99" s="235"/>
      <c r="AK99" s="235"/>
      <c r="AL99" s="235"/>
      <c r="AM99" s="235"/>
      <c r="AN99" s="235"/>
      <c r="AO99" s="235"/>
      <c r="AP99" s="235"/>
      <c r="AQ99" s="235"/>
      <c r="AR99" s="235"/>
      <c r="AS99" s="235"/>
      <c r="AT99" s="235"/>
      <c r="AU99" s="235"/>
      <c r="AV99" s="235"/>
      <c r="AW99" s="235"/>
      <c r="AX99" s="235"/>
      <c r="AY99" s="235"/>
      <c r="AZ99" s="235"/>
      <c r="BA99" s="235"/>
      <c r="BB99" s="235"/>
      <c r="BC99" s="235"/>
      <c r="BD99" s="235"/>
      <c r="BE99" s="235"/>
      <c r="BF99" s="235"/>
      <c r="BG99" s="235"/>
      <c r="BH99" s="235"/>
      <c r="BI99" s="235"/>
      <c r="BJ99" s="235"/>
      <c r="BK99" s="235"/>
      <c r="BL99" s="235"/>
      <c r="BM99" s="235"/>
      <c r="BN99" s="235"/>
      <c r="BO99" s="235"/>
    </row>
    <row r="100" spans="1:67" ht="21" x14ac:dyDescent="0.25">
      <c r="A100" s="315" t="s">
        <v>82</v>
      </c>
      <c r="B100" s="384"/>
      <c r="C100" s="316"/>
      <c r="D100" s="316"/>
      <c r="E100" s="316"/>
      <c r="F100" s="316"/>
      <c r="G100" s="280"/>
      <c r="H100" s="312"/>
      <c r="I100" s="312"/>
      <c r="J100" s="312"/>
      <c r="K100" s="313"/>
      <c r="L100" s="282"/>
      <c r="M100" s="235"/>
      <c r="N100" s="235"/>
      <c r="O100" s="235"/>
      <c r="P100" s="235"/>
      <c r="Q100" s="235"/>
      <c r="R100" s="235"/>
      <c r="S100" s="235"/>
      <c r="T100" s="235"/>
      <c r="U100" s="235"/>
      <c r="V100" s="243"/>
      <c r="W100" s="235"/>
      <c r="X100" s="235"/>
      <c r="Y100" s="215"/>
      <c r="Z100" s="215"/>
      <c r="AA100" s="215"/>
      <c r="AB100" s="215"/>
      <c r="AC100" s="215"/>
      <c r="AD100" s="235"/>
      <c r="AE100" s="235"/>
      <c r="AF100" s="215"/>
      <c r="AG100" s="215"/>
      <c r="AH100" s="215"/>
      <c r="AI100" s="215"/>
      <c r="AJ100" s="215"/>
      <c r="AK100" s="215"/>
      <c r="AL100" s="215"/>
      <c r="AM100" s="215"/>
      <c r="AN100" s="215"/>
      <c r="AO100" s="215"/>
      <c r="AP100" s="215"/>
      <c r="AQ100" s="215"/>
      <c r="AR100" s="215"/>
      <c r="AS100" s="215"/>
      <c r="AT100" s="215"/>
      <c r="AU100" s="215"/>
      <c r="AV100" s="215"/>
      <c r="AW100" s="215"/>
      <c r="AX100" s="215"/>
      <c r="AY100" s="215"/>
      <c r="AZ100" s="215"/>
      <c r="BA100" s="235"/>
      <c r="BB100" s="235"/>
      <c r="BC100" s="235"/>
      <c r="BD100" s="235"/>
      <c r="BE100" s="235"/>
      <c r="BF100" s="215"/>
      <c r="BG100" s="215"/>
      <c r="BH100" s="215"/>
      <c r="BI100" s="215"/>
      <c r="BJ100" s="215"/>
      <c r="BK100" s="215"/>
      <c r="BL100" s="215"/>
      <c r="BM100" s="215"/>
      <c r="BN100" s="215"/>
      <c r="BO100" s="215"/>
    </row>
    <row r="101" spans="1:67" s="103" customFormat="1" ht="14.25" x14ac:dyDescent="0.2">
      <c r="A101" s="317" t="s">
        <v>83</v>
      </c>
      <c r="B101" s="318"/>
      <c r="C101" s="319"/>
      <c r="D101" s="320"/>
      <c r="E101" s="321"/>
      <c r="F101" s="322"/>
      <c r="G101" s="322"/>
      <c r="H101" s="322"/>
      <c r="I101" s="322"/>
      <c r="J101" s="322"/>
      <c r="K101" s="323"/>
      <c r="L101" s="322"/>
      <c r="M101" s="417"/>
      <c r="N101" s="417"/>
      <c r="O101" s="235"/>
      <c r="P101" s="235"/>
      <c r="Q101" s="235"/>
      <c r="R101" s="235"/>
      <c r="S101" s="235"/>
      <c r="T101" s="235"/>
      <c r="U101" s="235"/>
      <c r="V101" s="243"/>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5"/>
      <c r="AW101" s="235"/>
      <c r="AX101" s="235"/>
      <c r="AY101" s="235"/>
      <c r="AZ101" s="235"/>
      <c r="BA101" s="235"/>
      <c r="BB101" s="235"/>
      <c r="BC101" s="235"/>
      <c r="BD101" s="235"/>
      <c r="BE101" s="235"/>
      <c r="BF101" s="235"/>
      <c r="BG101" s="235"/>
      <c r="BH101" s="235"/>
      <c r="BI101" s="235"/>
      <c r="BJ101" s="235"/>
      <c r="BK101" s="235"/>
      <c r="BL101" s="235"/>
      <c r="BM101" s="235"/>
      <c r="BN101" s="235"/>
      <c r="BO101" s="235"/>
    </row>
    <row r="102" spans="1:67" ht="15" customHeight="1" x14ac:dyDescent="0.25">
      <c r="A102" s="655" t="s">
        <v>84</v>
      </c>
      <c r="B102" s="655" t="s">
        <v>85</v>
      </c>
      <c r="C102" s="654" t="s">
        <v>86</v>
      </c>
      <c r="D102" s="654"/>
      <c r="E102" s="654"/>
      <c r="F102" s="655" t="s">
        <v>87</v>
      </c>
      <c r="G102" s="235"/>
      <c r="H102" s="235"/>
      <c r="I102" s="235"/>
      <c r="J102" s="324"/>
      <c r="K102" s="282"/>
      <c r="L102" s="282"/>
      <c r="M102" s="235"/>
      <c r="N102" s="235"/>
      <c r="O102" s="235"/>
      <c r="P102" s="235"/>
      <c r="Q102" s="235"/>
      <c r="R102" s="235"/>
      <c r="S102" s="235"/>
      <c r="T102" s="235"/>
      <c r="U102" s="243"/>
      <c r="V102" s="235"/>
      <c r="W102" s="235"/>
      <c r="X102" s="235"/>
      <c r="Y102" s="215"/>
      <c r="Z102" s="215"/>
      <c r="AA102" s="215"/>
      <c r="AB102" s="215"/>
      <c r="AC102" s="215"/>
      <c r="AD102" s="235"/>
      <c r="AE102" s="235"/>
      <c r="AF102" s="235"/>
      <c r="AG102" s="235"/>
      <c r="AH102" s="235"/>
      <c r="AI102" s="235"/>
      <c r="AJ102" s="235"/>
      <c r="AK102" s="215"/>
      <c r="AL102" s="215"/>
      <c r="AM102" s="215"/>
      <c r="AN102" s="215"/>
      <c r="AO102" s="215"/>
      <c r="AP102" s="215"/>
      <c r="AQ102" s="215"/>
      <c r="AR102" s="215"/>
      <c r="AS102" s="215"/>
      <c r="AT102" s="215"/>
      <c r="AU102" s="215"/>
      <c r="AV102" s="215"/>
      <c r="AW102" s="215"/>
      <c r="AX102" s="215"/>
      <c r="AY102" s="215"/>
      <c r="AZ102" s="215"/>
      <c r="BA102" s="235"/>
      <c r="BB102" s="235"/>
      <c r="BC102" s="235"/>
      <c r="BD102" s="235"/>
      <c r="BE102" s="235"/>
      <c r="BF102" s="215"/>
      <c r="BG102" s="215"/>
      <c r="BH102" s="215"/>
      <c r="BI102" s="215"/>
      <c r="BJ102" s="215"/>
      <c r="BK102" s="215"/>
      <c r="BL102" s="215"/>
      <c r="BM102" s="215"/>
      <c r="BN102" s="215"/>
      <c r="BO102" s="215"/>
    </row>
    <row r="103" spans="1:67" ht="21" x14ac:dyDescent="0.25">
      <c r="A103" s="656"/>
      <c r="B103" s="656"/>
      <c r="C103" s="325" t="s">
        <v>88</v>
      </c>
      <c r="D103" s="325" t="s">
        <v>89</v>
      </c>
      <c r="E103" s="325" t="s">
        <v>90</v>
      </c>
      <c r="F103" s="656"/>
      <c r="G103" s="235"/>
      <c r="H103" s="235"/>
      <c r="I103" s="235"/>
      <c r="J103" s="324"/>
      <c r="K103" s="282"/>
      <c r="L103" s="282"/>
      <c r="M103" s="235"/>
      <c r="N103" s="235"/>
      <c r="O103" s="235"/>
      <c r="P103" s="235"/>
      <c r="Q103" s="235"/>
      <c r="R103" s="235"/>
      <c r="S103" s="235"/>
      <c r="T103" s="235"/>
      <c r="U103" s="243"/>
      <c r="V103" s="235"/>
      <c r="W103" s="235"/>
      <c r="X103" s="235"/>
      <c r="Y103" s="215"/>
      <c r="Z103" s="215"/>
      <c r="AA103" s="215"/>
      <c r="AB103" s="215"/>
      <c r="AC103" s="215"/>
      <c r="AD103" s="235"/>
      <c r="AE103" s="235"/>
      <c r="AF103" s="235"/>
      <c r="AG103" s="235"/>
      <c r="AH103" s="235"/>
      <c r="AI103" s="235"/>
      <c r="AJ103" s="235"/>
      <c r="AK103" s="215"/>
      <c r="AL103" s="215"/>
      <c r="AM103" s="215"/>
      <c r="AN103" s="215"/>
      <c r="AO103" s="215"/>
      <c r="AP103" s="215"/>
      <c r="AQ103" s="215"/>
      <c r="AR103" s="215"/>
      <c r="AS103" s="215"/>
      <c r="AT103" s="215"/>
      <c r="AU103" s="215"/>
      <c r="AV103" s="215"/>
      <c r="AW103" s="215"/>
      <c r="AX103" s="215"/>
      <c r="AY103" s="215"/>
      <c r="AZ103" s="215"/>
      <c r="BA103" s="235"/>
      <c r="BB103" s="235"/>
      <c r="BC103" s="235"/>
      <c r="BD103" s="235"/>
      <c r="BE103" s="235"/>
      <c r="BF103" s="215"/>
      <c r="BG103" s="215"/>
      <c r="BH103" s="215"/>
      <c r="BI103" s="215"/>
      <c r="BJ103" s="215"/>
      <c r="BK103" s="215"/>
      <c r="BL103" s="215"/>
      <c r="BM103" s="215"/>
      <c r="BN103" s="215"/>
      <c r="BO103" s="215"/>
    </row>
    <row r="104" spans="1:67" ht="15.75" x14ac:dyDescent="0.25">
      <c r="A104" s="326" t="s">
        <v>91</v>
      </c>
      <c r="B104" s="385">
        <v>3</v>
      </c>
      <c r="C104" s="385"/>
      <c r="D104" s="385"/>
      <c r="E104" s="385"/>
      <c r="F104" s="385">
        <v>3</v>
      </c>
      <c r="G104" s="235"/>
      <c r="H104" s="235"/>
      <c r="I104" s="235"/>
      <c r="J104" s="324"/>
      <c r="K104" s="282"/>
      <c r="L104" s="282"/>
      <c r="M104" s="235"/>
      <c r="N104" s="235"/>
      <c r="O104" s="235"/>
      <c r="P104" s="235"/>
      <c r="Q104" s="235"/>
      <c r="R104" s="235"/>
      <c r="S104" s="235"/>
      <c r="T104" s="235"/>
      <c r="U104" s="243"/>
      <c r="V104" s="235"/>
      <c r="W104" s="235"/>
      <c r="X104" s="235"/>
      <c r="Y104" s="215"/>
      <c r="Z104" s="215"/>
      <c r="AA104" s="215"/>
      <c r="AB104" s="215"/>
      <c r="AC104" s="215"/>
      <c r="AD104" s="235"/>
      <c r="AE104" s="235"/>
      <c r="AF104" s="235"/>
      <c r="AG104" s="235"/>
      <c r="AH104" s="235"/>
      <c r="AI104" s="235"/>
      <c r="AJ104" s="235"/>
      <c r="AK104" s="215"/>
      <c r="AL104" s="215"/>
      <c r="AM104" s="215"/>
      <c r="AN104" s="215"/>
      <c r="AO104" s="215"/>
      <c r="AP104" s="215"/>
      <c r="AQ104" s="215"/>
      <c r="AR104" s="215"/>
      <c r="AS104" s="215"/>
      <c r="AT104" s="215"/>
      <c r="AU104" s="215"/>
      <c r="AV104" s="215"/>
      <c r="AW104" s="215"/>
      <c r="AX104" s="215"/>
      <c r="AY104" s="215"/>
      <c r="AZ104" s="215"/>
      <c r="BA104" s="235"/>
      <c r="BB104" s="235"/>
      <c r="BC104" s="235"/>
      <c r="BD104" s="235"/>
      <c r="BE104" s="235"/>
      <c r="BF104" s="215"/>
      <c r="BG104" s="215"/>
      <c r="BH104" s="215"/>
      <c r="BI104" s="215"/>
      <c r="BJ104" s="215"/>
      <c r="BK104" s="215"/>
      <c r="BL104" s="215"/>
      <c r="BM104" s="215"/>
      <c r="BN104" s="215"/>
      <c r="BO104" s="215"/>
    </row>
    <row r="105" spans="1:67" ht="31.5" x14ac:dyDescent="0.25">
      <c r="A105" s="327" t="s">
        <v>92</v>
      </c>
      <c r="B105" s="384"/>
      <c r="C105" s="384"/>
      <c r="D105" s="384"/>
      <c r="E105" s="384"/>
      <c r="F105" s="384"/>
      <c r="G105" s="235"/>
      <c r="H105" s="235"/>
      <c r="I105" s="235"/>
      <c r="J105" s="324"/>
      <c r="K105" s="282"/>
      <c r="L105" s="282"/>
      <c r="M105" s="235"/>
      <c r="N105" s="235"/>
      <c r="O105" s="235"/>
      <c r="P105" s="235"/>
      <c r="Q105" s="235"/>
      <c r="R105" s="235"/>
      <c r="S105" s="235"/>
      <c r="T105" s="235"/>
      <c r="U105" s="243"/>
      <c r="V105" s="235"/>
      <c r="W105" s="235"/>
      <c r="X105" s="235"/>
      <c r="Y105" s="215"/>
      <c r="Z105" s="215"/>
      <c r="AA105" s="215"/>
      <c r="AB105" s="215"/>
      <c r="AC105" s="215"/>
      <c r="AD105" s="235"/>
      <c r="AE105" s="235"/>
      <c r="AF105" s="235"/>
      <c r="AG105" s="235"/>
      <c r="AH105" s="235"/>
      <c r="AI105" s="235"/>
      <c r="AJ105" s="235"/>
      <c r="AK105" s="215"/>
      <c r="AL105" s="215"/>
      <c r="AM105" s="215"/>
      <c r="AN105" s="215"/>
      <c r="AO105" s="215"/>
      <c r="AP105" s="215"/>
      <c r="AQ105" s="215"/>
      <c r="AR105" s="215"/>
      <c r="AS105" s="215"/>
      <c r="AT105" s="215"/>
      <c r="AU105" s="215"/>
      <c r="AV105" s="215"/>
      <c r="AW105" s="215"/>
      <c r="AX105" s="215"/>
      <c r="AY105" s="215"/>
      <c r="AZ105" s="215"/>
      <c r="BA105" s="235"/>
      <c r="BB105" s="235"/>
      <c r="BC105" s="235"/>
      <c r="BD105" s="235"/>
      <c r="BE105" s="235"/>
      <c r="BF105" s="215"/>
      <c r="BG105" s="215"/>
      <c r="BH105" s="215"/>
      <c r="BI105" s="215"/>
      <c r="BJ105" s="215"/>
      <c r="BK105" s="215"/>
      <c r="BL105" s="215"/>
      <c r="BM105" s="215"/>
      <c r="BN105" s="215"/>
      <c r="BO105" s="215"/>
    </row>
    <row r="106" spans="1:67" ht="31.5" x14ac:dyDescent="0.25">
      <c r="A106" s="328" t="s">
        <v>93</v>
      </c>
      <c r="B106" s="384"/>
      <c r="C106" s="384"/>
      <c r="D106" s="384"/>
      <c r="E106" s="384"/>
      <c r="F106" s="384"/>
      <c r="G106" s="235"/>
      <c r="H106" s="235"/>
      <c r="I106" s="235"/>
      <c r="J106" s="324"/>
      <c r="K106" s="282"/>
      <c r="L106" s="282"/>
      <c r="M106" s="235"/>
      <c r="N106" s="235"/>
      <c r="O106" s="235"/>
      <c r="P106" s="235"/>
      <c r="Q106" s="235"/>
      <c r="R106" s="235"/>
      <c r="S106" s="235"/>
      <c r="T106" s="235"/>
      <c r="U106" s="243"/>
      <c r="V106" s="235"/>
      <c r="W106" s="235"/>
      <c r="X106" s="235"/>
      <c r="Y106" s="215"/>
      <c r="Z106" s="215"/>
      <c r="AA106" s="215"/>
      <c r="AB106" s="215"/>
      <c r="AC106" s="215"/>
      <c r="AD106" s="235"/>
      <c r="AE106" s="235"/>
      <c r="AF106" s="235"/>
      <c r="AG106" s="235"/>
      <c r="AH106" s="235"/>
      <c r="AI106" s="235"/>
      <c r="AJ106" s="235"/>
      <c r="AK106" s="215"/>
      <c r="AL106" s="215"/>
      <c r="AM106" s="215"/>
      <c r="AN106" s="215"/>
      <c r="AO106" s="215"/>
      <c r="AP106" s="215"/>
      <c r="AQ106" s="215"/>
      <c r="AR106" s="215"/>
      <c r="AS106" s="215"/>
      <c r="AT106" s="215"/>
      <c r="AU106" s="215"/>
      <c r="AV106" s="215"/>
      <c r="AW106" s="215"/>
      <c r="AX106" s="215"/>
      <c r="AY106" s="215"/>
      <c r="AZ106" s="215"/>
      <c r="BA106" s="235"/>
      <c r="BB106" s="235"/>
      <c r="BC106" s="235"/>
      <c r="BD106" s="235"/>
      <c r="BE106" s="235"/>
      <c r="BF106" s="215"/>
      <c r="BG106" s="215"/>
      <c r="BH106" s="215"/>
      <c r="BI106" s="215"/>
      <c r="BJ106" s="215"/>
      <c r="BK106" s="215"/>
      <c r="BL106" s="215"/>
      <c r="BM106" s="215"/>
      <c r="BN106" s="215"/>
      <c r="BO106" s="215"/>
    </row>
    <row r="107" spans="1:67" s="103" customFormat="1" ht="15" x14ac:dyDescent="0.2">
      <c r="A107" s="329" t="s">
        <v>94</v>
      </c>
      <c r="B107" s="299"/>
      <c r="C107" s="299"/>
      <c r="D107" s="299"/>
      <c r="E107" s="299"/>
      <c r="F107" s="299"/>
      <c r="G107" s="299"/>
      <c r="H107" s="235"/>
      <c r="I107" s="235"/>
      <c r="J107" s="235"/>
      <c r="K107" s="324"/>
      <c r="L107" s="235"/>
      <c r="M107" s="235"/>
      <c r="N107" s="235"/>
      <c r="O107" s="235"/>
      <c r="P107" s="235"/>
      <c r="Q107" s="235"/>
      <c r="R107" s="235"/>
      <c r="S107" s="235"/>
      <c r="T107" s="235"/>
      <c r="U107" s="235"/>
      <c r="V107" s="243"/>
      <c r="W107" s="235"/>
      <c r="X107" s="235"/>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5"/>
      <c r="AZ107" s="235"/>
      <c r="BA107" s="235"/>
      <c r="BB107" s="235"/>
      <c r="BC107" s="235"/>
      <c r="BD107" s="235"/>
      <c r="BE107" s="235"/>
      <c r="BF107" s="235"/>
      <c r="BG107" s="235"/>
      <c r="BH107" s="235"/>
      <c r="BI107" s="235"/>
      <c r="BJ107" s="235"/>
      <c r="BK107" s="235"/>
      <c r="BL107" s="235"/>
      <c r="BM107" s="235"/>
      <c r="BN107" s="235"/>
      <c r="BO107" s="235"/>
    </row>
    <row r="108" spans="1:67" ht="15.75" x14ac:dyDescent="0.25">
      <c r="A108" s="330" t="s">
        <v>95</v>
      </c>
      <c r="B108" s="279" t="s">
        <v>96</v>
      </c>
      <c r="C108" s="244"/>
      <c r="D108" s="244"/>
      <c r="E108" s="244"/>
      <c r="F108" s="244"/>
      <c r="G108" s="235"/>
      <c r="H108" s="235"/>
      <c r="I108" s="235"/>
      <c r="J108" s="324"/>
      <c r="K108" s="289"/>
      <c r="L108" s="282"/>
      <c r="M108" s="235"/>
      <c r="N108" s="235"/>
      <c r="O108" s="235"/>
      <c r="P108" s="235"/>
      <c r="Q108" s="235"/>
      <c r="R108" s="235"/>
      <c r="S108" s="235"/>
      <c r="T108" s="235"/>
      <c r="U108" s="243"/>
      <c r="V108" s="235"/>
      <c r="W108" s="235"/>
      <c r="X108" s="235"/>
      <c r="Y108" s="215"/>
      <c r="Z108" s="215"/>
      <c r="AA108" s="215"/>
      <c r="AB108" s="215"/>
      <c r="AC108" s="215"/>
      <c r="AD108" s="235"/>
      <c r="AE108" s="235"/>
      <c r="AF108" s="235"/>
      <c r="AG108" s="235"/>
      <c r="AH108" s="235"/>
      <c r="AI108" s="235"/>
      <c r="AJ108" s="235"/>
      <c r="AK108" s="215"/>
      <c r="AL108" s="215"/>
      <c r="AM108" s="215"/>
      <c r="AN108" s="215"/>
      <c r="AO108" s="215"/>
      <c r="AP108" s="215"/>
      <c r="AQ108" s="215"/>
      <c r="AR108" s="215"/>
      <c r="AS108" s="215"/>
      <c r="AT108" s="215"/>
      <c r="AU108" s="215"/>
      <c r="AV108" s="215"/>
      <c r="AW108" s="215"/>
      <c r="AX108" s="215"/>
      <c r="AY108" s="215"/>
      <c r="AZ108" s="215"/>
      <c r="BA108" s="235"/>
      <c r="BB108" s="235"/>
      <c r="BC108" s="235"/>
      <c r="BD108" s="235"/>
      <c r="BE108" s="235"/>
      <c r="BF108" s="215"/>
      <c r="BG108" s="215"/>
      <c r="BH108" s="215"/>
      <c r="BI108" s="215"/>
      <c r="BJ108" s="215"/>
      <c r="BK108" s="215"/>
      <c r="BL108" s="215"/>
      <c r="BM108" s="215"/>
      <c r="BN108" s="215"/>
      <c r="BO108" s="215"/>
    </row>
    <row r="109" spans="1:67" ht="15.75" x14ac:dyDescent="0.25">
      <c r="A109" s="291" t="s">
        <v>97</v>
      </c>
      <c r="B109" s="342">
        <v>1</v>
      </c>
      <c r="C109" s="244"/>
      <c r="D109" s="244"/>
      <c r="E109" s="244"/>
      <c r="F109" s="244"/>
      <c r="G109" s="235"/>
      <c r="H109" s="235"/>
      <c r="I109" s="235"/>
      <c r="J109" s="324"/>
      <c r="K109" s="331"/>
      <c r="L109" s="282"/>
      <c r="M109" s="235"/>
      <c r="N109" s="235"/>
      <c r="O109" s="235"/>
      <c r="P109" s="235"/>
      <c r="Q109" s="235"/>
      <c r="R109" s="235"/>
      <c r="S109" s="235"/>
      <c r="T109" s="235"/>
      <c r="U109" s="243"/>
      <c r="V109" s="235"/>
      <c r="W109" s="235"/>
      <c r="X109" s="235"/>
      <c r="Y109" s="215"/>
      <c r="Z109" s="215"/>
      <c r="AA109" s="215"/>
      <c r="AB109" s="215"/>
      <c r="AC109" s="215"/>
      <c r="AD109" s="235"/>
      <c r="AE109" s="235"/>
      <c r="AF109" s="235"/>
      <c r="AG109" s="235"/>
      <c r="AH109" s="235"/>
      <c r="AI109" s="235"/>
      <c r="AJ109" s="235"/>
      <c r="AK109" s="215"/>
      <c r="AL109" s="215"/>
      <c r="AM109" s="215"/>
      <c r="AN109" s="215"/>
      <c r="AO109" s="215"/>
      <c r="AP109" s="215"/>
      <c r="AQ109" s="215"/>
      <c r="AR109" s="215"/>
      <c r="AS109" s="215"/>
      <c r="AT109" s="215"/>
      <c r="AU109" s="215"/>
      <c r="AV109" s="215"/>
      <c r="AW109" s="215"/>
      <c r="AX109" s="215"/>
      <c r="AY109" s="215"/>
      <c r="AZ109" s="215"/>
      <c r="BA109" s="235"/>
      <c r="BB109" s="235"/>
      <c r="BC109" s="235"/>
      <c r="BD109" s="235"/>
      <c r="BE109" s="235"/>
      <c r="BF109" s="215"/>
      <c r="BG109" s="215"/>
      <c r="BH109" s="215"/>
      <c r="BI109" s="215"/>
      <c r="BJ109" s="215"/>
      <c r="BK109" s="215"/>
      <c r="BL109" s="215"/>
      <c r="BM109" s="215"/>
      <c r="BN109" s="215"/>
      <c r="BO109" s="215"/>
    </row>
    <row r="110" spans="1:67" ht="15.75" x14ac:dyDescent="0.25">
      <c r="A110" s="292" t="s">
        <v>98</v>
      </c>
      <c r="B110" s="343"/>
      <c r="C110" s="244"/>
      <c r="D110" s="244"/>
      <c r="E110" s="244"/>
      <c r="F110" s="244"/>
      <c r="G110" s="235"/>
      <c r="H110" s="235"/>
      <c r="I110" s="235"/>
      <c r="J110" s="324"/>
      <c r="K110" s="331"/>
      <c r="L110" s="282"/>
      <c r="M110" s="235"/>
      <c r="N110" s="235"/>
      <c r="O110" s="235"/>
      <c r="P110" s="235"/>
      <c r="Q110" s="235"/>
      <c r="R110" s="235"/>
      <c r="S110" s="235"/>
      <c r="T110" s="235"/>
      <c r="U110" s="243"/>
      <c r="V110" s="235"/>
      <c r="W110" s="235"/>
      <c r="X110" s="235"/>
      <c r="Y110" s="215"/>
      <c r="Z110" s="215"/>
      <c r="AA110" s="215"/>
      <c r="AB110" s="215"/>
      <c r="AC110" s="215"/>
      <c r="AD110" s="235"/>
      <c r="AE110" s="235"/>
      <c r="AF110" s="235"/>
      <c r="AG110" s="235"/>
      <c r="AH110" s="235"/>
      <c r="AI110" s="235"/>
      <c r="AJ110" s="235"/>
      <c r="AK110" s="215"/>
      <c r="AL110" s="215"/>
      <c r="AM110" s="215"/>
      <c r="AN110" s="215"/>
      <c r="AO110" s="215"/>
      <c r="AP110" s="215"/>
      <c r="AQ110" s="215"/>
      <c r="AR110" s="215"/>
      <c r="AS110" s="215"/>
      <c r="AT110" s="215"/>
      <c r="AU110" s="215"/>
      <c r="AV110" s="215"/>
      <c r="AW110" s="215"/>
      <c r="AX110" s="215"/>
      <c r="AY110" s="215"/>
      <c r="AZ110" s="215"/>
      <c r="BA110" s="235"/>
      <c r="BB110" s="235"/>
      <c r="BC110" s="235"/>
      <c r="BD110" s="235"/>
      <c r="BE110" s="235"/>
      <c r="BF110" s="215"/>
      <c r="BG110" s="215"/>
      <c r="BH110" s="215"/>
      <c r="BI110" s="215"/>
      <c r="BJ110" s="215"/>
      <c r="BK110" s="215"/>
      <c r="BL110" s="215"/>
      <c r="BM110" s="215"/>
      <c r="BN110" s="215"/>
      <c r="BO110" s="215"/>
    </row>
    <row r="111" spans="1:67" ht="15.75" x14ac:dyDescent="0.25">
      <c r="A111" s="292" t="s">
        <v>99</v>
      </c>
      <c r="B111" s="343"/>
      <c r="C111" s="244"/>
      <c r="D111" s="244"/>
      <c r="E111" s="244"/>
      <c r="F111" s="244"/>
      <c r="G111" s="235"/>
      <c r="H111" s="235"/>
      <c r="I111" s="235"/>
      <c r="J111" s="235"/>
      <c r="K111" s="332"/>
      <c r="L111" s="282"/>
      <c r="M111" s="235"/>
      <c r="N111" s="235"/>
      <c r="O111" s="235"/>
      <c r="P111" s="235"/>
      <c r="Q111" s="235"/>
      <c r="R111" s="235"/>
      <c r="S111" s="235"/>
      <c r="T111" s="235"/>
      <c r="U111" s="243"/>
      <c r="V111" s="235"/>
      <c r="W111" s="235"/>
      <c r="X111" s="235"/>
      <c r="Y111" s="215"/>
      <c r="Z111" s="215"/>
      <c r="AA111" s="215"/>
      <c r="AB111" s="215"/>
      <c r="AC111" s="215"/>
      <c r="AD111" s="235"/>
      <c r="AE111" s="235"/>
      <c r="AF111" s="235"/>
      <c r="AG111" s="235"/>
      <c r="AH111" s="235"/>
      <c r="AI111" s="235"/>
      <c r="AJ111" s="235"/>
      <c r="AK111" s="215"/>
      <c r="AL111" s="215"/>
      <c r="AM111" s="215"/>
      <c r="AN111" s="215"/>
      <c r="AO111" s="215"/>
      <c r="AP111" s="215"/>
      <c r="AQ111" s="215"/>
      <c r="AR111" s="215"/>
      <c r="AS111" s="215"/>
      <c r="AT111" s="215"/>
      <c r="AU111" s="215"/>
      <c r="AV111" s="215"/>
      <c r="AW111" s="215"/>
      <c r="AX111" s="215"/>
      <c r="AY111" s="215"/>
      <c r="AZ111" s="215"/>
      <c r="BA111" s="235"/>
      <c r="BB111" s="235"/>
      <c r="BC111" s="235"/>
      <c r="BD111" s="235"/>
      <c r="BE111" s="235"/>
      <c r="BF111" s="215"/>
      <c r="BG111" s="215"/>
      <c r="BH111" s="215"/>
      <c r="BI111" s="215"/>
      <c r="BJ111" s="215"/>
      <c r="BK111" s="215"/>
      <c r="BL111" s="215"/>
      <c r="BM111" s="215"/>
      <c r="BN111" s="215"/>
      <c r="BO111" s="215"/>
    </row>
    <row r="112" spans="1:67" ht="15.75" x14ac:dyDescent="0.25">
      <c r="A112" s="292" t="s">
        <v>100</v>
      </c>
      <c r="B112" s="343"/>
      <c r="C112" s="244"/>
      <c r="D112" s="244"/>
      <c r="E112" s="244"/>
      <c r="F112" s="244"/>
      <c r="G112" s="235"/>
      <c r="H112" s="235"/>
      <c r="I112" s="235"/>
      <c r="J112" s="235"/>
      <c r="K112" s="332"/>
      <c r="L112" s="282"/>
      <c r="M112" s="235"/>
      <c r="N112" s="235"/>
      <c r="O112" s="235"/>
      <c r="P112" s="235"/>
      <c r="Q112" s="235"/>
      <c r="R112" s="235"/>
      <c r="S112" s="235"/>
      <c r="T112" s="235"/>
      <c r="U112" s="243"/>
      <c r="V112" s="235"/>
      <c r="W112" s="235"/>
      <c r="X112" s="235"/>
      <c r="Y112" s="215"/>
      <c r="Z112" s="215"/>
      <c r="AA112" s="215"/>
      <c r="AB112" s="215"/>
      <c r="AC112" s="215"/>
      <c r="AD112" s="235"/>
      <c r="AE112" s="235"/>
      <c r="AF112" s="235"/>
      <c r="AG112" s="235"/>
      <c r="AH112" s="235"/>
      <c r="AI112" s="235"/>
      <c r="AJ112" s="235"/>
      <c r="AK112" s="215"/>
      <c r="AL112" s="215"/>
      <c r="AM112" s="215"/>
      <c r="AN112" s="215"/>
      <c r="AO112" s="215"/>
      <c r="AP112" s="215"/>
      <c r="AQ112" s="215"/>
      <c r="AR112" s="215"/>
      <c r="AS112" s="215"/>
      <c r="AT112" s="215"/>
      <c r="AU112" s="215"/>
      <c r="AV112" s="215"/>
      <c r="AW112" s="215"/>
      <c r="AX112" s="215"/>
      <c r="AY112" s="215"/>
      <c r="AZ112" s="215"/>
      <c r="BA112" s="235"/>
      <c r="BB112" s="235"/>
      <c r="BC112" s="235"/>
      <c r="BD112" s="235"/>
      <c r="BE112" s="235"/>
      <c r="BF112" s="215"/>
      <c r="BG112" s="215"/>
      <c r="BH112" s="215"/>
      <c r="BI112" s="215"/>
      <c r="BJ112" s="215"/>
      <c r="BK112" s="215"/>
      <c r="BL112" s="215"/>
      <c r="BM112" s="215"/>
      <c r="BN112" s="215"/>
      <c r="BO112" s="215"/>
    </row>
    <row r="113" spans="1:57" ht="15.75" x14ac:dyDescent="0.25">
      <c r="A113" s="292" t="s">
        <v>101</v>
      </c>
      <c r="B113" s="343"/>
      <c r="C113" s="244"/>
      <c r="D113" s="244"/>
      <c r="E113" s="244"/>
      <c r="F113" s="244"/>
      <c r="G113" s="235"/>
      <c r="H113" s="235"/>
      <c r="I113" s="235"/>
      <c r="J113" s="235"/>
      <c r="K113" s="332"/>
      <c r="L113" s="282"/>
      <c r="M113" s="235"/>
      <c r="N113" s="235"/>
      <c r="O113" s="235"/>
      <c r="P113" s="235"/>
      <c r="Q113" s="235"/>
      <c r="R113" s="235"/>
      <c r="S113" s="235"/>
      <c r="T113" s="235"/>
      <c r="U113" s="243"/>
      <c r="V113" s="235"/>
      <c r="W113" s="235"/>
      <c r="X113" s="235"/>
      <c r="Y113" s="215"/>
      <c r="Z113" s="215"/>
      <c r="AA113" s="215"/>
      <c r="AB113" s="215"/>
      <c r="AC113" s="215"/>
      <c r="AD113" s="235"/>
      <c r="AE113" s="235"/>
      <c r="AF113" s="235"/>
      <c r="AG113" s="235"/>
      <c r="AH113" s="235"/>
      <c r="AI113" s="235"/>
      <c r="AJ113" s="235"/>
      <c r="AK113" s="215"/>
      <c r="AL113" s="215"/>
      <c r="AM113" s="215"/>
      <c r="AN113" s="215"/>
      <c r="AO113" s="215"/>
      <c r="AP113" s="215"/>
      <c r="AQ113" s="215"/>
      <c r="AR113" s="215"/>
      <c r="AS113" s="215"/>
      <c r="AT113" s="215"/>
      <c r="AU113" s="215"/>
      <c r="AV113" s="215"/>
      <c r="AW113" s="215"/>
      <c r="AX113" s="215"/>
      <c r="AY113" s="215"/>
      <c r="AZ113" s="215"/>
      <c r="BA113" s="235"/>
      <c r="BB113" s="235"/>
      <c r="BC113" s="235"/>
      <c r="BD113" s="235"/>
      <c r="BE113" s="235"/>
    </row>
    <row r="114" spans="1:57" ht="15.75" x14ac:dyDescent="0.25">
      <c r="A114" s="330" t="s">
        <v>27</v>
      </c>
      <c r="B114" s="406">
        <v>1</v>
      </c>
      <c r="C114" s="333"/>
      <c r="D114" s="244"/>
      <c r="E114" s="244"/>
      <c r="F114" s="244"/>
      <c r="G114" s="235"/>
      <c r="H114" s="235"/>
      <c r="I114" s="235"/>
      <c r="J114" s="235"/>
      <c r="K114" s="332"/>
      <c r="L114" s="282"/>
      <c r="M114" s="235"/>
      <c r="N114" s="235"/>
      <c r="O114" s="235"/>
      <c r="P114" s="235"/>
      <c r="Q114" s="235"/>
      <c r="R114" s="235"/>
      <c r="S114" s="235"/>
      <c r="T114" s="235"/>
      <c r="U114" s="243"/>
      <c r="V114" s="235"/>
      <c r="W114" s="235"/>
      <c r="X114" s="235"/>
      <c r="Y114" s="215"/>
      <c r="Z114" s="215"/>
      <c r="AA114" s="215"/>
      <c r="AB114" s="215"/>
      <c r="AC114" s="215"/>
      <c r="AD114" s="235"/>
      <c r="AE114" s="235"/>
      <c r="AF114" s="235"/>
      <c r="AG114" s="235"/>
      <c r="AH114" s="235"/>
      <c r="AI114" s="235"/>
      <c r="AJ114" s="235"/>
      <c r="AK114" s="215"/>
      <c r="AL114" s="215"/>
      <c r="AM114" s="215"/>
      <c r="AN114" s="215"/>
      <c r="AO114" s="215"/>
      <c r="AP114" s="215"/>
      <c r="AQ114" s="215"/>
      <c r="AR114" s="215"/>
      <c r="AS114" s="215"/>
      <c r="AT114" s="215"/>
      <c r="AU114" s="215"/>
      <c r="AV114" s="215"/>
      <c r="AW114" s="215"/>
      <c r="AX114" s="215"/>
      <c r="AY114" s="215"/>
      <c r="AZ114" s="215"/>
      <c r="BA114" s="235"/>
      <c r="BB114" s="235"/>
      <c r="BC114" s="235"/>
      <c r="BD114" s="235"/>
      <c r="BE114" s="235"/>
    </row>
    <row r="115" spans="1:57" s="103" customFormat="1" x14ac:dyDescent="0.2">
      <c r="A115" s="334"/>
      <c r="B115" s="235"/>
      <c r="C115" s="235"/>
      <c r="D115" s="235"/>
      <c r="E115" s="235"/>
      <c r="F115" s="235"/>
      <c r="G115" s="235"/>
      <c r="H115" s="235"/>
      <c r="I115" s="235"/>
      <c r="J115" s="235"/>
      <c r="K115" s="235"/>
      <c r="L115" s="332"/>
      <c r="M115" s="235"/>
      <c r="N115" s="235"/>
      <c r="O115" s="235"/>
      <c r="P115" s="235"/>
      <c r="Q115" s="235"/>
      <c r="R115" s="235"/>
      <c r="S115" s="235"/>
      <c r="T115" s="235"/>
      <c r="U115" s="235"/>
      <c r="V115" s="243"/>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c r="BA115" s="235"/>
      <c r="BB115" s="235"/>
      <c r="BC115" s="235"/>
      <c r="BD115" s="235"/>
      <c r="BE115" s="235"/>
    </row>
    <row r="116" spans="1:57" s="103" customFormat="1" x14ac:dyDescent="0.2">
      <c r="A116" s="334"/>
      <c r="B116" s="235"/>
      <c r="C116" s="235"/>
      <c r="D116" s="235"/>
      <c r="E116" s="235"/>
      <c r="F116" s="235"/>
      <c r="G116" s="235"/>
      <c r="H116" s="235"/>
      <c r="I116" s="235"/>
      <c r="J116" s="235"/>
      <c r="K116" s="235"/>
      <c r="L116" s="332"/>
      <c r="M116" s="235"/>
      <c r="N116" s="235"/>
      <c r="O116" s="235"/>
      <c r="P116" s="235"/>
      <c r="Q116" s="235"/>
      <c r="R116" s="235"/>
      <c r="S116" s="235"/>
      <c r="T116" s="235"/>
      <c r="U116" s="235"/>
      <c r="V116" s="243"/>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5"/>
      <c r="AZ116" s="235"/>
      <c r="BA116" s="235"/>
      <c r="BB116" s="235"/>
      <c r="BC116" s="235"/>
      <c r="BD116" s="235"/>
      <c r="BE116" s="235"/>
    </row>
    <row r="117" spans="1:57" s="103" customFormat="1" x14ac:dyDescent="0.2">
      <c r="A117" s="334"/>
      <c r="B117" s="235"/>
      <c r="C117" s="235"/>
      <c r="D117" s="235"/>
      <c r="E117" s="235"/>
      <c r="F117" s="235"/>
      <c r="G117" s="235"/>
      <c r="H117" s="235"/>
      <c r="I117" s="235"/>
      <c r="J117" s="235"/>
      <c r="K117" s="235"/>
      <c r="L117" s="332"/>
      <c r="M117" s="235"/>
      <c r="N117" s="235"/>
      <c r="O117" s="235"/>
      <c r="P117" s="235"/>
      <c r="Q117" s="235"/>
      <c r="R117" s="235"/>
      <c r="S117" s="235"/>
      <c r="T117" s="235"/>
      <c r="U117" s="235"/>
      <c r="V117" s="243"/>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row>
    <row r="118" spans="1:57" s="103" customFormat="1" x14ac:dyDescent="0.2">
      <c r="A118" s="334"/>
      <c r="B118" s="235"/>
      <c r="C118" s="235"/>
      <c r="D118" s="235"/>
      <c r="E118" s="235"/>
      <c r="F118" s="235"/>
      <c r="G118" s="235"/>
      <c r="H118" s="235"/>
      <c r="I118" s="235"/>
      <c r="J118" s="235"/>
      <c r="K118" s="235"/>
      <c r="L118" s="332"/>
      <c r="M118" s="235"/>
      <c r="N118" s="235"/>
      <c r="O118" s="235"/>
      <c r="P118" s="235"/>
      <c r="Q118" s="235"/>
      <c r="R118" s="235"/>
      <c r="S118" s="235"/>
      <c r="T118" s="235"/>
      <c r="U118" s="235"/>
      <c r="V118" s="243"/>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row>
    <row r="119" spans="1:57" s="103" customFormat="1" x14ac:dyDescent="0.2">
      <c r="A119" s="334"/>
      <c r="B119" s="235"/>
      <c r="C119" s="235"/>
      <c r="D119" s="235"/>
      <c r="E119" s="235"/>
      <c r="F119" s="235"/>
      <c r="G119" s="235"/>
      <c r="H119" s="235"/>
      <c r="I119" s="235"/>
      <c r="J119" s="235"/>
      <c r="K119" s="235"/>
      <c r="L119" s="332"/>
      <c r="M119" s="235"/>
      <c r="N119" s="235"/>
      <c r="O119" s="235"/>
      <c r="P119" s="235"/>
      <c r="Q119" s="235"/>
      <c r="R119" s="235"/>
      <c r="S119" s="235"/>
      <c r="T119" s="235"/>
      <c r="U119" s="235"/>
      <c r="V119" s="243"/>
      <c r="W119" s="235"/>
      <c r="X119" s="235"/>
      <c r="Y119" s="235"/>
      <c r="Z119" s="235"/>
      <c r="AA119" s="235"/>
      <c r="AB119" s="235"/>
      <c r="AC119" s="235"/>
      <c r="AD119" s="235"/>
      <c r="AE119" s="235"/>
      <c r="AF119" s="235"/>
      <c r="AG119" s="235"/>
      <c r="AH119" s="235"/>
      <c r="AI119" s="235"/>
      <c r="AJ119" s="235"/>
      <c r="AK119" s="235"/>
      <c r="AL119" s="235"/>
      <c r="AM119" s="235"/>
      <c r="AN119" s="235"/>
      <c r="AO119" s="235"/>
      <c r="AP119" s="235"/>
      <c r="AQ119" s="235"/>
      <c r="AR119" s="235"/>
      <c r="AS119" s="235"/>
      <c r="AT119" s="235"/>
      <c r="AU119" s="235"/>
      <c r="AV119" s="235"/>
      <c r="AW119" s="235"/>
      <c r="AX119" s="235"/>
      <c r="AY119" s="235"/>
      <c r="AZ119" s="235"/>
      <c r="BA119" s="235"/>
      <c r="BB119" s="235"/>
      <c r="BC119" s="235"/>
      <c r="BD119" s="235"/>
      <c r="BE119" s="235"/>
    </row>
    <row r="120" spans="1:57" s="103" customFormat="1" x14ac:dyDescent="0.2">
      <c r="A120" s="334"/>
      <c r="B120" s="235"/>
      <c r="C120" s="235"/>
      <c r="D120" s="235"/>
      <c r="E120" s="235"/>
      <c r="F120" s="235"/>
      <c r="G120" s="235"/>
      <c r="H120" s="235"/>
      <c r="I120" s="235"/>
      <c r="J120" s="235"/>
      <c r="K120" s="235"/>
      <c r="L120" s="332"/>
      <c r="M120" s="235"/>
      <c r="N120" s="235"/>
      <c r="O120" s="235"/>
      <c r="P120" s="235"/>
      <c r="Q120" s="235"/>
      <c r="R120" s="235"/>
      <c r="S120" s="235"/>
      <c r="T120" s="235"/>
      <c r="U120" s="235"/>
      <c r="V120" s="243"/>
      <c r="W120" s="235"/>
      <c r="X120" s="235"/>
      <c r="Y120" s="235"/>
      <c r="Z120" s="235"/>
      <c r="AA120" s="235"/>
      <c r="AB120" s="235"/>
      <c r="AC120" s="235"/>
      <c r="AD120" s="235"/>
      <c r="AE120" s="235"/>
      <c r="AF120" s="235"/>
      <c r="AG120" s="235"/>
      <c r="AH120" s="235"/>
      <c r="AI120" s="235"/>
      <c r="AJ120" s="235"/>
      <c r="AK120" s="235"/>
      <c r="AL120" s="235"/>
      <c r="AM120" s="235"/>
      <c r="AN120" s="235"/>
      <c r="AO120" s="235"/>
      <c r="AP120" s="235"/>
      <c r="AQ120" s="235"/>
      <c r="AR120" s="235"/>
      <c r="AS120" s="235"/>
      <c r="AT120" s="235"/>
      <c r="AU120" s="235"/>
      <c r="AV120" s="235"/>
      <c r="AW120" s="235"/>
      <c r="AX120" s="235"/>
      <c r="AY120" s="235"/>
      <c r="AZ120" s="235"/>
      <c r="BA120" s="235"/>
      <c r="BB120" s="235"/>
      <c r="BC120" s="235"/>
      <c r="BD120" s="235"/>
      <c r="BE120" s="235"/>
    </row>
    <row r="121" spans="1:57" s="103" customFormat="1" x14ac:dyDescent="0.2">
      <c r="A121" s="334"/>
      <c r="B121" s="235"/>
      <c r="C121" s="235"/>
      <c r="D121" s="235"/>
      <c r="E121" s="235"/>
      <c r="F121" s="235"/>
      <c r="G121" s="235"/>
      <c r="H121" s="235"/>
      <c r="I121" s="235"/>
      <c r="J121" s="235"/>
      <c r="K121" s="235"/>
      <c r="L121" s="332"/>
      <c r="M121" s="235"/>
      <c r="N121" s="235"/>
      <c r="O121" s="235"/>
      <c r="P121" s="235"/>
      <c r="Q121" s="235"/>
      <c r="R121" s="235"/>
      <c r="S121" s="235"/>
      <c r="T121" s="235"/>
      <c r="U121" s="235"/>
      <c r="V121" s="243"/>
      <c r="W121" s="235"/>
      <c r="X121" s="235"/>
      <c r="Y121" s="235"/>
      <c r="Z121" s="235"/>
      <c r="AA121" s="235"/>
      <c r="AB121" s="235"/>
      <c r="AC121" s="235"/>
      <c r="AD121" s="235"/>
      <c r="AE121" s="235"/>
      <c r="AF121" s="235"/>
      <c r="AG121" s="235"/>
      <c r="AH121" s="235"/>
      <c r="AI121" s="235"/>
      <c r="AJ121" s="235"/>
      <c r="AK121" s="235"/>
      <c r="AL121" s="235"/>
      <c r="AM121" s="235"/>
      <c r="AN121" s="235"/>
      <c r="AO121" s="235"/>
      <c r="AP121" s="235"/>
      <c r="AQ121" s="235"/>
      <c r="AR121" s="235"/>
      <c r="AS121" s="235"/>
      <c r="AT121" s="235"/>
      <c r="AU121" s="235"/>
      <c r="AV121" s="235"/>
      <c r="AW121" s="235"/>
      <c r="AX121" s="235"/>
      <c r="AY121" s="235"/>
      <c r="AZ121" s="235"/>
      <c r="BA121" s="235"/>
      <c r="BB121" s="235"/>
      <c r="BC121" s="235"/>
      <c r="BD121" s="235"/>
      <c r="BE121" s="235"/>
    </row>
    <row r="122" spans="1:57" s="103" customFormat="1" x14ac:dyDescent="0.2">
      <c r="A122" s="334"/>
      <c r="B122" s="235"/>
      <c r="C122" s="235"/>
      <c r="D122" s="235"/>
      <c r="E122" s="235"/>
      <c r="F122" s="235"/>
      <c r="G122" s="235"/>
      <c r="H122" s="235"/>
      <c r="I122" s="235"/>
      <c r="J122" s="235"/>
      <c r="K122" s="235"/>
      <c r="L122" s="332"/>
      <c r="M122" s="235"/>
      <c r="N122" s="235"/>
      <c r="O122" s="235"/>
      <c r="P122" s="235"/>
      <c r="Q122" s="235"/>
      <c r="R122" s="235"/>
      <c r="S122" s="235"/>
      <c r="T122" s="235"/>
      <c r="U122" s="235"/>
      <c r="V122" s="243"/>
      <c r="W122" s="235"/>
      <c r="X122" s="235"/>
      <c r="Y122" s="235"/>
      <c r="Z122" s="235"/>
      <c r="AA122" s="235"/>
      <c r="AB122" s="235"/>
      <c r="AC122" s="235"/>
      <c r="AD122" s="235"/>
      <c r="AE122" s="235"/>
      <c r="AF122" s="235"/>
      <c r="AG122" s="235"/>
      <c r="AH122" s="235"/>
      <c r="AI122" s="235"/>
      <c r="AJ122" s="235"/>
      <c r="AK122" s="235"/>
      <c r="AL122" s="235"/>
      <c r="AM122" s="235"/>
      <c r="AN122" s="235"/>
      <c r="AO122" s="235"/>
      <c r="AP122" s="235"/>
      <c r="AQ122" s="235"/>
      <c r="AR122" s="235"/>
      <c r="AS122" s="235"/>
      <c r="AT122" s="235"/>
      <c r="AU122" s="235"/>
      <c r="AV122" s="235"/>
      <c r="AW122" s="235"/>
      <c r="AX122" s="235"/>
      <c r="AY122" s="235"/>
      <c r="AZ122" s="235"/>
      <c r="BA122" s="235"/>
      <c r="BB122" s="235"/>
      <c r="BC122" s="235"/>
      <c r="BD122" s="235"/>
      <c r="BE122" s="235"/>
    </row>
    <row r="123" spans="1:57" s="103" customFormat="1" x14ac:dyDescent="0.2">
      <c r="A123" s="334"/>
      <c r="B123" s="235"/>
      <c r="C123" s="235"/>
      <c r="D123" s="235"/>
      <c r="E123" s="235"/>
      <c r="F123" s="235"/>
      <c r="G123" s="235"/>
      <c r="H123" s="235"/>
      <c r="I123" s="235"/>
      <c r="J123" s="235"/>
      <c r="K123" s="235"/>
      <c r="L123" s="332"/>
      <c r="M123" s="235"/>
      <c r="N123" s="235"/>
      <c r="O123" s="235"/>
      <c r="P123" s="235"/>
      <c r="Q123" s="235"/>
      <c r="R123" s="235"/>
      <c r="S123" s="235"/>
      <c r="T123" s="235"/>
      <c r="U123" s="235"/>
      <c r="V123" s="243"/>
      <c r="W123" s="235"/>
      <c r="X123" s="235"/>
      <c r="Y123" s="235"/>
      <c r="Z123" s="235"/>
      <c r="AA123" s="235"/>
      <c r="AB123" s="235"/>
      <c r="AC123" s="235"/>
      <c r="AD123" s="235"/>
      <c r="AE123" s="235"/>
      <c r="AF123" s="235"/>
      <c r="AG123" s="235"/>
      <c r="AH123" s="235"/>
      <c r="AI123" s="235"/>
      <c r="AJ123" s="235"/>
      <c r="AK123" s="235"/>
      <c r="AL123" s="235"/>
      <c r="AM123" s="235"/>
      <c r="AN123" s="235"/>
      <c r="AO123" s="235"/>
      <c r="AP123" s="235"/>
      <c r="AQ123" s="235"/>
      <c r="AR123" s="235"/>
      <c r="AS123" s="235"/>
      <c r="AT123" s="235"/>
      <c r="AU123" s="235"/>
      <c r="AV123" s="235"/>
      <c r="AW123" s="235"/>
      <c r="AX123" s="235"/>
      <c r="AY123" s="235"/>
      <c r="AZ123" s="235"/>
      <c r="BA123" s="235"/>
      <c r="BB123" s="235"/>
      <c r="BC123" s="235"/>
      <c r="BD123" s="235"/>
      <c r="BE123" s="235"/>
    </row>
    <row r="124" spans="1:57" s="103" customFormat="1" x14ac:dyDescent="0.2">
      <c r="A124" s="334"/>
      <c r="B124" s="235"/>
      <c r="C124" s="235"/>
      <c r="D124" s="235"/>
      <c r="E124" s="235"/>
      <c r="F124" s="235"/>
      <c r="G124" s="235"/>
      <c r="H124" s="235"/>
      <c r="I124" s="235"/>
      <c r="J124" s="235"/>
      <c r="K124" s="235"/>
      <c r="L124" s="332"/>
      <c r="M124" s="235"/>
      <c r="N124" s="235"/>
      <c r="O124" s="235"/>
      <c r="P124" s="235"/>
      <c r="Q124" s="235"/>
      <c r="R124" s="235"/>
      <c r="S124" s="235"/>
      <c r="T124" s="235"/>
      <c r="U124" s="235"/>
      <c r="V124" s="243"/>
      <c r="W124" s="235"/>
      <c r="X124" s="235"/>
      <c r="Y124" s="235"/>
      <c r="Z124" s="235"/>
      <c r="AA124" s="235"/>
      <c r="AB124" s="235"/>
      <c r="AC124" s="235"/>
      <c r="AD124" s="235"/>
      <c r="AE124" s="235"/>
      <c r="AF124" s="235"/>
      <c r="AG124" s="235"/>
      <c r="AH124" s="235"/>
      <c r="AI124" s="235"/>
      <c r="AJ124" s="235"/>
      <c r="AK124" s="235"/>
      <c r="AL124" s="235"/>
      <c r="AM124" s="235"/>
      <c r="AN124" s="235"/>
      <c r="AO124" s="235"/>
      <c r="AP124" s="235"/>
      <c r="AQ124" s="235"/>
      <c r="AR124" s="235"/>
      <c r="AS124" s="235"/>
      <c r="AT124" s="235"/>
      <c r="AU124" s="235"/>
      <c r="AV124" s="235"/>
      <c r="AW124" s="235"/>
      <c r="AX124" s="235"/>
      <c r="AY124" s="235"/>
      <c r="AZ124" s="235"/>
      <c r="BA124" s="235"/>
      <c r="BB124" s="235"/>
      <c r="BC124" s="235"/>
      <c r="BD124" s="235"/>
      <c r="BE124" s="235"/>
    </row>
    <row r="125" spans="1:57" s="103" customFormat="1" x14ac:dyDescent="0.2">
      <c r="A125" s="334"/>
      <c r="B125" s="235"/>
      <c r="C125" s="235"/>
      <c r="D125" s="235"/>
      <c r="E125" s="235"/>
      <c r="F125" s="235"/>
      <c r="G125" s="235"/>
      <c r="H125" s="235"/>
      <c r="I125" s="235"/>
      <c r="J125" s="235"/>
      <c r="K125" s="235"/>
      <c r="L125" s="332"/>
      <c r="M125" s="235"/>
      <c r="N125" s="235"/>
      <c r="O125" s="235"/>
      <c r="P125" s="235"/>
      <c r="Q125" s="235"/>
      <c r="R125" s="235"/>
      <c r="S125" s="235"/>
      <c r="T125" s="235"/>
      <c r="U125" s="235"/>
      <c r="V125" s="243"/>
      <c r="W125" s="235"/>
      <c r="X125" s="235"/>
      <c r="Y125" s="235"/>
      <c r="Z125" s="235"/>
      <c r="AA125" s="235"/>
      <c r="AB125" s="235"/>
      <c r="AC125" s="235"/>
      <c r="AD125" s="235"/>
      <c r="AE125" s="235"/>
      <c r="AF125" s="235"/>
      <c r="AG125" s="235"/>
      <c r="AH125" s="235"/>
      <c r="AI125" s="235"/>
      <c r="AJ125" s="235"/>
      <c r="AK125" s="235"/>
      <c r="AL125" s="235"/>
      <c r="AM125" s="235"/>
      <c r="AN125" s="235"/>
      <c r="AO125" s="235"/>
      <c r="AP125" s="235"/>
      <c r="AQ125" s="235"/>
      <c r="AR125" s="235"/>
      <c r="AS125" s="235"/>
      <c r="AT125" s="235"/>
      <c r="AU125" s="235"/>
      <c r="AV125" s="235"/>
      <c r="AW125" s="235"/>
      <c r="AX125" s="235"/>
      <c r="AY125" s="235"/>
      <c r="AZ125" s="235"/>
      <c r="BA125" s="235"/>
      <c r="BB125" s="235"/>
      <c r="BC125" s="235"/>
      <c r="BD125" s="235"/>
      <c r="BE125" s="235"/>
    </row>
    <row r="126" spans="1:57" s="103" customFormat="1" x14ac:dyDescent="0.2">
      <c r="A126" s="334"/>
      <c r="B126" s="235"/>
      <c r="C126" s="235"/>
      <c r="D126" s="235"/>
      <c r="E126" s="235"/>
      <c r="F126" s="235"/>
      <c r="G126" s="235"/>
      <c r="H126" s="235"/>
      <c r="I126" s="235"/>
      <c r="J126" s="235"/>
      <c r="K126" s="235"/>
      <c r="L126" s="332"/>
      <c r="M126" s="235"/>
      <c r="N126" s="235"/>
      <c r="O126" s="235"/>
      <c r="P126" s="235"/>
      <c r="Q126" s="235"/>
      <c r="R126" s="235"/>
      <c r="S126" s="235"/>
      <c r="T126" s="235"/>
      <c r="U126" s="235"/>
      <c r="V126" s="243"/>
      <c r="W126" s="235"/>
      <c r="X126" s="235"/>
      <c r="Y126" s="235"/>
      <c r="Z126" s="235"/>
      <c r="AA126" s="235"/>
      <c r="AB126" s="235"/>
      <c r="AC126" s="235"/>
      <c r="AD126" s="235"/>
      <c r="AE126" s="235"/>
      <c r="AF126" s="235"/>
      <c r="AG126" s="235"/>
      <c r="AH126" s="235"/>
      <c r="AI126" s="235"/>
      <c r="AJ126" s="235"/>
      <c r="AK126" s="235"/>
      <c r="AL126" s="235"/>
      <c r="AM126" s="235"/>
      <c r="AN126" s="235"/>
      <c r="AO126" s="235"/>
      <c r="AP126" s="235"/>
      <c r="AQ126" s="235"/>
      <c r="AR126" s="235"/>
      <c r="AS126" s="235"/>
      <c r="AT126" s="235"/>
      <c r="AU126" s="235"/>
      <c r="AV126" s="235"/>
      <c r="AW126" s="235"/>
      <c r="AX126" s="235"/>
      <c r="AY126" s="235"/>
      <c r="AZ126" s="235"/>
      <c r="BA126" s="235"/>
      <c r="BB126" s="235"/>
      <c r="BC126" s="235"/>
      <c r="BD126" s="235"/>
      <c r="BE126" s="235"/>
    </row>
    <row r="127" spans="1:57" s="103" customFormat="1" x14ac:dyDescent="0.2">
      <c r="A127" s="334"/>
      <c r="B127" s="235"/>
      <c r="C127" s="235"/>
      <c r="D127" s="235"/>
      <c r="E127" s="235"/>
      <c r="F127" s="235"/>
      <c r="G127" s="235"/>
      <c r="H127" s="235"/>
      <c r="I127" s="235"/>
      <c r="J127" s="235"/>
      <c r="K127" s="235"/>
      <c r="L127" s="332"/>
      <c r="M127" s="235"/>
      <c r="N127" s="235"/>
      <c r="O127" s="235"/>
      <c r="P127" s="235"/>
      <c r="Q127" s="235"/>
      <c r="R127" s="235"/>
      <c r="S127" s="235"/>
      <c r="T127" s="235"/>
      <c r="U127" s="235"/>
      <c r="V127" s="243"/>
      <c r="W127" s="235"/>
      <c r="X127" s="235"/>
      <c r="Y127" s="235"/>
      <c r="Z127" s="235"/>
      <c r="AA127" s="235"/>
      <c r="AB127" s="235"/>
      <c r="AC127" s="235"/>
      <c r="AD127" s="235"/>
      <c r="AE127" s="235"/>
      <c r="AF127" s="235"/>
      <c r="AG127" s="235"/>
      <c r="AH127" s="235"/>
      <c r="AI127" s="235"/>
      <c r="AJ127" s="235"/>
      <c r="AK127" s="235"/>
      <c r="AL127" s="235"/>
      <c r="AM127" s="235"/>
      <c r="AN127" s="235"/>
      <c r="AO127" s="235"/>
      <c r="AP127" s="235"/>
      <c r="AQ127" s="235"/>
      <c r="AR127" s="235"/>
      <c r="AS127" s="235"/>
      <c r="AT127" s="235"/>
      <c r="AU127" s="235"/>
      <c r="AV127" s="235"/>
      <c r="AW127" s="235"/>
      <c r="AX127" s="235"/>
      <c r="AY127" s="235"/>
      <c r="AZ127" s="235"/>
      <c r="BA127" s="235"/>
      <c r="BB127" s="235"/>
      <c r="BC127" s="235"/>
      <c r="BD127" s="235"/>
      <c r="BE127" s="235"/>
    </row>
    <row r="128" spans="1:57" s="103" customFormat="1" x14ac:dyDescent="0.2">
      <c r="A128" s="334"/>
      <c r="B128" s="235"/>
      <c r="C128" s="235"/>
      <c r="D128" s="235"/>
      <c r="E128" s="235"/>
      <c r="F128" s="235"/>
      <c r="G128" s="235"/>
      <c r="H128" s="235"/>
      <c r="I128" s="235"/>
      <c r="J128" s="235"/>
      <c r="K128" s="235"/>
      <c r="L128" s="332"/>
      <c r="M128" s="235"/>
      <c r="N128" s="235"/>
      <c r="O128" s="235"/>
      <c r="P128" s="235"/>
      <c r="Q128" s="235"/>
      <c r="R128" s="235"/>
      <c r="S128" s="235"/>
      <c r="T128" s="235"/>
      <c r="U128" s="235"/>
      <c r="V128" s="243"/>
      <c r="W128" s="235"/>
      <c r="X128" s="235"/>
      <c r="Y128" s="235"/>
      <c r="Z128" s="235"/>
      <c r="AA128" s="235"/>
      <c r="AB128" s="235"/>
      <c r="AC128" s="235"/>
      <c r="AD128" s="235"/>
      <c r="AE128" s="235"/>
      <c r="AF128" s="235"/>
      <c r="AG128" s="235"/>
      <c r="AH128" s="235"/>
      <c r="AI128" s="235"/>
      <c r="AJ128" s="235"/>
      <c r="AK128" s="235"/>
      <c r="AL128" s="235"/>
      <c r="AM128" s="235"/>
      <c r="AN128" s="235"/>
      <c r="AO128" s="235"/>
      <c r="AP128" s="235"/>
      <c r="AQ128" s="235"/>
      <c r="AR128" s="235"/>
      <c r="AS128" s="235"/>
      <c r="AT128" s="235"/>
      <c r="AU128" s="235"/>
      <c r="AV128" s="235"/>
      <c r="AW128" s="235"/>
      <c r="AX128" s="235"/>
      <c r="AY128" s="235"/>
      <c r="AZ128" s="235"/>
      <c r="BA128" s="235"/>
      <c r="BB128" s="235"/>
      <c r="BC128" s="235"/>
      <c r="BD128" s="235"/>
      <c r="BE128" s="235"/>
    </row>
    <row r="129" spans="1:22" s="103" customFormat="1" x14ac:dyDescent="0.2">
      <c r="A129" s="334"/>
      <c r="B129" s="235"/>
      <c r="C129" s="235"/>
      <c r="D129" s="235"/>
      <c r="E129" s="235"/>
      <c r="F129" s="235"/>
      <c r="G129" s="235"/>
      <c r="H129" s="235"/>
      <c r="I129" s="235"/>
      <c r="J129" s="235"/>
      <c r="K129" s="235"/>
      <c r="L129" s="332"/>
      <c r="M129" s="235"/>
      <c r="N129" s="235"/>
      <c r="O129" s="235"/>
      <c r="P129" s="235"/>
      <c r="Q129" s="235"/>
      <c r="R129" s="235"/>
      <c r="S129" s="235"/>
      <c r="T129" s="235"/>
      <c r="U129" s="235"/>
      <c r="V129" s="243"/>
    </row>
    <row r="130" spans="1:22" s="103" customFormat="1" x14ac:dyDescent="0.2">
      <c r="A130" s="334"/>
      <c r="B130" s="235"/>
      <c r="C130" s="235"/>
      <c r="D130" s="235"/>
      <c r="E130" s="235"/>
      <c r="F130" s="235"/>
      <c r="G130" s="235"/>
      <c r="H130" s="235"/>
      <c r="I130" s="235"/>
      <c r="J130" s="235"/>
      <c r="K130" s="235"/>
      <c r="L130" s="332"/>
      <c r="M130" s="235"/>
      <c r="N130" s="235"/>
      <c r="O130" s="235"/>
      <c r="P130" s="235"/>
      <c r="Q130" s="235"/>
      <c r="R130" s="235"/>
      <c r="S130" s="235"/>
      <c r="T130" s="235"/>
      <c r="U130" s="235"/>
      <c r="V130" s="243"/>
    </row>
    <row r="131" spans="1:22" s="103" customFormat="1" x14ac:dyDescent="0.2">
      <c r="A131" s="334"/>
      <c r="B131" s="235"/>
      <c r="C131" s="235"/>
      <c r="D131" s="235"/>
      <c r="E131" s="235"/>
      <c r="F131" s="235"/>
      <c r="G131" s="235"/>
      <c r="H131" s="235"/>
      <c r="I131" s="235"/>
      <c r="J131" s="235"/>
      <c r="K131" s="235"/>
      <c r="L131" s="332"/>
      <c r="M131" s="235"/>
      <c r="N131" s="235"/>
      <c r="O131" s="235"/>
      <c r="P131" s="235"/>
      <c r="Q131" s="235"/>
      <c r="R131" s="235"/>
      <c r="S131" s="235"/>
      <c r="T131" s="235"/>
      <c r="U131" s="235"/>
      <c r="V131" s="243"/>
    </row>
    <row r="132" spans="1:22" s="103" customFormat="1" x14ac:dyDescent="0.2">
      <c r="A132" s="334"/>
      <c r="B132" s="235"/>
      <c r="C132" s="235"/>
      <c r="D132" s="235"/>
      <c r="E132" s="235"/>
      <c r="F132" s="235"/>
      <c r="G132" s="235"/>
      <c r="H132" s="235"/>
      <c r="I132" s="235"/>
      <c r="J132" s="235"/>
      <c r="K132" s="235"/>
      <c r="L132" s="332"/>
      <c r="M132" s="235"/>
      <c r="N132" s="235"/>
      <c r="O132" s="235"/>
      <c r="P132" s="235"/>
      <c r="Q132" s="235"/>
      <c r="R132" s="235"/>
      <c r="S132" s="235"/>
      <c r="T132" s="235"/>
      <c r="U132" s="235"/>
      <c r="V132" s="243"/>
    </row>
    <row r="133" spans="1:22" s="103" customFormat="1" x14ac:dyDescent="0.2">
      <c r="A133" s="334"/>
      <c r="B133" s="235"/>
      <c r="C133" s="235"/>
      <c r="D133" s="235"/>
      <c r="E133" s="235"/>
      <c r="F133" s="235"/>
      <c r="G133" s="235"/>
      <c r="H133" s="235"/>
      <c r="I133" s="235"/>
      <c r="J133" s="235"/>
      <c r="K133" s="235"/>
      <c r="L133" s="332"/>
      <c r="M133" s="235"/>
      <c r="N133" s="235"/>
      <c r="O133" s="235"/>
      <c r="P133" s="235"/>
      <c r="Q133" s="235"/>
      <c r="R133" s="235"/>
      <c r="S133" s="235"/>
      <c r="T133" s="235"/>
      <c r="U133" s="235"/>
      <c r="V133" s="243"/>
    </row>
    <row r="134" spans="1:22" s="103" customFormat="1" x14ac:dyDescent="0.2">
      <c r="A134" s="334"/>
      <c r="B134" s="235"/>
      <c r="C134" s="235"/>
      <c r="D134" s="235"/>
      <c r="E134" s="235"/>
      <c r="F134" s="235"/>
      <c r="G134" s="235"/>
      <c r="H134" s="235"/>
      <c r="I134" s="235"/>
      <c r="J134" s="235"/>
      <c r="K134" s="235"/>
      <c r="L134" s="332"/>
      <c r="M134" s="235"/>
      <c r="N134" s="235"/>
      <c r="O134" s="235"/>
      <c r="P134" s="235"/>
      <c r="Q134" s="235"/>
      <c r="R134" s="235"/>
      <c r="S134" s="235"/>
      <c r="T134" s="235"/>
      <c r="U134" s="235"/>
      <c r="V134" s="243"/>
    </row>
    <row r="135" spans="1:22" s="103" customFormat="1" x14ac:dyDescent="0.2">
      <c r="A135" s="334"/>
      <c r="B135" s="235"/>
      <c r="C135" s="235"/>
      <c r="D135" s="235"/>
      <c r="E135" s="235"/>
      <c r="F135" s="235"/>
      <c r="G135" s="235"/>
      <c r="H135" s="235"/>
      <c r="I135" s="235"/>
      <c r="J135" s="235"/>
      <c r="K135" s="235"/>
      <c r="L135" s="332"/>
      <c r="M135" s="235"/>
      <c r="N135" s="235"/>
      <c r="O135" s="235"/>
      <c r="P135" s="235"/>
      <c r="Q135" s="235"/>
      <c r="R135" s="235"/>
      <c r="S135" s="235"/>
      <c r="T135" s="235"/>
      <c r="U135" s="235"/>
      <c r="V135" s="243"/>
    </row>
    <row r="136" spans="1:22" s="103" customFormat="1" x14ac:dyDescent="0.2">
      <c r="A136" s="334"/>
      <c r="B136" s="235"/>
      <c r="C136" s="235"/>
      <c r="D136" s="235"/>
      <c r="E136" s="235"/>
      <c r="F136" s="235"/>
      <c r="G136" s="235"/>
      <c r="H136" s="235"/>
      <c r="I136" s="235"/>
      <c r="J136" s="235"/>
      <c r="K136" s="235"/>
      <c r="L136" s="332"/>
      <c r="M136" s="235"/>
      <c r="N136" s="235"/>
      <c r="O136" s="235"/>
      <c r="P136" s="235"/>
      <c r="Q136" s="235"/>
      <c r="R136" s="235"/>
      <c r="S136" s="235"/>
      <c r="T136" s="235"/>
      <c r="U136" s="235"/>
      <c r="V136" s="243"/>
    </row>
    <row r="137" spans="1:22" s="103" customFormat="1" x14ac:dyDescent="0.2">
      <c r="A137" s="334"/>
      <c r="B137" s="235"/>
      <c r="C137" s="235"/>
      <c r="D137" s="235"/>
      <c r="E137" s="235"/>
      <c r="F137" s="235"/>
      <c r="G137" s="235"/>
      <c r="H137" s="235"/>
      <c r="I137" s="235"/>
      <c r="J137" s="235"/>
      <c r="K137" s="235"/>
      <c r="L137" s="332"/>
      <c r="M137" s="235"/>
      <c r="N137" s="235"/>
      <c r="O137" s="235"/>
      <c r="P137" s="235"/>
      <c r="Q137" s="235"/>
      <c r="R137" s="235"/>
      <c r="S137" s="235"/>
      <c r="T137" s="235"/>
      <c r="U137" s="235"/>
      <c r="V137" s="243"/>
    </row>
    <row r="138" spans="1:22" s="103" customFormat="1" x14ac:dyDescent="0.2">
      <c r="A138" s="334"/>
      <c r="B138" s="235"/>
      <c r="C138" s="235"/>
      <c r="D138" s="235"/>
      <c r="E138" s="235"/>
      <c r="F138" s="235"/>
      <c r="G138" s="235"/>
      <c r="H138" s="235"/>
      <c r="I138" s="235"/>
      <c r="J138" s="235"/>
      <c r="K138" s="235"/>
      <c r="L138" s="332"/>
      <c r="M138" s="235"/>
      <c r="N138" s="235"/>
      <c r="O138" s="235"/>
      <c r="P138" s="235"/>
      <c r="Q138" s="235"/>
      <c r="R138" s="235"/>
      <c r="S138" s="235"/>
      <c r="T138" s="235"/>
      <c r="U138" s="235"/>
      <c r="V138" s="243"/>
    </row>
    <row r="139" spans="1:22" s="103" customFormat="1" x14ac:dyDescent="0.2">
      <c r="A139" s="334"/>
      <c r="B139" s="235"/>
      <c r="C139" s="235"/>
      <c r="D139" s="235"/>
      <c r="E139" s="235"/>
      <c r="F139" s="235"/>
      <c r="G139" s="235"/>
      <c r="H139" s="235"/>
      <c r="I139" s="235"/>
      <c r="J139" s="235"/>
      <c r="K139" s="235"/>
      <c r="L139" s="332"/>
      <c r="M139" s="235"/>
      <c r="N139" s="235"/>
      <c r="O139" s="235"/>
      <c r="P139" s="235"/>
      <c r="Q139" s="235"/>
      <c r="R139" s="235"/>
      <c r="S139" s="235"/>
      <c r="T139" s="235"/>
      <c r="U139" s="235"/>
      <c r="V139" s="243"/>
    </row>
    <row r="140" spans="1:22" s="103" customFormat="1" x14ac:dyDescent="0.2">
      <c r="A140" s="334"/>
      <c r="B140" s="235"/>
      <c r="C140" s="235"/>
      <c r="D140" s="235"/>
      <c r="E140" s="235"/>
      <c r="F140" s="235"/>
      <c r="G140" s="235"/>
      <c r="H140" s="235"/>
      <c r="I140" s="235"/>
      <c r="J140" s="235"/>
      <c r="K140" s="235"/>
      <c r="L140" s="332"/>
      <c r="M140" s="235"/>
      <c r="N140" s="235"/>
      <c r="O140" s="235"/>
      <c r="P140" s="235"/>
      <c r="Q140" s="235"/>
      <c r="R140" s="235"/>
      <c r="S140" s="235"/>
      <c r="T140" s="235"/>
      <c r="U140" s="235"/>
      <c r="V140" s="243"/>
    </row>
    <row r="141" spans="1:22" s="103" customFormat="1" x14ac:dyDescent="0.2">
      <c r="A141" s="334"/>
      <c r="B141" s="235"/>
      <c r="C141" s="235"/>
      <c r="D141" s="235"/>
      <c r="E141" s="235"/>
      <c r="F141" s="235"/>
      <c r="G141" s="235"/>
      <c r="H141" s="235"/>
      <c r="I141" s="235"/>
      <c r="J141" s="235"/>
      <c r="K141" s="235"/>
      <c r="L141" s="332"/>
      <c r="M141" s="235"/>
      <c r="N141" s="235"/>
      <c r="O141" s="235"/>
      <c r="P141" s="235"/>
      <c r="Q141" s="235"/>
      <c r="R141" s="235"/>
      <c r="S141" s="235"/>
      <c r="T141" s="235"/>
      <c r="U141" s="235"/>
      <c r="V141" s="243"/>
    </row>
    <row r="142" spans="1:22" s="103" customFormat="1" x14ac:dyDescent="0.2">
      <c r="A142" s="334"/>
      <c r="B142" s="235"/>
      <c r="C142" s="235"/>
      <c r="D142" s="235"/>
      <c r="E142" s="235"/>
      <c r="F142" s="235"/>
      <c r="G142" s="235"/>
      <c r="H142" s="235"/>
      <c r="I142" s="235"/>
      <c r="J142" s="235"/>
      <c r="K142" s="235"/>
      <c r="L142" s="332"/>
      <c r="M142" s="235"/>
      <c r="N142" s="235"/>
      <c r="O142" s="235"/>
      <c r="P142" s="235"/>
      <c r="Q142" s="235"/>
      <c r="R142" s="235"/>
      <c r="S142" s="235"/>
      <c r="T142" s="235"/>
      <c r="U142" s="235"/>
      <c r="V142" s="243"/>
    </row>
    <row r="143" spans="1:22" s="103" customFormat="1" x14ac:dyDescent="0.2">
      <c r="A143" s="334"/>
      <c r="B143" s="235"/>
      <c r="C143" s="235"/>
      <c r="D143" s="235"/>
      <c r="E143" s="235"/>
      <c r="F143" s="235"/>
      <c r="G143" s="235"/>
      <c r="H143" s="235"/>
      <c r="I143" s="235"/>
      <c r="J143" s="235"/>
      <c r="K143" s="235"/>
      <c r="L143" s="332"/>
      <c r="M143" s="235"/>
      <c r="N143" s="235"/>
      <c r="O143" s="235"/>
      <c r="P143" s="235"/>
      <c r="Q143" s="235"/>
      <c r="R143" s="235"/>
      <c r="S143" s="235"/>
      <c r="T143" s="235"/>
      <c r="U143" s="235"/>
      <c r="V143" s="243"/>
    </row>
    <row r="144" spans="1:22" s="103" customFormat="1" x14ac:dyDescent="0.2">
      <c r="A144" s="334"/>
      <c r="B144" s="235"/>
      <c r="C144" s="235"/>
      <c r="D144" s="235"/>
      <c r="E144" s="235"/>
      <c r="F144" s="235"/>
      <c r="G144" s="235"/>
      <c r="H144" s="235"/>
      <c r="I144" s="235"/>
      <c r="J144" s="235"/>
      <c r="K144" s="235"/>
      <c r="L144" s="332"/>
      <c r="M144" s="235"/>
      <c r="N144" s="235"/>
      <c r="O144" s="235"/>
      <c r="P144" s="235"/>
      <c r="Q144" s="235"/>
      <c r="R144" s="235"/>
      <c r="S144" s="235"/>
      <c r="T144" s="235"/>
      <c r="U144" s="235"/>
      <c r="V144" s="243"/>
    </row>
    <row r="145" spans="1:30" s="103" customFormat="1" x14ac:dyDescent="0.2">
      <c r="A145" s="334"/>
      <c r="B145" s="235"/>
      <c r="C145" s="235"/>
      <c r="D145" s="235"/>
      <c r="E145" s="235"/>
      <c r="F145" s="235"/>
      <c r="G145" s="235"/>
      <c r="H145" s="235"/>
      <c r="I145" s="235"/>
      <c r="J145" s="235"/>
      <c r="K145" s="235"/>
      <c r="L145" s="332"/>
      <c r="M145" s="235"/>
      <c r="N145" s="235"/>
      <c r="O145" s="235"/>
      <c r="P145" s="235"/>
      <c r="Q145" s="235"/>
      <c r="R145" s="235"/>
      <c r="S145" s="235"/>
      <c r="T145" s="235"/>
      <c r="U145" s="235"/>
      <c r="V145" s="243"/>
      <c r="W145" s="235"/>
      <c r="X145" s="235"/>
      <c r="Y145" s="235"/>
      <c r="Z145" s="235"/>
      <c r="AA145" s="235"/>
      <c r="AB145" s="235"/>
      <c r="AC145" s="235"/>
      <c r="AD145" s="235"/>
    </row>
    <row r="146" spans="1:30" s="103" customFormat="1" x14ac:dyDescent="0.2">
      <c r="A146" s="334"/>
      <c r="B146" s="235"/>
      <c r="C146" s="235"/>
      <c r="D146" s="235"/>
      <c r="E146" s="235"/>
      <c r="F146" s="235"/>
      <c r="G146" s="235"/>
      <c r="H146" s="235"/>
      <c r="I146" s="235"/>
      <c r="J146" s="235"/>
      <c r="K146" s="235"/>
      <c r="L146" s="332"/>
      <c r="M146" s="235"/>
      <c r="N146" s="235"/>
      <c r="O146" s="235"/>
      <c r="P146" s="235"/>
      <c r="Q146" s="235"/>
      <c r="R146" s="235"/>
      <c r="S146" s="235"/>
      <c r="T146" s="235"/>
      <c r="U146" s="235"/>
      <c r="V146" s="243"/>
      <c r="W146" s="235"/>
      <c r="X146" s="235"/>
      <c r="Y146" s="235"/>
      <c r="Z146" s="235"/>
      <c r="AA146" s="235"/>
      <c r="AB146" s="235"/>
      <c r="AC146" s="235"/>
      <c r="AD146" s="235"/>
    </row>
    <row r="147" spans="1:30" s="103" customFormat="1" x14ac:dyDescent="0.2">
      <c r="A147" s="334"/>
      <c r="B147" s="235"/>
      <c r="C147" s="235"/>
      <c r="D147" s="235"/>
      <c r="E147" s="235"/>
      <c r="F147" s="235"/>
      <c r="G147" s="235"/>
      <c r="H147" s="235"/>
      <c r="I147" s="235"/>
      <c r="J147" s="235"/>
      <c r="K147" s="235"/>
      <c r="L147" s="332"/>
      <c r="M147" s="235"/>
      <c r="N147" s="235"/>
      <c r="O147" s="235"/>
      <c r="P147" s="235"/>
      <c r="Q147" s="235"/>
      <c r="R147" s="235"/>
      <c r="S147" s="235"/>
      <c r="T147" s="235"/>
      <c r="U147" s="235"/>
      <c r="V147" s="243"/>
      <c r="W147" s="235"/>
      <c r="X147" s="235"/>
      <c r="Y147" s="235"/>
      <c r="Z147" s="235"/>
      <c r="AA147" s="235"/>
      <c r="AB147" s="235"/>
      <c r="AC147" s="235"/>
      <c r="AD147" s="235"/>
    </row>
    <row r="148" spans="1:30" s="103" customFormat="1" x14ac:dyDescent="0.2">
      <c r="A148" s="334"/>
      <c r="B148" s="235"/>
      <c r="C148" s="235"/>
      <c r="D148" s="235"/>
      <c r="E148" s="235"/>
      <c r="F148" s="235"/>
      <c r="G148" s="235"/>
      <c r="H148" s="235"/>
      <c r="I148" s="235"/>
      <c r="J148" s="235"/>
      <c r="K148" s="235"/>
      <c r="L148" s="332"/>
      <c r="M148" s="235"/>
      <c r="N148" s="235"/>
      <c r="O148" s="235"/>
      <c r="P148" s="235"/>
      <c r="Q148" s="235"/>
      <c r="R148" s="235"/>
      <c r="S148" s="235"/>
      <c r="T148" s="235"/>
      <c r="U148" s="235"/>
      <c r="V148" s="243"/>
      <c r="W148" s="235"/>
      <c r="X148" s="235"/>
      <c r="Y148" s="235"/>
      <c r="Z148" s="235"/>
      <c r="AA148" s="235"/>
      <c r="AB148" s="235"/>
      <c r="AC148" s="235"/>
      <c r="AD148" s="235"/>
    </row>
    <row r="149" spans="1:30" s="103" customFormat="1" x14ac:dyDescent="0.2">
      <c r="A149" s="334"/>
      <c r="B149" s="235"/>
      <c r="C149" s="235"/>
      <c r="D149" s="235"/>
      <c r="E149" s="235"/>
      <c r="F149" s="235"/>
      <c r="G149" s="235"/>
      <c r="H149" s="235"/>
      <c r="I149" s="235"/>
      <c r="J149" s="235"/>
      <c r="K149" s="235"/>
      <c r="L149" s="332"/>
      <c r="M149" s="235"/>
      <c r="N149" s="235"/>
      <c r="O149" s="235"/>
      <c r="P149" s="235"/>
      <c r="Q149" s="235"/>
      <c r="R149" s="235"/>
      <c r="S149" s="235"/>
      <c r="T149" s="235"/>
      <c r="U149" s="235"/>
      <c r="V149" s="243"/>
      <c r="W149" s="235"/>
      <c r="X149" s="235"/>
      <c r="Y149" s="235"/>
      <c r="Z149" s="235"/>
      <c r="AA149" s="235"/>
      <c r="AB149" s="235"/>
      <c r="AC149" s="235"/>
      <c r="AD149" s="235"/>
    </row>
    <row r="150" spans="1:30" s="103" customFormat="1" x14ac:dyDescent="0.2">
      <c r="A150" s="334"/>
      <c r="B150" s="235"/>
      <c r="C150" s="235"/>
      <c r="D150" s="235"/>
      <c r="E150" s="235"/>
      <c r="F150" s="235"/>
      <c r="G150" s="235"/>
      <c r="H150" s="235"/>
      <c r="I150" s="235"/>
      <c r="J150" s="235"/>
      <c r="K150" s="235"/>
      <c r="L150" s="332"/>
      <c r="M150" s="235"/>
      <c r="N150" s="235"/>
      <c r="O150" s="235"/>
      <c r="P150" s="235"/>
      <c r="Q150" s="235"/>
      <c r="R150" s="235"/>
      <c r="S150" s="235"/>
      <c r="T150" s="235"/>
      <c r="U150" s="235"/>
      <c r="V150" s="243"/>
      <c r="W150" s="235"/>
      <c r="X150" s="235"/>
      <c r="Y150" s="235"/>
      <c r="Z150" s="235"/>
      <c r="AA150" s="235"/>
      <c r="AB150" s="235"/>
      <c r="AC150" s="235"/>
      <c r="AD150" s="235"/>
    </row>
    <row r="151" spans="1:30" s="103" customFormat="1" x14ac:dyDescent="0.2">
      <c r="A151" s="334"/>
      <c r="B151" s="235"/>
      <c r="C151" s="235"/>
      <c r="D151" s="235"/>
      <c r="E151" s="235"/>
      <c r="F151" s="235"/>
      <c r="G151" s="235"/>
      <c r="H151" s="235"/>
      <c r="I151" s="235"/>
      <c r="J151" s="235"/>
      <c r="K151" s="235"/>
      <c r="L151" s="332"/>
      <c r="M151" s="235"/>
      <c r="N151" s="235"/>
      <c r="O151" s="235"/>
      <c r="P151" s="235"/>
      <c r="Q151" s="235"/>
      <c r="R151" s="235"/>
      <c r="S151" s="235"/>
      <c r="T151" s="235"/>
      <c r="U151" s="235"/>
      <c r="V151" s="243"/>
      <c r="W151" s="235"/>
      <c r="X151" s="235"/>
      <c r="Y151" s="235"/>
      <c r="Z151" s="235"/>
      <c r="AA151" s="235"/>
      <c r="AB151" s="235"/>
      <c r="AC151" s="235"/>
      <c r="AD151" s="235"/>
    </row>
    <row r="152" spans="1:30" s="103" customFormat="1" x14ac:dyDescent="0.2">
      <c r="A152" s="334"/>
      <c r="B152" s="235"/>
      <c r="C152" s="235"/>
      <c r="D152" s="235"/>
      <c r="E152" s="235"/>
      <c r="F152" s="235"/>
      <c r="G152" s="235"/>
      <c r="H152" s="235"/>
      <c r="I152" s="235"/>
      <c r="J152" s="235"/>
      <c r="K152" s="235"/>
      <c r="L152" s="332"/>
      <c r="M152" s="235"/>
      <c r="N152" s="235"/>
      <c r="O152" s="235"/>
      <c r="P152" s="235"/>
      <c r="Q152" s="235"/>
      <c r="R152" s="235"/>
      <c r="S152" s="235"/>
      <c r="T152" s="235"/>
      <c r="U152" s="235"/>
      <c r="V152" s="243"/>
      <c r="W152" s="235"/>
      <c r="X152" s="235"/>
      <c r="Y152" s="235"/>
      <c r="Z152" s="235"/>
      <c r="AA152" s="235"/>
      <c r="AB152" s="235"/>
      <c r="AC152" s="235"/>
      <c r="AD152" s="235"/>
    </row>
    <row r="153" spans="1:30" s="103" customFormat="1" x14ac:dyDescent="0.2">
      <c r="A153" s="334"/>
      <c r="B153" s="235"/>
      <c r="C153" s="235"/>
      <c r="D153" s="235"/>
      <c r="E153" s="235"/>
      <c r="F153" s="235"/>
      <c r="G153" s="235"/>
      <c r="H153" s="235"/>
      <c r="I153" s="235"/>
      <c r="J153" s="235"/>
      <c r="K153" s="235"/>
      <c r="L153" s="332"/>
      <c r="M153" s="235"/>
      <c r="N153" s="235"/>
      <c r="O153" s="235"/>
      <c r="P153" s="235"/>
      <c r="Q153" s="235"/>
      <c r="R153" s="235"/>
      <c r="S153" s="235"/>
      <c r="T153" s="235"/>
      <c r="U153" s="235"/>
      <c r="V153" s="243"/>
      <c r="W153" s="235"/>
      <c r="X153" s="235"/>
      <c r="Y153" s="235"/>
      <c r="Z153" s="235"/>
      <c r="AA153" s="235"/>
      <c r="AB153" s="235"/>
      <c r="AC153" s="235"/>
      <c r="AD153" s="235"/>
    </row>
    <row r="154" spans="1:30" s="103" customFormat="1" x14ac:dyDescent="0.2">
      <c r="A154" s="334"/>
      <c r="B154" s="235"/>
      <c r="C154" s="235"/>
      <c r="D154" s="235"/>
      <c r="E154" s="235"/>
      <c r="F154" s="235"/>
      <c r="G154" s="235"/>
      <c r="H154" s="235"/>
      <c r="I154" s="235"/>
      <c r="J154" s="235"/>
      <c r="K154" s="235"/>
      <c r="L154" s="332"/>
      <c r="M154" s="235"/>
      <c r="N154" s="235"/>
      <c r="O154" s="235"/>
      <c r="P154" s="235"/>
      <c r="Q154" s="235"/>
      <c r="R154" s="235"/>
      <c r="S154" s="235"/>
      <c r="T154" s="235"/>
      <c r="U154" s="235"/>
      <c r="V154" s="243"/>
      <c r="W154" s="235"/>
      <c r="X154" s="235"/>
      <c r="Y154" s="235"/>
      <c r="Z154" s="235"/>
      <c r="AA154" s="235"/>
      <c r="AB154" s="235"/>
      <c r="AC154" s="235"/>
      <c r="AD154" s="235"/>
    </row>
    <row r="155" spans="1:30" ht="15" x14ac:dyDescent="0.25">
      <c r="A155" s="413"/>
      <c r="B155" s="236"/>
      <c r="C155" s="236"/>
      <c r="D155" s="236"/>
      <c r="E155" s="236"/>
      <c r="F155" s="236"/>
      <c r="G155" s="236"/>
      <c r="H155" s="236"/>
      <c r="I155" s="236"/>
      <c r="J155" s="236"/>
      <c r="K155" s="236"/>
      <c r="L155" s="335"/>
      <c r="M155" s="236"/>
      <c r="N155" s="236"/>
      <c r="O155" s="236"/>
      <c r="P155" s="236"/>
      <c r="Q155" s="236"/>
      <c r="R155" s="236"/>
      <c r="S155" s="236"/>
      <c r="T155" s="236"/>
      <c r="U155" s="215"/>
      <c r="V155" s="215"/>
      <c r="W155" s="215"/>
      <c r="X155" s="215"/>
      <c r="Y155" s="215"/>
      <c r="Z155" s="215"/>
      <c r="AA155" s="215"/>
      <c r="AB155" s="215"/>
      <c r="AC155" s="215"/>
      <c r="AD155" s="215"/>
    </row>
    <row r="156" spans="1:30" ht="15" x14ac:dyDescent="0.25">
      <c r="A156" s="336"/>
      <c r="B156" s="236"/>
      <c r="C156" s="236"/>
      <c r="D156" s="236"/>
      <c r="E156" s="236"/>
      <c r="F156" s="236"/>
      <c r="G156" s="236"/>
      <c r="H156" s="236"/>
      <c r="I156" s="236"/>
      <c r="J156" s="236"/>
      <c r="K156" s="236"/>
      <c r="L156" s="335"/>
      <c r="M156" s="236"/>
      <c r="N156" s="236"/>
      <c r="O156" s="236"/>
      <c r="P156" s="236"/>
      <c r="Q156" s="236"/>
      <c r="R156" s="236"/>
      <c r="S156" s="236"/>
      <c r="T156" s="236"/>
      <c r="U156" s="215"/>
      <c r="V156" s="215"/>
      <c r="W156" s="215"/>
      <c r="X156" s="215"/>
      <c r="Y156" s="215"/>
      <c r="Z156" s="215"/>
      <c r="AA156" s="215"/>
      <c r="AB156" s="215"/>
      <c r="AC156" s="215"/>
      <c r="AD156" s="423"/>
    </row>
    <row r="157" spans="1:30" ht="15" x14ac:dyDescent="0.25">
      <c r="A157" s="336"/>
      <c r="B157" s="236"/>
      <c r="C157" s="236"/>
      <c r="D157" s="236"/>
      <c r="E157" s="236"/>
      <c r="F157" s="236"/>
      <c r="G157" s="236"/>
      <c r="H157" s="236"/>
      <c r="I157" s="236"/>
      <c r="J157" s="236"/>
      <c r="K157" s="236"/>
      <c r="L157" s="335"/>
      <c r="M157" s="236"/>
      <c r="N157" s="236"/>
      <c r="O157" s="236"/>
      <c r="P157" s="236"/>
      <c r="Q157" s="236"/>
      <c r="R157" s="236"/>
      <c r="S157" s="236"/>
      <c r="T157" s="236"/>
      <c r="U157" s="215"/>
      <c r="V157" s="215"/>
      <c r="W157" s="215"/>
      <c r="X157" s="215"/>
      <c r="Y157" s="215"/>
      <c r="Z157" s="215"/>
      <c r="AA157" s="215"/>
      <c r="AB157" s="215"/>
      <c r="AC157" s="215"/>
      <c r="AD157" s="215"/>
    </row>
    <row r="158" spans="1:30" ht="15" x14ac:dyDescent="0.25">
      <c r="A158" s="336"/>
      <c r="B158" s="236"/>
      <c r="C158" s="236"/>
      <c r="D158" s="236"/>
      <c r="E158" s="236"/>
      <c r="F158" s="236"/>
      <c r="G158" s="236"/>
      <c r="H158" s="236"/>
      <c r="I158" s="236"/>
      <c r="J158" s="236"/>
      <c r="K158" s="236"/>
      <c r="L158" s="335"/>
      <c r="M158" s="236"/>
      <c r="N158" s="236"/>
      <c r="O158" s="236"/>
      <c r="P158" s="236"/>
      <c r="Q158" s="236"/>
      <c r="R158" s="236"/>
      <c r="S158" s="236"/>
      <c r="T158" s="236"/>
      <c r="U158" s="215"/>
      <c r="V158" s="215"/>
      <c r="W158" s="215"/>
      <c r="X158" s="215"/>
      <c r="Y158" s="215"/>
      <c r="Z158" s="215"/>
      <c r="AA158" s="215"/>
      <c r="AB158" s="215"/>
      <c r="AC158" s="215"/>
      <c r="AD158" s="215"/>
    </row>
    <row r="159" spans="1:30" ht="15" x14ac:dyDescent="0.25">
      <c r="A159" s="336"/>
      <c r="B159" s="236"/>
      <c r="C159" s="236"/>
      <c r="D159" s="236"/>
      <c r="E159" s="236"/>
      <c r="F159" s="236"/>
      <c r="G159" s="236"/>
      <c r="H159" s="236"/>
      <c r="I159" s="236"/>
      <c r="J159" s="236"/>
      <c r="K159" s="236"/>
      <c r="L159" s="335"/>
      <c r="M159" s="236"/>
      <c r="N159" s="236"/>
      <c r="O159" s="236"/>
      <c r="P159" s="236"/>
      <c r="Q159" s="236"/>
      <c r="R159" s="236"/>
      <c r="S159" s="236"/>
      <c r="T159" s="236"/>
      <c r="U159" s="215"/>
      <c r="V159" s="215"/>
      <c r="W159" s="215"/>
      <c r="X159" s="215"/>
      <c r="Y159" s="215"/>
      <c r="Z159" s="215"/>
      <c r="AA159" s="215"/>
      <c r="AB159" s="215"/>
      <c r="AC159" s="215"/>
      <c r="AD159" s="215"/>
    </row>
    <row r="160" spans="1:30" ht="15" x14ac:dyDescent="0.25">
      <c r="A160" s="336"/>
      <c r="B160" s="236"/>
      <c r="C160" s="236"/>
      <c r="D160" s="236"/>
      <c r="E160" s="236"/>
      <c r="F160" s="236"/>
      <c r="G160" s="236"/>
      <c r="H160" s="236"/>
      <c r="I160" s="236"/>
      <c r="J160" s="236"/>
      <c r="K160" s="236"/>
      <c r="L160" s="335"/>
      <c r="M160" s="236"/>
      <c r="N160" s="236"/>
      <c r="O160" s="236"/>
      <c r="P160" s="236"/>
      <c r="Q160" s="236"/>
      <c r="R160" s="236"/>
      <c r="S160" s="236"/>
      <c r="T160" s="236"/>
      <c r="U160" s="215"/>
      <c r="V160" s="215"/>
      <c r="W160" s="215"/>
      <c r="X160" s="215"/>
      <c r="Y160" s="215"/>
      <c r="Z160" s="215"/>
      <c r="AA160" s="215"/>
      <c r="AB160" s="215"/>
      <c r="AC160" s="215"/>
      <c r="AD160" s="215"/>
    </row>
    <row r="161" spans="1:22" x14ac:dyDescent="0.2">
      <c r="A161" s="336"/>
      <c r="B161" s="236"/>
      <c r="C161" s="236"/>
      <c r="D161" s="236"/>
      <c r="E161" s="236"/>
      <c r="F161" s="236"/>
      <c r="G161" s="236"/>
      <c r="H161" s="236"/>
      <c r="I161" s="236"/>
      <c r="J161" s="236"/>
      <c r="K161" s="236"/>
      <c r="L161" s="335"/>
      <c r="M161" s="236"/>
      <c r="N161" s="236"/>
      <c r="O161" s="236"/>
      <c r="P161" s="236"/>
      <c r="Q161" s="236"/>
      <c r="R161" s="236"/>
      <c r="S161" s="236"/>
      <c r="T161" s="236"/>
      <c r="V161" s="108"/>
    </row>
    <row r="162" spans="1:22" x14ac:dyDescent="0.2">
      <c r="A162" s="336"/>
      <c r="B162" s="236"/>
      <c r="C162" s="236"/>
      <c r="D162" s="236"/>
      <c r="E162" s="236"/>
      <c r="F162" s="236"/>
      <c r="G162" s="236"/>
      <c r="H162" s="236"/>
      <c r="I162" s="236"/>
      <c r="J162" s="236"/>
      <c r="K162" s="236"/>
      <c r="L162" s="335"/>
      <c r="M162" s="236"/>
      <c r="N162" s="236"/>
      <c r="O162" s="236"/>
      <c r="P162" s="236"/>
      <c r="Q162" s="236"/>
      <c r="R162" s="236"/>
      <c r="S162" s="236"/>
      <c r="T162" s="236"/>
      <c r="V162" s="108"/>
    </row>
    <row r="163" spans="1:22" x14ac:dyDescent="0.2">
      <c r="A163" s="336"/>
      <c r="B163" s="236"/>
      <c r="C163" s="236"/>
      <c r="D163" s="236"/>
      <c r="E163" s="236"/>
      <c r="F163" s="236"/>
      <c r="G163" s="236"/>
      <c r="H163" s="236"/>
      <c r="I163" s="236"/>
      <c r="J163" s="236"/>
      <c r="K163" s="236"/>
      <c r="L163" s="335"/>
      <c r="M163" s="236"/>
      <c r="N163" s="236"/>
      <c r="O163" s="236"/>
      <c r="P163" s="236"/>
      <c r="Q163" s="236"/>
      <c r="R163" s="236"/>
      <c r="S163" s="236"/>
      <c r="T163" s="236"/>
      <c r="V163" s="108"/>
    </row>
    <row r="164" spans="1:22" x14ac:dyDescent="0.2">
      <c r="A164" s="336"/>
      <c r="B164" s="236"/>
      <c r="C164" s="236"/>
      <c r="D164" s="236"/>
      <c r="E164" s="236"/>
      <c r="F164" s="236"/>
      <c r="G164" s="236"/>
      <c r="H164" s="236"/>
      <c r="I164" s="236"/>
      <c r="J164" s="236"/>
      <c r="K164" s="236"/>
      <c r="L164" s="335"/>
      <c r="M164" s="236"/>
      <c r="N164" s="236"/>
      <c r="O164" s="236"/>
      <c r="P164" s="236"/>
      <c r="Q164" s="236"/>
      <c r="R164" s="236"/>
      <c r="S164" s="236"/>
      <c r="T164" s="236"/>
      <c r="V164" s="108"/>
    </row>
    <row r="165" spans="1:22" x14ac:dyDescent="0.2">
      <c r="A165" s="336"/>
      <c r="B165" s="236"/>
      <c r="C165" s="236"/>
      <c r="D165" s="236"/>
      <c r="E165" s="236"/>
      <c r="F165" s="236"/>
      <c r="G165" s="236"/>
      <c r="H165" s="236"/>
      <c r="I165" s="236"/>
      <c r="J165" s="236"/>
      <c r="K165" s="236"/>
      <c r="L165" s="335"/>
      <c r="M165" s="236"/>
      <c r="N165" s="236"/>
      <c r="O165" s="236"/>
      <c r="P165" s="236"/>
      <c r="Q165" s="236"/>
      <c r="R165" s="236"/>
      <c r="S165" s="236"/>
      <c r="T165" s="236"/>
      <c r="V165" s="108"/>
    </row>
    <row r="166" spans="1:22" x14ac:dyDescent="0.2">
      <c r="A166" s="336"/>
      <c r="B166" s="236"/>
      <c r="C166" s="236"/>
      <c r="D166" s="236"/>
      <c r="E166" s="236"/>
      <c r="F166" s="236"/>
      <c r="G166" s="236"/>
      <c r="H166" s="236"/>
      <c r="I166" s="236"/>
      <c r="J166" s="236"/>
      <c r="K166" s="236"/>
      <c r="L166" s="335"/>
      <c r="M166" s="236"/>
      <c r="N166" s="236"/>
      <c r="O166" s="236"/>
      <c r="P166" s="236"/>
      <c r="Q166" s="236"/>
      <c r="R166" s="236"/>
      <c r="S166" s="236"/>
      <c r="T166" s="236"/>
      <c r="V166" s="108"/>
    </row>
    <row r="167" spans="1:22" x14ac:dyDescent="0.2">
      <c r="A167" s="336"/>
      <c r="B167" s="236"/>
      <c r="C167" s="236"/>
      <c r="D167" s="236"/>
      <c r="E167" s="236"/>
      <c r="F167" s="236"/>
      <c r="G167" s="236"/>
      <c r="H167" s="236"/>
      <c r="I167" s="236"/>
      <c r="J167" s="236"/>
      <c r="K167" s="236"/>
      <c r="L167" s="335"/>
      <c r="M167" s="236"/>
      <c r="N167" s="236"/>
      <c r="O167" s="236"/>
      <c r="P167" s="236"/>
      <c r="Q167" s="236"/>
      <c r="R167" s="236"/>
      <c r="S167" s="236"/>
      <c r="T167" s="236"/>
      <c r="V167" s="108"/>
    </row>
    <row r="168" spans="1:22" x14ac:dyDescent="0.2">
      <c r="A168" s="336"/>
      <c r="B168" s="236"/>
      <c r="C168" s="236"/>
      <c r="D168" s="236"/>
      <c r="E168" s="236"/>
      <c r="F168" s="236"/>
      <c r="G168" s="236"/>
      <c r="H168" s="236"/>
      <c r="I168" s="236"/>
      <c r="J168" s="236"/>
      <c r="K168" s="236"/>
      <c r="L168" s="335"/>
      <c r="M168" s="236"/>
      <c r="N168" s="236"/>
      <c r="O168" s="236"/>
      <c r="P168" s="236"/>
      <c r="Q168" s="236"/>
      <c r="R168" s="236"/>
      <c r="S168" s="236"/>
      <c r="T168" s="236"/>
      <c r="V168" s="108"/>
    </row>
    <row r="200" spans="1:56" ht="15" x14ac:dyDescent="0.25">
      <c r="A200" s="411">
        <v>5083</v>
      </c>
      <c r="B200" s="215"/>
      <c r="C200" s="215"/>
      <c r="D200" s="215"/>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215"/>
      <c r="AU200" s="215"/>
      <c r="AV200" s="215"/>
      <c r="AW200" s="215"/>
      <c r="AX200" s="215"/>
      <c r="AY200" s="215"/>
      <c r="AZ200" s="215"/>
      <c r="BA200" s="215"/>
      <c r="BB200" s="215"/>
      <c r="BC200" s="215"/>
      <c r="BD200" s="412">
        <v>0</v>
      </c>
    </row>
  </sheetData>
  <mergeCells count="63">
    <mergeCell ref="G90:H90"/>
    <mergeCell ref="C90:D90"/>
    <mergeCell ref="C102:E102"/>
    <mergeCell ref="F102:F103"/>
    <mergeCell ref="A94:B94"/>
    <mergeCell ref="A95:B95"/>
    <mergeCell ref="A98:A99"/>
    <mergeCell ref="B98:B99"/>
    <mergeCell ref="A102:A103"/>
    <mergeCell ref="B102:B103"/>
    <mergeCell ref="A92:B92"/>
    <mergeCell ref="A93:B93"/>
    <mergeCell ref="A73:A74"/>
    <mergeCell ref="A75:A78"/>
    <mergeCell ref="A79:A80"/>
    <mergeCell ref="A67:A72"/>
    <mergeCell ref="E90:F90"/>
    <mergeCell ref="A81:A82"/>
    <mergeCell ref="A83:A88"/>
    <mergeCell ref="A90:B91"/>
    <mergeCell ref="A64:L64"/>
    <mergeCell ref="A65:B66"/>
    <mergeCell ref="D65:I65"/>
    <mergeCell ref="J65:K65"/>
    <mergeCell ref="L65:L66"/>
    <mergeCell ref="C65:C66"/>
    <mergeCell ref="A46:A47"/>
    <mergeCell ref="L36:L37"/>
    <mergeCell ref="J60:J61"/>
    <mergeCell ref="B49:B50"/>
    <mergeCell ref="C49:C50"/>
    <mergeCell ref="A51:A52"/>
    <mergeCell ref="A53:A54"/>
    <mergeCell ref="A56:B56"/>
    <mergeCell ref="A57:B57"/>
    <mergeCell ref="A58:B58"/>
    <mergeCell ref="A60:B61"/>
    <mergeCell ref="C60:C61"/>
    <mergeCell ref="D60:I60"/>
    <mergeCell ref="A49:A50"/>
    <mergeCell ref="A38:A44"/>
    <mergeCell ref="A11:A19"/>
    <mergeCell ref="A6:L6"/>
    <mergeCell ref="A9:A10"/>
    <mergeCell ref="B9:B10"/>
    <mergeCell ref="C9:C10"/>
    <mergeCell ref="D9:I9"/>
    <mergeCell ref="J9:K9"/>
    <mergeCell ref="L9:L10"/>
    <mergeCell ref="A26:B27"/>
    <mergeCell ref="C36:C37"/>
    <mergeCell ref="D36:I36"/>
    <mergeCell ref="J36:K36"/>
    <mergeCell ref="A28:B28"/>
    <mergeCell ref="A29:B29"/>
    <mergeCell ref="A30:B30"/>
    <mergeCell ref="A31:B31"/>
    <mergeCell ref="C26:C27"/>
    <mergeCell ref="D26:E26"/>
    <mergeCell ref="A32:B32"/>
    <mergeCell ref="A33:B33"/>
    <mergeCell ref="A36:A37"/>
    <mergeCell ref="B36:B37"/>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opLeftCell="A16" workbookViewId="0">
      <selection activeCell="I26" sqref="I26"/>
    </sheetView>
  </sheetViews>
  <sheetFormatPr baseColWidth="10" defaultRowHeight="12.75" x14ac:dyDescent="0.2"/>
  <cols>
    <col min="1" max="1" width="26.42578125" style="214" customWidth="1"/>
    <col min="2" max="2" width="30" style="217" customWidth="1"/>
    <col min="3" max="3" width="12.7109375" style="217" customWidth="1"/>
    <col min="4" max="4" width="10.7109375" style="217" customWidth="1"/>
    <col min="5" max="5" width="10.85546875" style="217" customWidth="1"/>
    <col min="6" max="11" width="10.7109375" style="217" customWidth="1"/>
    <col min="12" max="12" width="10.7109375" style="212" customWidth="1"/>
    <col min="13" max="20" width="13.140625" style="217" customWidth="1"/>
    <col min="21" max="21" width="13.140625" style="236" customWidth="1"/>
    <col min="22" max="22" width="13.140625" style="208" customWidth="1"/>
    <col min="23" max="23" width="13.5703125" style="236" customWidth="1"/>
    <col min="24" max="28" width="14.140625" style="236" customWidth="1"/>
    <col min="29" max="52" width="13.140625" style="236" customWidth="1"/>
    <col min="53" max="58" width="13.140625" style="236" hidden="1" customWidth="1"/>
    <col min="59" max="60" width="13.140625" style="236" customWidth="1"/>
    <col min="61" max="74" width="12.5703125" style="236" customWidth="1"/>
    <col min="75" max="256" width="11.42578125" style="236"/>
    <col min="257" max="257" width="26.42578125" style="236" customWidth="1"/>
    <col min="258" max="258" width="30" style="236" customWidth="1"/>
    <col min="259" max="259" width="12.7109375" style="236" customWidth="1"/>
    <col min="260" max="260" width="10.7109375" style="236" customWidth="1"/>
    <col min="261" max="261" width="10.85546875" style="236" customWidth="1"/>
    <col min="262" max="268" width="10.7109375" style="236" customWidth="1"/>
    <col min="269" max="278" width="13.140625" style="236" customWidth="1"/>
    <col min="279" max="279" width="13.5703125" style="236" customWidth="1"/>
    <col min="280" max="284" width="14.140625" style="236" customWidth="1"/>
    <col min="285" max="308" width="13.140625" style="236" customWidth="1"/>
    <col min="309" max="314" width="0" style="236" hidden="1" customWidth="1"/>
    <col min="315" max="316" width="13.140625" style="236" customWidth="1"/>
    <col min="317" max="330" width="12.5703125" style="236" customWidth="1"/>
    <col min="331" max="512" width="11.42578125" style="236"/>
    <col min="513" max="513" width="26.42578125" style="236" customWidth="1"/>
    <col min="514" max="514" width="30" style="236" customWidth="1"/>
    <col min="515" max="515" width="12.7109375" style="236" customWidth="1"/>
    <col min="516" max="516" width="10.7109375" style="236" customWidth="1"/>
    <col min="517" max="517" width="10.85546875" style="236" customWidth="1"/>
    <col min="518" max="524" width="10.7109375" style="236" customWidth="1"/>
    <col min="525" max="534" width="13.140625" style="236" customWidth="1"/>
    <col min="535" max="535" width="13.5703125" style="236" customWidth="1"/>
    <col min="536" max="540" width="14.140625" style="236" customWidth="1"/>
    <col min="541" max="564" width="13.140625" style="236" customWidth="1"/>
    <col min="565" max="570" width="0" style="236" hidden="1" customWidth="1"/>
    <col min="571" max="572" width="13.140625" style="236" customWidth="1"/>
    <col min="573" max="586" width="12.5703125" style="236" customWidth="1"/>
    <col min="587" max="768" width="11.42578125" style="236"/>
    <col min="769" max="769" width="26.42578125" style="236" customWidth="1"/>
    <col min="770" max="770" width="30" style="236" customWidth="1"/>
    <col min="771" max="771" width="12.7109375" style="236" customWidth="1"/>
    <col min="772" max="772" width="10.7109375" style="236" customWidth="1"/>
    <col min="773" max="773" width="10.85546875" style="236" customWidth="1"/>
    <col min="774" max="780" width="10.7109375" style="236" customWidth="1"/>
    <col min="781" max="790" width="13.140625" style="236" customWidth="1"/>
    <col min="791" max="791" width="13.5703125" style="236" customWidth="1"/>
    <col min="792" max="796" width="14.140625" style="236" customWidth="1"/>
    <col min="797" max="820" width="13.140625" style="236" customWidth="1"/>
    <col min="821" max="826" width="0" style="236" hidden="1" customWidth="1"/>
    <col min="827" max="828" width="13.140625" style="236" customWidth="1"/>
    <col min="829" max="842" width="12.5703125" style="236" customWidth="1"/>
    <col min="843" max="1024" width="11.42578125" style="236"/>
    <col min="1025" max="1025" width="26.42578125" style="236" customWidth="1"/>
    <col min="1026" max="1026" width="30" style="236" customWidth="1"/>
    <col min="1027" max="1027" width="12.7109375" style="236" customWidth="1"/>
    <col min="1028" max="1028" width="10.7109375" style="236" customWidth="1"/>
    <col min="1029" max="1029" width="10.85546875" style="236" customWidth="1"/>
    <col min="1030" max="1036" width="10.7109375" style="236" customWidth="1"/>
    <col min="1037" max="1046" width="13.140625" style="236" customWidth="1"/>
    <col min="1047" max="1047" width="13.5703125" style="236" customWidth="1"/>
    <col min="1048" max="1052" width="14.140625" style="236" customWidth="1"/>
    <col min="1053" max="1076" width="13.140625" style="236" customWidth="1"/>
    <col min="1077" max="1082" width="0" style="236" hidden="1" customWidth="1"/>
    <col min="1083" max="1084" width="13.140625" style="236" customWidth="1"/>
    <col min="1085" max="1098" width="12.5703125" style="236" customWidth="1"/>
    <col min="1099" max="1280" width="11.42578125" style="236"/>
    <col min="1281" max="1281" width="26.42578125" style="236" customWidth="1"/>
    <col min="1282" max="1282" width="30" style="236" customWidth="1"/>
    <col min="1283" max="1283" width="12.7109375" style="236" customWidth="1"/>
    <col min="1284" max="1284" width="10.7109375" style="236" customWidth="1"/>
    <col min="1285" max="1285" width="10.85546875" style="236" customWidth="1"/>
    <col min="1286" max="1292" width="10.7109375" style="236" customWidth="1"/>
    <col min="1293" max="1302" width="13.140625" style="236" customWidth="1"/>
    <col min="1303" max="1303" width="13.5703125" style="236" customWidth="1"/>
    <col min="1304" max="1308" width="14.140625" style="236" customWidth="1"/>
    <col min="1309" max="1332" width="13.140625" style="236" customWidth="1"/>
    <col min="1333" max="1338" width="0" style="236" hidden="1" customWidth="1"/>
    <col min="1339" max="1340" width="13.140625" style="236" customWidth="1"/>
    <col min="1341" max="1354" width="12.5703125" style="236" customWidth="1"/>
    <col min="1355" max="1536" width="11.42578125" style="236"/>
    <col min="1537" max="1537" width="26.42578125" style="236" customWidth="1"/>
    <col min="1538" max="1538" width="30" style="236" customWidth="1"/>
    <col min="1539" max="1539" width="12.7109375" style="236" customWidth="1"/>
    <col min="1540" max="1540" width="10.7109375" style="236" customWidth="1"/>
    <col min="1541" max="1541" width="10.85546875" style="236" customWidth="1"/>
    <col min="1542" max="1548" width="10.7109375" style="236" customWidth="1"/>
    <col min="1549" max="1558" width="13.140625" style="236" customWidth="1"/>
    <col min="1559" max="1559" width="13.5703125" style="236" customWidth="1"/>
    <col min="1560" max="1564" width="14.140625" style="236" customWidth="1"/>
    <col min="1565" max="1588" width="13.140625" style="236" customWidth="1"/>
    <col min="1589" max="1594" width="0" style="236" hidden="1" customWidth="1"/>
    <col min="1595" max="1596" width="13.140625" style="236" customWidth="1"/>
    <col min="1597" max="1610" width="12.5703125" style="236" customWidth="1"/>
    <col min="1611" max="1792" width="11.42578125" style="236"/>
    <col min="1793" max="1793" width="26.42578125" style="236" customWidth="1"/>
    <col min="1794" max="1794" width="30" style="236" customWidth="1"/>
    <col min="1795" max="1795" width="12.7109375" style="236" customWidth="1"/>
    <col min="1796" max="1796" width="10.7109375" style="236" customWidth="1"/>
    <col min="1797" max="1797" width="10.85546875" style="236" customWidth="1"/>
    <col min="1798" max="1804" width="10.7109375" style="236" customWidth="1"/>
    <col min="1805" max="1814" width="13.140625" style="236" customWidth="1"/>
    <col min="1815" max="1815" width="13.5703125" style="236" customWidth="1"/>
    <col min="1816" max="1820" width="14.140625" style="236" customWidth="1"/>
    <col min="1821" max="1844" width="13.140625" style="236" customWidth="1"/>
    <col min="1845" max="1850" width="0" style="236" hidden="1" customWidth="1"/>
    <col min="1851" max="1852" width="13.140625" style="236" customWidth="1"/>
    <col min="1853" max="1866" width="12.5703125" style="236" customWidth="1"/>
    <col min="1867" max="2048" width="11.42578125" style="236"/>
    <col min="2049" max="2049" width="26.42578125" style="236" customWidth="1"/>
    <col min="2050" max="2050" width="30" style="236" customWidth="1"/>
    <col min="2051" max="2051" width="12.7109375" style="236" customWidth="1"/>
    <col min="2052" max="2052" width="10.7109375" style="236" customWidth="1"/>
    <col min="2053" max="2053" width="10.85546875" style="236" customWidth="1"/>
    <col min="2054" max="2060" width="10.7109375" style="236" customWidth="1"/>
    <col min="2061" max="2070" width="13.140625" style="236" customWidth="1"/>
    <col min="2071" max="2071" width="13.5703125" style="236" customWidth="1"/>
    <col min="2072" max="2076" width="14.140625" style="236" customWidth="1"/>
    <col min="2077" max="2100" width="13.140625" style="236" customWidth="1"/>
    <col min="2101" max="2106" width="0" style="236" hidden="1" customWidth="1"/>
    <col min="2107" max="2108" width="13.140625" style="236" customWidth="1"/>
    <col min="2109" max="2122" width="12.5703125" style="236" customWidth="1"/>
    <col min="2123" max="2304" width="11.42578125" style="236"/>
    <col min="2305" max="2305" width="26.42578125" style="236" customWidth="1"/>
    <col min="2306" max="2306" width="30" style="236" customWidth="1"/>
    <col min="2307" max="2307" width="12.7109375" style="236" customWidth="1"/>
    <col min="2308" max="2308" width="10.7109375" style="236" customWidth="1"/>
    <col min="2309" max="2309" width="10.85546875" style="236" customWidth="1"/>
    <col min="2310" max="2316" width="10.7109375" style="236" customWidth="1"/>
    <col min="2317" max="2326" width="13.140625" style="236" customWidth="1"/>
    <col min="2327" max="2327" width="13.5703125" style="236" customWidth="1"/>
    <col min="2328" max="2332" width="14.140625" style="236" customWidth="1"/>
    <col min="2333" max="2356" width="13.140625" style="236" customWidth="1"/>
    <col min="2357" max="2362" width="0" style="236" hidden="1" customWidth="1"/>
    <col min="2363" max="2364" width="13.140625" style="236" customWidth="1"/>
    <col min="2365" max="2378" width="12.5703125" style="236" customWidth="1"/>
    <col min="2379" max="2560" width="11.42578125" style="236"/>
    <col min="2561" max="2561" width="26.42578125" style="236" customWidth="1"/>
    <col min="2562" max="2562" width="30" style="236" customWidth="1"/>
    <col min="2563" max="2563" width="12.7109375" style="236" customWidth="1"/>
    <col min="2564" max="2564" width="10.7109375" style="236" customWidth="1"/>
    <col min="2565" max="2565" width="10.85546875" style="236" customWidth="1"/>
    <col min="2566" max="2572" width="10.7109375" style="236" customWidth="1"/>
    <col min="2573" max="2582" width="13.140625" style="236" customWidth="1"/>
    <col min="2583" max="2583" width="13.5703125" style="236" customWidth="1"/>
    <col min="2584" max="2588" width="14.140625" style="236" customWidth="1"/>
    <col min="2589" max="2612" width="13.140625" style="236" customWidth="1"/>
    <col min="2613" max="2618" width="0" style="236" hidden="1" customWidth="1"/>
    <col min="2619" max="2620" width="13.140625" style="236" customWidth="1"/>
    <col min="2621" max="2634" width="12.5703125" style="236" customWidth="1"/>
    <col min="2635" max="2816" width="11.42578125" style="236"/>
    <col min="2817" max="2817" width="26.42578125" style="236" customWidth="1"/>
    <col min="2818" max="2818" width="30" style="236" customWidth="1"/>
    <col min="2819" max="2819" width="12.7109375" style="236" customWidth="1"/>
    <col min="2820" max="2820" width="10.7109375" style="236" customWidth="1"/>
    <col min="2821" max="2821" width="10.85546875" style="236" customWidth="1"/>
    <col min="2822" max="2828" width="10.7109375" style="236" customWidth="1"/>
    <col min="2829" max="2838" width="13.140625" style="236" customWidth="1"/>
    <col min="2839" max="2839" width="13.5703125" style="236" customWidth="1"/>
    <col min="2840" max="2844" width="14.140625" style="236" customWidth="1"/>
    <col min="2845" max="2868" width="13.140625" style="236" customWidth="1"/>
    <col min="2869" max="2874" width="0" style="236" hidden="1" customWidth="1"/>
    <col min="2875" max="2876" width="13.140625" style="236" customWidth="1"/>
    <col min="2877" max="2890" width="12.5703125" style="236" customWidth="1"/>
    <col min="2891" max="3072" width="11.42578125" style="236"/>
    <col min="3073" max="3073" width="26.42578125" style="236" customWidth="1"/>
    <col min="3074" max="3074" width="30" style="236" customWidth="1"/>
    <col min="3075" max="3075" width="12.7109375" style="236" customWidth="1"/>
    <col min="3076" max="3076" width="10.7109375" style="236" customWidth="1"/>
    <col min="3077" max="3077" width="10.85546875" style="236" customWidth="1"/>
    <col min="3078" max="3084" width="10.7109375" style="236" customWidth="1"/>
    <col min="3085" max="3094" width="13.140625" style="236" customWidth="1"/>
    <col min="3095" max="3095" width="13.5703125" style="236" customWidth="1"/>
    <col min="3096" max="3100" width="14.140625" style="236" customWidth="1"/>
    <col min="3101" max="3124" width="13.140625" style="236" customWidth="1"/>
    <col min="3125" max="3130" width="0" style="236" hidden="1" customWidth="1"/>
    <col min="3131" max="3132" width="13.140625" style="236" customWidth="1"/>
    <col min="3133" max="3146" width="12.5703125" style="236" customWidth="1"/>
    <col min="3147" max="3328" width="11.42578125" style="236"/>
    <col min="3329" max="3329" width="26.42578125" style="236" customWidth="1"/>
    <col min="3330" max="3330" width="30" style="236" customWidth="1"/>
    <col min="3331" max="3331" width="12.7109375" style="236" customWidth="1"/>
    <col min="3332" max="3332" width="10.7109375" style="236" customWidth="1"/>
    <col min="3333" max="3333" width="10.85546875" style="236" customWidth="1"/>
    <col min="3334" max="3340" width="10.7109375" style="236" customWidth="1"/>
    <col min="3341" max="3350" width="13.140625" style="236" customWidth="1"/>
    <col min="3351" max="3351" width="13.5703125" style="236" customWidth="1"/>
    <col min="3352" max="3356" width="14.140625" style="236" customWidth="1"/>
    <col min="3357" max="3380" width="13.140625" style="236" customWidth="1"/>
    <col min="3381" max="3386" width="0" style="236" hidden="1" customWidth="1"/>
    <col min="3387" max="3388" width="13.140625" style="236" customWidth="1"/>
    <col min="3389" max="3402" width="12.5703125" style="236" customWidth="1"/>
    <col min="3403" max="3584" width="11.42578125" style="236"/>
    <col min="3585" max="3585" width="26.42578125" style="236" customWidth="1"/>
    <col min="3586" max="3586" width="30" style="236" customWidth="1"/>
    <col min="3587" max="3587" width="12.7109375" style="236" customWidth="1"/>
    <col min="3588" max="3588" width="10.7109375" style="236" customWidth="1"/>
    <col min="3589" max="3589" width="10.85546875" style="236" customWidth="1"/>
    <col min="3590" max="3596" width="10.7109375" style="236" customWidth="1"/>
    <col min="3597" max="3606" width="13.140625" style="236" customWidth="1"/>
    <col min="3607" max="3607" width="13.5703125" style="236" customWidth="1"/>
    <col min="3608" max="3612" width="14.140625" style="236" customWidth="1"/>
    <col min="3613" max="3636" width="13.140625" style="236" customWidth="1"/>
    <col min="3637" max="3642" width="0" style="236" hidden="1" customWidth="1"/>
    <col min="3643" max="3644" width="13.140625" style="236" customWidth="1"/>
    <col min="3645" max="3658" width="12.5703125" style="236" customWidth="1"/>
    <col min="3659" max="3840" width="11.42578125" style="236"/>
    <col min="3841" max="3841" width="26.42578125" style="236" customWidth="1"/>
    <col min="3842" max="3842" width="30" style="236" customWidth="1"/>
    <col min="3843" max="3843" width="12.7109375" style="236" customWidth="1"/>
    <col min="3844" max="3844" width="10.7109375" style="236" customWidth="1"/>
    <col min="3845" max="3845" width="10.85546875" style="236" customWidth="1"/>
    <col min="3846" max="3852" width="10.7109375" style="236" customWidth="1"/>
    <col min="3853" max="3862" width="13.140625" style="236" customWidth="1"/>
    <col min="3863" max="3863" width="13.5703125" style="236" customWidth="1"/>
    <col min="3864" max="3868" width="14.140625" style="236" customWidth="1"/>
    <col min="3869" max="3892" width="13.140625" style="236" customWidth="1"/>
    <col min="3893" max="3898" width="0" style="236" hidden="1" customWidth="1"/>
    <col min="3899" max="3900" width="13.140625" style="236" customWidth="1"/>
    <col min="3901" max="3914" width="12.5703125" style="236" customWidth="1"/>
    <col min="3915" max="4096" width="11.42578125" style="236"/>
    <col min="4097" max="4097" width="26.42578125" style="236" customWidth="1"/>
    <col min="4098" max="4098" width="30" style="236" customWidth="1"/>
    <col min="4099" max="4099" width="12.7109375" style="236" customWidth="1"/>
    <col min="4100" max="4100" width="10.7109375" style="236" customWidth="1"/>
    <col min="4101" max="4101" width="10.85546875" style="236" customWidth="1"/>
    <col min="4102" max="4108" width="10.7109375" style="236" customWidth="1"/>
    <col min="4109" max="4118" width="13.140625" style="236" customWidth="1"/>
    <col min="4119" max="4119" width="13.5703125" style="236" customWidth="1"/>
    <col min="4120" max="4124" width="14.140625" style="236" customWidth="1"/>
    <col min="4125" max="4148" width="13.140625" style="236" customWidth="1"/>
    <col min="4149" max="4154" width="0" style="236" hidden="1" customWidth="1"/>
    <col min="4155" max="4156" width="13.140625" style="236" customWidth="1"/>
    <col min="4157" max="4170" width="12.5703125" style="236" customWidth="1"/>
    <col min="4171" max="4352" width="11.42578125" style="236"/>
    <col min="4353" max="4353" width="26.42578125" style="236" customWidth="1"/>
    <col min="4354" max="4354" width="30" style="236" customWidth="1"/>
    <col min="4355" max="4355" width="12.7109375" style="236" customWidth="1"/>
    <col min="4356" max="4356" width="10.7109375" style="236" customWidth="1"/>
    <col min="4357" max="4357" width="10.85546875" style="236" customWidth="1"/>
    <col min="4358" max="4364" width="10.7109375" style="236" customWidth="1"/>
    <col min="4365" max="4374" width="13.140625" style="236" customWidth="1"/>
    <col min="4375" max="4375" width="13.5703125" style="236" customWidth="1"/>
    <col min="4376" max="4380" width="14.140625" style="236" customWidth="1"/>
    <col min="4381" max="4404" width="13.140625" style="236" customWidth="1"/>
    <col min="4405" max="4410" width="0" style="236" hidden="1" customWidth="1"/>
    <col min="4411" max="4412" width="13.140625" style="236" customWidth="1"/>
    <col min="4413" max="4426" width="12.5703125" style="236" customWidth="1"/>
    <col min="4427" max="4608" width="11.42578125" style="236"/>
    <col min="4609" max="4609" width="26.42578125" style="236" customWidth="1"/>
    <col min="4610" max="4610" width="30" style="236" customWidth="1"/>
    <col min="4611" max="4611" width="12.7109375" style="236" customWidth="1"/>
    <col min="4612" max="4612" width="10.7109375" style="236" customWidth="1"/>
    <col min="4613" max="4613" width="10.85546875" style="236" customWidth="1"/>
    <col min="4614" max="4620" width="10.7109375" style="236" customWidth="1"/>
    <col min="4621" max="4630" width="13.140625" style="236" customWidth="1"/>
    <col min="4631" max="4631" width="13.5703125" style="236" customWidth="1"/>
    <col min="4632" max="4636" width="14.140625" style="236" customWidth="1"/>
    <col min="4637" max="4660" width="13.140625" style="236" customWidth="1"/>
    <col min="4661" max="4666" width="0" style="236" hidden="1" customWidth="1"/>
    <col min="4667" max="4668" width="13.140625" style="236" customWidth="1"/>
    <col min="4669" max="4682" width="12.5703125" style="236" customWidth="1"/>
    <col min="4683" max="4864" width="11.42578125" style="236"/>
    <col min="4865" max="4865" width="26.42578125" style="236" customWidth="1"/>
    <col min="4866" max="4866" width="30" style="236" customWidth="1"/>
    <col min="4867" max="4867" width="12.7109375" style="236" customWidth="1"/>
    <col min="4868" max="4868" width="10.7109375" style="236" customWidth="1"/>
    <col min="4869" max="4869" width="10.85546875" style="236" customWidth="1"/>
    <col min="4870" max="4876" width="10.7109375" style="236" customWidth="1"/>
    <col min="4877" max="4886" width="13.140625" style="236" customWidth="1"/>
    <col min="4887" max="4887" width="13.5703125" style="236" customWidth="1"/>
    <col min="4888" max="4892" width="14.140625" style="236" customWidth="1"/>
    <col min="4893" max="4916" width="13.140625" style="236" customWidth="1"/>
    <col min="4917" max="4922" width="0" style="236" hidden="1" customWidth="1"/>
    <col min="4923" max="4924" width="13.140625" style="236" customWidth="1"/>
    <col min="4925" max="4938" width="12.5703125" style="236" customWidth="1"/>
    <col min="4939" max="5120" width="11.42578125" style="236"/>
    <col min="5121" max="5121" width="26.42578125" style="236" customWidth="1"/>
    <col min="5122" max="5122" width="30" style="236" customWidth="1"/>
    <col min="5123" max="5123" width="12.7109375" style="236" customWidth="1"/>
    <col min="5124" max="5124" width="10.7109375" style="236" customWidth="1"/>
    <col min="5125" max="5125" width="10.85546875" style="236" customWidth="1"/>
    <col min="5126" max="5132" width="10.7109375" style="236" customWidth="1"/>
    <col min="5133" max="5142" width="13.140625" style="236" customWidth="1"/>
    <col min="5143" max="5143" width="13.5703125" style="236" customWidth="1"/>
    <col min="5144" max="5148" width="14.140625" style="236" customWidth="1"/>
    <col min="5149" max="5172" width="13.140625" style="236" customWidth="1"/>
    <col min="5173" max="5178" width="0" style="236" hidden="1" customWidth="1"/>
    <col min="5179" max="5180" width="13.140625" style="236" customWidth="1"/>
    <col min="5181" max="5194" width="12.5703125" style="236" customWidth="1"/>
    <col min="5195" max="5376" width="11.42578125" style="236"/>
    <col min="5377" max="5377" width="26.42578125" style="236" customWidth="1"/>
    <col min="5378" max="5378" width="30" style="236" customWidth="1"/>
    <col min="5379" max="5379" width="12.7109375" style="236" customWidth="1"/>
    <col min="5380" max="5380" width="10.7109375" style="236" customWidth="1"/>
    <col min="5381" max="5381" width="10.85546875" style="236" customWidth="1"/>
    <col min="5382" max="5388" width="10.7109375" style="236" customWidth="1"/>
    <col min="5389" max="5398" width="13.140625" style="236" customWidth="1"/>
    <col min="5399" max="5399" width="13.5703125" style="236" customWidth="1"/>
    <col min="5400" max="5404" width="14.140625" style="236" customWidth="1"/>
    <col min="5405" max="5428" width="13.140625" style="236" customWidth="1"/>
    <col min="5429" max="5434" width="0" style="236" hidden="1" customWidth="1"/>
    <col min="5435" max="5436" width="13.140625" style="236" customWidth="1"/>
    <col min="5437" max="5450" width="12.5703125" style="236" customWidth="1"/>
    <col min="5451" max="5632" width="11.42578125" style="236"/>
    <col min="5633" max="5633" width="26.42578125" style="236" customWidth="1"/>
    <col min="5634" max="5634" width="30" style="236" customWidth="1"/>
    <col min="5635" max="5635" width="12.7109375" style="236" customWidth="1"/>
    <col min="5636" max="5636" width="10.7109375" style="236" customWidth="1"/>
    <col min="5637" max="5637" width="10.85546875" style="236" customWidth="1"/>
    <col min="5638" max="5644" width="10.7109375" style="236" customWidth="1"/>
    <col min="5645" max="5654" width="13.140625" style="236" customWidth="1"/>
    <col min="5655" max="5655" width="13.5703125" style="236" customWidth="1"/>
    <col min="5656" max="5660" width="14.140625" style="236" customWidth="1"/>
    <col min="5661" max="5684" width="13.140625" style="236" customWidth="1"/>
    <col min="5685" max="5690" width="0" style="236" hidden="1" customWidth="1"/>
    <col min="5691" max="5692" width="13.140625" style="236" customWidth="1"/>
    <col min="5693" max="5706" width="12.5703125" style="236" customWidth="1"/>
    <col min="5707" max="5888" width="11.42578125" style="236"/>
    <col min="5889" max="5889" width="26.42578125" style="236" customWidth="1"/>
    <col min="5890" max="5890" width="30" style="236" customWidth="1"/>
    <col min="5891" max="5891" width="12.7109375" style="236" customWidth="1"/>
    <col min="5892" max="5892" width="10.7109375" style="236" customWidth="1"/>
    <col min="5893" max="5893" width="10.85546875" style="236" customWidth="1"/>
    <col min="5894" max="5900" width="10.7109375" style="236" customWidth="1"/>
    <col min="5901" max="5910" width="13.140625" style="236" customWidth="1"/>
    <col min="5911" max="5911" width="13.5703125" style="236" customWidth="1"/>
    <col min="5912" max="5916" width="14.140625" style="236" customWidth="1"/>
    <col min="5917" max="5940" width="13.140625" style="236" customWidth="1"/>
    <col min="5941" max="5946" width="0" style="236" hidden="1" customWidth="1"/>
    <col min="5947" max="5948" width="13.140625" style="236" customWidth="1"/>
    <col min="5949" max="5962" width="12.5703125" style="236" customWidth="1"/>
    <col min="5963" max="6144" width="11.42578125" style="236"/>
    <col min="6145" max="6145" width="26.42578125" style="236" customWidth="1"/>
    <col min="6146" max="6146" width="30" style="236" customWidth="1"/>
    <col min="6147" max="6147" width="12.7109375" style="236" customWidth="1"/>
    <col min="6148" max="6148" width="10.7109375" style="236" customWidth="1"/>
    <col min="6149" max="6149" width="10.85546875" style="236" customWidth="1"/>
    <col min="6150" max="6156" width="10.7109375" style="236" customWidth="1"/>
    <col min="6157" max="6166" width="13.140625" style="236" customWidth="1"/>
    <col min="6167" max="6167" width="13.5703125" style="236" customWidth="1"/>
    <col min="6168" max="6172" width="14.140625" style="236" customWidth="1"/>
    <col min="6173" max="6196" width="13.140625" style="236" customWidth="1"/>
    <col min="6197" max="6202" width="0" style="236" hidden="1" customWidth="1"/>
    <col min="6203" max="6204" width="13.140625" style="236" customWidth="1"/>
    <col min="6205" max="6218" width="12.5703125" style="236" customWidth="1"/>
    <col min="6219" max="6400" width="11.42578125" style="236"/>
    <col min="6401" max="6401" width="26.42578125" style="236" customWidth="1"/>
    <col min="6402" max="6402" width="30" style="236" customWidth="1"/>
    <col min="6403" max="6403" width="12.7109375" style="236" customWidth="1"/>
    <col min="6404" max="6404" width="10.7109375" style="236" customWidth="1"/>
    <col min="6405" max="6405" width="10.85546875" style="236" customWidth="1"/>
    <col min="6406" max="6412" width="10.7109375" style="236" customWidth="1"/>
    <col min="6413" max="6422" width="13.140625" style="236" customWidth="1"/>
    <col min="6423" max="6423" width="13.5703125" style="236" customWidth="1"/>
    <col min="6424" max="6428" width="14.140625" style="236" customWidth="1"/>
    <col min="6429" max="6452" width="13.140625" style="236" customWidth="1"/>
    <col min="6453" max="6458" width="0" style="236" hidden="1" customWidth="1"/>
    <col min="6459" max="6460" width="13.140625" style="236" customWidth="1"/>
    <col min="6461" max="6474" width="12.5703125" style="236" customWidth="1"/>
    <col min="6475" max="6656" width="11.42578125" style="236"/>
    <col min="6657" max="6657" width="26.42578125" style="236" customWidth="1"/>
    <col min="6658" max="6658" width="30" style="236" customWidth="1"/>
    <col min="6659" max="6659" width="12.7109375" style="236" customWidth="1"/>
    <col min="6660" max="6660" width="10.7109375" style="236" customWidth="1"/>
    <col min="6661" max="6661" width="10.85546875" style="236" customWidth="1"/>
    <col min="6662" max="6668" width="10.7109375" style="236" customWidth="1"/>
    <col min="6669" max="6678" width="13.140625" style="236" customWidth="1"/>
    <col min="6679" max="6679" width="13.5703125" style="236" customWidth="1"/>
    <col min="6680" max="6684" width="14.140625" style="236" customWidth="1"/>
    <col min="6685" max="6708" width="13.140625" style="236" customWidth="1"/>
    <col min="6709" max="6714" width="0" style="236" hidden="1" customWidth="1"/>
    <col min="6715" max="6716" width="13.140625" style="236" customWidth="1"/>
    <col min="6717" max="6730" width="12.5703125" style="236" customWidth="1"/>
    <col min="6731" max="6912" width="11.42578125" style="236"/>
    <col min="6913" max="6913" width="26.42578125" style="236" customWidth="1"/>
    <col min="6914" max="6914" width="30" style="236" customWidth="1"/>
    <col min="6915" max="6915" width="12.7109375" style="236" customWidth="1"/>
    <col min="6916" max="6916" width="10.7109375" style="236" customWidth="1"/>
    <col min="6917" max="6917" width="10.85546875" style="236" customWidth="1"/>
    <col min="6918" max="6924" width="10.7109375" style="236" customWidth="1"/>
    <col min="6925" max="6934" width="13.140625" style="236" customWidth="1"/>
    <col min="6935" max="6935" width="13.5703125" style="236" customWidth="1"/>
    <col min="6936" max="6940" width="14.140625" style="236" customWidth="1"/>
    <col min="6941" max="6964" width="13.140625" style="236" customWidth="1"/>
    <col min="6965" max="6970" width="0" style="236" hidden="1" customWidth="1"/>
    <col min="6971" max="6972" width="13.140625" style="236" customWidth="1"/>
    <col min="6973" max="6986" width="12.5703125" style="236" customWidth="1"/>
    <col min="6987" max="7168" width="11.42578125" style="236"/>
    <col min="7169" max="7169" width="26.42578125" style="236" customWidth="1"/>
    <col min="7170" max="7170" width="30" style="236" customWidth="1"/>
    <col min="7171" max="7171" width="12.7109375" style="236" customWidth="1"/>
    <col min="7172" max="7172" width="10.7109375" style="236" customWidth="1"/>
    <col min="7173" max="7173" width="10.85546875" style="236" customWidth="1"/>
    <col min="7174" max="7180" width="10.7109375" style="236" customWidth="1"/>
    <col min="7181" max="7190" width="13.140625" style="236" customWidth="1"/>
    <col min="7191" max="7191" width="13.5703125" style="236" customWidth="1"/>
    <col min="7192" max="7196" width="14.140625" style="236" customWidth="1"/>
    <col min="7197" max="7220" width="13.140625" style="236" customWidth="1"/>
    <col min="7221" max="7226" width="0" style="236" hidden="1" customWidth="1"/>
    <col min="7227" max="7228" width="13.140625" style="236" customWidth="1"/>
    <col min="7229" max="7242" width="12.5703125" style="236" customWidth="1"/>
    <col min="7243" max="7424" width="11.42578125" style="236"/>
    <col min="7425" max="7425" width="26.42578125" style="236" customWidth="1"/>
    <col min="7426" max="7426" width="30" style="236" customWidth="1"/>
    <col min="7427" max="7427" width="12.7109375" style="236" customWidth="1"/>
    <col min="7428" max="7428" width="10.7109375" style="236" customWidth="1"/>
    <col min="7429" max="7429" width="10.85546875" style="236" customWidth="1"/>
    <col min="7430" max="7436" width="10.7109375" style="236" customWidth="1"/>
    <col min="7437" max="7446" width="13.140625" style="236" customWidth="1"/>
    <col min="7447" max="7447" width="13.5703125" style="236" customWidth="1"/>
    <col min="7448" max="7452" width="14.140625" style="236" customWidth="1"/>
    <col min="7453" max="7476" width="13.140625" style="236" customWidth="1"/>
    <col min="7477" max="7482" width="0" style="236" hidden="1" customWidth="1"/>
    <col min="7483" max="7484" width="13.140625" style="236" customWidth="1"/>
    <col min="7485" max="7498" width="12.5703125" style="236" customWidth="1"/>
    <col min="7499" max="7680" width="11.42578125" style="236"/>
    <col min="7681" max="7681" width="26.42578125" style="236" customWidth="1"/>
    <col min="7682" max="7682" width="30" style="236" customWidth="1"/>
    <col min="7683" max="7683" width="12.7109375" style="236" customWidth="1"/>
    <col min="7684" max="7684" width="10.7109375" style="236" customWidth="1"/>
    <col min="7685" max="7685" width="10.85546875" style="236" customWidth="1"/>
    <col min="7686" max="7692" width="10.7109375" style="236" customWidth="1"/>
    <col min="7693" max="7702" width="13.140625" style="236" customWidth="1"/>
    <col min="7703" max="7703" width="13.5703125" style="236" customWidth="1"/>
    <col min="7704" max="7708" width="14.140625" style="236" customWidth="1"/>
    <col min="7709" max="7732" width="13.140625" style="236" customWidth="1"/>
    <col min="7733" max="7738" width="0" style="236" hidden="1" customWidth="1"/>
    <col min="7739" max="7740" width="13.140625" style="236" customWidth="1"/>
    <col min="7741" max="7754" width="12.5703125" style="236" customWidth="1"/>
    <col min="7755" max="7936" width="11.42578125" style="236"/>
    <col min="7937" max="7937" width="26.42578125" style="236" customWidth="1"/>
    <col min="7938" max="7938" width="30" style="236" customWidth="1"/>
    <col min="7939" max="7939" width="12.7109375" style="236" customWidth="1"/>
    <col min="7940" max="7940" width="10.7109375" style="236" customWidth="1"/>
    <col min="7941" max="7941" width="10.85546875" style="236" customWidth="1"/>
    <col min="7942" max="7948" width="10.7109375" style="236" customWidth="1"/>
    <col min="7949" max="7958" width="13.140625" style="236" customWidth="1"/>
    <col min="7959" max="7959" width="13.5703125" style="236" customWidth="1"/>
    <col min="7960" max="7964" width="14.140625" style="236" customWidth="1"/>
    <col min="7965" max="7988" width="13.140625" style="236" customWidth="1"/>
    <col min="7989" max="7994" width="0" style="236" hidden="1" customWidth="1"/>
    <col min="7995" max="7996" width="13.140625" style="236" customWidth="1"/>
    <col min="7997" max="8010" width="12.5703125" style="236" customWidth="1"/>
    <col min="8011" max="8192" width="11.42578125" style="236"/>
    <col min="8193" max="8193" width="26.42578125" style="236" customWidth="1"/>
    <col min="8194" max="8194" width="30" style="236" customWidth="1"/>
    <col min="8195" max="8195" width="12.7109375" style="236" customWidth="1"/>
    <col min="8196" max="8196" width="10.7109375" style="236" customWidth="1"/>
    <col min="8197" max="8197" width="10.85546875" style="236" customWidth="1"/>
    <col min="8198" max="8204" width="10.7109375" style="236" customWidth="1"/>
    <col min="8205" max="8214" width="13.140625" style="236" customWidth="1"/>
    <col min="8215" max="8215" width="13.5703125" style="236" customWidth="1"/>
    <col min="8216" max="8220" width="14.140625" style="236" customWidth="1"/>
    <col min="8221" max="8244" width="13.140625" style="236" customWidth="1"/>
    <col min="8245" max="8250" width="0" style="236" hidden="1" customWidth="1"/>
    <col min="8251" max="8252" width="13.140625" style="236" customWidth="1"/>
    <col min="8253" max="8266" width="12.5703125" style="236" customWidth="1"/>
    <col min="8267" max="8448" width="11.42578125" style="236"/>
    <col min="8449" max="8449" width="26.42578125" style="236" customWidth="1"/>
    <col min="8450" max="8450" width="30" style="236" customWidth="1"/>
    <col min="8451" max="8451" width="12.7109375" style="236" customWidth="1"/>
    <col min="8452" max="8452" width="10.7109375" style="236" customWidth="1"/>
    <col min="8453" max="8453" width="10.85546875" style="236" customWidth="1"/>
    <col min="8454" max="8460" width="10.7109375" style="236" customWidth="1"/>
    <col min="8461" max="8470" width="13.140625" style="236" customWidth="1"/>
    <col min="8471" max="8471" width="13.5703125" style="236" customWidth="1"/>
    <col min="8472" max="8476" width="14.140625" style="236" customWidth="1"/>
    <col min="8477" max="8500" width="13.140625" style="236" customWidth="1"/>
    <col min="8501" max="8506" width="0" style="236" hidden="1" customWidth="1"/>
    <col min="8507" max="8508" width="13.140625" style="236" customWidth="1"/>
    <col min="8509" max="8522" width="12.5703125" style="236" customWidth="1"/>
    <col min="8523" max="8704" width="11.42578125" style="236"/>
    <col min="8705" max="8705" width="26.42578125" style="236" customWidth="1"/>
    <col min="8706" max="8706" width="30" style="236" customWidth="1"/>
    <col min="8707" max="8707" width="12.7109375" style="236" customWidth="1"/>
    <col min="8708" max="8708" width="10.7109375" style="236" customWidth="1"/>
    <col min="8709" max="8709" width="10.85546875" style="236" customWidth="1"/>
    <col min="8710" max="8716" width="10.7109375" style="236" customWidth="1"/>
    <col min="8717" max="8726" width="13.140625" style="236" customWidth="1"/>
    <col min="8727" max="8727" width="13.5703125" style="236" customWidth="1"/>
    <col min="8728" max="8732" width="14.140625" style="236" customWidth="1"/>
    <col min="8733" max="8756" width="13.140625" style="236" customWidth="1"/>
    <col min="8757" max="8762" width="0" style="236" hidden="1" customWidth="1"/>
    <col min="8763" max="8764" width="13.140625" style="236" customWidth="1"/>
    <col min="8765" max="8778" width="12.5703125" style="236" customWidth="1"/>
    <col min="8779" max="8960" width="11.42578125" style="236"/>
    <col min="8961" max="8961" width="26.42578125" style="236" customWidth="1"/>
    <col min="8962" max="8962" width="30" style="236" customWidth="1"/>
    <col min="8963" max="8963" width="12.7109375" style="236" customWidth="1"/>
    <col min="8964" max="8964" width="10.7109375" style="236" customWidth="1"/>
    <col min="8965" max="8965" width="10.85546875" style="236" customWidth="1"/>
    <col min="8966" max="8972" width="10.7109375" style="236" customWidth="1"/>
    <col min="8973" max="8982" width="13.140625" style="236" customWidth="1"/>
    <col min="8983" max="8983" width="13.5703125" style="236" customWidth="1"/>
    <col min="8984" max="8988" width="14.140625" style="236" customWidth="1"/>
    <col min="8989" max="9012" width="13.140625" style="236" customWidth="1"/>
    <col min="9013" max="9018" width="0" style="236" hidden="1" customWidth="1"/>
    <col min="9019" max="9020" width="13.140625" style="236" customWidth="1"/>
    <col min="9021" max="9034" width="12.5703125" style="236" customWidth="1"/>
    <col min="9035" max="9216" width="11.42578125" style="236"/>
    <col min="9217" max="9217" width="26.42578125" style="236" customWidth="1"/>
    <col min="9218" max="9218" width="30" style="236" customWidth="1"/>
    <col min="9219" max="9219" width="12.7109375" style="236" customWidth="1"/>
    <col min="9220" max="9220" width="10.7109375" style="236" customWidth="1"/>
    <col min="9221" max="9221" width="10.85546875" style="236" customWidth="1"/>
    <col min="9222" max="9228" width="10.7109375" style="236" customWidth="1"/>
    <col min="9229" max="9238" width="13.140625" style="236" customWidth="1"/>
    <col min="9239" max="9239" width="13.5703125" style="236" customWidth="1"/>
    <col min="9240" max="9244" width="14.140625" style="236" customWidth="1"/>
    <col min="9245" max="9268" width="13.140625" style="236" customWidth="1"/>
    <col min="9269" max="9274" width="0" style="236" hidden="1" customWidth="1"/>
    <col min="9275" max="9276" width="13.140625" style="236" customWidth="1"/>
    <col min="9277" max="9290" width="12.5703125" style="236" customWidth="1"/>
    <col min="9291" max="9472" width="11.42578125" style="236"/>
    <col min="9473" max="9473" width="26.42578125" style="236" customWidth="1"/>
    <col min="9474" max="9474" width="30" style="236" customWidth="1"/>
    <col min="9475" max="9475" width="12.7109375" style="236" customWidth="1"/>
    <col min="9476" max="9476" width="10.7109375" style="236" customWidth="1"/>
    <col min="9477" max="9477" width="10.85546875" style="236" customWidth="1"/>
    <col min="9478" max="9484" width="10.7109375" style="236" customWidth="1"/>
    <col min="9485" max="9494" width="13.140625" style="236" customWidth="1"/>
    <col min="9495" max="9495" width="13.5703125" style="236" customWidth="1"/>
    <col min="9496" max="9500" width="14.140625" style="236" customWidth="1"/>
    <col min="9501" max="9524" width="13.140625" style="236" customWidth="1"/>
    <col min="9525" max="9530" width="0" style="236" hidden="1" customWidth="1"/>
    <col min="9531" max="9532" width="13.140625" style="236" customWidth="1"/>
    <col min="9533" max="9546" width="12.5703125" style="236" customWidth="1"/>
    <col min="9547" max="9728" width="11.42578125" style="236"/>
    <col min="9729" max="9729" width="26.42578125" style="236" customWidth="1"/>
    <col min="9730" max="9730" width="30" style="236" customWidth="1"/>
    <col min="9731" max="9731" width="12.7109375" style="236" customWidth="1"/>
    <col min="9732" max="9732" width="10.7109375" style="236" customWidth="1"/>
    <col min="9733" max="9733" width="10.85546875" style="236" customWidth="1"/>
    <col min="9734" max="9740" width="10.7109375" style="236" customWidth="1"/>
    <col min="9741" max="9750" width="13.140625" style="236" customWidth="1"/>
    <col min="9751" max="9751" width="13.5703125" style="236" customWidth="1"/>
    <col min="9752" max="9756" width="14.140625" style="236" customWidth="1"/>
    <col min="9757" max="9780" width="13.140625" style="236" customWidth="1"/>
    <col min="9781" max="9786" width="0" style="236" hidden="1" customWidth="1"/>
    <col min="9787" max="9788" width="13.140625" style="236" customWidth="1"/>
    <col min="9789" max="9802" width="12.5703125" style="236" customWidth="1"/>
    <col min="9803" max="9984" width="11.42578125" style="236"/>
    <col min="9985" max="9985" width="26.42578125" style="236" customWidth="1"/>
    <col min="9986" max="9986" width="30" style="236" customWidth="1"/>
    <col min="9987" max="9987" width="12.7109375" style="236" customWidth="1"/>
    <col min="9988" max="9988" width="10.7109375" style="236" customWidth="1"/>
    <col min="9989" max="9989" width="10.85546875" style="236" customWidth="1"/>
    <col min="9990" max="9996" width="10.7109375" style="236" customWidth="1"/>
    <col min="9997" max="10006" width="13.140625" style="236" customWidth="1"/>
    <col min="10007" max="10007" width="13.5703125" style="236" customWidth="1"/>
    <col min="10008" max="10012" width="14.140625" style="236" customWidth="1"/>
    <col min="10013" max="10036" width="13.140625" style="236" customWidth="1"/>
    <col min="10037" max="10042" width="0" style="236" hidden="1" customWidth="1"/>
    <col min="10043" max="10044" width="13.140625" style="236" customWidth="1"/>
    <col min="10045" max="10058" width="12.5703125" style="236" customWidth="1"/>
    <col min="10059" max="10240" width="11.42578125" style="236"/>
    <col min="10241" max="10241" width="26.42578125" style="236" customWidth="1"/>
    <col min="10242" max="10242" width="30" style="236" customWidth="1"/>
    <col min="10243" max="10243" width="12.7109375" style="236" customWidth="1"/>
    <col min="10244" max="10244" width="10.7109375" style="236" customWidth="1"/>
    <col min="10245" max="10245" width="10.85546875" style="236" customWidth="1"/>
    <col min="10246" max="10252" width="10.7109375" style="236" customWidth="1"/>
    <col min="10253" max="10262" width="13.140625" style="236" customWidth="1"/>
    <col min="10263" max="10263" width="13.5703125" style="236" customWidth="1"/>
    <col min="10264" max="10268" width="14.140625" style="236" customWidth="1"/>
    <col min="10269" max="10292" width="13.140625" style="236" customWidth="1"/>
    <col min="10293" max="10298" width="0" style="236" hidden="1" customWidth="1"/>
    <col min="10299" max="10300" width="13.140625" style="236" customWidth="1"/>
    <col min="10301" max="10314" width="12.5703125" style="236" customWidth="1"/>
    <col min="10315" max="10496" width="11.42578125" style="236"/>
    <col min="10497" max="10497" width="26.42578125" style="236" customWidth="1"/>
    <col min="10498" max="10498" width="30" style="236" customWidth="1"/>
    <col min="10499" max="10499" width="12.7109375" style="236" customWidth="1"/>
    <col min="10500" max="10500" width="10.7109375" style="236" customWidth="1"/>
    <col min="10501" max="10501" width="10.85546875" style="236" customWidth="1"/>
    <col min="10502" max="10508" width="10.7109375" style="236" customWidth="1"/>
    <col min="10509" max="10518" width="13.140625" style="236" customWidth="1"/>
    <col min="10519" max="10519" width="13.5703125" style="236" customWidth="1"/>
    <col min="10520" max="10524" width="14.140625" style="236" customWidth="1"/>
    <col min="10525" max="10548" width="13.140625" style="236" customWidth="1"/>
    <col min="10549" max="10554" width="0" style="236" hidden="1" customWidth="1"/>
    <col min="10555" max="10556" width="13.140625" style="236" customWidth="1"/>
    <col min="10557" max="10570" width="12.5703125" style="236" customWidth="1"/>
    <col min="10571" max="10752" width="11.42578125" style="236"/>
    <col min="10753" max="10753" width="26.42578125" style="236" customWidth="1"/>
    <col min="10754" max="10754" width="30" style="236" customWidth="1"/>
    <col min="10755" max="10755" width="12.7109375" style="236" customWidth="1"/>
    <col min="10756" max="10756" width="10.7109375" style="236" customWidth="1"/>
    <col min="10757" max="10757" width="10.85546875" style="236" customWidth="1"/>
    <col min="10758" max="10764" width="10.7109375" style="236" customWidth="1"/>
    <col min="10765" max="10774" width="13.140625" style="236" customWidth="1"/>
    <col min="10775" max="10775" width="13.5703125" style="236" customWidth="1"/>
    <col min="10776" max="10780" width="14.140625" style="236" customWidth="1"/>
    <col min="10781" max="10804" width="13.140625" style="236" customWidth="1"/>
    <col min="10805" max="10810" width="0" style="236" hidden="1" customWidth="1"/>
    <col min="10811" max="10812" width="13.140625" style="236" customWidth="1"/>
    <col min="10813" max="10826" width="12.5703125" style="236" customWidth="1"/>
    <col min="10827" max="11008" width="11.42578125" style="236"/>
    <col min="11009" max="11009" width="26.42578125" style="236" customWidth="1"/>
    <col min="11010" max="11010" width="30" style="236" customWidth="1"/>
    <col min="11011" max="11011" width="12.7109375" style="236" customWidth="1"/>
    <col min="11012" max="11012" width="10.7109375" style="236" customWidth="1"/>
    <col min="11013" max="11013" width="10.85546875" style="236" customWidth="1"/>
    <col min="11014" max="11020" width="10.7109375" style="236" customWidth="1"/>
    <col min="11021" max="11030" width="13.140625" style="236" customWidth="1"/>
    <col min="11031" max="11031" width="13.5703125" style="236" customWidth="1"/>
    <col min="11032" max="11036" width="14.140625" style="236" customWidth="1"/>
    <col min="11037" max="11060" width="13.140625" style="236" customWidth="1"/>
    <col min="11061" max="11066" width="0" style="236" hidden="1" customWidth="1"/>
    <col min="11067" max="11068" width="13.140625" style="236" customWidth="1"/>
    <col min="11069" max="11082" width="12.5703125" style="236" customWidth="1"/>
    <col min="11083" max="11264" width="11.42578125" style="236"/>
    <col min="11265" max="11265" width="26.42578125" style="236" customWidth="1"/>
    <col min="11266" max="11266" width="30" style="236" customWidth="1"/>
    <col min="11267" max="11267" width="12.7109375" style="236" customWidth="1"/>
    <col min="11268" max="11268" width="10.7109375" style="236" customWidth="1"/>
    <col min="11269" max="11269" width="10.85546875" style="236" customWidth="1"/>
    <col min="11270" max="11276" width="10.7109375" style="236" customWidth="1"/>
    <col min="11277" max="11286" width="13.140625" style="236" customWidth="1"/>
    <col min="11287" max="11287" width="13.5703125" style="236" customWidth="1"/>
    <col min="11288" max="11292" width="14.140625" style="236" customWidth="1"/>
    <col min="11293" max="11316" width="13.140625" style="236" customWidth="1"/>
    <col min="11317" max="11322" width="0" style="236" hidden="1" customWidth="1"/>
    <col min="11323" max="11324" width="13.140625" style="236" customWidth="1"/>
    <col min="11325" max="11338" width="12.5703125" style="236" customWidth="1"/>
    <col min="11339" max="11520" width="11.42578125" style="236"/>
    <col min="11521" max="11521" width="26.42578125" style="236" customWidth="1"/>
    <col min="11522" max="11522" width="30" style="236" customWidth="1"/>
    <col min="11523" max="11523" width="12.7109375" style="236" customWidth="1"/>
    <col min="11524" max="11524" width="10.7109375" style="236" customWidth="1"/>
    <col min="11525" max="11525" width="10.85546875" style="236" customWidth="1"/>
    <col min="11526" max="11532" width="10.7109375" style="236" customWidth="1"/>
    <col min="11533" max="11542" width="13.140625" style="236" customWidth="1"/>
    <col min="11543" max="11543" width="13.5703125" style="236" customWidth="1"/>
    <col min="11544" max="11548" width="14.140625" style="236" customWidth="1"/>
    <col min="11549" max="11572" width="13.140625" style="236" customWidth="1"/>
    <col min="11573" max="11578" width="0" style="236" hidden="1" customWidth="1"/>
    <col min="11579" max="11580" width="13.140625" style="236" customWidth="1"/>
    <col min="11581" max="11594" width="12.5703125" style="236" customWidth="1"/>
    <col min="11595" max="11776" width="11.42578125" style="236"/>
    <col min="11777" max="11777" width="26.42578125" style="236" customWidth="1"/>
    <col min="11778" max="11778" width="30" style="236" customWidth="1"/>
    <col min="11779" max="11779" width="12.7109375" style="236" customWidth="1"/>
    <col min="11780" max="11780" width="10.7109375" style="236" customWidth="1"/>
    <col min="11781" max="11781" width="10.85546875" style="236" customWidth="1"/>
    <col min="11782" max="11788" width="10.7109375" style="236" customWidth="1"/>
    <col min="11789" max="11798" width="13.140625" style="236" customWidth="1"/>
    <col min="11799" max="11799" width="13.5703125" style="236" customWidth="1"/>
    <col min="11800" max="11804" width="14.140625" style="236" customWidth="1"/>
    <col min="11805" max="11828" width="13.140625" style="236" customWidth="1"/>
    <col min="11829" max="11834" width="0" style="236" hidden="1" customWidth="1"/>
    <col min="11835" max="11836" width="13.140625" style="236" customWidth="1"/>
    <col min="11837" max="11850" width="12.5703125" style="236" customWidth="1"/>
    <col min="11851" max="12032" width="11.42578125" style="236"/>
    <col min="12033" max="12033" width="26.42578125" style="236" customWidth="1"/>
    <col min="12034" max="12034" width="30" style="236" customWidth="1"/>
    <col min="12035" max="12035" width="12.7109375" style="236" customWidth="1"/>
    <col min="12036" max="12036" width="10.7109375" style="236" customWidth="1"/>
    <col min="12037" max="12037" width="10.85546875" style="236" customWidth="1"/>
    <col min="12038" max="12044" width="10.7109375" style="236" customWidth="1"/>
    <col min="12045" max="12054" width="13.140625" style="236" customWidth="1"/>
    <col min="12055" max="12055" width="13.5703125" style="236" customWidth="1"/>
    <col min="12056" max="12060" width="14.140625" style="236" customWidth="1"/>
    <col min="12061" max="12084" width="13.140625" style="236" customWidth="1"/>
    <col min="12085" max="12090" width="0" style="236" hidden="1" customWidth="1"/>
    <col min="12091" max="12092" width="13.140625" style="236" customWidth="1"/>
    <col min="12093" max="12106" width="12.5703125" style="236" customWidth="1"/>
    <col min="12107" max="12288" width="11.42578125" style="236"/>
    <col min="12289" max="12289" width="26.42578125" style="236" customWidth="1"/>
    <col min="12290" max="12290" width="30" style="236" customWidth="1"/>
    <col min="12291" max="12291" width="12.7109375" style="236" customWidth="1"/>
    <col min="12292" max="12292" width="10.7109375" style="236" customWidth="1"/>
    <col min="12293" max="12293" width="10.85546875" style="236" customWidth="1"/>
    <col min="12294" max="12300" width="10.7109375" style="236" customWidth="1"/>
    <col min="12301" max="12310" width="13.140625" style="236" customWidth="1"/>
    <col min="12311" max="12311" width="13.5703125" style="236" customWidth="1"/>
    <col min="12312" max="12316" width="14.140625" style="236" customWidth="1"/>
    <col min="12317" max="12340" width="13.140625" style="236" customWidth="1"/>
    <col min="12341" max="12346" width="0" style="236" hidden="1" customWidth="1"/>
    <col min="12347" max="12348" width="13.140625" style="236" customWidth="1"/>
    <col min="12349" max="12362" width="12.5703125" style="236" customWidth="1"/>
    <col min="12363" max="12544" width="11.42578125" style="236"/>
    <col min="12545" max="12545" width="26.42578125" style="236" customWidth="1"/>
    <col min="12546" max="12546" width="30" style="236" customWidth="1"/>
    <col min="12547" max="12547" width="12.7109375" style="236" customWidth="1"/>
    <col min="12548" max="12548" width="10.7109375" style="236" customWidth="1"/>
    <col min="12549" max="12549" width="10.85546875" style="236" customWidth="1"/>
    <col min="12550" max="12556" width="10.7109375" style="236" customWidth="1"/>
    <col min="12557" max="12566" width="13.140625" style="236" customWidth="1"/>
    <col min="12567" max="12567" width="13.5703125" style="236" customWidth="1"/>
    <col min="12568" max="12572" width="14.140625" style="236" customWidth="1"/>
    <col min="12573" max="12596" width="13.140625" style="236" customWidth="1"/>
    <col min="12597" max="12602" width="0" style="236" hidden="1" customWidth="1"/>
    <col min="12603" max="12604" width="13.140625" style="236" customWidth="1"/>
    <col min="12605" max="12618" width="12.5703125" style="236" customWidth="1"/>
    <col min="12619" max="12800" width="11.42578125" style="236"/>
    <col min="12801" max="12801" width="26.42578125" style="236" customWidth="1"/>
    <col min="12802" max="12802" width="30" style="236" customWidth="1"/>
    <col min="12803" max="12803" width="12.7109375" style="236" customWidth="1"/>
    <col min="12804" max="12804" width="10.7109375" style="236" customWidth="1"/>
    <col min="12805" max="12805" width="10.85546875" style="236" customWidth="1"/>
    <col min="12806" max="12812" width="10.7109375" style="236" customWidth="1"/>
    <col min="12813" max="12822" width="13.140625" style="236" customWidth="1"/>
    <col min="12823" max="12823" width="13.5703125" style="236" customWidth="1"/>
    <col min="12824" max="12828" width="14.140625" style="236" customWidth="1"/>
    <col min="12829" max="12852" width="13.140625" style="236" customWidth="1"/>
    <col min="12853" max="12858" width="0" style="236" hidden="1" customWidth="1"/>
    <col min="12859" max="12860" width="13.140625" style="236" customWidth="1"/>
    <col min="12861" max="12874" width="12.5703125" style="236" customWidth="1"/>
    <col min="12875" max="13056" width="11.42578125" style="236"/>
    <col min="13057" max="13057" width="26.42578125" style="236" customWidth="1"/>
    <col min="13058" max="13058" width="30" style="236" customWidth="1"/>
    <col min="13059" max="13059" width="12.7109375" style="236" customWidth="1"/>
    <col min="13060" max="13060" width="10.7109375" style="236" customWidth="1"/>
    <col min="13061" max="13061" width="10.85546875" style="236" customWidth="1"/>
    <col min="13062" max="13068" width="10.7109375" style="236" customWidth="1"/>
    <col min="13069" max="13078" width="13.140625" style="236" customWidth="1"/>
    <col min="13079" max="13079" width="13.5703125" style="236" customWidth="1"/>
    <col min="13080" max="13084" width="14.140625" style="236" customWidth="1"/>
    <col min="13085" max="13108" width="13.140625" style="236" customWidth="1"/>
    <col min="13109" max="13114" width="0" style="236" hidden="1" customWidth="1"/>
    <col min="13115" max="13116" width="13.140625" style="236" customWidth="1"/>
    <col min="13117" max="13130" width="12.5703125" style="236" customWidth="1"/>
    <col min="13131" max="13312" width="11.42578125" style="236"/>
    <col min="13313" max="13313" width="26.42578125" style="236" customWidth="1"/>
    <col min="13314" max="13314" width="30" style="236" customWidth="1"/>
    <col min="13315" max="13315" width="12.7109375" style="236" customWidth="1"/>
    <col min="13316" max="13316" width="10.7109375" style="236" customWidth="1"/>
    <col min="13317" max="13317" width="10.85546875" style="236" customWidth="1"/>
    <col min="13318" max="13324" width="10.7109375" style="236" customWidth="1"/>
    <col min="13325" max="13334" width="13.140625" style="236" customWidth="1"/>
    <col min="13335" max="13335" width="13.5703125" style="236" customWidth="1"/>
    <col min="13336" max="13340" width="14.140625" style="236" customWidth="1"/>
    <col min="13341" max="13364" width="13.140625" style="236" customWidth="1"/>
    <col min="13365" max="13370" width="0" style="236" hidden="1" customWidth="1"/>
    <col min="13371" max="13372" width="13.140625" style="236" customWidth="1"/>
    <col min="13373" max="13386" width="12.5703125" style="236" customWidth="1"/>
    <col min="13387" max="13568" width="11.42578125" style="236"/>
    <col min="13569" max="13569" width="26.42578125" style="236" customWidth="1"/>
    <col min="13570" max="13570" width="30" style="236" customWidth="1"/>
    <col min="13571" max="13571" width="12.7109375" style="236" customWidth="1"/>
    <col min="13572" max="13572" width="10.7109375" style="236" customWidth="1"/>
    <col min="13573" max="13573" width="10.85546875" style="236" customWidth="1"/>
    <col min="13574" max="13580" width="10.7109375" style="236" customWidth="1"/>
    <col min="13581" max="13590" width="13.140625" style="236" customWidth="1"/>
    <col min="13591" max="13591" width="13.5703125" style="236" customWidth="1"/>
    <col min="13592" max="13596" width="14.140625" style="236" customWidth="1"/>
    <col min="13597" max="13620" width="13.140625" style="236" customWidth="1"/>
    <col min="13621" max="13626" width="0" style="236" hidden="1" customWidth="1"/>
    <col min="13627" max="13628" width="13.140625" style="236" customWidth="1"/>
    <col min="13629" max="13642" width="12.5703125" style="236" customWidth="1"/>
    <col min="13643" max="13824" width="11.42578125" style="236"/>
    <col min="13825" max="13825" width="26.42578125" style="236" customWidth="1"/>
    <col min="13826" max="13826" width="30" style="236" customWidth="1"/>
    <col min="13827" max="13827" width="12.7109375" style="236" customWidth="1"/>
    <col min="13828" max="13828" width="10.7109375" style="236" customWidth="1"/>
    <col min="13829" max="13829" width="10.85546875" style="236" customWidth="1"/>
    <col min="13830" max="13836" width="10.7109375" style="236" customWidth="1"/>
    <col min="13837" max="13846" width="13.140625" style="236" customWidth="1"/>
    <col min="13847" max="13847" width="13.5703125" style="236" customWidth="1"/>
    <col min="13848" max="13852" width="14.140625" style="236" customWidth="1"/>
    <col min="13853" max="13876" width="13.140625" style="236" customWidth="1"/>
    <col min="13877" max="13882" width="0" style="236" hidden="1" customWidth="1"/>
    <col min="13883" max="13884" width="13.140625" style="236" customWidth="1"/>
    <col min="13885" max="13898" width="12.5703125" style="236" customWidth="1"/>
    <col min="13899" max="14080" width="11.42578125" style="236"/>
    <col min="14081" max="14081" width="26.42578125" style="236" customWidth="1"/>
    <col min="14082" max="14082" width="30" style="236" customWidth="1"/>
    <col min="14083" max="14083" width="12.7109375" style="236" customWidth="1"/>
    <col min="14084" max="14084" width="10.7109375" style="236" customWidth="1"/>
    <col min="14085" max="14085" width="10.85546875" style="236" customWidth="1"/>
    <col min="14086" max="14092" width="10.7109375" style="236" customWidth="1"/>
    <col min="14093" max="14102" width="13.140625" style="236" customWidth="1"/>
    <col min="14103" max="14103" width="13.5703125" style="236" customWidth="1"/>
    <col min="14104" max="14108" width="14.140625" style="236" customWidth="1"/>
    <col min="14109" max="14132" width="13.140625" style="236" customWidth="1"/>
    <col min="14133" max="14138" width="0" style="236" hidden="1" customWidth="1"/>
    <col min="14139" max="14140" width="13.140625" style="236" customWidth="1"/>
    <col min="14141" max="14154" width="12.5703125" style="236" customWidth="1"/>
    <col min="14155" max="14336" width="11.42578125" style="236"/>
    <col min="14337" max="14337" width="26.42578125" style="236" customWidth="1"/>
    <col min="14338" max="14338" width="30" style="236" customWidth="1"/>
    <col min="14339" max="14339" width="12.7109375" style="236" customWidth="1"/>
    <col min="14340" max="14340" width="10.7109375" style="236" customWidth="1"/>
    <col min="14341" max="14341" width="10.85546875" style="236" customWidth="1"/>
    <col min="14342" max="14348" width="10.7109375" style="236" customWidth="1"/>
    <col min="14349" max="14358" width="13.140625" style="236" customWidth="1"/>
    <col min="14359" max="14359" width="13.5703125" style="236" customWidth="1"/>
    <col min="14360" max="14364" width="14.140625" style="236" customWidth="1"/>
    <col min="14365" max="14388" width="13.140625" style="236" customWidth="1"/>
    <col min="14389" max="14394" width="0" style="236" hidden="1" customWidth="1"/>
    <col min="14395" max="14396" width="13.140625" style="236" customWidth="1"/>
    <col min="14397" max="14410" width="12.5703125" style="236" customWidth="1"/>
    <col min="14411" max="14592" width="11.42578125" style="236"/>
    <col min="14593" max="14593" width="26.42578125" style="236" customWidth="1"/>
    <col min="14594" max="14594" width="30" style="236" customWidth="1"/>
    <col min="14595" max="14595" width="12.7109375" style="236" customWidth="1"/>
    <col min="14596" max="14596" width="10.7109375" style="236" customWidth="1"/>
    <col min="14597" max="14597" width="10.85546875" style="236" customWidth="1"/>
    <col min="14598" max="14604" width="10.7109375" style="236" customWidth="1"/>
    <col min="14605" max="14614" width="13.140625" style="236" customWidth="1"/>
    <col min="14615" max="14615" width="13.5703125" style="236" customWidth="1"/>
    <col min="14616" max="14620" width="14.140625" style="236" customWidth="1"/>
    <col min="14621" max="14644" width="13.140625" style="236" customWidth="1"/>
    <col min="14645" max="14650" width="0" style="236" hidden="1" customWidth="1"/>
    <col min="14651" max="14652" width="13.140625" style="236" customWidth="1"/>
    <col min="14653" max="14666" width="12.5703125" style="236" customWidth="1"/>
    <col min="14667" max="14848" width="11.42578125" style="236"/>
    <col min="14849" max="14849" width="26.42578125" style="236" customWidth="1"/>
    <col min="14850" max="14850" width="30" style="236" customWidth="1"/>
    <col min="14851" max="14851" width="12.7109375" style="236" customWidth="1"/>
    <col min="14852" max="14852" width="10.7109375" style="236" customWidth="1"/>
    <col min="14853" max="14853" width="10.85546875" style="236" customWidth="1"/>
    <col min="14854" max="14860" width="10.7109375" style="236" customWidth="1"/>
    <col min="14861" max="14870" width="13.140625" style="236" customWidth="1"/>
    <col min="14871" max="14871" width="13.5703125" style="236" customWidth="1"/>
    <col min="14872" max="14876" width="14.140625" style="236" customWidth="1"/>
    <col min="14877" max="14900" width="13.140625" style="236" customWidth="1"/>
    <col min="14901" max="14906" width="0" style="236" hidden="1" customWidth="1"/>
    <col min="14907" max="14908" width="13.140625" style="236" customWidth="1"/>
    <col min="14909" max="14922" width="12.5703125" style="236" customWidth="1"/>
    <col min="14923" max="15104" width="11.42578125" style="236"/>
    <col min="15105" max="15105" width="26.42578125" style="236" customWidth="1"/>
    <col min="15106" max="15106" width="30" style="236" customWidth="1"/>
    <col min="15107" max="15107" width="12.7109375" style="236" customWidth="1"/>
    <col min="15108" max="15108" width="10.7109375" style="236" customWidth="1"/>
    <col min="15109" max="15109" width="10.85546875" style="236" customWidth="1"/>
    <col min="15110" max="15116" width="10.7109375" style="236" customWidth="1"/>
    <col min="15117" max="15126" width="13.140625" style="236" customWidth="1"/>
    <col min="15127" max="15127" width="13.5703125" style="236" customWidth="1"/>
    <col min="15128" max="15132" width="14.140625" style="236" customWidth="1"/>
    <col min="15133" max="15156" width="13.140625" style="236" customWidth="1"/>
    <col min="15157" max="15162" width="0" style="236" hidden="1" customWidth="1"/>
    <col min="15163" max="15164" width="13.140625" style="236" customWidth="1"/>
    <col min="15165" max="15178" width="12.5703125" style="236" customWidth="1"/>
    <col min="15179" max="15360" width="11.42578125" style="236"/>
    <col min="15361" max="15361" width="26.42578125" style="236" customWidth="1"/>
    <col min="15362" max="15362" width="30" style="236" customWidth="1"/>
    <col min="15363" max="15363" width="12.7109375" style="236" customWidth="1"/>
    <col min="15364" max="15364" width="10.7109375" style="236" customWidth="1"/>
    <col min="15365" max="15365" width="10.85546875" style="236" customWidth="1"/>
    <col min="15366" max="15372" width="10.7109375" style="236" customWidth="1"/>
    <col min="15373" max="15382" width="13.140625" style="236" customWidth="1"/>
    <col min="15383" max="15383" width="13.5703125" style="236" customWidth="1"/>
    <col min="15384" max="15388" width="14.140625" style="236" customWidth="1"/>
    <col min="15389" max="15412" width="13.140625" style="236" customWidth="1"/>
    <col min="15413" max="15418" width="0" style="236" hidden="1" customWidth="1"/>
    <col min="15419" max="15420" width="13.140625" style="236" customWidth="1"/>
    <col min="15421" max="15434" width="12.5703125" style="236" customWidth="1"/>
    <col min="15435" max="15616" width="11.42578125" style="236"/>
    <col min="15617" max="15617" width="26.42578125" style="236" customWidth="1"/>
    <col min="15618" max="15618" width="30" style="236" customWidth="1"/>
    <col min="15619" max="15619" width="12.7109375" style="236" customWidth="1"/>
    <col min="15620" max="15620" width="10.7109375" style="236" customWidth="1"/>
    <col min="15621" max="15621" width="10.85546875" style="236" customWidth="1"/>
    <col min="15622" max="15628" width="10.7109375" style="236" customWidth="1"/>
    <col min="15629" max="15638" width="13.140625" style="236" customWidth="1"/>
    <col min="15639" max="15639" width="13.5703125" style="236" customWidth="1"/>
    <col min="15640" max="15644" width="14.140625" style="236" customWidth="1"/>
    <col min="15645" max="15668" width="13.140625" style="236" customWidth="1"/>
    <col min="15669" max="15674" width="0" style="236" hidden="1" customWidth="1"/>
    <col min="15675" max="15676" width="13.140625" style="236" customWidth="1"/>
    <col min="15677" max="15690" width="12.5703125" style="236" customWidth="1"/>
    <col min="15691" max="15872" width="11.42578125" style="236"/>
    <col min="15873" max="15873" width="26.42578125" style="236" customWidth="1"/>
    <col min="15874" max="15874" width="30" style="236" customWidth="1"/>
    <col min="15875" max="15875" width="12.7109375" style="236" customWidth="1"/>
    <col min="15876" max="15876" width="10.7109375" style="236" customWidth="1"/>
    <col min="15877" max="15877" width="10.85546875" style="236" customWidth="1"/>
    <col min="15878" max="15884" width="10.7109375" style="236" customWidth="1"/>
    <col min="15885" max="15894" width="13.140625" style="236" customWidth="1"/>
    <col min="15895" max="15895" width="13.5703125" style="236" customWidth="1"/>
    <col min="15896" max="15900" width="14.140625" style="236" customWidth="1"/>
    <col min="15901" max="15924" width="13.140625" style="236" customWidth="1"/>
    <col min="15925" max="15930" width="0" style="236" hidden="1" customWidth="1"/>
    <col min="15931" max="15932" width="13.140625" style="236" customWidth="1"/>
    <col min="15933" max="15946" width="12.5703125" style="236" customWidth="1"/>
    <col min="15947" max="16128" width="11.42578125" style="236"/>
    <col min="16129" max="16129" width="26.42578125" style="236" customWidth="1"/>
    <col min="16130" max="16130" width="30" style="236" customWidth="1"/>
    <col min="16131" max="16131" width="12.7109375" style="236" customWidth="1"/>
    <col min="16132" max="16132" width="10.7109375" style="236" customWidth="1"/>
    <col min="16133" max="16133" width="10.85546875" style="236" customWidth="1"/>
    <col min="16134" max="16140" width="10.7109375" style="236" customWidth="1"/>
    <col min="16141" max="16150" width="13.140625" style="236" customWidth="1"/>
    <col min="16151" max="16151" width="13.5703125" style="236" customWidth="1"/>
    <col min="16152" max="16156" width="14.140625" style="236" customWidth="1"/>
    <col min="16157" max="16180" width="13.140625" style="236" customWidth="1"/>
    <col min="16181" max="16186" width="0" style="236" hidden="1" customWidth="1"/>
    <col min="16187" max="16188" width="13.140625" style="236" customWidth="1"/>
    <col min="16189" max="16202" width="12.5703125" style="236" customWidth="1"/>
    <col min="16203" max="16384" width="11.42578125" style="236"/>
  </cols>
  <sheetData>
    <row r="1" spans="1:58" s="220" customFormat="1" ht="12.75" customHeight="1" x14ac:dyDescent="0.2">
      <c r="A1" s="407" t="s">
        <v>0</v>
      </c>
      <c r="B1" s="219"/>
      <c r="C1" s="219"/>
      <c r="D1" s="219"/>
      <c r="E1" s="219"/>
      <c r="F1" s="219"/>
      <c r="G1" s="219"/>
      <c r="H1" s="219"/>
      <c r="I1" s="219"/>
      <c r="J1" s="219"/>
      <c r="K1" s="219"/>
      <c r="L1" s="222"/>
      <c r="V1" s="238"/>
    </row>
    <row r="2" spans="1:58" s="220" customFormat="1" ht="12.75" customHeight="1" x14ac:dyDescent="0.2">
      <c r="A2" s="407" t="str">
        <f>CONCATENATE("COMUNA: ",[2]NOMBRE!B2," - ","( ",[2]NOMBRE!C2,[2]NOMBRE!D2,[2]NOMBRE!E2,[2]NOMBRE!F2,[2]NOMBRE!G2," )")</f>
        <v>COMUNA: LINARES - ( 07401 )</v>
      </c>
      <c r="B2" s="219"/>
      <c r="C2" s="219"/>
      <c r="D2" s="219"/>
      <c r="E2" s="219"/>
      <c r="F2" s="219"/>
      <c r="G2" s="219"/>
      <c r="H2" s="219"/>
      <c r="I2" s="219"/>
      <c r="J2" s="219"/>
      <c r="K2" s="219"/>
      <c r="L2" s="222"/>
      <c r="V2" s="238"/>
    </row>
    <row r="3" spans="1:58" s="220" customFormat="1" ht="12.75" customHeight="1" x14ac:dyDescent="0.2">
      <c r="A3" s="407" t="str">
        <f>CONCATENATE("ESTABLECIMIENTO: ",[2]NOMBRE!B3," - ","( ",[2]NOMBRE!C3,[2]NOMBRE!D3,[2]NOMBRE!E3,[2]NOMBRE!F3,[2]NOMBRE!G3," )")</f>
        <v>ESTABLECIMIENTO: HOSPITAL DE LINARES  - ( 16108 )</v>
      </c>
      <c r="B3" s="219"/>
      <c r="C3" s="219"/>
      <c r="D3" s="221"/>
      <c r="E3" s="219"/>
      <c r="F3" s="219"/>
      <c r="G3" s="219"/>
      <c r="H3" s="219"/>
      <c r="I3" s="219"/>
      <c r="J3" s="219"/>
      <c r="K3" s="219"/>
      <c r="L3" s="222"/>
      <c r="V3" s="238"/>
    </row>
    <row r="4" spans="1:58" s="220" customFormat="1" ht="12.75" customHeight="1" x14ac:dyDescent="0.2">
      <c r="A4" s="407" t="str">
        <f>CONCATENATE("MES: ",[2]NOMBRE!B6," - ","( ",[2]NOMBRE!C6,[2]NOMBRE!D6," )")</f>
        <v>MES: MARZO - ( 03 )</v>
      </c>
      <c r="B4" s="219"/>
      <c r="C4" s="219"/>
      <c r="D4" s="219"/>
      <c r="E4" s="219"/>
      <c r="F4" s="219"/>
      <c r="G4" s="219"/>
      <c r="H4" s="219"/>
      <c r="I4" s="219"/>
      <c r="J4" s="219"/>
      <c r="K4" s="219"/>
      <c r="L4" s="222"/>
      <c r="V4" s="238"/>
    </row>
    <row r="5" spans="1:58" s="220" customFormat="1" ht="12.75" customHeight="1" x14ac:dyDescent="0.2">
      <c r="A5" s="218" t="str">
        <f>CONCATENATE("AÑO: ",[2]NOMBRE!B7)</f>
        <v>AÑO: 2013</v>
      </c>
      <c r="B5" s="219"/>
      <c r="C5" s="219"/>
      <c r="D5" s="219"/>
      <c r="E5" s="219"/>
      <c r="F5" s="219"/>
      <c r="G5" s="219"/>
      <c r="H5" s="219"/>
      <c r="I5" s="219"/>
      <c r="J5" s="219"/>
      <c r="K5" s="219"/>
      <c r="L5" s="222"/>
      <c r="V5" s="238"/>
    </row>
    <row r="6" spans="1:58" s="216" customFormat="1" ht="39.950000000000003" customHeight="1" x14ac:dyDescent="0.15">
      <c r="A6" s="697" t="s">
        <v>1</v>
      </c>
      <c r="B6" s="697"/>
      <c r="C6" s="697"/>
      <c r="D6" s="697"/>
      <c r="E6" s="697"/>
      <c r="F6" s="697"/>
      <c r="G6" s="697"/>
      <c r="H6" s="697"/>
      <c r="I6" s="697"/>
      <c r="J6" s="697"/>
      <c r="K6" s="697"/>
      <c r="L6" s="697"/>
      <c r="M6" s="240"/>
      <c r="N6" s="240"/>
      <c r="V6" s="238"/>
    </row>
    <row r="7" spans="1:58" s="216" customFormat="1" ht="45" customHeight="1" x14ac:dyDescent="0.2">
      <c r="A7" s="255" t="s">
        <v>2</v>
      </c>
      <c r="B7" s="225"/>
      <c r="C7" s="224"/>
      <c r="D7" s="224"/>
      <c r="E7" s="224"/>
      <c r="F7" s="224"/>
      <c r="G7" s="224"/>
      <c r="H7" s="224"/>
      <c r="I7" s="256"/>
      <c r="J7" s="225"/>
      <c r="K7" s="257"/>
      <c r="L7" s="224"/>
      <c r="M7" s="220"/>
      <c r="N7" s="220"/>
      <c r="V7" s="238"/>
    </row>
    <row r="8" spans="1:58" s="216" customFormat="1" ht="30" customHeight="1" x14ac:dyDescent="0.2">
      <c r="A8" s="258" t="s">
        <v>3</v>
      </c>
      <c r="B8" s="234"/>
      <c r="C8" s="234"/>
      <c r="D8" s="234"/>
      <c r="E8" s="234"/>
      <c r="F8" s="234"/>
      <c r="G8" s="234"/>
      <c r="H8" s="234"/>
      <c r="I8" s="234"/>
      <c r="J8" s="234"/>
      <c r="K8" s="259"/>
      <c r="L8" s="234"/>
      <c r="M8" s="242"/>
      <c r="N8" s="242"/>
      <c r="V8" s="238"/>
    </row>
    <row r="9" spans="1:58" s="217" customFormat="1" ht="10.5" x14ac:dyDescent="0.15">
      <c r="A9" s="681" t="s">
        <v>4</v>
      </c>
      <c r="B9" s="681" t="s">
        <v>5</v>
      </c>
      <c r="C9" s="675" t="s">
        <v>6</v>
      </c>
      <c r="D9" s="685" t="s">
        <v>7</v>
      </c>
      <c r="E9" s="686"/>
      <c r="F9" s="686"/>
      <c r="G9" s="686"/>
      <c r="H9" s="686"/>
      <c r="I9" s="687"/>
      <c r="J9" s="685" t="s">
        <v>8</v>
      </c>
      <c r="K9" s="687"/>
      <c r="L9" s="675" t="s">
        <v>9</v>
      </c>
      <c r="M9" s="216"/>
      <c r="N9" s="216"/>
      <c r="O9" s="216"/>
      <c r="P9" s="216"/>
      <c r="Q9" s="216"/>
      <c r="R9" s="216"/>
      <c r="S9" s="216"/>
      <c r="T9" s="216"/>
      <c r="U9" s="216"/>
      <c r="V9" s="238"/>
      <c r="W9" s="216"/>
      <c r="X9" s="216"/>
      <c r="Y9" s="216"/>
      <c r="Z9" s="216"/>
      <c r="AA9" s="216"/>
      <c r="AB9" s="216"/>
      <c r="AC9" s="216"/>
      <c r="AD9" s="216"/>
      <c r="AE9" s="216"/>
      <c r="AF9" s="216"/>
      <c r="AG9" s="216"/>
      <c r="AH9" s="216"/>
      <c r="AI9" s="216"/>
      <c r="AJ9" s="216"/>
      <c r="AK9" s="216"/>
      <c r="AL9" s="216"/>
      <c r="AM9" s="216"/>
      <c r="AN9" s="216"/>
      <c r="AO9" s="216"/>
      <c r="AP9" s="216"/>
      <c r="AQ9" s="216"/>
      <c r="AR9" s="216"/>
      <c r="AS9" s="216"/>
    </row>
    <row r="10" spans="1:58" s="217" customFormat="1" ht="21" customHeight="1" x14ac:dyDescent="0.15">
      <c r="A10" s="682"/>
      <c r="B10" s="682"/>
      <c r="C10" s="676"/>
      <c r="D10" s="226" t="s">
        <v>10</v>
      </c>
      <c r="E10" s="229" t="s">
        <v>11</v>
      </c>
      <c r="F10" s="229" t="s">
        <v>12</v>
      </c>
      <c r="G10" s="229" t="s">
        <v>13</v>
      </c>
      <c r="H10" s="229" t="s">
        <v>14</v>
      </c>
      <c r="I10" s="241" t="s">
        <v>15</v>
      </c>
      <c r="J10" s="246" t="s">
        <v>16</v>
      </c>
      <c r="K10" s="248" t="s">
        <v>17</v>
      </c>
      <c r="L10" s="676"/>
      <c r="M10" s="216"/>
      <c r="N10" s="216"/>
      <c r="O10" s="216"/>
      <c r="P10" s="216"/>
      <c r="Q10" s="216"/>
      <c r="R10" s="216"/>
      <c r="S10" s="216"/>
      <c r="T10" s="216"/>
      <c r="U10" s="216"/>
      <c r="V10" s="238"/>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row>
    <row r="11" spans="1:58" s="217" customFormat="1" ht="15.95" customHeight="1" x14ac:dyDescent="0.15">
      <c r="A11" s="683" t="s">
        <v>18</v>
      </c>
      <c r="B11" s="260" t="s">
        <v>19</v>
      </c>
      <c r="C11" s="394">
        <f t="shared" ref="C11:C21" si="0">SUM(D11:I11)</f>
        <v>0</v>
      </c>
      <c r="D11" s="358"/>
      <c r="E11" s="359"/>
      <c r="F11" s="359"/>
      <c r="G11" s="359"/>
      <c r="H11" s="359"/>
      <c r="I11" s="371"/>
      <c r="J11" s="373"/>
      <c r="K11" s="371"/>
      <c r="L11" s="378"/>
      <c r="M11" s="408" t="str">
        <f t="shared" ref="M11:M21" si="1">$BA11&amp;" "&amp;$BB11&amp;""&amp;$BC11</f>
        <v xml:space="preserve"> </v>
      </c>
      <c r="N11" s="216"/>
      <c r="O11" s="216"/>
      <c r="P11" s="216"/>
      <c r="Q11" s="216"/>
      <c r="R11" s="216"/>
      <c r="S11" s="216"/>
      <c r="T11" s="216"/>
      <c r="U11" s="216"/>
      <c r="V11" s="216"/>
      <c r="W11" s="238"/>
      <c r="X11" s="216"/>
      <c r="AD11" s="216"/>
      <c r="AE11" s="216"/>
      <c r="AF11" s="216"/>
      <c r="AG11" s="216"/>
      <c r="AH11" s="216"/>
      <c r="AI11" s="216"/>
      <c r="AJ11" s="216"/>
      <c r="AK11" s="216"/>
      <c r="AL11" s="216"/>
      <c r="AM11" s="216"/>
      <c r="AN11" s="216"/>
      <c r="AO11" s="216"/>
      <c r="AP11" s="216"/>
      <c r="AQ11" s="216"/>
      <c r="AR11" s="216"/>
      <c r="AS11" s="216"/>
      <c r="BA11" s="414" t="str">
        <f>IF($C11&lt;&gt;($J11+$K11)," El número de consultas según sexo NO puede ser diferente al Total.","")</f>
        <v/>
      </c>
      <c r="BB11" s="414" t="str">
        <f>IF($C11=0,"",IF($L11="",IF($C11="",""," No olvide escribir la columna Beneficiarios."),""))</f>
        <v/>
      </c>
      <c r="BC11" s="414" t="str">
        <f>IF($C11&lt;$L11," El número de Beneficiarios NO puede ser mayor que el Total.","")</f>
        <v/>
      </c>
      <c r="BD11" s="337">
        <f>IF($C11&lt;&gt;($J11+$K11),1,0)</f>
        <v>0</v>
      </c>
      <c r="BE11" s="337">
        <f>IF($C11&lt;$L11,1,0)</f>
        <v>0</v>
      </c>
      <c r="BF11" s="337" t="str">
        <f>IF($C11=0,"",IF($L11="",IF($C11="","",1),0))</f>
        <v/>
      </c>
    </row>
    <row r="12" spans="1:58" s="217" customFormat="1" ht="15.95" customHeight="1" x14ac:dyDescent="0.15">
      <c r="A12" s="688"/>
      <c r="B12" s="261" t="s">
        <v>20</v>
      </c>
      <c r="C12" s="372">
        <f t="shared" si="0"/>
        <v>0</v>
      </c>
      <c r="D12" s="347"/>
      <c r="E12" s="348"/>
      <c r="F12" s="348"/>
      <c r="G12" s="348"/>
      <c r="H12" s="348"/>
      <c r="I12" s="345"/>
      <c r="J12" s="374"/>
      <c r="K12" s="345"/>
      <c r="L12" s="340"/>
      <c r="M12" s="408" t="str">
        <f t="shared" si="1"/>
        <v xml:space="preserve"> </v>
      </c>
      <c r="N12" s="216"/>
      <c r="O12" s="216"/>
      <c r="P12" s="216"/>
      <c r="Q12" s="216"/>
      <c r="R12" s="216"/>
      <c r="S12" s="216"/>
      <c r="T12" s="216"/>
      <c r="U12" s="216"/>
      <c r="V12" s="216"/>
      <c r="W12" s="238"/>
      <c r="X12" s="216"/>
      <c r="AD12" s="216"/>
      <c r="AE12" s="216"/>
      <c r="AF12" s="216"/>
      <c r="AG12" s="216"/>
      <c r="AH12" s="216"/>
      <c r="AI12" s="216"/>
      <c r="AJ12" s="216"/>
      <c r="AK12" s="216"/>
      <c r="AL12" s="216"/>
      <c r="AM12" s="216"/>
      <c r="AN12" s="216"/>
      <c r="AO12" s="216"/>
      <c r="AP12" s="216"/>
      <c r="AQ12" s="216"/>
      <c r="AR12" s="216"/>
      <c r="AS12" s="216"/>
      <c r="BA12" s="414" t="str">
        <f t="shared" ref="BA12:BA21" si="2">IF($C12&lt;&gt;($J12+$K12)," El número de consultas según sexo NO puede ser diferente al Total.","")</f>
        <v/>
      </c>
      <c r="BB12" s="414" t="str">
        <f t="shared" ref="BB12:BB21" si="3">IF($C12=0,"",IF($L12="",IF($C12="",""," No olvide escribir la columna Beneficiarios."),""))</f>
        <v/>
      </c>
      <c r="BC12" s="414" t="str">
        <f t="shared" ref="BC12:BC21" si="4">IF($C12&lt;$L12," El número de Beneficiarios NO puede ser mayor que el Total.","")</f>
        <v/>
      </c>
      <c r="BD12" s="337">
        <f t="shared" ref="BD12:BD21" si="5">IF($C12&lt;&gt;($J12+$K12),1,0)</f>
        <v>0</v>
      </c>
      <c r="BE12" s="337">
        <f t="shared" ref="BE12:BE20" si="6">IF($C12&lt;$L12,1,0)</f>
        <v>0</v>
      </c>
      <c r="BF12" s="337" t="str">
        <f t="shared" ref="BF12:BF21" si="7">IF($C12=0,"",IF($L12="",IF($C12="","",1),0))</f>
        <v/>
      </c>
    </row>
    <row r="13" spans="1:58" s="217" customFormat="1" ht="15.95" customHeight="1" x14ac:dyDescent="0.15">
      <c r="A13" s="688"/>
      <c r="B13" s="261" t="s">
        <v>21</v>
      </c>
      <c r="C13" s="372">
        <f t="shared" si="0"/>
        <v>0</v>
      </c>
      <c r="D13" s="347"/>
      <c r="E13" s="348"/>
      <c r="F13" s="348"/>
      <c r="G13" s="348"/>
      <c r="H13" s="348"/>
      <c r="I13" s="345"/>
      <c r="J13" s="374"/>
      <c r="K13" s="345"/>
      <c r="L13" s="340"/>
      <c r="M13" s="408" t="str">
        <f t="shared" si="1"/>
        <v xml:space="preserve"> </v>
      </c>
      <c r="N13" s="216"/>
      <c r="O13" s="216"/>
      <c r="P13" s="216"/>
      <c r="Q13" s="216"/>
      <c r="R13" s="216"/>
      <c r="S13" s="216"/>
      <c r="T13" s="216"/>
      <c r="U13" s="216"/>
      <c r="V13" s="216"/>
      <c r="W13" s="238"/>
      <c r="X13" s="216"/>
      <c r="AD13" s="216"/>
      <c r="AE13" s="216"/>
      <c r="AF13" s="216"/>
      <c r="AG13" s="216"/>
      <c r="AH13" s="216"/>
      <c r="AI13" s="216"/>
      <c r="AJ13" s="216"/>
      <c r="AK13" s="216"/>
      <c r="AL13" s="216"/>
      <c r="AM13" s="216"/>
      <c r="AN13" s="216"/>
      <c r="AO13" s="216"/>
      <c r="AP13" s="216"/>
      <c r="AQ13" s="216"/>
      <c r="AR13" s="216"/>
      <c r="AS13" s="216"/>
      <c r="BA13" s="414" t="str">
        <f t="shared" si="2"/>
        <v/>
      </c>
      <c r="BB13" s="414" t="str">
        <f t="shared" si="3"/>
        <v/>
      </c>
      <c r="BC13" s="414" t="str">
        <f t="shared" si="4"/>
        <v/>
      </c>
      <c r="BD13" s="337">
        <f t="shared" si="5"/>
        <v>0</v>
      </c>
      <c r="BE13" s="337">
        <f t="shared" si="6"/>
        <v>0</v>
      </c>
      <c r="BF13" s="337" t="str">
        <f t="shared" si="7"/>
        <v/>
      </c>
    </row>
    <row r="14" spans="1:58" s="217" customFormat="1" ht="15.95" customHeight="1" x14ac:dyDescent="0.15">
      <c r="A14" s="688"/>
      <c r="B14" s="261" t="s">
        <v>22</v>
      </c>
      <c r="C14" s="372">
        <f t="shared" si="0"/>
        <v>0</v>
      </c>
      <c r="D14" s="347"/>
      <c r="E14" s="348"/>
      <c r="F14" s="348"/>
      <c r="G14" s="348"/>
      <c r="H14" s="348"/>
      <c r="I14" s="345"/>
      <c r="J14" s="374"/>
      <c r="K14" s="345"/>
      <c r="L14" s="340"/>
      <c r="M14" s="408" t="str">
        <f t="shared" si="1"/>
        <v xml:space="preserve"> </v>
      </c>
      <c r="N14" s="216"/>
      <c r="O14" s="216"/>
      <c r="P14" s="216"/>
      <c r="Q14" s="216"/>
      <c r="R14" s="216"/>
      <c r="S14" s="216"/>
      <c r="T14" s="216"/>
      <c r="U14" s="216"/>
      <c r="V14" s="216"/>
      <c r="W14" s="238"/>
      <c r="X14" s="216"/>
      <c r="AD14" s="216"/>
      <c r="AE14" s="216"/>
      <c r="AF14" s="216"/>
      <c r="AG14" s="216"/>
      <c r="AH14" s="216"/>
      <c r="AI14" s="216"/>
      <c r="AJ14" s="216"/>
      <c r="AK14" s="216"/>
      <c r="AL14" s="216"/>
      <c r="AM14" s="216"/>
      <c r="AN14" s="216"/>
      <c r="AO14" s="216"/>
      <c r="AP14" s="216"/>
      <c r="AQ14" s="216"/>
      <c r="AR14" s="216"/>
      <c r="AS14" s="216"/>
      <c r="BA14" s="414" t="str">
        <f t="shared" si="2"/>
        <v/>
      </c>
      <c r="BB14" s="414" t="str">
        <f t="shared" si="3"/>
        <v/>
      </c>
      <c r="BC14" s="414" t="str">
        <f t="shared" si="4"/>
        <v/>
      </c>
      <c r="BD14" s="337">
        <f t="shared" si="5"/>
        <v>0</v>
      </c>
      <c r="BE14" s="337">
        <f t="shared" si="6"/>
        <v>0</v>
      </c>
      <c r="BF14" s="337" t="str">
        <f t="shared" si="7"/>
        <v/>
      </c>
    </row>
    <row r="15" spans="1:58" s="217" customFormat="1" ht="15.95" customHeight="1" x14ac:dyDescent="0.15">
      <c r="A15" s="688"/>
      <c r="B15" s="261" t="s">
        <v>23</v>
      </c>
      <c r="C15" s="372">
        <f t="shared" si="0"/>
        <v>0</v>
      </c>
      <c r="D15" s="347"/>
      <c r="E15" s="348"/>
      <c r="F15" s="348"/>
      <c r="G15" s="348"/>
      <c r="H15" s="348"/>
      <c r="I15" s="345"/>
      <c r="J15" s="374"/>
      <c r="K15" s="345"/>
      <c r="L15" s="340"/>
      <c r="M15" s="408" t="str">
        <f t="shared" si="1"/>
        <v xml:space="preserve"> </v>
      </c>
      <c r="N15" s="216"/>
      <c r="O15" s="216"/>
      <c r="P15" s="216"/>
      <c r="Q15" s="216"/>
      <c r="R15" s="216"/>
      <c r="S15" s="216"/>
      <c r="T15" s="216"/>
      <c r="U15" s="216"/>
      <c r="V15" s="216"/>
      <c r="W15" s="238"/>
      <c r="X15" s="216"/>
      <c r="AD15" s="216"/>
      <c r="AE15" s="216"/>
      <c r="AF15" s="216"/>
      <c r="AG15" s="216"/>
      <c r="AH15" s="216"/>
      <c r="AI15" s="216"/>
      <c r="AJ15" s="216"/>
      <c r="AK15" s="216"/>
      <c r="AL15" s="216"/>
      <c r="AM15" s="216"/>
      <c r="AN15" s="216"/>
      <c r="AO15" s="216"/>
      <c r="AP15" s="216"/>
      <c r="AQ15" s="216"/>
      <c r="AR15" s="216"/>
      <c r="AS15" s="216"/>
      <c r="BA15" s="414" t="str">
        <f t="shared" si="2"/>
        <v/>
      </c>
      <c r="BB15" s="414" t="str">
        <f t="shared" si="3"/>
        <v/>
      </c>
      <c r="BC15" s="414" t="str">
        <f t="shared" si="4"/>
        <v/>
      </c>
      <c r="BD15" s="337">
        <f t="shared" si="5"/>
        <v>0</v>
      </c>
      <c r="BE15" s="337">
        <f t="shared" si="6"/>
        <v>0</v>
      </c>
      <c r="BF15" s="337" t="str">
        <f t="shared" si="7"/>
        <v/>
      </c>
    </row>
    <row r="16" spans="1:58" s="217" customFormat="1" ht="15.95" customHeight="1" x14ac:dyDescent="0.15">
      <c r="A16" s="688"/>
      <c r="B16" s="261" t="s">
        <v>24</v>
      </c>
      <c r="C16" s="372">
        <f t="shared" si="0"/>
        <v>0</v>
      </c>
      <c r="D16" s="347"/>
      <c r="E16" s="348"/>
      <c r="F16" s="348"/>
      <c r="G16" s="348"/>
      <c r="H16" s="348"/>
      <c r="I16" s="345"/>
      <c r="J16" s="374"/>
      <c r="K16" s="345"/>
      <c r="L16" s="340"/>
      <c r="M16" s="408" t="str">
        <f t="shared" si="1"/>
        <v xml:space="preserve"> </v>
      </c>
      <c r="N16" s="216"/>
      <c r="O16" s="216"/>
      <c r="P16" s="216"/>
      <c r="Q16" s="216"/>
      <c r="R16" s="216"/>
      <c r="S16" s="216"/>
      <c r="T16" s="216"/>
      <c r="U16" s="216"/>
      <c r="V16" s="216"/>
      <c r="W16" s="238"/>
      <c r="X16" s="216"/>
      <c r="AD16" s="216"/>
      <c r="AE16" s="216"/>
      <c r="AF16" s="216"/>
      <c r="AG16" s="216"/>
      <c r="AH16" s="216"/>
      <c r="AI16" s="216"/>
      <c r="AJ16" s="216"/>
      <c r="AK16" s="216"/>
      <c r="AL16" s="216"/>
      <c r="AM16" s="216"/>
      <c r="AN16" s="216"/>
      <c r="AO16" s="216"/>
      <c r="AP16" s="216"/>
      <c r="AQ16" s="216"/>
      <c r="AR16" s="216"/>
      <c r="AS16" s="216"/>
      <c r="BA16" s="414" t="str">
        <f t="shared" si="2"/>
        <v/>
      </c>
      <c r="BB16" s="414" t="str">
        <f t="shared" si="3"/>
        <v/>
      </c>
      <c r="BC16" s="414" t="str">
        <f t="shared" si="4"/>
        <v/>
      </c>
      <c r="BD16" s="337">
        <f t="shared" si="5"/>
        <v>0</v>
      </c>
      <c r="BE16" s="337">
        <f>IF($C16&lt;$L16,1,0)</f>
        <v>0</v>
      </c>
      <c r="BF16" s="337" t="str">
        <f t="shared" si="7"/>
        <v/>
      </c>
    </row>
    <row r="17" spans="1:58" s="217" customFormat="1" ht="15.95" customHeight="1" x14ac:dyDescent="0.15">
      <c r="A17" s="688"/>
      <c r="B17" s="261" t="s">
        <v>25</v>
      </c>
      <c r="C17" s="395">
        <f t="shared" si="0"/>
        <v>0</v>
      </c>
      <c r="D17" s="362"/>
      <c r="E17" s="363"/>
      <c r="F17" s="363"/>
      <c r="G17" s="363"/>
      <c r="H17" s="363"/>
      <c r="I17" s="346"/>
      <c r="J17" s="386"/>
      <c r="K17" s="346"/>
      <c r="L17" s="340"/>
      <c r="M17" s="408" t="str">
        <f t="shared" si="1"/>
        <v xml:space="preserve"> </v>
      </c>
      <c r="N17" s="216"/>
      <c r="O17" s="216"/>
      <c r="P17" s="216"/>
      <c r="Q17" s="216"/>
      <c r="R17" s="216"/>
      <c r="S17" s="216"/>
      <c r="T17" s="216"/>
      <c r="U17" s="216"/>
      <c r="V17" s="216"/>
      <c r="W17" s="238"/>
      <c r="X17" s="216"/>
      <c r="AD17" s="216"/>
      <c r="AE17" s="216"/>
      <c r="AF17" s="216"/>
      <c r="AG17" s="216"/>
      <c r="AH17" s="216"/>
      <c r="AI17" s="216"/>
      <c r="AJ17" s="216"/>
      <c r="AK17" s="216"/>
      <c r="AL17" s="216"/>
      <c r="AM17" s="216"/>
      <c r="AN17" s="216"/>
      <c r="AO17" s="216"/>
      <c r="AP17" s="216"/>
      <c r="AQ17" s="216"/>
      <c r="AR17" s="216"/>
      <c r="AS17" s="216"/>
      <c r="BA17" s="414" t="str">
        <f t="shared" si="2"/>
        <v/>
      </c>
      <c r="BB17" s="414" t="str">
        <f t="shared" si="3"/>
        <v/>
      </c>
      <c r="BC17" s="414" t="str">
        <f t="shared" si="4"/>
        <v/>
      </c>
      <c r="BD17" s="337">
        <f t="shared" si="5"/>
        <v>0</v>
      </c>
      <c r="BE17" s="337">
        <f>IF($C17&lt;$L17,1,0)</f>
        <v>0</v>
      </c>
      <c r="BF17" s="337" t="str">
        <f t="shared" si="7"/>
        <v/>
      </c>
    </row>
    <row r="18" spans="1:58" s="217" customFormat="1" ht="21" x14ac:dyDescent="0.15">
      <c r="A18" s="688"/>
      <c r="B18" s="261" t="s">
        <v>26</v>
      </c>
      <c r="C18" s="395">
        <f t="shared" si="0"/>
        <v>0</v>
      </c>
      <c r="D18" s="362"/>
      <c r="E18" s="363"/>
      <c r="F18" s="363"/>
      <c r="G18" s="363"/>
      <c r="H18" s="363"/>
      <c r="I18" s="346"/>
      <c r="J18" s="386"/>
      <c r="K18" s="346"/>
      <c r="L18" s="393"/>
      <c r="M18" s="408" t="str">
        <f t="shared" si="1"/>
        <v xml:space="preserve"> </v>
      </c>
      <c r="N18" s="216"/>
      <c r="O18" s="216"/>
      <c r="P18" s="216"/>
      <c r="Q18" s="216"/>
      <c r="R18" s="216"/>
      <c r="S18" s="216"/>
      <c r="T18" s="216"/>
      <c r="U18" s="216"/>
      <c r="V18" s="216"/>
      <c r="W18" s="238"/>
      <c r="X18" s="216"/>
      <c r="AD18" s="216"/>
      <c r="AE18" s="216"/>
      <c r="AF18" s="216"/>
      <c r="AG18" s="216"/>
      <c r="AH18" s="216"/>
      <c r="AI18" s="216"/>
      <c r="AJ18" s="216"/>
      <c r="AK18" s="216"/>
      <c r="AL18" s="216"/>
      <c r="AM18" s="216"/>
      <c r="AN18" s="216"/>
      <c r="AO18" s="216"/>
      <c r="AP18" s="216"/>
      <c r="AQ18" s="216"/>
      <c r="AR18" s="216"/>
      <c r="AS18" s="216"/>
      <c r="BA18" s="414" t="str">
        <f t="shared" si="2"/>
        <v/>
      </c>
      <c r="BB18" s="414" t="str">
        <f t="shared" si="3"/>
        <v/>
      </c>
      <c r="BC18" s="414" t="str">
        <f>IF($C18&lt;$L18," El número de Beneficiarios NO puede ser mayor que el Total.","")</f>
        <v/>
      </c>
      <c r="BD18" s="337">
        <f t="shared" si="5"/>
        <v>0</v>
      </c>
      <c r="BE18" s="337">
        <f t="shared" si="6"/>
        <v>0</v>
      </c>
      <c r="BF18" s="337" t="str">
        <f t="shared" si="7"/>
        <v/>
      </c>
    </row>
    <row r="19" spans="1:58" s="217" customFormat="1" ht="15.95" customHeight="1" x14ac:dyDescent="0.15">
      <c r="A19" s="684"/>
      <c r="B19" s="262" t="s">
        <v>27</v>
      </c>
      <c r="C19" s="367">
        <f t="shared" si="0"/>
        <v>0</v>
      </c>
      <c r="D19" s="368">
        <f>SUM(D11:D18)</f>
        <v>0</v>
      </c>
      <c r="E19" s="369">
        <f t="shared" ref="E19:L19" si="8">SUM(E11:E18)</f>
        <v>0</v>
      </c>
      <c r="F19" s="369">
        <f t="shared" si="8"/>
        <v>0</v>
      </c>
      <c r="G19" s="369">
        <f t="shared" si="8"/>
        <v>0</v>
      </c>
      <c r="H19" s="369">
        <f t="shared" si="8"/>
        <v>0</v>
      </c>
      <c r="I19" s="370">
        <f t="shared" si="8"/>
        <v>0</v>
      </c>
      <c r="J19" s="368">
        <f t="shared" si="8"/>
        <v>0</v>
      </c>
      <c r="K19" s="370">
        <f t="shared" si="8"/>
        <v>0</v>
      </c>
      <c r="L19" s="367">
        <f t="shared" si="8"/>
        <v>0</v>
      </c>
      <c r="M19" s="408" t="str">
        <f t="shared" si="1"/>
        <v xml:space="preserve"> </v>
      </c>
      <c r="N19" s="216"/>
      <c r="O19" s="216"/>
      <c r="P19" s="216"/>
      <c r="Q19" s="216"/>
      <c r="R19" s="216"/>
      <c r="S19" s="216"/>
      <c r="T19" s="216"/>
      <c r="U19" s="216"/>
      <c r="V19" s="216"/>
      <c r="W19" s="238"/>
      <c r="X19" s="216"/>
      <c r="AD19" s="216"/>
      <c r="AE19" s="216"/>
      <c r="AF19" s="216"/>
      <c r="AG19" s="216"/>
      <c r="AH19" s="216"/>
      <c r="AI19" s="216"/>
      <c r="AJ19" s="216"/>
      <c r="AK19" s="216"/>
      <c r="AL19" s="216"/>
      <c r="AM19" s="216"/>
      <c r="AN19" s="216"/>
      <c r="AO19" s="216"/>
      <c r="AP19" s="216"/>
      <c r="AQ19" s="216"/>
      <c r="AR19" s="216"/>
      <c r="AS19" s="216"/>
      <c r="BA19" s="414" t="str">
        <f t="shared" si="2"/>
        <v/>
      </c>
      <c r="BB19" s="414" t="str">
        <f t="shared" si="3"/>
        <v/>
      </c>
      <c r="BC19" s="414" t="str">
        <f t="shared" si="4"/>
        <v/>
      </c>
      <c r="BD19" s="337">
        <f t="shared" si="5"/>
        <v>0</v>
      </c>
      <c r="BE19" s="337">
        <f t="shared" si="6"/>
        <v>0</v>
      </c>
      <c r="BF19" s="337" t="str">
        <f t="shared" si="7"/>
        <v/>
      </c>
    </row>
    <row r="20" spans="1:58" s="217" customFormat="1" ht="15.95" customHeight="1" x14ac:dyDescent="0.15">
      <c r="A20" s="232" t="s">
        <v>28</v>
      </c>
      <c r="B20" s="263" t="s">
        <v>20</v>
      </c>
      <c r="C20" s="394">
        <f t="shared" si="0"/>
        <v>0</v>
      </c>
      <c r="D20" s="358"/>
      <c r="E20" s="359"/>
      <c r="F20" s="359"/>
      <c r="G20" s="359"/>
      <c r="H20" s="359"/>
      <c r="I20" s="371"/>
      <c r="J20" s="373"/>
      <c r="K20" s="371"/>
      <c r="L20" s="378"/>
      <c r="M20" s="408" t="str">
        <f t="shared" si="1"/>
        <v xml:space="preserve"> </v>
      </c>
      <c r="N20" s="216"/>
      <c r="O20" s="216"/>
      <c r="P20" s="216"/>
      <c r="Q20" s="216"/>
      <c r="R20" s="216"/>
      <c r="S20" s="216"/>
      <c r="T20" s="216"/>
      <c r="U20" s="216"/>
      <c r="V20" s="216"/>
      <c r="W20" s="238"/>
      <c r="X20" s="216"/>
      <c r="AD20" s="216"/>
      <c r="AE20" s="216"/>
      <c r="AF20" s="216"/>
      <c r="AG20" s="216"/>
      <c r="AH20" s="216"/>
      <c r="AI20" s="216"/>
      <c r="AJ20" s="216"/>
      <c r="AK20" s="216"/>
      <c r="AL20" s="216"/>
      <c r="AM20" s="216"/>
      <c r="AN20" s="216"/>
      <c r="AO20" s="216"/>
      <c r="AP20" s="216"/>
      <c r="AQ20" s="216"/>
      <c r="AR20" s="216"/>
      <c r="AS20" s="216"/>
      <c r="BA20" s="414" t="str">
        <f t="shared" si="2"/>
        <v/>
      </c>
      <c r="BB20" s="414" t="str">
        <f t="shared" si="3"/>
        <v/>
      </c>
      <c r="BC20" s="414" t="str">
        <f t="shared" si="4"/>
        <v/>
      </c>
      <c r="BD20" s="337">
        <f t="shared" si="5"/>
        <v>0</v>
      </c>
      <c r="BE20" s="337">
        <f t="shared" si="6"/>
        <v>0</v>
      </c>
      <c r="BF20" s="337" t="str">
        <f t="shared" si="7"/>
        <v/>
      </c>
    </row>
    <row r="21" spans="1:58" s="217" customFormat="1" ht="15.95" customHeight="1" x14ac:dyDescent="0.15">
      <c r="A21" s="232" t="s">
        <v>29</v>
      </c>
      <c r="B21" s="339" t="s">
        <v>20</v>
      </c>
      <c r="C21" s="387">
        <f t="shared" si="0"/>
        <v>0</v>
      </c>
      <c r="D21" s="349"/>
      <c r="E21" s="350"/>
      <c r="F21" s="350"/>
      <c r="G21" s="350"/>
      <c r="H21" s="350"/>
      <c r="I21" s="351"/>
      <c r="J21" s="376"/>
      <c r="K21" s="351"/>
      <c r="L21" s="341"/>
      <c r="M21" s="408" t="str">
        <f t="shared" si="1"/>
        <v xml:space="preserve"> </v>
      </c>
      <c r="N21" s="216"/>
      <c r="O21" s="216"/>
      <c r="P21" s="216"/>
      <c r="Q21" s="216"/>
      <c r="R21" s="216"/>
      <c r="S21" s="216"/>
      <c r="T21" s="216"/>
      <c r="U21" s="216"/>
      <c r="V21" s="216"/>
      <c r="W21" s="238"/>
      <c r="X21" s="216"/>
      <c r="AD21" s="216"/>
      <c r="AE21" s="216"/>
      <c r="AF21" s="216"/>
      <c r="AG21" s="216"/>
      <c r="AH21" s="216"/>
      <c r="AI21" s="216"/>
      <c r="AJ21" s="216"/>
      <c r="AK21" s="216"/>
      <c r="AL21" s="216"/>
      <c r="AM21" s="216"/>
      <c r="AN21" s="216"/>
      <c r="AO21" s="216"/>
      <c r="AP21" s="216"/>
      <c r="AQ21" s="216"/>
      <c r="AR21" s="216"/>
      <c r="AS21" s="216"/>
      <c r="BA21" s="414" t="str">
        <f t="shared" si="2"/>
        <v/>
      </c>
      <c r="BB21" s="414" t="str">
        <f t="shared" si="3"/>
        <v/>
      </c>
      <c r="BC21" s="414" t="str">
        <f t="shared" si="4"/>
        <v/>
      </c>
      <c r="BD21" s="337">
        <f t="shared" si="5"/>
        <v>0</v>
      </c>
      <c r="BE21" s="337">
        <f>IF($C21&lt;$L21,1,0)</f>
        <v>0</v>
      </c>
      <c r="BF21" s="337" t="str">
        <f t="shared" si="7"/>
        <v/>
      </c>
    </row>
    <row r="22" spans="1:58" s="216" customFormat="1" ht="30" customHeight="1" x14ac:dyDescent="0.2">
      <c r="A22" s="258" t="s">
        <v>30</v>
      </c>
      <c r="B22" s="264"/>
      <c r="C22" s="265"/>
      <c r="D22" s="264"/>
      <c r="E22" s="234"/>
      <c r="F22" s="234"/>
      <c r="G22" s="234"/>
      <c r="H22" s="234"/>
      <c r="I22" s="234"/>
      <c r="J22" s="234"/>
      <c r="K22" s="234"/>
      <c r="L22" s="234"/>
      <c r="M22" s="242"/>
      <c r="N22" s="242"/>
      <c r="V22" s="238"/>
    </row>
    <row r="23" spans="1:58" s="217" customFormat="1" ht="21" x14ac:dyDescent="0.2">
      <c r="A23" s="266" t="s">
        <v>4</v>
      </c>
      <c r="B23" s="232" t="s">
        <v>31</v>
      </c>
      <c r="C23" s="232" t="s">
        <v>32</v>
      </c>
      <c r="D23" s="216"/>
      <c r="E23" s="216"/>
      <c r="F23" s="216"/>
      <c r="G23" s="216"/>
      <c r="H23" s="216"/>
      <c r="I23" s="216"/>
      <c r="J23" s="216"/>
      <c r="K23" s="267"/>
      <c r="L23" s="267"/>
      <c r="M23" s="242"/>
      <c r="N23" s="216"/>
      <c r="O23" s="216"/>
      <c r="P23" s="216"/>
      <c r="Q23" s="216"/>
      <c r="R23" s="216"/>
      <c r="S23" s="216"/>
      <c r="T23" s="216"/>
      <c r="U23" s="216"/>
      <c r="V23" s="238"/>
      <c r="W23" s="216"/>
      <c r="X23" s="216"/>
      <c r="AD23" s="216"/>
      <c r="AE23" s="216"/>
      <c r="AF23" s="216"/>
      <c r="AG23" s="216"/>
      <c r="AH23" s="216"/>
      <c r="AI23" s="216"/>
      <c r="AJ23" s="216"/>
      <c r="AK23" s="216"/>
      <c r="AL23" s="216"/>
      <c r="AM23" s="216"/>
      <c r="AN23" s="216"/>
      <c r="BA23" s="216"/>
      <c r="BB23" s="216"/>
      <c r="BC23" s="216"/>
      <c r="BD23" s="216"/>
      <c r="BE23" s="216"/>
    </row>
    <row r="24" spans="1:58" s="217" customFormat="1" ht="21" x14ac:dyDescent="0.2">
      <c r="A24" s="268" t="s">
        <v>33</v>
      </c>
      <c r="B24" s="384"/>
      <c r="C24" s="384"/>
      <c r="D24" s="216"/>
      <c r="E24" s="216"/>
      <c r="F24" s="216"/>
      <c r="G24" s="216"/>
      <c r="H24" s="216"/>
      <c r="I24" s="216"/>
      <c r="J24" s="216"/>
      <c r="K24" s="267"/>
      <c r="L24" s="267"/>
      <c r="M24" s="242"/>
      <c r="N24" s="216"/>
      <c r="O24" s="216"/>
      <c r="P24" s="216"/>
      <c r="Q24" s="216"/>
      <c r="R24" s="216"/>
      <c r="S24" s="216"/>
      <c r="T24" s="216"/>
      <c r="U24" s="216"/>
      <c r="V24" s="238"/>
      <c r="W24" s="216"/>
      <c r="X24" s="216"/>
      <c r="AD24" s="216"/>
      <c r="AE24" s="216"/>
      <c r="AF24" s="216"/>
      <c r="AG24" s="216"/>
      <c r="AH24" s="216"/>
      <c r="AI24" s="216"/>
      <c r="AJ24" s="216"/>
      <c r="AK24" s="216"/>
      <c r="AL24" s="216"/>
      <c r="AM24" s="216"/>
      <c r="AN24" s="216"/>
      <c r="BA24" s="216"/>
      <c r="BB24" s="216"/>
      <c r="BC24" s="216"/>
      <c r="BD24" s="216"/>
      <c r="BE24" s="216"/>
    </row>
    <row r="25" spans="1:58" s="217" customFormat="1" ht="30" customHeight="1" x14ac:dyDescent="0.2">
      <c r="A25" s="269" t="s">
        <v>34</v>
      </c>
      <c r="B25" s="269"/>
      <c r="C25" s="269"/>
      <c r="D25" s="258"/>
      <c r="E25" s="258"/>
      <c r="F25" s="258"/>
      <c r="G25" s="258"/>
      <c r="H25" s="258"/>
      <c r="I25" s="258"/>
      <c r="J25" s="258"/>
      <c r="K25" s="258"/>
      <c r="L25" s="258"/>
      <c r="M25" s="242"/>
      <c r="N25" s="220"/>
      <c r="O25" s="216"/>
      <c r="P25" s="216"/>
      <c r="Q25" s="216"/>
      <c r="R25" s="216"/>
      <c r="S25" s="216"/>
      <c r="T25" s="216"/>
      <c r="U25" s="216"/>
      <c r="V25" s="238"/>
      <c r="W25" s="216"/>
      <c r="X25" s="216"/>
      <c r="AD25" s="216"/>
      <c r="AE25" s="216"/>
      <c r="AF25" s="216"/>
      <c r="AG25" s="216"/>
      <c r="AH25" s="216"/>
      <c r="AI25" s="216"/>
      <c r="AJ25" s="216"/>
      <c r="AK25" s="216"/>
      <c r="AL25" s="216"/>
      <c r="AM25" s="216"/>
      <c r="AN25" s="216"/>
      <c r="BA25" s="216"/>
      <c r="BB25" s="216"/>
      <c r="BC25" s="216"/>
      <c r="BD25" s="216"/>
      <c r="BE25" s="216"/>
    </row>
    <row r="26" spans="1:58" s="217" customFormat="1" x14ac:dyDescent="0.2">
      <c r="A26" s="698" t="s">
        <v>35</v>
      </c>
      <c r="B26" s="699"/>
      <c r="C26" s="675" t="s">
        <v>27</v>
      </c>
      <c r="D26" s="702" t="s">
        <v>36</v>
      </c>
      <c r="E26" s="703"/>
      <c r="F26" s="222"/>
      <c r="G26" s="222"/>
      <c r="H26" s="222"/>
      <c r="I26" s="222"/>
      <c r="J26" s="222"/>
      <c r="K26" s="267"/>
      <c r="L26" s="267"/>
      <c r="M26" s="242"/>
      <c r="N26" s="220"/>
      <c r="O26" s="216"/>
      <c r="P26" s="216"/>
      <c r="Q26" s="216"/>
      <c r="R26" s="216"/>
      <c r="S26" s="216"/>
      <c r="T26" s="216"/>
      <c r="U26" s="216"/>
      <c r="V26" s="238"/>
      <c r="W26" s="216"/>
      <c r="X26" s="216"/>
      <c r="AD26" s="216"/>
      <c r="AE26" s="216"/>
      <c r="AF26" s="216"/>
      <c r="AG26" s="216"/>
      <c r="AH26" s="216"/>
      <c r="AI26" s="216"/>
      <c r="AJ26" s="216"/>
      <c r="AK26" s="216"/>
      <c r="AL26" s="216"/>
      <c r="AM26" s="216"/>
      <c r="AN26" s="216"/>
      <c r="AO26" s="216"/>
      <c r="BA26" s="216"/>
      <c r="BB26" s="216"/>
      <c r="BC26" s="216"/>
      <c r="BD26" s="216"/>
      <c r="BE26" s="216"/>
    </row>
    <row r="27" spans="1:58" s="217" customFormat="1" x14ac:dyDescent="0.2">
      <c r="A27" s="700"/>
      <c r="B27" s="701"/>
      <c r="C27" s="676"/>
      <c r="D27" s="230" t="s">
        <v>37</v>
      </c>
      <c r="E27" s="231" t="s">
        <v>17</v>
      </c>
      <c r="F27" s="222"/>
      <c r="G27" s="222"/>
      <c r="H27" s="222"/>
      <c r="I27" s="222"/>
      <c r="J27" s="222"/>
      <c r="K27" s="267"/>
      <c r="L27" s="267"/>
      <c r="M27" s="242"/>
      <c r="N27" s="220"/>
      <c r="O27" s="216"/>
      <c r="P27" s="216"/>
      <c r="Q27" s="216"/>
      <c r="R27" s="216"/>
      <c r="S27" s="216"/>
      <c r="T27" s="216"/>
      <c r="U27" s="216"/>
      <c r="V27" s="238"/>
      <c r="W27" s="216"/>
      <c r="X27" s="216"/>
      <c r="AD27" s="216"/>
      <c r="AE27" s="216"/>
      <c r="AF27" s="216"/>
      <c r="AG27" s="216"/>
      <c r="AH27" s="216"/>
      <c r="AI27" s="216"/>
      <c r="AJ27" s="216"/>
      <c r="AK27" s="216"/>
      <c r="AL27" s="216"/>
      <c r="AM27" s="216"/>
      <c r="AN27" s="216"/>
      <c r="AO27" s="216"/>
      <c r="BA27" s="216"/>
      <c r="BB27" s="216"/>
      <c r="BC27" s="216"/>
      <c r="BD27" s="216"/>
      <c r="BE27" s="216"/>
    </row>
    <row r="28" spans="1:58" s="217" customFormat="1" ht="15.95" customHeight="1" x14ac:dyDescent="0.2">
      <c r="A28" s="691" t="s">
        <v>38</v>
      </c>
      <c r="B28" s="692"/>
      <c r="C28" s="394">
        <f t="shared" ref="C28:C33" si="9">SUM(D28:E28)</f>
        <v>0</v>
      </c>
      <c r="D28" s="390">
        <f>+D29+D30</f>
        <v>0</v>
      </c>
      <c r="E28" s="391">
        <f>+E29+E30</f>
        <v>0</v>
      </c>
      <c r="F28" s="409"/>
      <c r="G28" s="270"/>
      <c r="H28" s="270"/>
      <c r="I28" s="237"/>
      <c r="J28" s="237"/>
      <c r="K28" s="267"/>
      <c r="L28" s="267"/>
      <c r="M28" s="242"/>
      <c r="N28" s="237"/>
      <c r="O28" s="216"/>
      <c r="P28" s="216"/>
      <c r="Q28" s="216"/>
      <c r="R28" s="216"/>
      <c r="S28" s="216"/>
      <c r="T28" s="216"/>
      <c r="U28" s="216"/>
      <c r="V28" s="238"/>
      <c r="W28" s="216"/>
      <c r="X28" s="216"/>
      <c r="AD28" s="216"/>
      <c r="AE28" s="216"/>
      <c r="AF28" s="216"/>
      <c r="AG28" s="216"/>
      <c r="AH28" s="216"/>
      <c r="AI28" s="216"/>
      <c r="AJ28" s="216"/>
      <c r="AK28" s="216"/>
      <c r="AL28" s="216"/>
      <c r="AM28" s="216"/>
      <c r="AN28" s="216"/>
      <c r="AO28" s="216"/>
      <c r="BE28" s="216"/>
    </row>
    <row r="29" spans="1:58" s="217" customFormat="1" ht="15.95" customHeight="1" x14ac:dyDescent="0.2">
      <c r="A29" s="693" t="s">
        <v>19</v>
      </c>
      <c r="B29" s="694"/>
      <c r="C29" s="372">
        <f t="shared" si="9"/>
        <v>0</v>
      </c>
      <c r="D29" s="347"/>
      <c r="E29" s="345"/>
      <c r="F29" s="409" t="str">
        <f>$BA29&amp;" "&amp;$BB29&amp;""</f>
        <v xml:space="preserve"> </v>
      </c>
      <c r="G29" s="270"/>
      <c r="H29" s="270"/>
      <c r="I29" s="237"/>
      <c r="J29" s="237"/>
      <c r="K29" s="267"/>
      <c r="L29" s="267"/>
      <c r="M29" s="242"/>
      <c r="N29" s="237"/>
      <c r="O29" s="216"/>
      <c r="P29" s="216"/>
      <c r="Q29" s="216"/>
      <c r="R29" s="216"/>
      <c r="S29" s="216"/>
      <c r="T29" s="216"/>
      <c r="U29" s="216"/>
      <c r="V29" s="238"/>
      <c r="W29" s="216"/>
      <c r="X29" s="216"/>
      <c r="AD29" s="216"/>
      <c r="AE29" s="216"/>
      <c r="AF29" s="216"/>
      <c r="AG29" s="216"/>
      <c r="AH29" s="216"/>
      <c r="AI29" s="216"/>
      <c r="AJ29" s="216"/>
      <c r="AK29" s="216"/>
      <c r="AL29" s="216"/>
      <c r="AM29" s="216"/>
      <c r="AN29" s="216"/>
      <c r="AO29" s="216"/>
      <c r="BA29" s="414" t="str">
        <f>IF($C29+$C32&lt;=$C11,"","Las consultas por médico en extensión horaria NO pueden ser mayor que el Total de consultas de sección A.1.")</f>
        <v/>
      </c>
      <c r="BB29" s="414" t="str">
        <f>IF($D29+$E29&lt;&gt;$C29,"Las consultas según sexo NO pueden ser diferente al Total.","")</f>
        <v/>
      </c>
      <c r="BD29" s="337">
        <f>IF($C29+$C32&lt;=$C11,0,1)</f>
        <v>0</v>
      </c>
      <c r="BE29" s="337">
        <f>IF($D29+$E29&lt;&gt;$C29,1,0)</f>
        <v>0</v>
      </c>
    </row>
    <row r="30" spans="1:58" s="217" customFormat="1" ht="15.95" customHeight="1" x14ac:dyDescent="0.2">
      <c r="A30" s="689" t="s">
        <v>24</v>
      </c>
      <c r="B30" s="690"/>
      <c r="C30" s="395">
        <f t="shared" si="9"/>
        <v>0</v>
      </c>
      <c r="D30" s="362"/>
      <c r="E30" s="346"/>
      <c r="F30" s="409" t="str">
        <f>$BA30&amp;" "&amp;$BB30&amp;""</f>
        <v xml:space="preserve"> </v>
      </c>
      <c r="G30" s="270"/>
      <c r="H30" s="270"/>
      <c r="I30" s="237"/>
      <c r="J30" s="237"/>
      <c r="K30" s="267"/>
      <c r="L30" s="267"/>
      <c r="M30" s="242"/>
      <c r="N30" s="237"/>
      <c r="O30" s="216"/>
      <c r="P30" s="216"/>
      <c r="Q30" s="216"/>
      <c r="R30" s="216"/>
      <c r="S30" s="216"/>
      <c r="T30" s="216"/>
      <c r="U30" s="216"/>
      <c r="V30" s="238"/>
      <c r="W30" s="216"/>
      <c r="X30" s="216"/>
      <c r="AD30" s="216"/>
      <c r="AE30" s="216"/>
      <c r="AF30" s="216"/>
      <c r="AG30" s="216"/>
      <c r="AH30" s="216"/>
      <c r="AI30" s="216"/>
      <c r="AJ30" s="216"/>
      <c r="AK30" s="216"/>
      <c r="AL30" s="216"/>
      <c r="AM30" s="216"/>
      <c r="AN30" s="216"/>
      <c r="AO30" s="216"/>
      <c r="BA30" s="414" t="str">
        <f>IF($C30+$C33&lt;=SUM($C12:$C18),"","Las consultas por otros profesionales en extensión horaria NO pueden ser mayor que el Total de consultas de sección A.1.")</f>
        <v/>
      </c>
      <c r="BB30" s="414" t="str">
        <f>IF(D30+E30&lt;&gt;C30,"Las consultas según sexo NO pueden ser diferente al Total.","")</f>
        <v/>
      </c>
      <c r="BD30" s="337">
        <f>IF($C30+$C33&lt;=SUM($C12:$C18),0,1)</f>
        <v>0</v>
      </c>
      <c r="BE30" s="337">
        <f>IF($D30+$E30&lt;&gt;$C30,1,0)</f>
        <v>0</v>
      </c>
    </row>
    <row r="31" spans="1:58" s="217" customFormat="1" ht="15.95" customHeight="1" x14ac:dyDescent="0.2">
      <c r="A31" s="691" t="s">
        <v>39</v>
      </c>
      <c r="B31" s="692"/>
      <c r="C31" s="394">
        <f t="shared" si="9"/>
        <v>0</v>
      </c>
      <c r="D31" s="390">
        <f>+D32+D33</f>
        <v>0</v>
      </c>
      <c r="E31" s="391">
        <f>+E32+E33</f>
        <v>0</v>
      </c>
      <c r="F31" s="410"/>
      <c r="G31" s="270"/>
      <c r="H31" s="270"/>
      <c r="I31" s="237"/>
      <c r="J31" s="237"/>
      <c r="K31" s="267"/>
      <c r="L31" s="267"/>
      <c r="M31" s="242"/>
      <c r="N31" s="237"/>
      <c r="O31" s="216"/>
      <c r="P31" s="216"/>
      <c r="Q31" s="216"/>
      <c r="R31" s="216"/>
      <c r="S31" s="216"/>
      <c r="T31" s="216"/>
      <c r="U31" s="216"/>
      <c r="V31" s="238"/>
      <c r="W31" s="216"/>
      <c r="X31" s="216"/>
      <c r="AD31" s="216"/>
      <c r="AE31" s="216"/>
      <c r="AF31" s="216"/>
      <c r="AG31" s="216"/>
      <c r="AH31" s="216"/>
      <c r="AI31" s="216"/>
      <c r="AJ31" s="216"/>
      <c r="AK31" s="216"/>
      <c r="AL31" s="216"/>
      <c r="AM31" s="216"/>
      <c r="AN31" s="216"/>
      <c r="AO31" s="216"/>
    </row>
    <row r="32" spans="1:58" s="217" customFormat="1" ht="15.95" customHeight="1" x14ac:dyDescent="0.2">
      <c r="A32" s="693" t="s">
        <v>19</v>
      </c>
      <c r="B32" s="694"/>
      <c r="C32" s="372">
        <f t="shared" si="9"/>
        <v>0</v>
      </c>
      <c r="D32" s="347"/>
      <c r="E32" s="345"/>
      <c r="F32" s="409" t="str">
        <f>$BA29&amp;" "&amp;$BB32&amp;""</f>
        <v xml:space="preserve"> </v>
      </c>
      <c r="G32" s="270"/>
      <c r="H32" s="270"/>
      <c r="I32" s="237"/>
      <c r="J32" s="237"/>
      <c r="K32" s="267"/>
      <c r="L32" s="267"/>
      <c r="M32" s="242"/>
      <c r="N32" s="237"/>
      <c r="O32" s="216"/>
      <c r="P32" s="216"/>
      <c r="Q32" s="216"/>
      <c r="R32" s="216"/>
      <c r="S32" s="216"/>
      <c r="T32" s="216"/>
      <c r="U32" s="216"/>
      <c r="V32" s="238"/>
      <c r="W32" s="216"/>
      <c r="X32" s="216"/>
      <c r="AD32" s="216"/>
      <c r="AE32" s="216"/>
      <c r="AF32" s="216"/>
      <c r="AG32" s="216"/>
      <c r="AH32" s="216"/>
      <c r="AI32" s="216"/>
      <c r="AJ32" s="216"/>
      <c r="AK32" s="216"/>
      <c r="AL32" s="216"/>
      <c r="AM32" s="216"/>
      <c r="AN32" s="216"/>
      <c r="AO32" s="216"/>
      <c r="BB32" s="414" t="str">
        <f>IF(D32+E32&lt;&gt;C32,"Las consultas según sexo NO pueden ser diferente al Total.","")</f>
        <v/>
      </c>
      <c r="BE32" s="337">
        <f>IF($D32+$E32&lt;&gt;$C32,1,0)</f>
        <v>0</v>
      </c>
    </row>
    <row r="33" spans="1:67" s="217" customFormat="1" ht="15.95" customHeight="1" x14ac:dyDescent="0.2">
      <c r="A33" s="695" t="s">
        <v>24</v>
      </c>
      <c r="B33" s="696"/>
      <c r="C33" s="387">
        <f t="shared" si="9"/>
        <v>0</v>
      </c>
      <c r="D33" s="349"/>
      <c r="E33" s="351"/>
      <c r="F33" s="409" t="str">
        <f>$BA30&amp;" "&amp;$BB33&amp;""</f>
        <v xml:space="preserve"> </v>
      </c>
      <c r="G33" s="270"/>
      <c r="H33" s="270"/>
      <c r="I33" s="237"/>
      <c r="J33" s="237"/>
      <c r="K33" s="267"/>
      <c r="L33" s="267"/>
      <c r="M33" s="242"/>
      <c r="N33" s="237"/>
      <c r="O33" s="216"/>
      <c r="P33" s="216"/>
      <c r="Q33" s="216"/>
      <c r="R33" s="216"/>
      <c r="S33" s="216"/>
      <c r="T33" s="216"/>
      <c r="U33" s="216"/>
      <c r="V33" s="238"/>
      <c r="W33" s="216"/>
      <c r="X33" s="216"/>
      <c r="AD33" s="216"/>
      <c r="AE33" s="216"/>
      <c r="AF33" s="216"/>
      <c r="AG33" s="216"/>
      <c r="AH33" s="216"/>
      <c r="AI33" s="216"/>
      <c r="AJ33" s="216"/>
      <c r="AK33" s="216"/>
      <c r="AL33" s="216"/>
      <c r="AM33" s="216"/>
      <c r="AN33" s="216"/>
      <c r="AO33" s="216"/>
      <c r="BB33" s="414" t="str">
        <f>IF(D33+E33&lt;&gt;C33,"Las consultas según sexo NO pueden ser diferente al Total.","")</f>
        <v/>
      </c>
      <c r="BE33" s="337">
        <f>IF($D33+$E33&lt;&gt;$C33,1,0)</f>
        <v>0</v>
      </c>
    </row>
    <row r="34" spans="1:67" s="216" customFormat="1" ht="30" customHeight="1" x14ac:dyDescent="0.2">
      <c r="A34" s="255" t="s">
        <v>40</v>
      </c>
      <c r="B34" s="225"/>
      <c r="C34" s="224"/>
      <c r="D34" s="224"/>
      <c r="E34" s="224"/>
      <c r="F34" s="224"/>
      <c r="G34" s="224"/>
      <c r="H34" s="224"/>
      <c r="I34" s="256"/>
      <c r="J34" s="225"/>
      <c r="K34" s="234"/>
      <c r="L34" s="234"/>
      <c r="M34" s="242"/>
      <c r="N34" s="220"/>
      <c r="V34" s="238"/>
      <c r="BA34" s="217"/>
      <c r="BC34" s="217"/>
      <c r="BD34" s="217"/>
    </row>
    <row r="35" spans="1:67" s="216" customFormat="1" ht="30" customHeight="1" x14ac:dyDescent="0.2">
      <c r="A35" s="258" t="s">
        <v>41</v>
      </c>
      <c r="B35" s="234"/>
      <c r="C35" s="234"/>
      <c r="D35" s="234"/>
      <c r="E35" s="234"/>
      <c r="F35" s="234"/>
      <c r="G35" s="234"/>
      <c r="H35" s="234"/>
      <c r="I35" s="234"/>
      <c r="J35" s="234"/>
      <c r="K35" s="234"/>
      <c r="L35" s="234"/>
      <c r="M35" s="242"/>
      <c r="N35" s="242"/>
      <c r="V35" s="238"/>
    </row>
    <row r="36" spans="1:67" s="217" customFormat="1" ht="15" customHeight="1" x14ac:dyDescent="0.15">
      <c r="A36" s="681" t="s">
        <v>4</v>
      </c>
      <c r="B36" s="681" t="s">
        <v>5</v>
      </c>
      <c r="C36" s="675" t="s">
        <v>6</v>
      </c>
      <c r="D36" s="685" t="s">
        <v>7</v>
      </c>
      <c r="E36" s="686"/>
      <c r="F36" s="686"/>
      <c r="G36" s="686"/>
      <c r="H36" s="686"/>
      <c r="I36" s="687"/>
      <c r="J36" s="685" t="s">
        <v>8</v>
      </c>
      <c r="K36" s="687"/>
      <c r="L36" s="675" t="s">
        <v>9</v>
      </c>
      <c r="M36" s="415"/>
      <c r="N36" s="415"/>
      <c r="O36" s="216"/>
      <c r="P36" s="216"/>
      <c r="Q36" s="216"/>
      <c r="R36" s="216"/>
      <c r="S36" s="216"/>
      <c r="T36" s="216"/>
      <c r="U36" s="216"/>
      <c r="V36" s="238"/>
      <c r="W36" s="216"/>
      <c r="X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row>
    <row r="37" spans="1:67" s="217" customFormat="1" ht="21" customHeight="1" x14ac:dyDescent="0.15">
      <c r="A37" s="682"/>
      <c r="B37" s="682"/>
      <c r="C37" s="676"/>
      <c r="D37" s="226" t="s">
        <v>10</v>
      </c>
      <c r="E37" s="229" t="s">
        <v>11</v>
      </c>
      <c r="F37" s="229" t="s">
        <v>12</v>
      </c>
      <c r="G37" s="229" t="s">
        <v>13</v>
      </c>
      <c r="H37" s="229" t="s">
        <v>14</v>
      </c>
      <c r="I37" s="241" t="s">
        <v>15</v>
      </c>
      <c r="J37" s="246" t="s">
        <v>16</v>
      </c>
      <c r="K37" s="247" t="s">
        <v>17</v>
      </c>
      <c r="L37" s="676"/>
      <c r="M37" s="415"/>
      <c r="N37" s="415"/>
      <c r="O37" s="216"/>
      <c r="P37" s="216"/>
      <c r="Q37" s="216"/>
      <c r="R37" s="216"/>
      <c r="S37" s="216"/>
      <c r="T37" s="216"/>
      <c r="U37" s="216"/>
      <c r="V37" s="238"/>
      <c r="W37" s="216"/>
      <c r="X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row>
    <row r="38" spans="1:67" s="217" customFormat="1" ht="15.95" customHeight="1" x14ac:dyDescent="0.15">
      <c r="A38" s="683" t="s">
        <v>18</v>
      </c>
      <c r="B38" s="260" t="s">
        <v>19</v>
      </c>
      <c r="C38" s="394">
        <f t="shared" ref="C38:C47" si="10">SUM(D38:I38)</f>
        <v>0</v>
      </c>
      <c r="D38" s="358"/>
      <c r="E38" s="359"/>
      <c r="F38" s="359"/>
      <c r="G38" s="359"/>
      <c r="H38" s="359"/>
      <c r="I38" s="371"/>
      <c r="J38" s="358"/>
      <c r="K38" s="371"/>
      <c r="L38" s="378"/>
      <c r="M38" s="408" t="str">
        <f>$BA38&amp;" "&amp;$BB38&amp;""&amp;$BC38</f>
        <v xml:space="preserve"> </v>
      </c>
      <c r="N38" s="216"/>
      <c r="O38" s="216"/>
      <c r="P38" s="216"/>
      <c r="Q38" s="216"/>
      <c r="R38" s="216"/>
      <c r="S38" s="216"/>
      <c r="T38" s="216"/>
      <c r="U38" s="216"/>
      <c r="V38" s="216"/>
      <c r="W38" s="238"/>
      <c r="X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414" t="str">
        <f>IF($C38&lt;&gt;($J38+$K38)," El número consultas según sexo NO puede ser diferente al Total.","")</f>
        <v/>
      </c>
      <c r="BB38" s="414" t="str">
        <f t="shared" ref="BB38:BB47" si="11">IF($C38=0,"",IF($L38="",IF($C38="",""," No olvide escribir la columna Beneficiarios."),""))</f>
        <v/>
      </c>
      <c r="BC38" s="414" t="str">
        <f>IF($C38&lt;$L38," El número de Beneficiarios NO puede ser mayor que el Total.","")</f>
        <v/>
      </c>
      <c r="BD38" s="337">
        <f>IF($C38&lt;&gt;($J38+$K38),1,0)</f>
        <v>0</v>
      </c>
      <c r="BE38" s="337">
        <f>IF($C38&lt;$L38,1,0)</f>
        <v>0</v>
      </c>
      <c r="BF38" s="337" t="str">
        <f>IF($C38=0,"",IF($L38="",IF($C38="","",1),0))</f>
        <v/>
      </c>
      <c r="BG38" s="216"/>
      <c r="BH38" s="216"/>
      <c r="BI38" s="216"/>
      <c r="BJ38" s="216"/>
      <c r="BK38" s="216"/>
      <c r="BL38" s="216"/>
      <c r="BM38" s="216"/>
      <c r="BN38" s="216"/>
      <c r="BO38" s="216"/>
    </row>
    <row r="39" spans="1:67" s="217" customFormat="1" ht="15.95" customHeight="1" x14ac:dyDescent="0.15">
      <c r="A39" s="688"/>
      <c r="B39" s="261" t="s">
        <v>20</v>
      </c>
      <c r="C39" s="372">
        <f t="shared" si="10"/>
        <v>99</v>
      </c>
      <c r="D39" s="347">
        <v>23</v>
      </c>
      <c r="E39" s="348">
        <v>33</v>
      </c>
      <c r="F39" s="348">
        <v>14</v>
      </c>
      <c r="G39" s="348">
        <v>2</v>
      </c>
      <c r="H39" s="348">
        <v>26</v>
      </c>
      <c r="I39" s="345">
        <v>1</v>
      </c>
      <c r="J39" s="347">
        <v>53</v>
      </c>
      <c r="K39" s="345">
        <v>46</v>
      </c>
      <c r="L39" s="340">
        <v>99</v>
      </c>
      <c r="M39" s="408" t="str">
        <f t="shared" ref="M39:M46" si="12">$BA39&amp;" "&amp;$BB39&amp;""&amp;$BC39</f>
        <v xml:space="preserve"> </v>
      </c>
      <c r="N39" s="216"/>
      <c r="O39" s="216"/>
      <c r="P39" s="216"/>
      <c r="Q39" s="216"/>
      <c r="R39" s="216"/>
      <c r="S39" s="216"/>
      <c r="T39" s="216"/>
      <c r="U39" s="216"/>
      <c r="V39" s="216"/>
      <c r="W39" s="238"/>
      <c r="X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414" t="str">
        <f t="shared" ref="BA39:BA47" si="13">IF($C39&lt;&gt;($J39+$K39)," El número consultas según sexo NO puede ser diferente al Total.","")</f>
        <v/>
      </c>
      <c r="BB39" s="414" t="str">
        <f t="shared" si="11"/>
        <v/>
      </c>
      <c r="BC39" s="414" t="str">
        <f t="shared" ref="BC39:BC47" si="14">IF($C39&lt;$L39," El número de Beneficiarios NO puede ser mayor que el Total.","")</f>
        <v/>
      </c>
      <c r="BD39" s="337">
        <f t="shared" ref="BD39:BD47" si="15">IF($C39&lt;&gt;($J39+$K39),1,0)</f>
        <v>0</v>
      </c>
      <c r="BE39" s="337">
        <f t="shared" ref="BE39:BE47" si="16">IF($C39&lt;$L39,1,0)</f>
        <v>0</v>
      </c>
      <c r="BF39" s="337">
        <f t="shared" ref="BF39:BF47" si="17">IF($C39=0,"",IF($L39="",IF($C39="","",1),0))</f>
        <v>0</v>
      </c>
      <c r="BG39" s="216"/>
      <c r="BH39" s="216"/>
      <c r="BI39" s="216"/>
      <c r="BJ39" s="216"/>
      <c r="BK39" s="216"/>
      <c r="BL39" s="216"/>
      <c r="BM39" s="216"/>
      <c r="BN39" s="216"/>
      <c r="BO39" s="216"/>
    </row>
    <row r="40" spans="1:67" s="217" customFormat="1" ht="15.95" customHeight="1" x14ac:dyDescent="0.15">
      <c r="A40" s="688"/>
      <c r="B40" s="261" t="s">
        <v>42</v>
      </c>
      <c r="C40" s="372">
        <f t="shared" si="10"/>
        <v>325</v>
      </c>
      <c r="D40" s="347"/>
      <c r="E40" s="348"/>
      <c r="F40" s="348">
        <v>6</v>
      </c>
      <c r="G40" s="348">
        <v>12</v>
      </c>
      <c r="H40" s="348">
        <v>268</v>
      </c>
      <c r="I40" s="345">
        <v>39</v>
      </c>
      <c r="J40" s="347">
        <v>116</v>
      </c>
      <c r="K40" s="345">
        <v>209</v>
      </c>
      <c r="L40" s="340">
        <v>325</v>
      </c>
      <c r="M40" s="408" t="str">
        <f t="shared" si="12"/>
        <v xml:space="preserve"> </v>
      </c>
      <c r="N40" s="216"/>
      <c r="O40" s="216"/>
      <c r="P40" s="216"/>
      <c r="Q40" s="216"/>
      <c r="R40" s="216"/>
      <c r="S40" s="216"/>
      <c r="T40" s="216"/>
      <c r="U40" s="216"/>
      <c r="V40" s="216"/>
      <c r="W40" s="238"/>
      <c r="X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414" t="str">
        <f t="shared" si="13"/>
        <v/>
      </c>
      <c r="BB40" s="414" t="str">
        <f t="shared" si="11"/>
        <v/>
      </c>
      <c r="BC40" s="414" t="str">
        <f t="shared" si="14"/>
        <v/>
      </c>
      <c r="BD40" s="337">
        <f t="shared" si="15"/>
        <v>0</v>
      </c>
      <c r="BE40" s="337">
        <f t="shared" si="16"/>
        <v>0</v>
      </c>
      <c r="BF40" s="337">
        <f t="shared" si="17"/>
        <v>0</v>
      </c>
      <c r="BG40" s="216"/>
      <c r="BH40" s="216"/>
      <c r="BI40" s="216"/>
      <c r="BJ40" s="216"/>
      <c r="BK40" s="216"/>
      <c r="BL40" s="216"/>
      <c r="BM40" s="216"/>
      <c r="BN40" s="216"/>
      <c r="BO40" s="216"/>
    </row>
    <row r="41" spans="1:67" s="217" customFormat="1" ht="15.95" customHeight="1" x14ac:dyDescent="0.15">
      <c r="A41" s="688"/>
      <c r="B41" s="261" t="s">
        <v>43</v>
      </c>
      <c r="C41" s="372">
        <f t="shared" si="10"/>
        <v>0</v>
      </c>
      <c r="D41" s="347"/>
      <c r="E41" s="348"/>
      <c r="F41" s="348"/>
      <c r="G41" s="348"/>
      <c r="H41" s="348"/>
      <c r="I41" s="345"/>
      <c r="J41" s="347"/>
      <c r="K41" s="345"/>
      <c r="L41" s="340"/>
      <c r="M41" s="408" t="str">
        <f t="shared" si="12"/>
        <v xml:space="preserve"> </v>
      </c>
      <c r="N41" s="216"/>
      <c r="O41" s="216"/>
      <c r="P41" s="216"/>
      <c r="Q41" s="216"/>
      <c r="R41" s="216"/>
      <c r="S41" s="216"/>
      <c r="T41" s="216"/>
      <c r="U41" s="216"/>
      <c r="V41" s="216"/>
      <c r="W41" s="238"/>
      <c r="X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414" t="str">
        <f t="shared" si="13"/>
        <v/>
      </c>
      <c r="BB41" s="414" t="str">
        <f t="shared" si="11"/>
        <v/>
      </c>
      <c r="BC41" s="414" t="str">
        <f t="shared" si="14"/>
        <v/>
      </c>
      <c r="BD41" s="337">
        <f t="shared" si="15"/>
        <v>0</v>
      </c>
      <c r="BE41" s="337">
        <f t="shared" si="16"/>
        <v>0</v>
      </c>
      <c r="BF41" s="337" t="str">
        <f t="shared" si="17"/>
        <v/>
      </c>
      <c r="BG41" s="216"/>
      <c r="BH41" s="216"/>
      <c r="BI41" s="216"/>
      <c r="BJ41" s="216"/>
      <c r="BK41" s="216"/>
      <c r="BL41" s="216"/>
      <c r="BM41" s="216"/>
      <c r="BN41" s="216"/>
      <c r="BO41" s="216"/>
    </row>
    <row r="42" spans="1:67" s="217" customFormat="1" ht="15.95" customHeight="1" x14ac:dyDescent="0.15">
      <c r="A42" s="688"/>
      <c r="B42" s="261" t="s">
        <v>23</v>
      </c>
      <c r="C42" s="372">
        <f t="shared" si="10"/>
        <v>76</v>
      </c>
      <c r="D42" s="347"/>
      <c r="E42" s="348">
        <v>1</v>
      </c>
      <c r="F42" s="348"/>
      <c r="G42" s="348">
        <v>1</v>
      </c>
      <c r="H42" s="348">
        <v>69</v>
      </c>
      <c r="I42" s="345">
        <v>5</v>
      </c>
      <c r="J42" s="347">
        <v>29</v>
      </c>
      <c r="K42" s="345">
        <v>47</v>
      </c>
      <c r="L42" s="340">
        <v>76</v>
      </c>
      <c r="M42" s="408" t="str">
        <f t="shared" si="12"/>
        <v xml:space="preserve"> </v>
      </c>
      <c r="N42" s="216"/>
      <c r="O42" s="216"/>
      <c r="P42" s="216"/>
      <c r="Q42" s="216"/>
      <c r="R42" s="216"/>
      <c r="S42" s="216"/>
      <c r="T42" s="216"/>
      <c r="U42" s="216"/>
      <c r="V42" s="216"/>
      <c r="W42" s="238"/>
      <c r="X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414" t="str">
        <f t="shared" si="13"/>
        <v/>
      </c>
      <c r="BB42" s="414" t="str">
        <f t="shared" si="11"/>
        <v/>
      </c>
      <c r="BC42" s="414" t="str">
        <f t="shared" si="14"/>
        <v/>
      </c>
      <c r="BD42" s="337">
        <f t="shared" si="15"/>
        <v>0</v>
      </c>
      <c r="BE42" s="337">
        <f t="shared" si="16"/>
        <v>0</v>
      </c>
      <c r="BF42" s="337">
        <f t="shared" si="17"/>
        <v>0</v>
      </c>
      <c r="BG42" s="216"/>
      <c r="BH42" s="216"/>
      <c r="BI42" s="216"/>
      <c r="BJ42" s="216"/>
      <c r="BK42" s="216"/>
      <c r="BL42" s="216"/>
      <c r="BM42" s="216"/>
      <c r="BN42" s="216"/>
      <c r="BO42" s="216"/>
    </row>
    <row r="43" spans="1:67" s="217" customFormat="1" ht="15.95" customHeight="1" x14ac:dyDescent="0.15">
      <c r="A43" s="688"/>
      <c r="B43" s="261" t="s">
        <v>24</v>
      </c>
      <c r="C43" s="395">
        <f t="shared" si="10"/>
        <v>0</v>
      </c>
      <c r="D43" s="362"/>
      <c r="E43" s="363"/>
      <c r="F43" s="363"/>
      <c r="G43" s="363"/>
      <c r="H43" s="363"/>
      <c r="I43" s="346"/>
      <c r="J43" s="362"/>
      <c r="K43" s="346"/>
      <c r="L43" s="393"/>
      <c r="M43" s="408" t="str">
        <f t="shared" si="12"/>
        <v xml:space="preserve"> </v>
      </c>
      <c r="N43" s="216"/>
      <c r="O43" s="216"/>
      <c r="P43" s="216"/>
      <c r="Q43" s="216"/>
      <c r="R43" s="216"/>
      <c r="S43" s="216"/>
      <c r="T43" s="216"/>
      <c r="U43" s="216"/>
      <c r="V43" s="216"/>
      <c r="W43" s="238"/>
      <c r="X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414" t="str">
        <f t="shared" si="13"/>
        <v/>
      </c>
      <c r="BB43" s="414" t="str">
        <f t="shared" si="11"/>
        <v/>
      </c>
      <c r="BC43" s="414" t="str">
        <f t="shared" si="14"/>
        <v/>
      </c>
      <c r="BD43" s="337">
        <f t="shared" si="15"/>
        <v>0</v>
      </c>
      <c r="BE43" s="337">
        <f t="shared" si="16"/>
        <v>0</v>
      </c>
      <c r="BF43" s="337" t="str">
        <f t="shared" si="17"/>
        <v/>
      </c>
      <c r="BG43" s="216"/>
      <c r="BH43" s="216"/>
      <c r="BI43" s="216"/>
      <c r="BJ43" s="216"/>
      <c r="BK43" s="216"/>
      <c r="BL43" s="216"/>
      <c r="BM43" s="216"/>
      <c r="BN43" s="216"/>
      <c r="BO43" s="216"/>
    </row>
    <row r="44" spans="1:67" s="217" customFormat="1" ht="15.95" customHeight="1" x14ac:dyDescent="0.15">
      <c r="A44" s="684"/>
      <c r="B44" s="262" t="s">
        <v>27</v>
      </c>
      <c r="C44" s="352">
        <f t="shared" si="10"/>
        <v>500</v>
      </c>
      <c r="D44" s="368">
        <f>SUM(D38:D43)</f>
        <v>23</v>
      </c>
      <c r="E44" s="369">
        <f t="shared" ref="E44:L44" si="18">SUM(E38:E43)</f>
        <v>34</v>
      </c>
      <c r="F44" s="369">
        <f t="shared" si="18"/>
        <v>20</v>
      </c>
      <c r="G44" s="369">
        <f t="shared" si="18"/>
        <v>15</v>
      </c>
      <c r="H44" s="369">
        <f t="shared" si="18"/>
        <v>363</v>
      </c>
      <c r="I44" s="370">
        <f t="shared" si="18"/>
        <v>45</v>
      </c>
      <c r="J44" s="368">
        <f t="shared" si="18"/>
        <v>198</v>
      </c>
      <c r="K44" s="370">
        <f t="shared" si="18"/>
        <v>302</v>
      </c>
      <c r="L44" s="380">
        <f t="shared" si="18"/>
        <v>500</v>
      </c>
      <c r="M44" s="408" t="str">
        <f t="shared" si="12"/>
        <v xml:space="preserve"> </v>
      </c>
      <c r="N44" s="216"/>
      <c r="O44" s="216"/>
      <c r="P44" s="216"/>
      <c r="Q44" s="216"/>
      <c r="R44" s="216"/>
      <c r="S44" s="216"/>
      <c r="T44" s="216"/>
      <c r="U44" s="216"/>
      <c r="V44" s="216"/>
      <c r="W44" s="238"/>
      <c r="X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414" t="str">
        <f t="shared" si="13"/>
        <v/>
      </c>
      <c r="BB44" s="414" t="str">
        <f t="shared" si="11"/>
        <v/>
      </c>
      <c r="BC44" s="414" t="str">
        <f t="shared" si="14"/>
        <v/>
      </c>
      <c r="BD44" s="337">
        <f t="shared" si="15"/>
        <v>0</v>
      </c>
      <c r="BE44" s="337">
        <f t="shared" si="16"/>
        <v>0</v>
      </c>
      <c r="BF44" s="337">
        <f t="shared" si="17"/>
        <v>0</v>
      </c>
      <c r="BG44" s="216"/>
      <c r="BH44" s="216"/>
      <c r="BI44" s="216"/>
      <c r="BJ44" s="216"/>
      <c r="BK44" s="216"/>
      <c r="BL44" s="216"/>
      <c r="BM44" s="216"/>
      <c r="BN44" s="216"/>
      <c r="BO44" s="216"/>
    </row>
    <row r="45" spans="1:67" s="217" customFormat="1" ht="15.95" customHeight="1" x14ac:dyDescent="0.15">
      <c r="A45" s="232" t="s">
        <v>28</v>
      </c>
      <c r="B45" s="272" t="s">
        <v>20</v>
      </c>
      <c r="C45" s="396">
        <f t="shared" si="10"/>
        <v>7</v>
      </c>
      <c r="D45" s="381"/>
      <c r="E45" s="382"/>
      <c r="F45" s="382"/>
      <c r="G45" s="382"/>
      <c r="H45" s="382">
        <v>7</v>
      </c>
      <c r="I45" s="383"/>
      <c r="J45" s="381">
        <v>4</v>
      </c>
      <c r="K45" s="383">
        <v>3</v>
      </c>
      <c r="L45" s="377">
        <v>7</v>
      </c>
      <c r="M45" s="408" t="str">
        <f t="shared" si="12"/>
        <v xml:space="preserve"> </v>
      </c>
      <c r="N45" s="216"/>
      <c r="O45" s="216"/>
      <c r="P45" s="216"/>
      <c r="Q45" s="216"/>
      <c r="R45" s="216"/>
      <c r="S45" s="216"/>
      <c r="T45" s="216"/>
      <c r="U45" s="216"/>
      <c r="V45" s="216"/>
      <c r="W45" s="238"/>
      <c r="X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414" t="str">
        <f t="shared" si="13"/>
        <v/>
      </c>
      <c r="BB45" s="414" t="str">
        <f t="shared" si="11"/>
        <v/>
      </c>
      <c r="BC45" s="414" t="str">
        <f t="shared" si="14"/>
        <v/>
      </c>
      <c r="BD45" s="337">
        <f t="shared" si="15"/>
        <v>0</v>
      </c>
      <c r="BE45" s="337">
        <f t="shared" si="16"/>
        <v>0</v>
      </c>
      <c r="BF45" s="337">
        <f t="shared" si="17"/>
        <v>0</v>
      </c>
      <c r="BG45" s="216"/>
      <c r="BH45" s="216"/>
      <c r="BI45" s="216"/>
      <c r="BJ45" s="216"/>
      <c r="BK45" s="216"/>
      <c r="BL45" s="216"/>
      <c r="BM45" s="216"/>
      <c r="BN45" s="216"/>
      <c r="BO45" s="216"/>
    </row>
    <row r="46" spans="1:67" s="217" customFormat="1" ht="15.95" customHeight="1" x14ac:dyDescent="0.15">
      <c r="A46" s="683" t="s">
        <v>29</v>
      </c>
      <c r="B46" s="260" t="s">
        <v>44</v>
      </c>
      <c r="C46" s="394">
        <f t="shared" si="10"/>
        <v>0</v>
      </c>
      <c r="D46" s="358"/>
      <c r="E46" s="359"/>
      <c r="F46" s="359"/>
      <c r="G46" s="359"/>
      <c r="H46" s="359"/>
      <c r="I46" s="371"/>
      <c r="J46" s="358"/>
      <c r="K46" s="371"/>
      <c r="L46" s="378"/>
      <c r="M46" s="408" t="str">
        <f t="shared" si="12"/>
        <v xml:space="preserve"> </v>
      </c>
      <c r="N46" s="216"/>
      <c r="O46" s="216"/>
      <c r="P46" s="216"/>
      <c r="Q46" s="216"/>
      <c r="R46" s="216"/>
      <c r="S46" s="216"/>
      <c r="T46" s="216"/>
      <c r="U46" s="216"/>
      <c r="V46" s="216"/>
      <c r="W46" s="238"/>
      <c r="X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414" t="str">
        <f t="shared" si="13"/>
        <v/>
      </c>
      <c r="BB46" s="414" t="str">
        <f t="shared" si="11"/>
        <v/>
      </c>
      <c r="BC46" s="414" t="str">
        <f t="shared" si="14"/>
        <v/>
      </c>
      <c r="BD46" s="337">
        <f t="shared" si="15"/>
        <v>0</v>
      </c>
      <c r="BE46" s="337">
        <f t="shared" si="16"/>
        <v>0</v>
      </c>
      <c r="BF46" s="337" t="str">
        <f t="shared" si="17"/>
        <v/>
      </c>
      <c r="BG46" s="216"/>
      <c r="BH46" s="216"/>
      <c r="BI46" s="216"/>
      <c r="BJ46" s="216"/>
      <c r="BK46" s="216"/>
      <c r="BL46" s="216"/>
      <c r="BM46" s="216"/>
      <c r="BN46" s="216"/>
      <c r="BO46" s="216"/>
    </row>
    <row r="47" spans="1:67" s="217" customFormat="1" ht="15.95" customHeight="1" x14ac:dyDescent="0.15">
      <c r="A47" s="684"/>
      <c r="B47" s="273" t="s">
        <v>20</v>
      </c>
      <c r="C47" s="387">
        <f t="shared" si="10"/>
        <v>204</v>
      </c>
      <c r="D47" s="349">
        <v>41</v>
      </c>
      <c r="E47" s="350">
        <v>40</v>
      </c>
      <c r="F47" s="350">
        <v>29</v>
      </c>
      <c r="G47" s="350">
        <v>6</v>
      </c>
      <c r="H47" s="350">
        <v>80</v>
      </c>
      <c r="I47" s="351">
        <v>8</v>
      </c>
      <c r="J47" s="349">
        <v>84</v>
      </c>
      <c r="K47" s="351">
        <v>120</v>
      </c>
      <c r="L47" s="341">
        <v>204</v>
      </c>
      <c r="M47" s="408" t="str">
        <f>$BA47&amp;" "&amp;$BB47&amp;""&amp;$BC47</f>
        <v xml:space="preserve"> </v>
      </c>
      <c r="N47" s="216"/>
      <c r="O47" s="216"/>
      <c r="P47" s="216"/>
      <c r="Q47" s="216"/>
      <c r="R47" s="216"/>
      <c r="S47" s="216"/>
      <c r="T47" s="216"/>
      <c r="U47" s="216"/>
      <c r="V47" s="216"/>
      <c r="W47" s="238"/>
      <c r="X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414" t="str">
        <f t="shared" si="13"/>
        <v/>
      </c>
      <c r="BB47" s="414" t="str">
        <f t="shared" si="11"/>
        <v/>
      </c>
      <c r="BC47" s="414" t="str">
        <f t="shared" si="14"/>
        <v/>
      </c>
      <c r="BD47" s="337">
        <f t="shared" si="15"/>
        <v>0</v>
      </c>
      <c r="BE47" s="337">
        <f t="shared" si="16"/>
        <v>0</v>
      </c>
      <c r="BF47" s="337">
        <f t="shared" si="17"/>
        <v>0</v>
      </c>
      <c r="BG47" s="216"/>
      <c r="BH47" s="216"/>
      <c r="BI47" s="216"/>
      <c r="BJ47" s="216"/>
      <c r="BK47" s="216"/>
      <c r="BL47" s="216"/>
      <c r="BM47" s="216"/>
      <c r="BN47" s="216"/>
      <c r="BO47" s="216"/>
    </row>
    <row r="48" spans="1:67" s="216" customFormat="1" ht="30" customHeight="1" x14ac:dyDescent="0.2">
      <c r="A48" s="258" t="s">
        <v>45</v>
      </c>
      <c r="B48" s="223"/>
      <c r="C48" s="223"/>
      <c r="D48" s="239"/>
      <c r="E48" s="239"/>
      <c r="F48" s="239"/>
      <c r="G48" s="239"/>
      <c r="H48" s="239"/>
      <c r="I48" s="239"/>
      <c r="J48" s="239"/>
      <c r="K48" s="274"/>
      <c r="L48" s="275"/>
      <c r="M48" s="415"/>
      <c r="N48" s="220"/>
      <c r="V48" s="238"/>
    </row>
    <row r="49" spans="1:67" s="217" customFormat="1" x14ac:dyDescent="0.2">
      <c r="A49" s="681" t="s">
        <v>4</v>
      </c>
      <c r="B49" s="683" t="s">
        <v>5</v>
      </c>
      <c r="C49" s="675" t="s">
        <v>6</v>
      </c>
      <c r="D49" s="245"/>
      <c r="E49" s="245"/>
      <c r="F49" s="245"/>
      <c r="G49" s="245"/>
      <c r="H49" s="245"/>
      <c r="I49" s="245"/>
      <c r="J49" s="245"/>
      <c r="K49" s="245"/>
      <c r="L49" s="271"/>
      <c r="M49" s="415"/>
      <c r="N49" s="220"/>
      <c r="O49" s="216"/>
      <c r="P49" s="216"/>
      <c r="Q49" s="216"/>
      <c r="R49" s="216"/>
      <c r="S49" s="216"/>
      <c r="T49" s="216"/>
      <c r="U49" s="216"/>
      <c r="V49" s="238"/>
      <c r="W49" s="216"/>
      <c r="X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row>
    <row r="50" spans="1:67" s="217" customFormat="1" x14ac:dyDescent="0.2">
      <c r="A50" s="682"/>
      <c r="B50" s="684"/>
      <c r="C50" s="676"/>
      <c r="D50" s="245"/>
      <c r="E50" s="245"/>
      <c r="F50" s="245"/>
      <c r="G50" s="245"/>
      <c r="H50" s="245"/>
      <c r="I50" s="245"/>
      <c r="J50" s="245"/>
      <c r="K50" s="245"/>
      <c r="L50" s="271"/>
      <c r="M50" s="415"/>
      <c r="N50" s="220"/>
      <c r="O50" s="216"/>
      <c r="P50" s="216"/>
      <c r="Q50" s="216"/>
      <c r="R50" s="216"/>
      <c r="S50" s="216"/>
      <c r="T50" s="216"/>
      <c r="U50" s="216"/>
      <c r="V50" s="238"/>
      <c r="W50" s="216"/>
      <c r="X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row>
    <row r="51" spans="1:67" s="217" customFormat="1" ht="15.95" customHeight="1" x14ac:dyDescent="0.2">
      <c r="A51" s="683" t="s">
        <v>46</v>
      </c>
      <c r="B51" s="276" t="s">
        <v>44</v>
      </c>
      <c r="C51" s="385"/>
      <c r="D51" s="245"/>
      <c r="E51" s="245"/>
      <c r="F51" s="245"/>
      <c r="G51" s="245"/>
      <c r="H51" s="216"/>
      <c r="I51" s="245"/>
      <c r="J51" s="245"/>
      <c r="K51" s="228"/>
      <c r="L51" s="271"/>
      <c r="M51" s="415"/>
      <c r="N51" s="220"/>
      <c r="O51" s="216"/>
      <c r="P51" s="216"/>
      <c r="Q51" s="216"/>
      <c r="R51" s="216"/>
      <c r="S51" s="216"/>
      <c r="T51" s="216"/>
      <c r="U51" s="216"/>
      <c r="V51" s="238"/>
      <c r="W51" s="216"/>
      <c r="X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row>
    <row r="52" spans="1:67" s="217" customFormat="1" ht="15.95" customHeight="1" x14ac:dyDescent="0.2">
      <c r="A52" s="684"/>
      <c r="B52" s="261" t="s">
        <v>47</v>
      </c>
      <c r="C52" s="343">
        <v>3</v>
      </c>
      <c r="D52" s="245"/>
      <c r="E52" s="245"/>
      <c r="F52" s="245"/>
      <c r="G52" s="245"/>
      <c r="H52" s="245"/>
      <c r="I52" s="245"/>
      <c r="J52" s="245"/>
      <c r="K52" s="245"/>
      <c r="L52" s="271"/>
      <c r="M52" s="415"/>
      <c r="N52" s="220"/>
      <c r="O52" s="216"/>
      <c r="P52" s="216"/>
      <c r="Q52" s="216"/>
      <c r="R52" s="216"/>
      <c r="S52" s="216"/>
      <c r="T52" s="216"/>
      <c r="U52" s="216"/>
      <c r="V52" s="238"/>
      <c r="W52" s="216"/>
      <c r="X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row>
    <row r="53" spans="1:67" s="217" customFormat="1" ht="15.95" customHeight="1" x14ac:dyDescent="0.2">
      <c r="A53" s="683" t="s">
        <v>48</v>
      </c>
      <c r="B53" s="276" t="s">
        <v>44</v>
      </c>
      <c r="C53" s="385"/>
      <c r="D53" s="245"/>
      <c r="E53" s="245"/>
      <c r="F53" s="245"/>
      <c r="G53" s="245"/>
      <c r="H53" s="245"/>
      <c r="I53" s="245"/>
      <c r="J53" s="245"/>
      <c r="K53" s="245"/>
      <c r="L53" s="271"/>
      <c r="M53" s="415"/>
      <c r="N53" s="220"/>
      <c r="O53" s="216"/>
      <c r="P53" s="216"/>
      <c r="Q53" s="216"/>
      <c r="R53" s="216"/>
      <c r="S53" s="216"/>
      <c r="T53" s="216"/>
      <c r="U53" s="216"/>
      <c r="V53" s="238"/>
      <c r="W53" s="216"/>
      <c r="X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row>
    <row r="54" spans="1:67" s="217" customFormat="1" ht="15.95" customHeight="1" x14ac:dyDescent="0.2">
      <c r="A54" s="684"/>
      <c r="B54" s="273" t="s">
        <v>47</v>
      </c>
      <c r="C54" s="344">
        <v>25</v>
      </c>
      <c r="D54" s="245"/>
      <c r="E54" s="245"/>
      <c r="F54" s="245"/>
      <c r="G54" s="245"/>
      <c r="H54" s="245"/>
      <c r="I54" s="245"/>
      <c r="J54" s="245"/>
      <c r="K54" s="245"/>
      <c r="L54" s="271"/>
      <c r="M54" s="415"/>
      <c r="N54" s="220"/>
      <c r="O54" s="216"/>
      <c r="P54" s="216"/>
      <c r="Q54" s="216"/>
      <c r="R54" s="216"/>
      <c r="S54" s="216"/>
      <c r="T54" s="216"/>
      <c r="U54" s="216"/>
      <c r="V54" s="238"/>
      <c r="W54" s="216"/>
      <c r="X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row>
    <row r="55" spans="1:67" s="216" customFormat="1" ht="30" customHeight="1" x14ac:dyDescent="0.2">
      <c r="A55" s="277" t="s">
        <v>49</v>
      </c>
      <c r="B55" s="278"/>
      <c r="C55" s="278"/>
      <c r="D55" s="278"/>
      <c r="E55" s="234"/>
      <c r="F55" s="234"/>
      <c r="G55" s="234"/>
      <c r="H55" s="234"/>
      <c r="I55" s="234"/>
      <c r="J55" s="234"/>
      <c r="K55" s="239"/>
      <c r="L55" s="275"/>
      <c r="M55" s="415"/>
      <c r="N55" s="242"/>
      <c r="V55" s="238"/>
    </row>
    <row r="56" spans="1:67" ht="52.5" x14ac:dyDescent="0.2">
      <c r="A56" s="685" t="s">
        <v>4</v>
      </c>
      <c r="B56" s="674"/>
      <c r="C56" s="279" t="s">
        <v>50</v>
      </c>
      <c r="D56" s="279" t="s">
        <v>51</v>
      </c>
      <c r="E56" s="235"/>
      <c r="F56" s="235"/>
      <c r="G56" s="235"/>
      <c r="H56" s="235"/>
      <c r="I56" s="235"/>
      <c r="J56" s="235"/>
      <c r="K56" s="280"/>
      <c r="L56" s="281"/>
      <c r="M56" s="416"/>
      <c r="N56" s="235"/>
      <c r="O56" s="235"/>
      <c r="P56" s="235"/>
      <c r="Q56" s="235"/>
      <c r="R56" s="235"/>
      <c r="S56" s="235"/>
      <c r="T56" s="235"/>
      <c r="U56" s="235"/>
      <c r="V56" s="243"/>
      <c r="W56" s="235"/>
      <c r="X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row>
    <row r="57" spans="1:67" ht="15.95" customHeight="1" x14ac:dyDescent="0.2">
      <c r="A57" s="653" t="s">
        <v>33</v>
      </c>
      <c r="B57" s="653"/>
      <c r="C57" s="342">
        <v>22</v>
      </c>
      <c r="D57" s="342">
        <v>22</v>
      </c>
      <c r="E57" s="235"/>
      <c r="F57" s="235"/>
      <c r="G57" s="235"/>
      <c r="H57" s="235"/>
      <c r="I57" s="235"/>
      <c r="J57" s="235"/>
      <c r="K57" s="280"/>
      <c r="L57" s="281"/>
      <c r="M57" s="416"/>
      <c r="N57" s="235"/>
      <c r="O57" s="235"/>
      <c r="P57" s="235"/>
      <c r="Q57" s="235"/>
      <c r="R57" s="235"/>
      <c r="S57" s="235"/>
      <c r="T57" s="235"/>
      <c r="U57" s="235"/>
      <c r="V57" s="243"/>
      <c r="W57" s="235"/>
      <c r="X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row>
    <row r="58" spans="1:67" ht="15.95" customHeight="1" x14ac:dyDescent="0.2">
      <c r="A58" s="658" t="s">
        <v>52</v>
      </c>
      <c r="B58" s="658"/>
      <c r="C58" s="366"/>
      <c r="D58" s="344">
        <v>24</v>
      </c>
      <c r="E58" s="283"/>
      <c r="F58" s="280"/>
      <c r="G58" s="280"/>
      <c r="H58" s="280"/>
      <c r="I58" s="280"/>
      <c r="J58" s="280"/>
      <c r="K58" s="280"/>
      <c r="L58" s="281"/>
      <c r="M58" s="416"/>
      <c r="N58" s="233"/>
      <c r="O58" s="235"/>
      <c r="P58" s="235"/>
      <c r="Q58" s="235"/>
      <c r="R58" s="235"/>
      <c r="S58" s="235"/>
      <c r="T58" s="235"/>
      <c r="U58" s="235"/>
      <c r="V58" s="243"/>
      <c r="W58" s="235"/>
      <c r="X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row>
    <row r="59" spans="1:67" s="235" customFormat="1" ht="30" customHeight="1" x14ac:dyDescent="0.2">
      <c r="A59" s="317" t="s">
        <v>53</v>
      </c>
      <c r="B59" s="285"/>
      <c r="C59" s="285"/>
      <c r="D59" s="285"/>
      <c r="E59" s="286"/>
      <c r="F59" s="286"/>
      <c r="G59" s="286"/>
      <c r="H59" s="286"/>
      <c r="I59" s="286"/>
      <c r="J59" s="286"/>
      <c r="K59" s="287"/>
      <c r="L59" s="288"/>
      <c r="M59" s="416"/>
      <c r="N59" s="417"/>
      <c r="V59" s="243"/>
    </row>
    <row r="60" spans="1:67" ht="15" customHeight="1" x14ac:dyDescent="0.15">
      <c r="A60" s="666" t="s">
        <v>54</v>
      </c>
      <c r="B60" s="667" t="s">
        <v>55</v>
      </c>
      <c r="C60" s="670" t="s">
        <v>6</v>
      </c>
      <c r="D60" s="672" t="s">
        <v>7</v>
      </c>
      <c r="E60" s="673"/>
      <c r="F60" s="673"/>
      <c r="G60" s="673"/>
      <c r="H60" s="673"/>
      <c r="I60" s="674"/>
      <c r="J60" s="675" t="s">
        <v>9</v>
      </c>
      <c r="K60" s="290"/>
      <c r="L60" s="281"/>
      <c r="M60" s="235"/>
      <c r="N60" s="235"/>
      <c r="O60" s="235"/>
      <c r="P60" s="235"/>
      <c r="Q60" s="235"/>
      <c r="R60" s="235"/>
      <c r="S60" s="235"/>
      <c r="T60" s="243"/>
      <c r="U60" s="235"/>
      <c r="V60" s="235"/>
      <c r="W60" s="235"/>
      <c r="X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row>
    <row r="61" spans="1:67" ht="21" customHeight="1" x14ac:dyDescent="0.15">
      <c r="A61" s="668"/>
      <c r="B61" s="669"/>
      <c r="C61" s="671"/>
      <c r="D61" s="249" t="s">
        <v>10</v>
      </c>
      <c r="E61" s="250" t="s">
        <v>11</v>
      </c>
      <c r="F61" s="250" t="s">
        <v>12</v>
      </c>
      <c r="G61" s="250" t="s">
        <v>13</v>
      </c>
      <c r="H61" s="250" t="s">
        <v>14</v>
      </c>
      <c r="I61" s="251" t="s">
        <v>15</v>
      </c>
      <c r="J61" s="676"/>
      <c r="K61" s="281"/>
      <c r="L61" s="281"/>
      <c r="M61" s="235"/>
      <c r="N61" s="235"/>
      <c r="O61" s="235"/>
      <c r="P61" s="235"/>
      <c r="Q61" s="235"/>
      <c r="R61" s="235"/>
      <c r="S61" s="235"/>
      <c r="T61" s="243"/>
      <c r="U61" s="235"/>
      <c r="V61" s="235"/>
      <c r="W61" s="235"/>
      <c r="X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row>
    <row r="62" spans="1:67" ht="21" x14ac:dyDescent="0.2">
      <c r="A62" s="254" t="s">
        <v>56</v>
      </c>
      <c r="B62" s="338" t="s">
        <v>57</v>
      </c>
      <c r="C62" s="367">
        <f>SUM(D62:I62)</f>
        <v>0</v>
      </c>
      <c r="D62" s="381"/>
      <c r="E62" s="382"/>
      <c r="F62" s="382"/>
      <c r="G62" s="382"/>
      <c r="H62" s="382"/>
      <c r="I62" s="383"/>
      <c r="J62" s="377"/>
      <c r="K62" s="227" t="str">
        <f>$BA62&amp;" "&amp;$BB62</f>
        <v xml:space="preserve"> </v>
      </c>
      <c r="L62" s="299"/>
      <c r="M62" s="235"/>
      <c r="N62" s="235"/>
      <c r="O62" s="235"/>
      <c r="P62" s="235"/>
      <c r="Q62" s="235"/>
      <c r="R62" s="235"/>
      <c r="S62" s="235"/>
      <c r="T62" s="235"/>
      <c r="U62" s="243"/>
      <c r="V62" s="235"/>
      <c r="W62" s="235"/>
      <c r="X62" s="23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414" t="str">
        <f>IF($C62=0,"",IF($J62="",IF($C62="",""," No olvide escribir la columna Beneficiarios."),""))</f>
        <v/>
      </c>
      <c r="BB62" s="414" t="str">
        <f>IF($C62&lt;$J62," El número de Beneficiarios no puede ser mayor que el Total.","")</f>
        <v/>
      </c>
      <c r="BD62" s="337">
        <f>IF($C62&lt;$J62,1,0)</f>
        <v>0</v>
      </c>
      <c r="BE62" s="337" t="str">
        <f>IF($C62=0,"",IF($J62="",IF($C62="","",1),0))</f>
        <v/>
      </c>
      <c r="BF62" s="235"/>
      <c r="BG62" s="235"/>
      <c r="BH62" s="235"/>
      <c r="BI62" s="235"/>
      <c r="BJ62" s="235"/>
      <c r="BK62" s="235"/>
      <c r="BL62" s="235"/>
      <c r="BM62" s="235"/>
    </row>
    <row r="63" spans="1:67" ht="21" x14ac:dyDescent="0.2">
      <c r="A63" s="279" t="s">
        <v>58</v>
      </c>
      <c r="B63" s="315" t="s">
        <v>59</v>
      </c>
      <c r="C63" s="392">
        <f>SUM(D63:I63)</f>
        <v>0</v>
      </c>
      <c r="D63" s="388"/>
      <c r="E63" s="389"/>
      <c r="F63" s="389"/>
      <c r="G63" s="389"/>
      <c r="H63" s="389"/>
      <c r="I63" s="375"/>
      <c r="J63" s="379"/>
      <c r="K63" s="227" t="str">
        <f>$BA63&amp;" "&amp;$BB63</f>
        <v xml:space="preserve"> </v>
      </c>
      <c r="L63" s="299"/>
      <c r="M63" s="235"/>
      <c r="N63" s="235"/>
      <c r="O63" s="235"/>
      <c r="P63" s="235"/>
      <c r="Q63" s="235"/>
      <c r="R63" s="235"/>
      <c r="S63" s="235"/>
      <c r="T63" s="235"/>
      <c r="U63" s="243"/>
      <c r="V63" s="235"/>
      <c r="W63" s="235"/>
      <c r="X63" s="23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5"/>
      <c r="AZ63" s="235"/>
      <c r="BA63" s="414" t="str">
        <f>IF($C63=0,"",IF($J63="",IF($C63="",""," No olvide escribir la columna Beneficiarios."),""))</f>
        <v/>
      </c>
      <c r="BB63" s="414" t="str">
        <f>IF($C63&lt;$J63," El número de Beneficiarios no puede ser mayor que el Total.","")</f>
        <v/>
      </c>
      <c r="BD63" s="337">
        <f>IF($C63&lt;$J63,1,0)</f>
        <v>0</v>
      </c>
      <c r="BE63" s="337" t="str">
        <f>IF($C63=0,"",IF($J63="",IF($C63="","",1),0))</f>
        <v/>
      </c>
      <c r="BF63" s="235"/>
      <c r="BG63" s="235"/>
      <c r="BH63" s="235"/>
      <c r="BI63" s="235"/>
      <c r="BJ63" s="235"/>
      <c r="BK63" s="235"/>
      <c r="BL63" s="235"/>
      <c r="BM63" s="235"/>
    </row>
    <row r="64" spans="1:67" s="235" customFormat="1" ht="30" customHeight="1" x14ac:dyDescent="0.2">
      <c r="A64" s="664" t="s">
        <v>60</v>
      </c>
      <c r="B64" s="665"/>
      <c r="C64" s="665"/>
      <c r="D64" s="665"/>
      <c r="E64" s="665"/>
      <c r="F64" s="665"/>
      <c r="G64" s="665"/>
      <c r="H64" s="665"/>
      <c r="I64" s="665"/>
      <c r="J64" s="665"/>
      <c r="K64" s="665"/>
      <c r="L64" s="665"/>
      <c r="M64" s="416"/>
      <c r="N64" s="418"/>
      <c r="V64" s="243"/>
    </row>
    <row r="65" spans="1:67" ht="15" customHeight="1" x14ac:dyDescent="0.15">
      <c r="A65" s="666" t="s">
        <v>4</v>
      </c>
      <c r="B65" s="667"/>
      <c r="C65" s="670" t="s">
        <v>6</v>
      </c>
      <c r="D65" s="672" t="s">
        <v>7</v>
      </c>
      <c r="E65" s="673"/>
      <c r="F65" s="673"/>
      <c r="G65" s="673"/>
      <c r="H65" s="673"/>
      <c r="I65" s="674"/>
      <c r="J65" s="672" t="s">
        <v>36</v>
      </c>
      <c r="K65" s="674"/>
      <c r="L65" s="675" t="s">
        <v>9</v>
      </c>
      <c r="M65" s="416"/>
      <c r="N65" s="416"/>
      <c r="O65" s="235"/>
      <c r="P65" s="235"/>
      <c r="Q65" s="235"/>
      <c r="R65" s="235"/>
      <c r="S65" s="235"/>
      <c r="T65" s="235"/>
      <c r="U65" s="235"/>
      <c r="V65" s="243"/>
      <c r="W65" s="235"/>
      <c r="X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row>
    <row r="66" spans="1:67" ht="21" customHeight="1" x14ac:dyDescent="0.15">
      <c r="A66" s="668"/>
      <c r="B66" s="669"/>
      <c r="C66" s="671"/>
      <c r="D66" s="249" t="s">
        <v>10</v>
      </c>
      <c r="E66" s="250" t="s">
        <v>11</v>
      </c>
      <c r="F66" s="250" t="s">
        <v>12</v>
      </c>
      <c r="G66" s="250" t="s">
        <v>13</v>
      </c>
      <c r="H66" s="250" t="s">
        <v>14</v>
      </c>
      <c r="I66" s="251" t="s">
        <v>15</v>
      </c>
      <c r="J66" s="252" t="s">
        <v>16</v>
      </c>
      <c r="K66" s="253" t="s">
        <v>17</v>
      </c>
      <c r="L66" s="676"/>
      <c r="M66" s="416"/>
      <c r="N66" s="416"/>
      <c r="O66" s="235"/>
      <c r="P66" s="235"/>
      <c r="Q66" s="235"/>
      <c r="R66" s="235"/>
      <c r="S66" s="235"/>
      <c r="T66" s="235"/>
      <c r="U66" s="235"/>
      <c r="V66" s="243"/>
      <c r="W66" s="235"/>
      <c r="X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row>
    <row r="67" spans="1:67" ht="15.95" customHeight="1" x14ac:dyDescent="0.15">
      <c r="A67" s="655" t="s">
        <v>61</v>
      </c>
      <c r="B67" s="291" t="s">
        <v>19</v>
      </c>
      <c r="C67" s="353">
        <f t="shared" ref="C67:C72" si="19">SUM(D67:I67)</f>
        <v>0</v>
      </c>
      <c r="D67" s="358"/>
      <c r="E67" s="359"/>
      <c r="F67" s="359"/>
      <c r="G67" s="359"/>
      <c r="H67" s="359"/>
      <c r="I67" s="371"/>
      <c r="J67" s="358"/>
      <c r="K67" s="371"/>
      <c r="L67" s="378"/>
      <c r="M67" s="419" t="s">
        <v>62</v>
      </c>
      <c r="N67" s="235"/>
      <c r="O67" s="235"/>
      <c r="P67" s="235"/>
      <c r="Q67" s="235"/>
      <c r="R67" s="235"/>
      <c r="S67" s="235"/>
      <c r="T67" s="235"/>
      <c r="U67" s="235"/>
      <c r="V67" s="235"/>
      <c r="W67" s="243"/>
      <c r="X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c r="BA67" s="420" t="s">
        <v>63</v>
      </c>
      <c r="BB67" s="420" t="s">
        <v>63</v>
      </c>
      <c r="BC67" s="420" t="s">
        <v>63</v>
      </c>
      <c r="BD67" s="337">
        <f>IF($C67&lt;&gt;($J67+$K67),1,0)</f>
        <v>0</v>
      </c>
      <c r="BE67" s="337">
        <f>IF($C67&lt;$L67,1,0)</f>
        <v>0</v>
      </c>
      <c r="BF67" s="337" t="str">
        <f>IF($C67=0,"",IF($L67="",IF($C67="","",1),0))</f>
        <v/>
      </c>
      <c r="BG67" s="235"/>
      <c r="BH67" s="235"/>
      <c r="BI67" s="235"/>
      <c r="BJ67" s="235"/>
      <c r="BK67" s="235"/>
      <c r="BL67" s="235"/>
      <c r="BM67" s="235"/>
      <c r="BN67" s="235"/>
      <c r="BO67" s="235"/>
    </row>
    <row r="68" spans="1:67" ht="15.95" customHeight="1" x14ac:dyDescent="0.15">
      <c r="A68" s="661"/>
      <c r="B68" s="292" t="s">
        <v>44</v>
      </c>
      <c r="C68" s="354">
        <f t="shared" si="19"/>
        <v>0</v>
      </c>
      <c r="D68" s="347"/>
      <c r="E68" s="348"/>
      <c r="F68" s="348"/>
      <c r="G68" s="348"/>
      <c r="H68" s="348"/>
      <c r="I68" s="345"/>
      <c r="J68" s="347"/>
      <c r="K68" s="345"/>
      <c r="L68" s="340"/>
      <c r="M68" s="419" t="s">
        <v>62</v>
      </c>
      <c r="N68" s="235"/>
      <c r="O68" s="235"/>
      <c r="P68" s="235"/>
      <c r="Q68" s="235"/>
      <c r="R68" s="235"/>
      <c r="S68" s="235"/>
      <c r="T68" s="235"/>
      <c r="U68" s="235"/>
      <c r="V68" s="235"/>
      <c r="W68" s="243"/>
      <c r="X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420" t="s">
        <v>63</v>
      </c>
      <c r="BB68" s="420" t="s">
        <v>63</v>
      </c>
      <c r="BC68" s="420" t="s">
        <v>63</v>
      </c>
      <c r="BD68" s="337">
        <f t="shared" ref="BD68:BD87" si="20">IF($C68&lt;&gt;($J68+$K68),1,0)</f>
        <v>0</v>
      </c>
      <c r="BE68" s="337">
        <f t="shared" ref="BE68:BE88" si="21">IF($C68&lt;$L68,1,0)</f>
        <v>0</v>
      </c>
      <c r="BF68" s="337" t="str">
        <f t="shared" ref="BF68:BF87" si="22">IF($C68=0,"",IF($L68="",IF($C68="","",1),0))</f>
        <v/>
      </c>
      <c r="BG68" s="235"/>
      <c r="BH68" s="235"/>
      <c r="BI68" s="235"/>
      <c r="BJ68" s="235"/>
      <c r="BK68" s="235"/>
      <c r="BL68" s="235"/>
      <c r="BM68" s="235"/>
      <c r="BN68" s="235"/>
      <c r="BO68" s="235"/>
    </row>
    <row r="69" spans="1:67" ht="15.95" customHeight="1" x14ac:dyDescent="0.15">
      <c r="A69" s="661"/>
      <c r="B69" s="292" t="s">
        <v>20</v>
      </c>
      <c r="C69" s="354">
        <f t="shared" si="19"/>
        <v>1</v>
      </c>
      <c r="D69" s="347"/>
      <c r="E69" s="348"/>
      <c r="F69" s="348"/>
      <c r="G69" s="348"/>
      <c r="H69" s="348">
        <v>1</v>
      </c>
      <c r="I69" s="345"/>
      <c r="J69" s="347"/>
      <c r="K69" s="345">
        <v>1</v>
      </c>
      <c r="L69" s="340">
        <v>1</v>
      </c>
      <c r="M69" s="419" t="s">
        <v>62</v>
      </c>
      <c r="N69" s="235"/>
      <c r="O69" s="235"/>
      <c r="P69" s="235"/>
      <c r="Q69" s="235"/>
      <c r="R69" s="235"/>
      <c r="S69" s="235"/>
      <c r="T69" s="235"/>
      <c r="U69" s="235"/>
      <c r="V69" s="235"/>
      <c r="W69" s="243"/>
      <c r="X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c r="BA69" s="420" t="s">
        <v>63</v>
      </c>
      <c r="BB69" s="420" t="s">
        <v>63</v>
      </c>
      <c r="BC69" s="420" t="s">
        <v>63</v>
      </c>
      <c r="BD69" s="337">
        <f t="shared" si="20"/>
        <v>0</v>
      </c>
      <c r="BE69" s="337">
        <f t="shared" si="21"/>
        <v>0</v>
      </c>
      <c r="BF69" s="337">
        <f t="shared" si="22"/>
        <v>0</v>
      </c>
      <c r="BG69" s="235"/>
      <c r="BH69" s="235"/>
      <c r="BI69" s="235"/>
      <c r="BJ69" s="235"/>
      <c r="BK69" s="235"/>
      <c r="BL69" s="235"/>
      <c r="BM69" s="235"/>
      <c r="BN69" s="235"/>
      <c r="BO69" s="235"/>
    </row>
    <row r="70" spans="1:67" ht="15.95" customHeight="1" x14ac:dyDescent="0.15">
      <c r="A70" s="661"/>
      <c r="B70" s="292" t="s">
        <v>42</v>
      </c>
      <c r="C70" s="354">
        <f t="shared" si="19"/>
        <v>0</v>
      </c>
      <c r="D70" s="347"/>
      <c r="E70" s="348"/>
      <c r="F70" s="348"/>
      <c r="G70" s="348"/>
      <c r="H70" s="348"/>
      <c r="I70" s="345"/>
      <c r="J70" s="347"/>
      <c r="K70" s="345"/>
      <c r="L70" s="340"/>
      <c r="M70" s="419" t="s">
        <v>62</v>
      </c>
      <c r="N70" s="235"/>
      <c r="O70" s="235"/>
      <c r="P70" s="235"/>
      <c r="Q70" s="235"/>
      <c r="R70" s="235"/>
      <c r="S70" s="235"/>
      <c r="T70" s="235"/>
      <c r="U70" s="235"/>
      <c r="V70" s="235"/>
      <c r="W70" s="243"/>
      <c r="X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420" t="s">
        <v>63</v>
      </c>
      <c r="BB70" s="420" t="s">
        <v>63</v>
      </c>
      <c r="BC70" s="420" t="s">
        <v>63</v>
      </c>
      <c r="BD70" s="337">
        <f t="shared" si="20"/>
        <v>0</v>
      </c>
      <c r="BE70" s="337">
        <f t="shared" si="21"/>
        <v>0</v>
      </c>
      <c r="BF70" s="337" t="str">
        <f t="shared" si="22"/>
        <v/>
      </c>
      <c r="BG70" s="235"/>
      <c r="BH70" s="235"/>
      <c r="BI70" s="235"/>
      <c r="BJ70" s="235"/>
      <c r="BK70" s="235"/>
      <c r="BL70" s="235"/>
      <c r="BM70" s="235"/>
      <c r="BN70" s="235"/>
      <c r="BO70" s="235"/>
    </row>
    <row r="71" spans="1:67" ht="15.95" customHeight="1" x14ac:dyDescent="0.15">
      <c r="A71" s="661"/>
      <c r="B71" s="292" t="s">
        <v>23</v>
      </c>
      <c r="C71" s="354">
        <f t="shared" si="19"/>
        <v>0</v>
      </c>
      <c r="D71" s="347"/>
      <c r="E71" s="348"/>
      <c r="F71" s="348"/>
      <c r="G71" s="348"/>
      <c r="H71" s="348"/>
      <c r="I71" s="345"/>
      <c r="J71" s="347"/>
      <c r="K71" s="345"/>
      <c r="L71" s="340"/>
      <c r="M71" s="419" t="s">
        <v>62</v>
      </c>
      <c r="N71" s="235"/>
      <c r="O71" s="235"/>
      <c r="P71" s="235"/>
      <c r="Q71" s="235"/>
      <c r="R71" s="235"/>
      <c r="S71" s="235"/>
      <c r="T71" s="235"/>
      <c r="U71" s="235"/>
      <c r="V71" s="235"/>
      <c r="W71" s="243"/>
      <c r="X71" s="23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5"/>
      <c r="AZ71" s="235"/>
      <c r="BA71" s="420" t="s">
        <v>63</v>
      </c>
      <c r="BB71" s="420" t="s">
        <v>63</v>
      </c>
      <c r="BC71" s="420" t="s">
        <v>63</v>
      </c>
      <c r="BD71" s="337">
        <f t="shared" si="20"/>
        <v>0</v>
      </c>
      <c r="BE71" s="337">
        <f t="shared" si="21"/>
        <v>0</v>
      </c>
      <c r="BF71" s="337" t="str">
        <f t="shared" si="22"/>
        <v/>
      </c>
      <c r="BG71" s="235"/>
      <c r="BH71" s="235"/>
      <c r="BI71" s="235"/>
      <c r="BJ71" s="235"/>
      <c r="BK71" s="235"/>
      <c r="BL71" s="235"/>
      <c r="BM71" s="235"/>
      <c r="BN71" s="235"/>
      <c r="BO71" s="235"/>
    </row>
    <row r="72" spans="1:67" ht="15.95" customHeight="1" x14ac:dyDescent="0.15">
      <c r="A72" s="656"/>
      <c r="B72" s="293" t="s">
        <v>24</v>
      </c>
      <c r="C72" s="355">
        <f t="shared" si="19"/>
        <v>0</v>
      </c>
      <c r="D72" s="349"/>
      <c r="E72" s="350"/>
      <c r="F72" s="350"/>
      <c r="G72" s="350"/>
      <c r="H72" s="350"/>
      <c r="I72" s="351"/>
      <c r="J72" s="349"/>
      <c r="K72" s="351"/>
      <c r="L72" s="341"/>
      <c r="M72" s="419" t="s">
        <v>62</v>
      </c>
      <c r="N72" s="235"/>
      <c r="O72" s="235"/>
      <c r="P72" s="235"/>
      <c r="Q72" s="235"/>
      <c r="R72" s="235"/>
      <c r="S72" s="235"/>
      <c r="T72" s="235"/>
      <c r="U72" s="235"/>
      <c r="V72" s="235"/>
      <c r="W72" s="243"/>
      <c r="X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420" t="s">
        <v>63</v>
      </c>
      <c r="BB72" s="420" t="s">
        <v>63</v>
      </c>
      <c r="BC72" s="420" t="s">
        <v>63</v>
      </c>
      <c r="BD72" s="337">
        <f t="shared" si="20"/>
        <v>0</v>
      </c>
      <c r="BE72" s="337">
        <f t="shared" si="21"/>
        <v>0</v>
      </c>
      <c r="BF72" s="337" t="str">
        <f t="shared" si="22"/>
        <v/>
      </c>
      <c r="BG72" s="235"/>
      <c r="BH72" s="235"/>
      <c r="BI72" s="235"/>
      <c r="BJ72" s="235"/>
      <c r="BK72" s="235"/>
      <c r="BL72" s="235"/>
      <c r="BM72" s="235"/>
      <c r="BN72" s="235"/>
      <c r="BO72" s="235"/>
    </row>
    <row r="73" spans="1:67" ht="25.5" customHeight="1" x14ac:dyDescent="0.15">
      <c r="A73" s="655" t="s">
        <v>64</v>
      </c>
      <c r="B73" s="291" t="s">
        <v>20</v>
      </c>
      <c r="C73" s="353">
        <f t="shared" ref="C73:C78" si="23">SUM(D73:G73)</f>
        <v>0</v>
      </c>
      <c r="D73" s="358"/>
      <c r="E73" s="359"/>
      <c r="F73" s="359"/>
      <c r="G73" s="359"/>
      <c r="H73" s="360"/>
      <c r="I73" s="361"/>
      <c r="J73" s="358"/>
      <c r="K73" s="371"/>
      <c r="L73" s="378"/>
      <c r="M73" s="419" t="s">
        <v>62</v>
      </c>
      <c r="N73" s="235"/>
      <c r="O73" s="235"/>
      <c r="P73" s="235"/>
      <c r="Q73" s="235"/>
      <c r="R73" s="235"/>
      <c r="S73" s="235"/>
      <c r="T73" s="235"/>
      <c r="U73" s="235"/>
      <c r="V73" s="235"/>
      <c r="W73" s="243"/>
      <c r="X73" s="235"/>
      <c r="AD73" s="235"/>
      <c r="AE73" s="235"/>
      <c r="AF73" s="235"/>
      <c r="AG73" s="235"/>
      <c r="AH73" s="235"/>
      <c r="AI73" s="235"/>
      <c r="AJ73" s="235"/>
      <c r="AK73" s="235"/>
      <c r="AL73" s="235"/>
      <c r="AM73" s="235"/>
      <c r="AN73" s="235"/>
      <c r="AO73" s="235"/>
      <c r="AP73" s="235"/>
      <c r="AQ73" s="235"/>
      <c r="AR73" s="235"/>
      <c r="AS73" s="235"/>
      <c r="AT73" s="235"/>
      <c r="AU73" s="235"/>
      <c r="AV73" s="235"/>
      <c r="AW73" s="235"/>
      <c r="AX73" s="235"/>
      <c r="AY73" s="235"/>
      <c r="AZ73" s="235"/>
      <c r="BA73" s="420" t="s">
        <v>63</v>
      </c>
      <c r="BB73" s="420" t="s">
        <v>63</v>
      </c>
      <c r="BC73" s="420" t="s">
        <v>63</v>
      </c>
      <c r="BD73" s="337">
        <f t="shared" si="20"/>
        <v>0</v>
      </c>
      <c r="BE73" s="337">
        <f t="shared" si="21"/>
        <v>0</v>
      </c>
      <c r="BF73" s="337" t="str">
        <f t="shared" si="22"/>
        <v/>
      </c>
      <c r="BG73" s="235"/>
      <c r="BH73" s="235"/>
      <c r="BI73" s="235"/>
      <c r="BJ73" s="235"/>
      <c r="BK73" s="235"/>
      <c r="BL73" s="235"/>
      <c r="BM73" s="235"/>
      <c r="BN73" s="235"/>
      <c r="BO73" s="235"/>
    </row>
    <row r="74" spans="1:67" ht="24.75" customHeight="1" x14ac:dyDescent="0.15">
      <c r="A74" s="656"/>
      <c r="B74" s="293" t="s">
        <v>23</v>
      </c>
      <c r="C74" s="355">
        <f t="shared" si="23"/>
        <v>0</v>
      </c>
      <c r="D74" s="349"/>
      <c r="E74" s="350"/>
      <c r="F74" s="350"/>
      <c r="G74" s="350"/>
      <c r="H74" s="364"/>
      <c r="I74" s="365"/>
      <c r="J74" s="349"/>
      <c r="K74" s="351"/>
      <c r="L74" s="341"/>
      <c r="M74" s="419" t="s">
        <v>62</v>
      </c>
      <c r="N74" s="235"/>
      <c r="O74" s="235"/>
      <c r="P74" s="235"/>
      <c r="Q74" s="235"/>
      <c r="R74" s="235"/>
      <c r="S74" s="235"/>
      <c r="T74" s="235"/>
      <c r="U74" s="235"/>
      <c r="V74" s="235"/>
      <c r="W74" s="243"/>
      <c r="X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235"/>
      <c r="BA74" s="420" t="s">
        <v>63</v>
      </c>
      <c r="BB74" s="420" t="s">
        <v>63</v>
      </c>
      <c r="BC74" s="420" t="s">
        <v>63</v>
      </c>
      <c r="BD74" s="337">
        <f t="shared" si="20"/>
        <v>0</v>
      </c>
      <c r="BE74" s="337">
        <f t="shared" si="21"/>
        <v>0</v>
      </c>
      <c r="BF74" s="337" t="str">
        <f t="shared" si="22"/>
        <v/>
      </c>
      <c r="BG74" s="235"/>
      <c r="BH74" s="235"/>
      <c r="BI74" s="235"/>
      <c r="BJ74" s="235"/>
      <c r="BK74" s="235"/>
      <c r="BL74" s="235"/>
      <c r="BM74" s="235"/>
      <c r="BN74" s="235"/>
      <c r="BO74" s="235"/>
    </row>
    <row r="75" spans="1:67" ht="15.95" customHeight="1" x14ac:dyDescent="0.15">
      <c r="A75" s="655" t="s">
        <v>65</v>
      </c>
      <c r="B75" s="291" t="s">
        <v>19</v>
      </c>
      <c r="C75" s="353">
        <f t="shared" si="23"/>
        <v>0</v>
      </c>
      <c r="D75" s="358"/>
      <c r="E75" s="359"/>
      <c r="F75" s="359"/>
      <c r="G75" s="359"/>
      <c r="H75" s="360"/>
      <c r="I75" s="361"/>
      <c r="J75" s="358"/>
      <c r="K75" s="371"/>
      <c r="L75" s="378"/>
      <c r="M75" s="419" t="s">
        <v>62</v>
      </c>
      <c r="N75" s="235"/>
      <c r="O75" s="235"/>
      <c r="P75" s="235"/>
      <c r="Q75" s="235"/>
      <c r="R75" s="235"/>
      <c r="S75" s="235"/>
      <c r="T75" s="235"/>
      <c r="U75" s="235"/>
      <c r="V75" s="235"/>
      <c r="W75" s="243"/>
      <c r="X75" s="235"/>
      <c r="AD75" s="235"/>
      <c r="AE75" s="235"/>
      <c r="AF75" s="235"/>
      <c r="AG75" s="235"/>
      <c r="AH75" s="235"/>
      <c r="AI75" s="235"/>
      <c r="AJ75" s="235"/>
      <c r="AK75" s="235"/>
      <c r="AL75" s="235"/>
      <c r="AM75" s="235"/>
      <c r="AN75" s="235"/>
      <c r="AO75" s="235"/>
      <c r="AP75" s="235"/>
      <c r="AQ75" s="235"/>
      <c r="AR75" s="235"/>
      <c r="AS75" s="235"/>
      <c r="AT75" s="235"/>
      <c r="AU75" s="235"/>
      <c r="AV75" s="235"/>
      <c r="AW75" s="235"/>
      <c r="AX75" s="235"/>
      <c r="AY75" s="235"/>
      <c r="AZ75" s="235"/>
      <c r="BA75" s="420" t="s">
        <v>63</v>
      </c>
      <c r="BB75" s="420" t="s">
        <v>63</v>
      </c>
      <c r="BC75" s="420" t="s">
        <v>63</v>
      </c>
      <c r="BD75" s="337">
        <f t="shared" si="20"/>
        <v>0</v>
      </c>
      <c r="BE75" s="337">
        <f t="shared" si="21"/>
        <v>0</v>
      </c>
      <c r="BF75" s="337" t="str">
        <f t="shared" si="22"/>
        <v/>
      </c>
      <c r="BG75" s="235"/>
      <c r="BH75" s="235"/>
      <c r="BI75" s="235"/>
      <c r="BJ75" s="235"/>
      <c r="BK75" s="235"/>
      <c r="BL75" s="235"/>
      <c r="BM75" s="235"/>
      <c r="BN75" s="235"/>
      <c r="BO75" s="235"/>
    </row>
    <row r="76" spans="1:67" ht="15.95" customHeight="1" x14ac:dyDescent="0.15">
      <c r="A76" s="661"/>
      <c r="B76" s="292" t="s">
        <v>44</v>
      </c>
      <c r="C76" s="354">
        <f t="shared" si="23"/>
        <v>0</v>
      </c>
      <c r="D76" s="347"/>
      <c r="E76" s="348"/>
      <c r="F76" s="348"/>
      <c r="G76" s="348"/>
      <c r="H76" s="356"/>
      <c r="I76" s="357"/>
      <c r="J76" s="347"/>
      <c r="K76" s="345"/>
      <c r="L76" s="340"/>
      <c r="M76" s="419" t="s">
        <v>62</v>
      </c>
      <c r="N76" s="235"/>
      <c r="O76" s="235"/>
      <c r="P76" s="235"/>
      <c r="Q76" s="235"/>
      <c r="R76" s="235"/>
      <c r="S76" s="235"/>
      <c r="T76" s="235"/>
      <c r="U76" s="235"/>
      <c r="V76" s="235"/>
      <c r="W76" s="243"/>
      <c r="X76" s="23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420" t="s">
        <v>63</v>
      </c>
      <c r="BB76" s="420" t="s">
        <v>63</v>
      </c>
      <c r="BC76" s="420" t="s">
        <v>63</v>
      </c>
      <c r="BD76" s="337">
        <f t="shared" si="20"/>
        <v>0</v>
      </c>
      <c r="BE76" s="337">
        <f t="shared" si="21"/>
        <v>0</v>
      </c>
      <c r="BF76" s="337" t="str">
        <f t="shared" si="22"/>
        <v/>
      </c>
      <c r="BG76" s="235"/>
      <c r="BH76" s="235"/>
      <c r="BI76" s="235"/>
      <c r="BJ76" s="235"/>
      <c r="BK76" s="235"/>
      <c r="BL76" s="235"/>
      <c r="BM76" s="235"/>
      <c r="BN76" s="235"/>
      <c r="BO76" s="235"/>
    </row>
    <row r="77" spans="1:67" ht="15.95" customHeight="1" x14ac:dyDescent="0.15">
      <c r="A77" s="661"/>
      <c r="B77" s="292" t="s">
        <v>20</v>
      </c>
      <c r="C77" s="354">
        <f t="shared" si="23"/>
        <v>0</v>
      </c>
      <c r="D77" s="347"/>
      <c r="E77" s="348"/>
      <c r="F77" s="348"/>
      <c r="G77" s="348"/>
      <c r="H77" s="356"/>
      <c r="I77" s="357"/>
      <c r="J77" s="347"/>
      <c r="K77" s="345"/>
      <c r="L77" s="340"/>
      <c r="M77" s="419" t="s">
        <v>62</v>
      </c>
      <c r="N77" s="235"/>
      <c r="O77" s="235"/>
      <c r="P77" s="235"/>
      <c r="Q77" s="235"/>
      <c r="R77" s="235"/>
      <c r="S77" s="235"/>
      <c r="T77" s="235"/>
      <c r="U77" s="235"/>
      <c r="V77" s="235"/>
      <c r="W77" s="243"/>
      <c r="X77" s="23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5"/>
      <c r="AZ77" s="235"/>
      <c r="BA77" s="420" t="s">
        <v>63</v>
      </c>
      <c r="BB77" s="420" t="s">
        <v>63</v>
      </c>
      <c r="BC77" s="420" t="s">
        <v>63</v>
      </c>
      <c r="BD77" s="337">
        <f t="shared" si="20"/>
        <v>0</v>
      </c>
      <c r="BE77" s="337">
        <f t="shared" si="21"/>
        <v>0</v>
      </c>
      <c r="BF77" s="337" t="str">
        <f t="shared" si="22"/>
        <v/>
      </c>
      <c r="BG77" s="235"/>
      <c r="BH77" s="235"/>
      <c r="BI77" s="235"/>
      <c r="BJ77" s="235"/>
      <c r="BK77" s="235"/>
      <c r="BL77" s="235"/>
      <c r="BM77" s="235"/>
      <c r="BN77" s="235"/>
      <c r="BO77" s="235"/>
    </row>
    <row r="78" spans="1:67" ht="15.95" customHeight="1" x14ac:dyDescent="0.15">
      <c r="A78" s="656"/>
      <c r="B78" s="293" t="s">
        <v>23</v>
      </c>
      <c r="C78" s="355">
        <f t="shared" si="23"/>
        <v>0</v>
      </c>
      <c r="D78" s="349"/>
      <c r="E78" s="350"/>
      <c r="F78" s="350"/>
      <c r="G78" s="350"/>
      <c r="H78" s="364"/>
      <c r="I78" s="365"/>
      <c r="J78" s="349"/>
      <c r="K78" s="351"/>
      <c r="L78" s="341"/>
      <c r="M78" s="419" t="s">
        <v>62</v>
      </c>
      <c r="N78" s="235"/>
      <c r="O78" s="235"/>
      <c r="P78" s="235"/>
      <c r="Q78" s="235"/>
      <c r="R78" s="235"/>
      <c r="S78" s="235"/>
      <c r="T78" s="235"/>
      <c r="U78" s="235"/>
      <c r="V78" s="235"/>
      <c r="W78" s="243"/>
      <c r="X78" s="23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c r="AZ78" s="235"/>
      <c r="BA78" s="420" t="s">
        <v>63</v>
      </c>
      <c r="BB78" s="420" t="s">
        <v>63</v>
      </c>
      <c r="BC78" s="420" t="s">
        <v>63</v>
      </c>
      <c r="BD78" s="337">
        <f t="shared" si="20"/>
        <v>0</v>
      </c>
      <c r="BE78" s="337">
        <f t="shared" si="21"/>
        <v>0</v>
      </c>
      <c r="BF78" s="337" t="str">
        <f t="shared" si="22"/>
        <v/>
      </c>
      <c r="BG78" s="235"/>
      <c r="BH78" s="235"/>
      <c r="BI78" s="235"/>
      <c r="BJ78" s="235"/>
      <c r="BK78" s="235"/>
      <c r="BL78" s="235"/>
      <c r="BM78" s="235"/>
      <c r="BN78" s="235"/>
      <c r="BO78" s="235"/>
    </row>
    <row r="79" spans="1:67" ht="15.95" customHeight="1" x14ac:dyDescent="0.15">
      <c r="A79" s="655" t="s">
        <v>66</v>
      </c>
      <c r="B79" s="291" t="s">
        <v>19</v>
      </c>
      <c r="C79" s="353">
        <f t="shared" ref="C79:C88" si="24">SUM(D79:I79)</f>
        <v>0</v>
      </c>
      <c r="D79" s="358"/>
      <c r="E79" s="359"/>
      <c r="F79" s="359"/>
      <c r="G79" s="359"/>
      <c r="H79" s="359"/>
      <c r="I79" s="371"/>
      <c r="J79" s="358"/>
      <c r="K79" s="371"/>
      <c r="L79" s="378"/>
      <c r="M79" s="419" t="s">
        <v>62</v>
      </c>
      <c r="N79" s="235"/>
      <c r="O79" s="235"/>
      <c r="P79" s="235"/>
      <c r="Q79" s="235"/>
      <c r="R79" s="235"/>
      <c r="S79" s="235"/>
      <c r="T79" s="235"/>
      <c r="U79" s="235"/>
      <c r="V79" s="235"/>
      <c r="W79" s="243"/>
      <c r="X79" s="235"/>
      <c r="AD79" s="235"/>
      <c r="AE79" s="235"/>
      <c r="AF79" s="235"/>
      <c r="AG79" s="235"/>
      <c r="AH79" s="235"/>
      <c r="AI79" s="235"/>
      <c r="AJ79" s="235"/>
      <c r="AK79" s="235"/>
      <c r="AL79" s="235"/>
      <c r="AM79" s="235"/>
      <c r="AN79" s="235"/>
      <c r="AO79" s="235"/>
      <c r="AP79" s="235"/>
      <c r="AQ79" s="235"/>
      <c r="AR79" s="235"/>
      <c r="AS79" s="235"/>
      <c r="AT79" s="235"/>
      <c r="AU79" s="235"/>
      <c r="AV79" s="235"/>
      <c r="AW79" s="235"/>
      <c r="AX79" s="235"/>
      <c r="AY79" s="235"/>
      <c r="AZ79" s="235"/>
      <c r="BA79" s="420" t="s">
        <v>63</v>
      </c>
      <c r="BB79" s="420" t="s">
        <v>63</v>
      </c>
      <c r="BC79" s="420" t="s">
        <v>63</v>
      </c>
      <c r="BD79" s="337">
        <f t="shared" si="20"/>
        <v>0</v>
      </c>
      <c r="BE79" s="337">
        <f t="shared" si="21"/>
        <v>0</v>
      </c>
      <c r="BF79" s="337" t="str">
        <f t="shared" si="22"/>
        <v/>
      </c>
      <c r="BG79" s="235"/>
      <c r="BH79" s="235"/>
      <c r="BI79" s="235"/>
      <c r="BJ79" s="235"/>
      <c r="BK79" s="235"/>
      <c r="BL79" s="235"/>
      <c r="BM79" s="235"/>
      <c r="BN79" s="235"/>
      <c r="BO79" s="235"/>
    </row>
    <row r="80" spans="1:67" ht="15.95" customHeight="1" x14ac:dyDescent="0.15">
      <c r="A80" s="656"/>
      <c r="B80" s="292" t="s">
        <v>44</v>
      </c>
      <c r="C80" s="355">
        <f t="shared" si="24"/>
        <v>0</v>
      </c>
      <c r="D80" s="349"/>
      <c r="E80" s="350"/>
      <c r="F80" s="350"/>
      <c r="G80" s="350"/>
      <c r="H80" s="350"/>
      <c r="I80" s="351"/>
      <c r="J80" s="349"/>
      <c r="K80" s="351"/>
      <c r="L80" s="341"/>
      <c r="M80" s="419" t="s">
        <v>62</v>
      </c>
      <c r="N80" s="235"/>
      <c r="O80" s="235"/>
      <c r="P80" s="235"/>
      <c r="Q80" s="235"/>
      <c r="R80" s="235"/>
      <c r="S80" s="235"/>
      <c r="T80" s="235"/>
      <c r="U80" s="235"/>
      <c r="V80" s="235"/>
      <c r="W80" s="243"/>
      <c r="X80" s="23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420" t="s">
        <v>63</v>
      </c>
      <c r="BB80" s="420" t="s">
        <v>63</v>
      </c>
      <c r="BC80" s="420" t="s">
        <v>63</v>
      </c>
      <c r="BD80" s="337">
        <f t="shared" si="20"/>
        <v>0</v>
      </c>
      <c r="BE80" s="337">
        <f t="shared" si="21"/>
        <v>0</v>
      </c>
      <c r="BF80" s="337" t="str">
        <f t="shared" si="22"/>
        <v/>
      </c>
      <c r="BG80" s="235"/>
      <c r="BH80" s="235"/>
      <c r="BI80" s="235"/>
      <c r="BJ80" s="235"/>
      <c r="BK80" s="235"/>
      <c r="BL80" s="235"/>
      <c r="BM80" s="235"/>
      <c r="BN80" s="235"/>
      <c r="BO80" s="235"/>
    </row>
    <row r="81" spans="1:67" ht="15.95" customHeight="1" x14ac:dyDescent="0.15">
      <c r="A81" s="655" t="s">
        <v>67</v>
      </c>
      <c r="B81" s="291" t="s">
        <v>19</v>
      </c>
      <c r="C81" s="353">
        <f t="shared" si="24"/>
        <v>0</v>
      </c>
      <c r="D81" s="358"/>
      <c r="E81" s="359"/>
      <c r="F81" s="359"/>
      <c r="G81" s="359"/>
      <c r="H81" s="359"/>
      <c r="I81" s="371"/>
      <c r="J81" s="358"/>
      <c r="K81" s="371"/>
      <c r="L81" s="378"/>
      <c r="M81" s="419" t="s">
        <v>62</v>
      </c>
      <c r="N81" s="235"/>
      <c r="O81" s="235"/>
      <c r="P81" s="235"/>
      <c r="Q81" s="235"/>
      <c r="R81" s="235"/>
      <c r="S81" s="235"/>
      <c r="T81" s="235"/>
      <c r="U81" s="235"/>
      <c r="V81" s="235"/>
      <c r="W81" s="243"/>
      <c r="X81" s="235"/>
      <c r="AD81" s="235"/>
      <c r="AE81" s="235"/>
      <c r="AF81" s="235"/>
      <c r="AG81" s="235"/>
      <c r="AH81" s="235"/>
      <c r="AI81" s="235"/>
      <c r="AJ81" s="235"/>
      <c r="AK81" s="235"/>
      <c r="AL81" s="235"/>
      <c r="AM81" s="235"/>
      <c r="AN81" s="235"/>
      <c r="AO81" s="235"/>
      <c r="AP81" s="235"/>
      <c r="AQ81" s="235"/>
      <c r="AR81" s="235"/>
      <c r="AS81" s="235"/>
      <c r="AT81" s="235"/>
      <c r="AU81" s="235"/>
      <c r="AV81" s="235"/>
      <c r="AW81" s="235"/>
      <c r="AX81" s="235"/>
      <c r="AY81" s="235"/>
      <c r="AZ81" s="235"/>
      <c r="BA81" s="420" t="s">
        <v>63</v>
      </c>
      <c r="BB81" s="420" t="s">
        <v>63</v>
      </c>
      <c r="BC81" s="420" t="s">
        <v>63</v>
      </c>
      <c r="BD81" s="337">
        <f t="shared" si="20"/>
        <v>0</v>
      </c>
      <c r="BE81" s="337">
        <f t="shared" si="21"/>
        <v>0</v>
      </c>
      <c r="BF81" s="337" t="str">
        <f t="shared" si="22"/>
        <v/>
      </c>
      <c r="BG81" s="235"/>
      <c r="BH81" s="235"/>
      <c r="BI81" s="235"/>
      <c r="BJ81" s="235"/>
      <c r="BK81" s="235"/>
      <c r="BL81" s="235"/>
      <c r="BM81" s="235"/>
      <c r="BN81" s="235"/>
      <c r="BO81" s="235"/>
    </row>
    <row r="82" spans="1:67" ht="15.95" customHeight="1" x14ac:dyDescent="0.15">
      <c r="A82" s="656"/>
      <c r="B82" s="293" t="s">
        <v>44</v>
      </c>
      <c r="C82" s="355">
        <f t="shared" si="24"/>
        <v>0</v>
      </c>
      <c r="D82" s="349"/>
      <c r="E82" s="350"/>
      <c r="F82" s="350"/>
      <c r="G82" s="350"/>
      <c r="H82" s="350"/>
      <c r="I82" s="351"/>
      <c r="J82" s="349"/>
      <c r="K82" s="351"/>
      <c r="L82" s="341"/>
      <c r="M82" s="419" t="s">
        <v>62</v>
      </c>
      <c r="N82" s="235"/>
      <c r="O82" s="235"/>
      <c r="P82" s="235"/>
      <c r="Q82" s="235"/>
      <c r="R82" s="235"/>
      <c r="S82" s="235"/>
      <c r="T82" s="235"/>
      <c r="U82" s="235"/>
      <c r="V82" s="235"/>
      <c r="W82" s="243"/>
      <c r="X82" s="235"/>
      <c r="AD82" s="235"/>
      <c r="AE82" s="235"/>
      <c r="AF82" s="235"/>
      <c r="AG82" s="235"/>
      <c r="AH82" s="235"/>
      <c r="AI82" s="235"/>
      <c r="AJ82" s="235"/>
      <c r="AK82" s="235"/>
      <c r="AL82" s="235"/>
      <c r="AM82" s="235"/>
      <c r="AN82" s="235"/>
      <c r="AO82" s="235"/>
      <c r="AP82" s="235"/>
      <c r="AQ82" s="235"/>
      <c r="AR82" s="235"/>
      <c r="AS82" s="235"/>
      <c r="AT82" s="235"/>
      <c r="AU82" s="235"/>
      <c r="AV82" s="235"/>
      <c r="AW82" s="235"/>
      <c r="AX82" s="235"/>
      <c r="AY82" s="235"/>
      <c r="AZ82" s="235"/>
      <c r="BA82" s="420" t="s">
        <v>63</v>
      </c>
      <c r="BB82" s="420" t="s">
        <v>63</v>
      </c>
      <c r="BC82" s="420" t="s">
        <v>63</v>
      </c>
      <c r="BD82" s="337">
        <f t="shared" si="20"/>
        <v>0</v>
      </c>
      <c r="BE82" s="337">
        <f t="shared" si="21"/>
        <v>0</v>
      </c>
      <c r="BF82" s="337" t="str">
        <f t="shared" si="22"/>
        <v/>
      </c>
      <c r="BG82" s="235"/>
      <c r="BH82" s="235"/>
      <c r="BI82" s="235"/>
      <c r="BJ82" s="235"/>
      <c r="BK82" s="235"/>
      <c r="BL82" s="235"/>
      <c r="BM82" s="235"/>
      <c r="BN82" s="235"/>
      <c r="BO82" s="235"/>
    </row>
    <row r="83" spans="1:67" ht="15.95" customHeight="1" x14ac:dyDescent="0.15">
      <c r="A83" s="655" t="s">
        <v>68</v>
      </c>
      <c r="B83" s="291" t="s">
        <v>19</v>
      </c>
      <c r="C83" s="353">
        <f t="shared" si="24"/>
        <v>0</v>
      </c>
      <c r="D83" s="358"/>
      <c r="E83" s="359"/>
      <c r="F83" s="359"/>
      <c r="G83" s="359"/>
      <c r="H83" s="359"/>
      <c r="I83" s="371"/>
      <c r="J83" s="358"/>
      <c r="K83" s="371"/>
      <c r="L83" s="378"/>
      <c r="M83" s="419" t="s">
        <v>62</v>
      </c>
      <c r="N83" s="235"/>
      <c r="O83" s="235"/>
      <c r="P83" s="235"/>
      <c r="Q83" s="235"/>
      <c r="R83" s="235"/>
      <c r="S83" s="235"/>
      <c r="T83" s="235"/>
      <c r="U83" s="235"/>
      <c r="V83" s="235"/>
      <c r="W83" s="243"/>
      <c r="X83" s="235"/>
      <c r="AD83" s="235"/>
      <c r="AE83" s="235"/>
      <c r="AF83" s="235"/>
      <c r="AG83" s="235"/>
      <c r="AH83" s="235"/>
      <c r="AI83" s="235"/>
      <c r="AJ83" s="235"/>
      <c r="AK83" s="235"/>
      <c r="AL83" s="235"/>
      <c r="AM83" s="235"/>
      <c r="AN83" s="235"/>
      <c r="AO83" s="235"/>
      <c r="AP83" s="235"/>
      <c r="AQ83" s="235"/>
      <c r="AR83" s="235"/>
      <c r="AS83" s="235"/>
      <c r="AT83" s="235"/>
      <c r="AU83" s="235"/>
      <c r="AV83" s="235"/>
      <c r="AW83" s="235"/>
      <c r="AX83" s="235"/>
      <c r="AY83" s="235"/>
      <c r="AZ83" s="235"/>
      <c r="BA83" s="420" t="s">
        <v>63</v>
      </c>
      <c r="BB83" s="420" t="s">
        <v>63</v>
      </c>
      <c r="BC83" s="420" t="s">
        <v>63</v>
      </c>
      <c r="BD83" s="337">
        <f t="shared" si="20"/>
        <v>0</v>
      </c>
      <c r="BE83" s="337">
        <f t="shared" si="21"/>
        <v>0</v>
      </c>
      <c r="BF83" s="337" t="str">
        <f t="shared" si="22"/>
        <v/>
      </c>
      <c r="BG83" s="235"/>
      <c r="BH83" s="235"/>
      <c r="BI83" s="235"/>
      <c r="BJ83" s="235"/>
      <c r="BK83" s="235"/>
      <c r="BL83" s="235"/>
      <c r="BM83" s="235"/>
      <c r="BN83" s="235"/>
      <c r="BO83" s="235"/>
    </row>
    <row r="84" spans="1:67" ht="15.95" customHeight="1" x14ac:dyDescent="0.15">
      <c r="A84" s="661"/>
      <c r="B84" s="292" t="s">
        <v>44</v>
      </c>
      <c r="C84" s="354">
        <f t="shared" si="24"/>
        <v>0</v>
      </c>
      <c r="D84" s="347"/>
      <c r="E84" s="348"/>
      <c r="F84" s="348"/>
      <c r="G84" s="348"/>
      <c r="H84" s="348"/>
      <c r="I84" s="345"/>
      <c r="J84" s="347"/>
      <c r="K84" s="345"/>
      <c r="L84" s="340"/>
      <c r="M84" s="419" t="s">
        <v>62</v>
      </c>
      <c r="N84" s="235"/>
      <c r="O84" s="235"/>
      <c r="P84" s="235"/>
      <c r="Q84" s="235"/>
      <c r="R84" s="235"/>
      <c r="S84" s="235"/>
      <c r="T84" s="235"/>
      <c r="U84" s="235"/>
      <c r="V84" s="235"/>
      <c r="W84" s="243"/>
      <c r="X84" s="23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c r="BA84" s="420" t="s">
        <v>63</v>
      </c>
      <c r="BB84" s="420" t="s">
        <v>63</v>
      </c>
      <c r="BC84" s="420" t="s">
        <v>63</v>
      </c>
      <c r="BD84" s="337">
        <f t="shared" si="20"/>
        <v>0</v>
      </c>
      <c r="BE84" s="337">
        <f t="shared" si="21"/>
        <v>0</v>
      </c>
      <c r="BF84" s="337" t="str">
        <f t="shared" si="22"/>
        <v/>
      </c>
      <c r="BG84" s="235"/>
      <c r="BH84" s="235"/>
      <c r="BI84" s="235"/>
      <c r="BJ84" s="235"/>
      <c r="BK84" s="235"/>
      <c r="BL84" s="235"/>
      <c r="BM84" s="235"/>
      <c r="BN84" s="235"/>
      <c r="BO84" s="235"/>
    </row>
    <row r="85" spans="1:67" ht="15.95" customHeight="1" x14ac:dyDescent="0.15">
      <c r="A85" s="661"/>
      <c r="B85" s="292" t="s">
        <v>20</v>
      </c>
      <c r="C85" s="354">
        <f t="shared" si="24"/>
        <v>0</v>
      </c>
      <c r="D85" s="347"/>
      <c r="E85" s="348"/>
      <c r="F85" s="348"/>
      <c r="G85" s="348"/>
      <c r="H85" s="348"/>
      <c r="I85" s="345"/>
      <c r="J85" s="347"/>
      <c r="K85" s="345"/>
      <c r="L85" s="340"/>
      <c r="M85" s="419" t="s">
        <v>62</v>
      </c>
      <c r="N85" s="235"/>
      <c r="O85" s="235"/>
      <c r="P85" s="235"/>
      <c r="Q85" s="235"/>
      <c r="R85" s="235"/>
      <c r="S85" s="235"/>
      <c r="T85" s="235"/>
      <c r="U85" s="235"/>
      <c r="V85" s="235"/>
      <c r="W85" s="243"/>
      <c r="X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c r="BA85" s="420" t="s">
        <v>63</v>
      </c>
      <c r="BB85" s="420" t="s">
        <v>63</v>
      </c>
      <c r="BC85" s="420" t="s">
        <v>63</v>
      </c>
      <c r="BD85" s="337">
        <f t="shared" si="20"/>
        <v>0</v>
      </c>
      <c r="BE85" s="337">
        <f t="shared" si="21"/>
        <v>0</v>
      </c>
      <c r="BF85" s="337" t="str">
        <f t="shared" si="22"/>
        <v/>
      </c>
      <c r="BG85" s="235"/>
      <c r="BH85" s="235"/>
      <c r="BI85" s="235"/>
      <c r="BJ85" s="235"/>
      <c r="BK85" s="235"/>
      <c r="BL85" s="235"/>
      <c r="BM85" s="235"/>
      <c r="BN85" s="235"/>
      <c r="BO85" s="235"/>
    </row>
    <row r="86" spans="1:67" ht="15.95" customHeight="1" x14ac:dyDescent="0.15">
      <c r="A86" s="661"/>
      <c r="B86" s="292" t="s">
        <v>42</v>
      </c>
      <c r="C86" s="354">
        <f t="shared" si="24"/>
        <v>0</v>
      </c>
      <c r="D86" s="347"/>
      <c r="E86" s="348"/>
      <c r="F86" s="348"/>
      <c r="G86" s="348"/>
      <c r="H86" s="348"/>
      <c r="I86" s="345"/>
      <c r="J86" s="347"/>
      <c r="K86" s="345"/>
      <c r="L86" s="340"/>
      <c r="M86" s="419" t="s">
        <v>62</v>
      </c>
      <c r="N86" s="235"/>
      <c r="O86" s="235"/>
      <c r="P86" s="235"/>
      <c r="Q86" s="235"/>
      <c r="R86" s="235"/>
      <c r="S86" s="235"/>
      <c r="T86" s="235"/>
      <c r="U86" s="235"/>
      <c r="V86" s="235"/>
      <c r="W86" s="243"/>
      <c r="X86" s="23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c r="BA86" s="420" t="s">
        <v>63</v>
      </c>
      <c r="BB86" s="420" t="s">
        <v>63</v>
      </c>
      <c r="BC86" s="420" t="s">
        <v>63</v>
      </c>
      <c r="BD86" s="337">
        <f t="shared" si="20"/>
        <v>0</v>
      </c>
      <c r="BE86" s="337">
        <f t="shared" si="21"/>
        <v>0</v>
      </c>
      <c r="BF86" s="337" t="str">
        <f t="shared" si="22"/>
        <v/>
      </c>
      <c r="BG86" s="235"/>
      <c r="BH86" s="235"/>
      <c r="BI86" s="235"/>
      <c r="BJ86" s="235"/>
      <c r="BK86" s="235"/>
      <c r="BL86" s="235"/>
      <c r="BM86" s="235"/>
      <c r="BN86" s="235"/>
      <c r="BO86" s="235"/>
    </row>
    <row r="87" spans="1:67" ht="15.95" customHeight="1" x14ac:dyDescent="0.15">
      <c r="A87" s="661"/>
      <c r="B87" s="292" t="s">
        <v>23</v>
      </c>
      <c r="C87" s="354">
        <f t="shared" si="24"/>
        <v>0</v>
      </c>
      <c r="D87" s="347"/>
      <c r="E87" s="348"/>
      <c r="F87" s="348"/>
      <c r="G87" s="348"/>
      <c r="H87" s="348"/>
      <c r="I87" s="345"/>
      <c r="J87" s="347"/>
      <c r="K87" s="345"/>
      <c r="L87" s="340"/>
      <c r="M87" s="419" t="s">
        <v>62</v>
      </c>
      <c r="N87" s="235"/>
      <c r="O87" s="235"/>
      <c r="P87" s="235"/>
      <c r="Q87" s="235"/>
      <c r="R87" s="235"/>
      <c r="S87" s="235"/>
      <c r="T87" s="235"/>
      <c r="U87" s="235"/>
      <c r="V87" s="235"/>
      <c r="W87" s="243"/>
      <c r="X87" s="235"/>
      <c r="AD87" s="235"/>
      <c r="AE87" s="235"/>
      <c r="AF87" s="235"/>
      <c r="AG87" s="235"/>
      <c r="AH87" s="235"/>
      <c r="AI87" s="235"/>
      <c r="AJ87" s="235"/>
      <c r="AK87" s="235"/>
      <c r="AL87" s="235"/>
      <c r="AM87" s="235"/>
      <c r="AN87" s="235"/>
      <c r="AO87" s="235"/>
      <c r="AP87" s="235"/>
      <c r="AQ87" s="235"/>
      <c r="AR87" s="235"/>
      <c r="AS87" s="235"/>
      <c r="AT87" s="235"/>
      <c r="AU87" s="235"/>
      <c r="AV87" s="235"/>
      <c r="AW87" s="235"/>
      <c r="AX87" s="235"/>
      <c r="AY87" s="235"/>
      <c r="AZ87" s="235"/>
      <c r="BA87" s="420" t="s">
        <v>63</v>
      </c>
      <c r="BB87" s="420" t="s">
        <v>63</v>
      </c>
      <c r="BC87" s="420" t="s">
        <v>63</v>
      </c>
      <c r="BD87" s="337">
        <f t="shared" si="20"/>
        <v>0</v>
      </c>
      <c r="BE87" s="337">
        <f t="shared" si="21"/>
        <v>0</v>
      </c>
      <c r="BF87" s="337" t="str">
        <f t="shared" si="22"/>
        <v/>
      </c>
      <c r="BG87" s="235"/>
      <c r="BH87" s="235"/>
      <c r="BI87" s="235"/>
      <c r="BJ87" s="235"/>
      <c r="BK87" s="235"/>
      <c r="BL87" s="235"/>
      <c r="BM87" s="235"/>
      <c r="BN87" s="235"/>
      <c r="BO87" s="235"/>
    </row>
    <row r="88" spans="1:67" ht="15.95" customHeight="1" x14ac:dyDescent="0.15">
      <c r="A88" s="656"/>
      <c r="B88" s="293" t="s">
        <v>24</v>
      </c>
      <c r="C88" s="355">
        <f t="shared" si="24"/>
        <v>0</v>
      </c>
      <c r="D88" s="349"/>
      <c r="E88" s="350"/>
      <c r="F88" s="350"/>
      <c r="G88" s="350"/>
      <c r="H88" s="350"/>
      <c r="I88" s="351"/>
      <c r="J88" s="349"/>
      <c r="K88" s="351"/>
      <c r="L88" s="341"/>
      <c r="M88" s="419" t="s">
        <v>62</v>
      </c>
      <c r="N88" s="235"/>
      <c r="O88" s="235"/>
      <c r="P88" s="235"/>
      <c r="Q88" s="235"/>
      <c r="R88" s="235"/>
      <c r="S88" s="235"/>
      <c r="T88" s="235"/>
      <c r="U88" s="235"/>
      <c r="V88" s="235"/>
      <c r="W88" s="243"/>
      <c r="X88" s="235"/>
      <c r="AD88" s="235"/>
      <c r="AE88" s="235"/>
      <c r="AF88" s="235"/>
      <c r="AG88" s="235"/>
      <c r="AH88" s="235"/>
      <c r="AI88" s="235"/>
      <c r="AJ88" s="235"/>
      <c r="AK88" s="235"/>
      <c r="AL88" s="235"/>
      <c r="AM88" s="235"/>
      <c r="AN88" s="235"/>
      <c r="AO88" s="235"/>
      <c r="AP88" s="235"/>
      <c r="AQ88" s="235"/>
      <c r="AR88" s="235"/>
      <c r="AS88" s="235"/>
      <c r="AT88" s="235"/>
      <c r="AU88" s="235"/>
      <c r="AV88" s="235"/>
      <c r="AW88" s="235"/>
      <c r="AX88" s="235"/>
      <c r="AY88" s="235"/>
      <c r="AZ88" s="235"/>
      <c r="BA88" s="420" t="s">
        <v>63</v>
      </c>
      <c r="BB88" s="420" t="s">
        <v>63</v>
      </c>
      <c r="BC88" s="420" t="s">
        <v>63</v>
      </c>
      <c r="BD88" s="337">
        <f>IF($C88&lt;&gt;($J88+$K88),1,0)</f>
        <v>0</v>
      </c>
      <c r="BE88" s="337">
        <f t="shared" si="21"/>
        <v>0</v>
      </c>
      <c r="BF88" s="337" t="str">
        <f>IF($C88=0,"",IF($L88="",IF($C88="","",1),0))</f>
        <v/>
      </c>
      <c r="BG88" s="235"/>
      <c r="BH88" s="235"/>
      <c r="BI88" s="235"/>
      <c r="BJ88" s="235"/>
      <c r="BK88" s="235"/>
      <c r="BL88" s="235"/>
      <c r="BM88" s="235"/>
      <c r="BN88" s="235"/>
      <c r="BO88" s="235"/>
    </row>
    <row r="89" spans="1:67" s="235" customFormat="1" ht="30" customHeight="1" x14ac:dyDescent="0.2">
      <c r="A89" s="317" t="s">
        <v>69</v>
      </c>
      <c r="B89" s="294"/>
      <c r="C89" s="294"/>
      <c r="D89" s="295"/>
      <c r="E89" s="295"/>
      <c r="F89" s="295"/>
      <c r="G89" s="296"/>
      <c r="H89" s="296"/>
      <c r="I89" s="296"/>
      <c r="J89" s="296"/>
      <c r="K89" s="297"/>
      <c r="L89" s="297"/>
      <c r="M89" s="421"/>
      <c r="N89" s="422"/>
      <c r="V89" s="243"/>
    </row>
    <row r="90" spans="1:67" ht="31.5" customHeight="1" x14ac:dyDescent="0.15">
      <c r="A90" s="655" t="s">
        <v>70</v>
      </c>
      <c r="B90" s="662"/>
      <c r="C90" s="677" t="s">
        <v>71</v>
      </c>
      <c r="D90" s="678"/>
      <c r="E90" s="677" t="s">
        <v>72</v>
      </c>
      <c r="F90" s="679"/>
      <c r="G90" s="680" t="s">
        <v>73</v>
      </c>
      <c r="H90" s="678"/>
      <c r="I90" s="298"/>
      <c r="J90" s="298"/>
      <c r="K90" s="298"/>
      <c r="L90" s="298"/>
      <c r="M90" s="421"/>
      <c r="N90" s="421"/>
      <c r="O90" s="421"/>
      <c r="P90" s="244"/>
      <c r="Q90" s="235"/>
      <c r="R90" s="235"/>
      <c r="S90" s="235"/>
      <c r="T90" s="235"/>
      <c r="U90" s="235"/>
      <c r="V90" s="235"/>
      <c r="W90" s="235"/>
      <c r="X90" s="243"/>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row>
    <row r="91" spans="1:67" ht="21" x14ac:dyDescent="0.15">
      <c r="A91" s="663"/>
      <c r="B91" s="663"/>
      <c r="C91" s="300" t="s">
        <v>74</v>
      </c>
      <c r="D91" s="301" t="s">
        <v>75</v>
      </c>
      <c r="E91" s="300" t="s">
        <v>74</v>
      </c>
      <c r="F91" s="302" t="s">
        <v>75</v>
      </c>
      <c r="G91" s="303" t="s">
        <v>74</v>
      </c>
      <c r="H91" s="301" t="s">
        <v>75</v>
      </c>
      <c r="I91" s="298"/>
      <c r="J91" s="298"/>
      <c r="K91" s="298"/>
      <c r="L91" s="298"/>
      <c r="M91" s="421"/>
      <c r="N91" s="421"/>
      <c r="O91" s="421"/>
      <c r="P91" s="244"/>
      <c r="Q91" s="235"/>
      <c r="R91" s="235"/>
      <c r="S91" s="235"/>
      <c r="T91" s="235"/>
      <c r="U91" s="235"/>
      <c r="V91" s="235"/>
      <c r="W91" s="235"/>
      <c r="X91" s="243"/>
      <c r="AD91" s="235"/>
      <c r="AE91" s="235"/>
      <c r="AF91" s="235"/>
      <c r="AG91" s="235"/>
      <c r="AH91" s="235"/>
      <c r="AI91" s="235"/>
      <c r="AJ91" s="235"/>
      <c r="AK91" s="235"/>
      <c r="AL91" s="235"/>
      <c r="AM91" s="235"/>
      <c r="AN91" s="235"/>
      <c r="AO91" s="235"/>
      <c r="AP91" s="235"/>
      <c r="AQ91" s="235"/>
      <c r="AR91" s="235"/>
      <c r="AS91" s="235"/>
      <c r="AT91" s="235"/>
      <c r="AU91" s="235"/>
      <c r="AV91" s="235"/>
      <c r="AW91" s="235"/>
      <c r="AX91" s="235"/>
      <c r="AY91" s="235"/>
      <c r="AZ91" s="235"/>
      <c r="BA91" s="235"/>
      <c r="BB91" s="235"/>
      <c r="BC91" s="235"/>
      <c r="BD91" s="235"/>
      <c r="BE91" s="235"/>
      <c r="BF91" s="235"/>
      <c r="BG91" s="235"/>
      <c r="BH91" s="235"/>
      <c r="BI91" s="235"/>
      <c r="BJ91" s="235"/>
      <c r="BK91" s="235"/>
      <c r="BL91" s="235"/>
      <c r="BM91" s="235"/>
      <c r="BN91" s="235"/>
      <c r="BO91" s="235"/>
    </row>
    <row r="92" spans="1:67" ht="15.95" customHeight="1" x14ac:dyDescent="0.15">
      <c r="A92" s="653" t="s">
        <v>76</v>
      </c>
      <c r="B92" s="653"/>
      <c r="C92" s="398"/>
      <c r="D92" s="399"/>
      <c r="E92" s="398"/>
      <c r="F92" s="400"/>
      <c r="G92" s="401"/>
      <c r="H92" s="399"/>
      <c r="I92" s="298"/>
      <c r="J92" s="298"/>
      <c r="K92" s="298"/>
      <c r="L92" s="298"/>
      <c r="M92" s="421"/>
      <c r="N92" s="421"/>
      <c r="O92" s="421"/>
      <c r="P92" s="244"/>
      <c r="Q92" s="235"/>
      <c r="R92" s="235"/>
      <c r="S92" s="235"/>
      <c r="T92" s="235"/>
      <c r="U92" s="235"/>
      <c r="V92" s="235"/>
      <c r="W92" s="235"/>
      <c r="X92" s="243"/>
      <c r="AD92" s="235"/>
      <c r="AE92" s="235"/>
      <c r="AF92" s="235"/>
      <c r="AG92" s="235"/>
      <c r="AH92" s="235"/>
      <c r="AI92" s="235"/>
      <c r="AJ92" s="235"/>
      <c r="AK92" s="235"/>
      <c r="AL92" s="235"/>
      <c r="AM92" s="235"/>
      <c r="AN92" s="235"/>
      <c r="AO92" s="235"/>
      <c r="AP92" s="235"/>
      <c r="AQ92" s="235"/>
      <c r="AR92" s="235"/>
      <c r="AS92" s="235"/>
      <c r="AT92" s="235"/>
      <c r="AU92" s="235"/>
      <c r="AV92" s="235"/>
      <c r="AW92" s="235"/>
      <c r="AX92" s="235"/>
      <c r="AY92" s="235"/>
      <c r="AZ92" s="235"/>
      <c r="BA92" s="235"/>
      <c r="BB92" s="235"/>
      <c r="BC92" s="235"/>
      <c r="BD92" s="235"/>
      <c r="BE92" s="235"/>
      <c r="BF92" s="235"/>
      <c r="BG92" s="235"/>
      <c r="BH92" s="235"/>
      <c r="BI92" s="235"/>
      <c r="BJ92" s="235"/>
      <c r="BK92" s="235"/>
      <c r="BL92" s="235"/>
      <c r="BM92" s="235"/>
      <c r="BN92" s="235"/>
      <c r="BO92" s="235"/>
    </row>
    <row r="93" spans="1:67" ht="15.95" customHeight="1" x14ac:dyDescent="0.15">
      <c r="A93" s="657" t="s">
        <v>77</v>
      </c>
      <c r="B93" s="657"/>
      <c r="C93" s="402"/>
      <c r="D93" s="403"/>
      <c r="E93" s="402"/>
      <c r="F93" s="404"/>
      <c r="G93" s="405"/>
      <c r="H93" s="403"/>
      <c r="I93" s="298"/>
      <c r="J93" s="298"/>
      <c r="K93" s="298"/>
      <c r="L93" s="298"/>
      <c r="M93" s="421"/>
      <c r="N93" s="421"/>
      <c r="O93" s="421"/>
      <c r="P93" s="244"/>
      <c r="Q93" s="235"/>
      <c r="R93" s="235"/>
      <c r="S93" s="235"/>
      <c r="T93" s="235"/>
      <c r="U93" s="235"/>
      <c r="V93" s="235"/>
      <c r="W93" s="235"/>
      <c r="X93" s="243"/>
      <c r="AD93" s="235"/>
      <c r="AE93" s="235"/>
      <c r="AF93" s="235"/>
      <c r="AG93" s="235"/>
      <c r="AH93" s="235"/>
      <c r="AI93" s="235"/>
      <c r="AJ93" s="235"/>
      <c r="AK93" s="235"/>
      <c r="AL93" s="235"/>
      <c r="AM93" s="235"/>
      <c r="AN93" s="235"/>
      <c r="AO93" s="235"/>
      <c r="AP93" s="235"/>
      <c r="AQ93" s="235"/>
      <c r="AR93" s="235"/>
      <c r="AS93" s="235"/>
      <c r="AT93" s="235"/>
      <c r="AU93" s="235"/>
      <c r="AV93" s="235"/>
      <c r="AW93" s="235"/>
      <c r="AX93" s="235"/>
      <c r="AY93" s="235"/>
      <c r="AZ93" s="235"/>
      <c r="BA93" s="235"/>
      <c r="BB93" s="235"/>
      <c r="BC93" s="235"/>
      <c r="BD93" s="235"/>
      <c r="BE93" s="235"/>
      <c r="BF93" s="235"/>
      <c r="BG93" s="235"/>
      <c r="BH93" s="235"/>
      <c r="BI93" s="235"/>
      <c r="BJ93" s="235"/>
      <c r="BK93" s="235"/>
      <c r="BL93" s="235"/>
      <c r="BM93" s="235"/>
      <c r="BN93" s="235"/>
      <c r="BO93" s="235"/>
    </row>
    <row r="94" spans="1:67" ht="15.95" customHeight="1" x14ac:dyDescent="0.15">
      <c r="A94" s="657" t="s">
        <v>78</v>
      </c>
      <c r="B94" s="657"/>
      <c r="C94" s="402"/>
      <c r="D94" s="403"/>
      <c r="E94" s="402"/>
      <c r="F94" s="404"/>
      <c r="G94" s="405"/>
      <c r="H94" s="403"/>
      <c r="I94" s="298"/>
      <c r="J94" s="298"/>
      <c r="K94" s="298"/>
      <c r="L94" s="298"/>
      <c r="M94" s="421"/>
      <c r="N94" s="421"/>
      <c r="O94" s="421"/>
      <c r="P94" s="244"/>
      <c r="Q94" s="235"/>
      <c r="R94" s="235"/>
      <c r="S94" s="235"/>
      <c r="T94" s="235"/>
      <c r="U94" s="235"/>
      <c r="V94" s="235"/>
      <c r="W94" s="235"/>
      <c r="X94" s="243"/>
      <c r="AD94" s="235"/>
      <c r="AE94" s="235"/>
      <c r="AF94" s="235"/>
      <c r="AG94" s="235"/>
      <c r="AH94" s="235"/>
      <c r="AI94" s="235"/>
      <c r="AJ94" s="235"/>
      <c r="AK94" s="235"/>
      <c r="AL94" s="235"/>
      <c r="AM94" s="235"/>
      <c r="AN94" s="235"/>
      <c r="AO94" s="235"/>
      <c r="AP94" s="235"/>
      <c r="AQ94" s="235"/>
      <c r="AR94" s="235"/>
      <c r="AS94" s="235"/>
      <c r="AT94" s="235"/>
      <c r="AU94" s="235"/>
      <c r="AV94" s="235"/>
      <c r="AW94" s="235"/>
      <c r="AX94" s="235"/>
      <c r="AY94" s="235"/>
      <c r="AZ94" s="235"/>
      <c r="BA94" s="235"/>
      <c r="BB94" s="235"/>
      <c r="BC94" s="235"/>
      <c r="BD94" s="235"/>
      <c r="BE94" s="235"/>
      <c r="BF94" s="235"/>
      <c r="BG94" s="235"/>
      <c r="BH94" s="235"/>
      <c r="BI94" s="235"/>
      <c r="BJ94" s="235"/>
      <c r="BK94" s="235"/>
      <c r="BL94" s="235"/>
      <c r="BM94" s="235"/>
      <c r="BN94" s="235"/>
      <c r="BO94" s="235"/>
    </row>
    <row r="95" spans="1:67" ht="24.75" customHeight="1" x14ac:dyDescent="0.15">
      <c r="A95" s="658" t="s">
        <v>79</v>
      </c>
      <c r="B95" s="658"/>
      <c r="C95" s="349"/>
      <c r="D95" s="365"/>
      <c r="E95" s="349"/>
      <c r="F95" s="397"/>
      <c r="G95" s="376"/>
      <c r="H95" s="365"/>
      <c r="I95" s="298"/>
      <c r="J95" s="298"/>
      <c r="K95" s="298"/>
      <c r="L95" s="298"/>
      <c r="M95" s="421"/>
      <c r="N95" s="421"/>
      <c r="O95" s="421"/>
      <c r="P95" s="244"/>
      <c r="Q95" s="235"/>
      <c r="R95" s="235"/>
      <c r="S95" s="235"/>
      <c r="T95" s="235"/>
      <c r="U95" s="235"/>
      <c r="V95" s="235"/>
      <c r="W95" s="235"/>
      <c r="X95" s="243"/>
      <c r="AD95" s="235"/>
      <c r="AE95" s="235"/>
      <c r="AF95" s="235"/>
      <c r="AG95" s="235"/>
      <c r="AH95" s="235"/>
      <c r="AI95" s="235"/>
      <c r="AJ95" s="235"/>
      <c r="AK95" s="235"/>
      <c r="AL95" s="235"/>
      <c r="AM95" s="235"/>
      <c r="AN95" s="235"/>
      <c r="AO95" s="235"/>
      <c r="AP95" s="235"/>
      <c r="AQ95" s="235"/>
      <c r="AR95" s="235"/>
      <c r="AS95" s="235"/>
      <c r="AT95" s="235"/>
      <c r="AU95" s="235"/>
      <c r="AV95" s="235"/>
      <c r="AW95" s="235"/>
      <c r="AX95" s="235"/>
      <c r="AY95" s="235"/>
      <c r="AZ95" s="235"/>
      <c r="BA95" s="235"/>
      <c r="BB95" s="235"/>
      <c r="BC95" s="235"/>
      <c r="BD95" s="235"/>
      <c r="BE95" s="235"/>
      <c r="BF95" s="235"/>
      <c r="BG95" s="235"/>
      <c r="BH95" s="235"/>
      <c r="BI95" s="235"/>
      <c r="BJ95" s="235"/>
      <c r="BK95" s="235"/>
      <c r="BL95" s="235"/>
      <c r="BM95" s="235"/>
      <c r="BN95" s="235"/>
      <c r="BO95" s="235"/>
    </row>
    <row r="96" spans="1:67" s="235" customFormat="1" ht="30" customHeight="1" x14ac:dyDescent="0.2">
      <c r="A96" s="304" t="s">
        <v>80</v>
      </c>
      <c r="B96" s="305"/>
      <c r="C96" s="284"/>
      <c r="D96" s="284"/>
      <c r="E96" s="284"/>
      <c r="F96" s="284"/>
      <c r="G96" s="284"/>
      <c r="H96" s="284"/>
      <c r="I96" s="306"/>
      <c r="J96" s="305"/>
      <c r="K96" s="297"/>
      <c r="L96" s="297"/>
      <c r="M96" s="421"/>
      <c r="N96" s="233"/>
      <c r="V96" s="243"/>
    </row>
    <row r="97" spans="1:67" s="235" customFormat="1" ht="30" customHeight="1" x14ac:dyDescent="0.2">
      <c r="A97" s="307" t="s">
        <v>81</v>
      </c>
      <c r="B97" s="308"/>
      <c r="C97" s="308"/>
      <c r="D97" s="308"/>
      <c r="E97" s="308"/>
      <c r="F97" s="308"/>
      <c r="G97" s="308"/>
      <c r="H97" s="308"/>
      <c r="I97" s="308"/>
      <c r="J97" s="308"/>
      <c r="K97" s="309"/>
      <c r="L97" s="289"/>
      <c r="M97" s="417"/>
      <c r="N97" s="417"/>
      <c r="V97" s="243"/>
    </row>
    <row r="98" spans="1:67" ht="15" x14ac:dyDescent="0.2">
      <c r="A98" s="659" t="s">
        <v>4</v>
      </c>
      <c r="B98" s="659" t="s">
        <v>6</v>
      </c>
      <c r="C98" s="310"/>
      <c r="D98" s="310"/>
      <c r="E98" s="310"/>
      <c r="F98" s="310"/>
      <c r="G98" s="311"/>
      <c r="H98" s="312"/>
      <c r="I98" s="312"/>
      <c r="J98" s="312"/>
      <c r="K98" s="313"/>
      <c r="L98" s="282"/>
      <c r="M98" s="235"/>
      <c r="N98" s="235"/>
      <c r="O98" s="235"/>
      <c r="P98" s="235"/>
      <c r="Q98" s="235"/>
      <c r="R98" s="235"/>
      <c r="S98" s="235"/>
      <c r="T98" s="235"/>
      <c r="U98" s="235"/>
      <c r="V98" s="243"/>
      <c r="W98" s="235"/>
      <c r="X98" s="235"/>
      <c r="AD98" s="235"/>
      <c r="AE98" s="235"/>
      <c r="AF98" s="235"/>
      <c r="AG98" s="235"/>
      <c r="AH98" s="235"/>
      <c r="AI98" s="235"/>
      <c r="AJ98" s="235"/>
      <c r="AK98" s="235"/>
      <c r="AL98" s="235"/>
      <c r="AM98" s="235"/>
      <c r="AN98" s="235"/>
      <c r="AO98" s="235"/>
      <c r="AP98" s="235"/>
      <c r="AQ98" s="235"/>
      <c r="AR98" s="235"/>
      <c r="AS98" s="235"/>
      <c r="AT98" s="235"/>
      <c r="AU98" s="235"/>
      <c r="AV98" s="235"/>
      <c r="AW98" s="235"/>
      <c r="AX98" s="235"/>
      <c r="AY98" s="235"/>
      <c r="AZ98" s="235"/>
      <c r="BA98" s="235"/>
      <c r="BB98" s="235"/>
      <c r="BC98" s="235"/>
      <c r="BD98" s="235"/>
      <c r="BE98" s="235"/>
      <c r="BF98" s="235"/>
      <c r="BG98" s="235"/>
      <c r="BH98" s="235"/>
      <c r="BI98" s="235"/>
      <c r="BJ98" s="235"/>
      <c r="BK98" s="235"/>
      <c r="BL98" s="235"/>
      <c r="BM98" s="235"/>
      <c r="BN98" s="235"/>
      <c r="BO98" s="235"/>
    </row>
    <row r="99" spans="1:67" ht="15" x14ac:dyDescent="0.2">
      <c r="A99" s="660"/>
      <c r="B99" s="660"/>
      <c r="C99" s="314"/>
      <c r="D99" s="310"/>
      <c r="E99" s="311"/>
      <c r="F99" s="311"/>
      <c r="G99" s="311"/>
      <c r="H99" s="312"/>
      <c r="I99" s="312"/>
      <c r="J99" s="312"/>
      <c r="K99" s="313"/>
      <c r="L99" s="282"/>
      <c r="M99" s="235"/>
      <c r="N99" s="235"/>
      <c r="O99" s="235"/>
      <c r="P99" s="235"/>
      <c r="Q99" s="235"/>
      <c r="R99" s="235"/>
      <c r="S99" s="235"/>
      <c r="T99" s="235"/>
      <c r="U99" s="235"/>
      <c r="V99" s="243"/>
      <c r="W99" s="235"/>
      <c r="X99" s="235"/>
      <c r="AD99" s="235"/>
      <c r="AE99" s="235"/>
      <c r="AF99" s="235"/>
      <c r="AG99" s="235"/>
      <c r="AH99" s="235"/>
      <c r="AI99" s="235"/>
      <c r="AJ99" s="235"/>
      <c r="AK99" s="235"/>
      <c r="AL99" s="235"/>
      <c r="AM99" s="235"/>
      <c r="AN99" s="235"/>
      <c r="AO99" s="235"/>
      <c r="AP99" s="235"/>
      <c r="AQ99" s="235"/>
      <c r="AR99" s="235"/>
      <c r="AS99" s="235"/>
      <c r="AT99" s="235"/>
      <c r="AU99" s="235"/>
      <c r="AV99" s="235"/>
      <c r="AW99" s="235"/>
      <c r="AX99" s="235"/>
      <c r="AY99" s="235"/>
      <c r="AZ99" s="235"/>
      <c r="BA99" s="235"/>
      <c r="BB99" s="235"/>
      <c r="BC99" s="235"/>
      <c r="BD99" s="235"/>
      <c r="BE99" s="235"/>
      <c r="BF99" s="235"/>
      <c r="BG99" s="235"/>
      <c r="BH99" s="235"/>
      <c r="BI99" s="235"/>
      <c r="BJ99" s="235"/>
      <c r="BK99" s="235"/>
      <c r="BL99" s="235"/>
      <c r="BM99" s="235"/>
      <c r="BN99" s="235"/>
      <c r="BO99" s="235"/>
    </row>
    <row r="100" spans="1:67" ht="21" x14ac:dyDescent="0.2">
      <c r="A100" s="315" t="s">
        <v>82</v>
      </c>
      <c r="B100" s="384"/>
      <c r="C100" s="316"/>
      <c r="D100" s="316"/>
      <c r="E100" s="316"/>
      <c r="F100" s="316"/>
      <c r="G100" s="280"/>
      <c r="H100" s="312"/>
      <c r="I100" s="312"/>
      <c r="J100" s="312"/>
      <c r="K100" s="313"/>
      <c r="L100" s="282"/>
      <c r="M100" s="235"/>
      <c r="N100" s="235"/>
      <c r="O100" s="235"/>
      <c r="P100" s="235"/>
      <c r="Q100" s="235"/>
      <c r="R100" s="235"/>
      <c r="S100" s="235"/>
      <c r="T100" s="235"/>
      <c r="U100" s="235"/>
      <c r="V100" s="243"/>
      <c r="W100" s="235"/>
      <c r="X100" s="235"/>
      <c r="AD100" s="235"/>
      <c r="AE100" s="235"/>
      <c r="BA100" s="235"/>
      <c r="BB100" s="235"/>
      <c r="BC100" s="235"/>
      <c r="BD100" s="235"/>
      <c r="BE100" s="235"/>
    </row>
    <row r="101" spans="1:67" s="235" customFormat="1" ht="30" customHeight="1" x14ac:dyDescent="0.2">
      <c r="A101" s="317" t="s">
        <v>83</v>
      </c>
      <c r="B101" s="318"/>
      <c r="C101" s="319"/>
      <c r="D101" s="320"/>
      <c r="E101" s="321"/>
      <c r="F101" s="322"/>
      <c r="G101" s="322"/>
      <c r="H101" s="322"/>
      <c r="I101" s="322"/>
      <c r="J101" s="322"/>
      <c r="K101" s="323"/>
      <c r="L101" s="322"/>
      <c r="M101" s="417"/>
      <c r="N101" s="417"/>
      <c r="V101" s="243"/>
    </row>
    <row r="102" spans="1:67" ht="23.25" customHeight="1" x14ac:dyDescent="0.2">
      <c r="A102" s="655" t="s">
        <v>84</v>
      </c>
      <c r="B102" s="655" t="s">
        <v>85</v>
      </c>
      <c r="C102" s="654" t="s">
        <v>86</v>
      </c>
      <c r="D102" s="654"/>
      <c r="E102" s="654"/>
      <c r="F102" s="655" t="s">
        <v>87</v>
      </c>
      <c r="G102" s="235"/>
      <c r="H102" s="235"/>
      <c r="I102" s="235"/>
      <c r="J102" s="324"/>
      <c r="K102" s="282"/>
      <c r="L102" s="282"/>
      <c r="M102" s="235"/>
      <c r="N102" s="235"/>
      <c r="O102" s="235"/>
      <c r="P102" s="235"/>
      <c r="Q102" s="235"/>
      <c r="R102" s="235"/>
      <c r="S102" s="235"/>
      <c r="T102" s="235"/>
      <c r="U102" s="243"/>
      <c r="V102" s="235"/>
      <c r="W102" s="235"/>
      <c r="X102" s="235"/>
      <c r="AD102" s="235"/>
      <c r="AE102" s="235"/>
      <c r="AF102" s="235"/>
      <c r="AG102" s="235"/>
      <c r="AH102" s="235"/>
      <c r="AI102" s="235"/>
      <c r="AJ102" s="235"/>
      <c r="BA102" s="235"/>
      <c r="BB102" s="235"/>
      <c r="BC102" s="235"/>
      <c r="BD102" s="235"/>
      <c r="BE102" s="235"/>
    </row>
    <row r="103" spans="1:67" ht="29.25" customHeight="1" x14ac:dyDescent="0.2">
      <c r="A103" s="656"/>
      <c r="B103" s="656"/>
      <c r="C103" s="325" t="s">
        <v>88</v>
      </c>
      <c r="D103" s="325" t="s">
        <v>89</v>
      </c>
      <c r="E103" s="325" t="s">
        <v>90</v>
      </c>
      <c r="F103" s="656"/>
      <c r="G103" s="235"/>
      <c r="H103" s="235"/>
      <c r="I103" s="235"/>
      <c r="J103" s="324"/>
      <c r="K103" s="282"/>
      <c r="L103" s="282"/>
      <c r="M103" s="235"/>
      <c r="N103" s="235"/>
      <c r="O103" s="235"/>
      <c r="P103" s="235"/>
      <c r="Q103" s="235"/>
      <c r="R103" s="235"/>
      <c r="S103" s="235"/>
      <c r="T103" s="235"/>
      <c r="U103" s="243"/>
      <c r="V103" s="235"/>
      <c r="W103" s="235"/>
      <c r="X103" s="235"/>
      <c r="AD103" s="235"/>
      <c r="AE103" s="235"/>
      <c r="AF103" s="235"/>
      <c r="AG103" s="235"/>
      <c r="AH103" s="235"/>
      <c r="AI103" s="235"/>
      <c r="AJ103" s="235"/>
      <c r="BA103" s="235"/>
      <c r="BB103" s="235"/>
      <c r="BC103" s="235"/>
      <c r="BD103" s="235"/>
      <c r="BE103" s="235"/>
    </row>
    <row r="104" spans="1:67" ht="30.75" customHeight="1" x14ac:dyDescent="0.2">
      <c r="A104" s="326" t="s">
        <v>91</v>
      </c>
      <c r="B104" s="385">
        <v>2</v>
      </c>
      <c r="C104" s="385"/>
      <c r="D104" s="385"/>
      <c r="E104" s="385">
        <v>2</v>
      </c>
      <c r="F104" s="385">
        <v>2</v>
      </c>
      <c r="G104" s="235"/>
      <c r="H104" s="235"/>
      <c r="I104" s="235"/>
      <c r="J104" s="324"/>
      <c r="K104" s="282"/>
      <c r="L104" s="282"/>
      <c r="M104" s="235"/>
      <c r="N104" s="235"/>
      <c r="O104" s="235"/>
      <c r="P104" s="235"/>
      <c r="Q104" s="235"/>
      <c r="R104" s="235"/>
      <c r="S104" s="235"/>
      <c r="T104" s="235"/>
      <c r="U104" s="243"/>
      <c r="V104" s="235"/>
      <c r="W104" s="235"/>
      <c r="X104" s="235"/>
      <c r="AD104" s="235"/>
      <c r="AE104" s="235"/>
      <c r="AF104" s="235"/>
      <c r="AG104" s="235"/>
      <c r="AH104" s="235"/>
      <c r="AI104" s="235"/>
      <c r="AJ104" s="235"/>
      <c r="BA104" s="235"/>
      <c r="BB104" s="235"/>
      <c r="BC104" s="235"/>
      <c r="BD104" s="235"/>
      <c r="BE104" s="235"/>
    </row>
    <row r="105" spans="1:67" ht="36.75" customHeight="1" x14ac:dyDescent="0.2">
      <c r="A105" s="327" t="s">
        <v>92</v>
      </c>
      <c r="B105" s="384"/>
      <c r="C105" s="384"/>
      <c r="D105" s="384"/>
      <c r="E105" s="384"/>
      <c r="F105" s="384"/>
      <c r="G105" s="235"/>
      <c r="H105" s="235"/>
      <c r="I105" s="235"/>
      <c r="J105" s="324"/>
      <c r="K105" s="282"/>
      <c r="L105" s="282"/>
      <c r="M105" s="235"/>
      <c r="N105" s="235"/>
      <c r="O105" s="235"/>
      <c r="P105" s="235"/>
      <c r="Q105" s="235"/>
      <c r="R105" s="235"/>
      <c r="S105" s="235"/>
      <c r="T105" s="235"/>
      <c r="U105" s="243"/>
      <c r="V105" s="235"/>
      <c r="W105" s="235"/>
      <c r="X105" s="235"/>
      <c r="AD105" s="235"/>
      <c r="AE105" s="235"/>
      <c r="AF105" s="235"/>
      <c r="AG105" s="235"/>
      <c r="AH105" s="235"/>
      <c r="AI105" s="235"/>
      <c r="AJ105" s="235"/>
      <c r="BA105" s="235"/>
      <c r="BB105" s="235"/>
      <c r="BC105" s="235"/>
      <c r="BD105" s="235"/>
      <c r="BE105" s="235"/>
    </row>
    <row r="106" spans="1:67" ht="38.25" customHeight="1" x14ac:dyDescent="0.2">
      <c r="A106" s="328" t="s">
        <v>93</v>
      </c>
      <c r="B106" s="384"/>
      <c r="C106" s="384"/>
      <c r="D106" s="384"/>
      <c r="E106" s="384"/>
      <c r="F106" s="384"/>
      <c r="G106" s="235"/>
      <c r="H106" s="235"/>
      <c r="I106" s="235"/>
      <c r="J106" s="324"/>
      <c r="K106" s="282"/>
      <c r="L106" s="282"/>
      <c r="M106" s="235"/>
      <c r="N106" s="235"/>
      <c r="O106" s="235"/>
      <c r="P106" s="235"/>
      <c r="Q106" s="235"/>
      <c r="R106" s="235"/>
      <c r="S106" s="235"/>
      <c r="T106" s="235"/>
      <c r="U106" s="243"/>
      <c r="V106" s="235"/>
      <c r="W106" s="235"/>
      <c r="X106" s="235"/>
      <c r="AD106" s="235"/>
      <c r="AE106" s="235"/>
      <c r="AF106" s="235"/>
      <c r="AG106" s="235"/>
      <c r="AH106" s="235"/>
      <c r="AI106" s="235"/>
      <c r="AJ106" s="235"/>
      <c r="BA106" s="235"/>
      <c r="BB106" s="235"/>
      <c r="BC106" s="235"/>
      <c r="BD106" s="235"/>
      <c r="BE106" s="235"/>
    </row>
    <row r="107" spans="1:67" s="235" customFormat="1" ht="30" customHeight="1" x14ac:dyDescent="0.2">
      <c r="A107" s="329" t="s">
        <v>94</v>
      </c>
      <c r="B107" s="299"/>
      <c r="C107" s="299"/>
      <c r="D107" s="299"/>
      <c r="E107" s="299"/>
      <c r="F107" s="299"/>
      <c r="G107" s="299"/>
      <c r="K107" s="324"/>
      <c r="V107" s="243"/>
    </row>
    <row r="108" spans="1:67" ht="15" x14ac:dyDescent="0.2">
      <c r="A108" s="330" t="s">
        <v>95</v>
      </c>
      <c r="B108" s="279" t="s">
        <v>96</v>
      </c>
      <c r="C108" s="244"/>
      <c r="D108" s="244"/>
      <c r="E108" s="244"/>
      <c r="F108" s="244"/>
      <c r="G108" s="235"/>
      <c r="H108" s="235"/>
      <c r="I108" s="235"/>
      <c r="J108" s="324"/>
      <c r="K108" s="289"/>
      <c r="L108" s="282"/>
      <c r="M108" s="235"/>
      <c r="N108" s="235"/>
      <c r="O108" s="235"/>
      <c r="P108" s="235"/>
      <c r="Q108" s="235"/>
      <c r="R108" s="235"/>
      <c r="S108" s="235"/>
      <c r="T108" s="235"/>
      <c r="U108" s="243"/>
      <c r="V108" s="235"/>
      <c r="W108" s="235"/>
      <c r="X108" s="235"/>
      <c r="AD108" s="235"/>
      <c r="AE108" s="235"/>
      <c r="AF108" s="235"/>
      <c r="AG108" s="235"/>
      <c r="AH108" s="235"/>
      <c r="AI108" s="235"/>
      <c r="AJ108" s="235"/>
      <c r="BA108" s="235"/>
      <c r="BB108" s="235"/>
      <c r="BC108" s="235"/>
      <c r="BD108" s="235"/>
      <c r="BE108" s="235"/>
    </row>
    <row r="109" spans="1:67" ht="15.95" customHeight="1" x14ac:dyDescent="0.2">
      <c r="A109" s="291" t="s">
        <v>97</v>
      </c>
      <c r="B109" s="342">
        <v>3</v>
      </c>
      <c r="C109" s="244"/>
      <c r="D109" s="244"/>
      <c r="E109" s="244"/>
      <c r="F109" s="244"/>
      <c r="G109" s="235"/>
      <c r="H109" s="235"/>
      <c r="I109" s="235"/>
      <c r="J109" s="324"/>
      <c r="K109" s="331"/>
      <c r="L109" s="282"/>
      <c r="M109" s="235"/>
      <c r="N109" s="235"/>
      <c r="O109" s="235"/>
      <c r="P109" s="235"/>
      <c r="Q109" s="235"/>
      <c r="R109" s="235"/>
      <c r="S109" s="235"/>
      <c r="T109" s="235"/>
      <c r="U109" s="243"/>
      <c r="V109" s="235"/>
      <c r="W109" s="235"/>
      <c r="X109" s="235"/>
      <c r="AD109" s="235"/>
      <c r="AE109" s="235"/>
      <c r="AF109" s="235"/>
      <c r="AG109" s="235"/>
      <c r="AH109" s="235"/>
      <c r="AI109" s="235"/>
      <c r="AJ109" s="235"/>
      <c r="BA109" s="235"/>
      <c r="BB109" s="235"/>
      <c r="BC109" s="235"/>
      <c r="BD109" s="235"/>
      <c r="BE109" s="235"/>
    </row>
    <row r="110" spans="1:67" ht="15.95" customHeight="1" x14ac:dyDescent="0.2">
      <c r="A110" s="292" t="s">
        <v>98</v>
      </c>
      <c r="B110" s="343"/>
      <c r="C110" s="244"/>
      <c r="D110" s="244"/>
      <c r="E110" s="244"/>
      <c r="F110" s="244"/>
      <c r="G110" s="235"/>
      <c r="H110" s="235"/>
      <c r="I110" s="235"/>
      <c r="J110" s="324"/>
      <c r="K110" s="331"/>
      <c r="L110" s="282"/>
      <c r="M110" s="235"/>
      <c r="N110" s="235"/>
      <c r="O110" s="235"/>
      <c r="P110" s="235"/>
      <c r="Q110" s="235"/>
      <c r="R110" s="235"/>
      <c r="S110" s="235"/>
      <c r="T110" s="235"/>
      <c r="U110" s="243"/>
      <c r="V110" s="235"/>
      <c r="W110" s="235"/>
      <c r="X110" s="235"/>
      <c r="AD110" s="235"/>
      <c r="AE110" s="235"/>
      <c r="AF110" s="235"/>
      <c r="AG110" s="235"/>
      <c r="AH110" s="235"/>
      <c r="AI110" s="235"/>
      <c r="AJ110" s="235"/>
      <c r="BA110" s="235"/>
      <c r="BB110" s="235"/>
      <c r="BC110" s="235"/>
      <c r="BD110" s="235"/>
      <c r="BE110" s="235"/>
    </row>
    <row r="111" spans="1:67" ht="15.95" customHeight="1" x14ac:dyDescent="0.2">
      <c r="A111" s="292" t="s">
        <v>99</v>
      </c>
      <c r="B111" s="343"/>
      <c r="C111" s="244"/>
      <c r="D111" s="244"/>
      <c r="E111" s="244"/>
      <c r="F111" s="244"/>
      <c r="G111" s="235"/>
      <c r="H111" s="235"/>
      <c r="I111" s="235"/>
      <c r="J111" s="235"/>
      <c r="K111" s="332"/>
      <c r="L111" s="282"/>
      <c r="M111" s="235"/>
      <c r="N111" s="235"/>
      <c r="O111" s="235"/>
      <c r="P111" s="235"/>
      <c r="Q111" s="235"/>
      <c r="R111" s="235"/>
      <c r="S111" s="235"/>
      <c r="T111" s="235"/>
      <c r="U111" s="243"/>
      <c r="V111" s="235"/>
      <c r="W111" s="235"/>
      <c r="X111" s="235"/>
      <c r="AD111" s="235"/>
      <c r="AE111" s="235"/>
      <c r="AF111" s="235"/>
      <c r="AG111" s="235"/>
      <c r="AH111" s="235"/>
      <c r="AI111" s="235"/>
      <c r="AJ111" s="235"/>
      <c r="BA111" s="235"/>
      <c r="BB111" s="235"/>
      <c r="BC111" s="235"/>
      <c r="BD111" s="235"/>
      <c r="BE111" s="235"/>
    </row>
    <row r="112" spans="1:67" ht="15.95" customHeight="1" x14ac:dyDescent="0.2">
      <c r="A112" s="292" t="s">
        <v>100</v>
      </c>
      <c r="B112" s="343"/>
      <c r="C112" s="244"/>
      <c r="D112" s="244"/>
      <c r="E112" s="244"/>
      <c r="F112" s="244"/>
      <c r="G112" s="235"/>
      <c r="H112" s="235"/>
      <c r="I112" s="235"/>
      <c r="J112" s="235"/>
      <c r="K112" s="332"/>
      <c r="L112" s="282"/>
      <c r="M112" s="235"/>
      <c r="N112" s="235"/>
      <c r="O112" s="235"/>
      <c r="P112" s="235"/>
      <c r="Q112" s="235"/>
      <c r="R112" s="235"/>
      <c r="S112" s="235"/>
      <c r="T112" s="235"/>
      <c r="U112" s="243"/>
      <c r="V112" s="235"/>
      <c r="W112" s="235"/>
      <c r="X112" s="235"/>
      <c r="AD112" s="235"/>
      <c r="AE112" s="235"/>
      <c r="AF112" s="235"/>
      <c r="AG112" s="235"/>
      <c r="AH112" s="235"/>
      <c r="AI112" s="235"/>
      <c r="AJ112" s="235"/>
      <c r="BA112" s="235"/>
      <c r="BB112" s="235"/>
      <c r="BC112" s="235"/>
      <c r="BD112" s="235"/>
      <c r="BE112" s="235"/>
    </row>
    <row r="113" spans="1:57" ht="15.95" customHeight="1" x14ac:dyDescent="0.2">
      <c r="A113" s="292" t="s">
        <v>101</v>
      </c>
      <c r="B113" s="343">
        <v>1</v>
      </c>
      <c r="C113" s="244"/>
      <c r="D113" s="244"/>
      <c r="E113" s="244"/>
      <c r="F113" s="244"/>
      <c r="G113" s="235"/>
      <c r="H113" s="235"/>
      <c r="I113" s="235"/>
      <c r="J113" s="235"/>
      <c r="K113" s="332"/>
      <c r="L113" s="282"/>
      <c r="M113" s="235"/>
      <c r="N113" s="235"/>
      <c r="O113" s="235"/>
      <c r="P113" s="235"/>
      <c r="Q113" s="235"/>
      <c r="R113" s="235"/>
      <c r="S113" s="235"/>
      <c r="T113" s="235"/>
      <c r="U113" s="243"/>
      <c r="V113" s="235"/>
      <c r="W113" s="235"/>
      <c r="X113" s="235"/>
      <c r="AD113" s="235"/>
      <c r="AE113" s="235"/>
      <c r="AF113" s="235"/>
      <c r="AG113" s="235"/>
      <c r="AH113" s="235"/>
      <c r="AI113" s="235"/>
      <c r="AJ113" s="235"/>
      <c r="BA113" s="235"/>
      <c r="BB113" s="235"/>
      <c r="BC113" s="235"/>
      <c r="BD113" s="235"/>
      <c r="BE113" s="235"/>
    </row>
    <row r="114" spans="1:57" ht="15.95" customHeight="1" x14ac:dyDescent="0.2">
      <c r="A114" s="330" t="s">
        <v>27</v>
      </c>
      <c r="B114" s="406">
        <f>SUM(B109:B113)</f>
        <v>4</v>
      </c>
      <c r="C114" s="333"/>
      <c r="D114" s="244"/>
      <c r="E114" s="244"/>
      <c r="F114" s="244"/>
      <c r="G114" s="235"/>
      <c r="H114" s="235"/>
      <c r="I114" s="235"/>
      <c r="J114" s="235"/>
      <c r="K114" s="332"/>
      <c r="L114" s="282"/>
      <c r="M114" s="235"/>
      <c r="N114" s="235"/>
      <c r="O114" s="235"/>
      <c r="P114" s="235"/>
      <c r="Q114" s="235"/>
      <c r="R114" s="235"/>
      <c r="S114" s="235"/>
      <c r="T114" s="235"/>
      <c r="U114" s="243"/>
      <c r="V114" s="235"/>
      <c r="W114" s="235"/>
      <c r="X114" s="235"/>
      <c r="AD114" s="235"/>
      <c r="AE114" s="235"/>
      <c r="AF114" s="235"/>
      <c r="AG114" s="235"/>
      <c r="AH114" s="235"/>
      <c r="AI114" s="235"/>
      <c r="AJ114" s="235"/>
      <c r="BA114" s="235"/>
      <c r="BB114" s="235"/>
      <c r="BC114" s="235"/>
      <c r="BD114" s="235"/>
      <c r="BE114" s="235"/>
    </row>
    <row r="115" spans="1:57" s="235" customFormat="1" x14ac:dyDescent="0.2">
      <c r="A115" s="334"/>
      <c r="L115" s="332"/>
      <c r="V115" s="243"/>
    </row>
    <row r="116" spans="1:57" s="235" customFormat="1" x14ac:dyDescent="0.2">
      <c r="A116" s="334"/>
      <c r="L116" s="332"/>
      <c r="V116" s="243"/>
    </row>
    <row r="117" spans="1:57" s="235" customFormat="1" x14ac:dyDescent="0.2">
      <c r="A117" s="334"/>
      <c r="L117" s="332"/>
      <c r="V117" s="243"/>
    </row>
    <row r="118" spans="1:57" s="235" customFormat="1" x14ac:dyDescent="0.2">
      <c r="A118" s="334"/>
      <c r="L118" s="332"/>
      <c r="V118" s="243"/>
    </row>
    <row r="119" spans="1:57" s="235" customFormat="1" x14ac:dyDescent="0.2">
      <c r="A119" s="334"/>
      <c r="L119" s="332"/>
      <c r="V119" s="243"/>
    </row>
    <row r="120" spans="1:57" s="235" customFormat="1" x14ac:dyDescent="0.2">
      <c r="A120" s="334"/>
      <c r="L120" s="332"/>
      <c r="V120" s="243"/>
    </row>
    <row r="121" spans="1:57" s="235" customFormat="1" x14ac:dyDescent="0.2">
      <c r="A121" s="334"/>
      <c r="L121" s="332"/>
      <c r="V121" s="243"/>
    </row>
    <row r="122" spans="1:57" s="235" customFormat="1" x14ac:dyDescent="0.2">
      <c r="A122" s="334"/>
      <c r="L122" s="332"/>
      <c r="V122" s="243"/>
    </row>
    <row r="123" spans="1:57" s="235" customFormat="1" x14ac:dyDescent="0.2">
      <c r="A123" s="334"/>
      <c r="L123" s="332"/>
      <c r="V123" s="243"/>
    </row>
    <row r="124" spans="1:57" s="235" customFormat="1" x14ac:dyDescent="0.2">
      <c r="A124" s="334"/>
      <c r="L124" s="332"/>
      <c r="V124" s="243"/>
    </row>
    <row r="125" spans="1:57" s="235" customFormat="1" x14ac:dyDescent="0.2">
      <c r="A125" s="334"/>
      <c r="L125" s="332"/>
      <c r="V125" s="243"/>
    </row>
    <row r="126" spans="1:57" s="235" customFormat="1" x14ac:dyDescent="0.2">
      <c r="A126" s="334"/>
      <c r="L126" s="332"/>
      <c r="V126" s="243"/>
    </row>
    <row r="127" spans="1:57" s="235" customFormat="1" x14ac:dyDescent="0.2">
      <c r="A127" s="334"/>
      <c r="L127" s="332"/>
      <c r="V127" s="243"/>
    </row>
    <row r="128" spans="1:57" s="235" customFormat="1" x14ac:dyDescent="0.2">
      <c r="A128" s="334"/>
      <c r="L128" s="332"/>
      <c r="V128" s="243"/>
    </row>
    <row r="129" spans="1:22" s="235" customFormat="1" x14ac:dyDescent="0.2">
      <c r="A129" s="334"/>
      <c r="L129" s="332"/>
      <c r="V129" s="243"/>
    </row>
    <row r="130" spans="1:22" s="235" customFormat="1" x14ac:dyDescent="0.2">
      <c r="A130" s="334"/>
      <c r="L130" s="332"/>
      <c r="V130" s="243"/>
    </row>
    <row r="131" spans="1:22" s="235" customFormat="1" x14ac:dyDescent="0.2">
      <c r="A131" s="334"/>
      <c r="L131" s="332"/>
      <c r="V131" s="243"/>
    </row>
    <row r="132" spans="1:22" s="235" customFormat="1" x14ac:dyDescent="0.2">
      <c r="A132" s="334"/>
      <c r="L132" s="332"/>
      <c r="V132" s="243"/>
    </row>
    <row r="133" spans="1:22" s="235" customFormat="1" x14ac:dyDescent="0.2">
      <c r="A133" s="334"/>
      <c r="L133" s="332"/>
      <c r="V133" s="243"/>
    </row>
    <row r="134" spans="1:22" s="235" customFormat="1" x14ac:dyDescent="0.2">
      <c r="A134" s="334"/>
      <c r="L134" s="332"/>
      <c r="V134" s="243"/>
    </row>
    <row r="135" spans="1:22" s="235" customFormat="1" x14ac:dyDescent="0.2">
      <c r="A135" s="334"/>
      <c r="L135" s="332"/>
      <c r="V135" s="243"/>
    </row>
    <row r="136" spans="1:22" s="235" customFormat="1" x14ac:dyDescent="0.2">
      <c r="A136" s="334"/>
      <c r="L136" s="332"/>
      <c r="V136" s="243"/>
    </row>
    <row r="137" spans="1:22" s="235" customFormat="1" x14ac:dyDescent="0.2">
      <c r="A137" s="334"/>
      <c r="L137" s="332"/>
      <c r="V137" s="243"/>
    </row>
    <row r="138" spans="1:22" s="235" customFormat="1" x14ac:dyDescent="0.2">
      <c r="A138" s="334"/>
      <c r="L138" s="332"/>
      <c r="V138" s="243"/>
    </row>
    <row r="139" spans="1:22" s="235" customFormat="1" x14ac:dyDescent="0.2">
      <c r="A139" s="334"/>
      <c r="L139" s="332"/>
      <c r="V139" s="243"/>
    </row>
    <row r="140" spans="1:22" s="235" customFormat="1" x14ac:dyDescent="0.2">
      <c r="A140" s="334"/>
      <c r="L140" s="332"/>
      <c r="V140" s="243"/>
    </row>
    <row r="141" spans="1:22" s="235" customFormat="1" x14ac:dyDescent="0.2">
      <c r="A141" s="334"/>
      <c r="L141" s="332"/>
      <c r="V141" s="243"/>
    </row>
    <row r="142" spans="1:22" s="235" customFormat="1" x14ac:dyDescent="0.2">
      <c r="A142" s="334"/>
      <c r="L142" s="332"/>
      <c r="V142" s="243"/>
    </row>
    <row r="143" spans="1:22" s="235" customFormat="1" x14ac:dyDescent="0.2">
      <c r="A143" s="334"/>
      <c r="L143" s="332"/>
      <c r="V143" s="243"/>
    </row>
    <row r="144" spans="1:22" s="235" customFormat="1" x14ac:dyDescent="0.2">
      <c r="A144" s="334"/>
      <c r="L144" s="332"/>
      <c r="V144" s="243"/>
    </row>
    <row r="145" spans="1:30" s="235" customFormat="1" x14ac:dyDescent="0.2">
      <c r="A145" s="334"/>
      <c r="L145" s="332"/>
      <c r="V145" s="243"/>
    </row>
    <row r="146" spans="1:30" s="235" customFormat="1" x14ac:dyDescent="0.2">
      <c r="A146" s="334"/>
      <c r="L146" s="332"/>
      <c r="V146" s="243"/>
    </row>
    <row r="147" spans="1:30" s="235" customFormat="1" x14ac:dyDescent="0.2">
      <c r="A147" s="334"/>
      <c r="L147" s="332"/>
      <c r="V147" s="243"/>
    </row>
    <row r="148" spans="1:30" s="235" customFormat="1" x14ac:dyDescent="0.2">
      <c r="A148" s="334"/>
      <c r="L148" s="332"/>
      <c r="V148" s="243"/>
    </row>
    <row r="149" spans="1:30" s="235" customFormat="1" x14ac:dyDescent="0.2">
      <c r="A149" s="334"/>
      <c r="L149" s="332"/>
      <c r="V149" s="243"/>
    </row>
    <row r="150" spans="1:30" s="235" customFormat="1" x14ac:dyDescent="0.2">
      <c r="A150" s="334"/>
      <c r="L150" s="332"/>
      <c r="V150" s="243"/>
    </row>
    <row r="151" spans="1:30" s="235" customFormat="1" x14ac:dyDescent="0.2">
      <c r="A151" s="334"/>
      <c r="L151" s="332"/>
      <c r="V151" s="243"/>
    </row>
    <row r="152" spans="1:30" s="235" customFormat="1" x14ac:dyDescent="0.2">
      <c r="A152" s="334"/>
      <c r="L152" s="332"/>
      <c r="V152" s="243"/>
    </row>
    <row r="153" spans="1:30" s="235" customFormat="1" x14ac:dyDescent="0.2">
      <c r="A153" s="334"/>
      <c r="L153" s="332"/>
      <c r="V153" s="243"/>
    </row>
    <row r="154" spans="1:30" s="235" customFormat="1" x14ac:dyDescent="0.2">
      <c r="A154" s="334"/>
      <c r="L154" s="332"/>
      <c r="V154" s="243"/>
    </row>
    <row r="155" spans="1:30" x14ac:dyDescent="0.2">
      <c r="A155" s="413"/>
      <c r="B155" s="236"/>
      <c r="C155" s="236"/>
      <c r="D155" s="236"/>
      <c r="E155" s="236"/>
      <c r="F155" s="236"/>
      <c r="G155" s="236"/>
      <c r="H155" s="236"/>
      <c r="I155" s="236"/>
      <c r="J155" s="236"/>
      <c r="K155" s="236"/>
      <c r="L155" s="335"/>
      <c r="M155" s="236"/>
      <c r="N155" s="236"/>
      <c r="O155" s="236"/>
      <c r="P155" s="236"/>
      <c r="Q155" s="236"/>
      <c r="R155" s="236"/>
      <c r="S155" s="236"/>
      <c r="T155" s="236"/>
    </row>
    <row r="156" spans="1:30" x14ac:dyDescent="0.2">
      <c r="A156" s="336"/>
      <c r="B156" s="236"/>
      <c r="C156" s="236"/>
      <c r="D156" s="236"/>
      <c r="E156" s="236"/>
      <c r="F156" s="236"/>
      <c r="G156" s="236"/>
      <c r="H156" s="236"/>
      <c r="I156" s="236"/>
      <c r="J156" s="236"/>
      <c r="K156" s="236"/>
      <c r="L156" s="335"/>
      <c r="M156" s="236"/>
      <c r="N156" s="236"/>
      <c r="O156" s="236"/>
      <c r="P156" s="236"/>
      <c r="Q156" s="236"/>
      <c r="R156" s="236"/>
      <c r="S156" s="236"/>
      <c r="T156" s="236"/>
      <c r="AD156" s="423"/>
    </row>
    <row r="157" spans="1:30" x14ac:dyDescent="0.2">
      <c r="A157" s="336"/>
      <c r="B157" s="236"/>
      <c r="C157" s="236"/>
      <c r="D157" s="236"/>
      <c r="E157" s="236"/>
      <c r="F157" s="236"/>
      <c r="G157" s="236"/>
      <c r="H157" s="236"/>
      <c r="I157" s="236"/>
      <c r="J157" s="236"/>
      <c r="K157" s="236"/>
      <c r="L157" s="335"/>
      <c r="M157" s="236"/>
      <c r="N157" s="236"/>
      <c r="O157" s="236"/>
      <c r="P157" s="236"/>
      <c r="Q157" s="236"/>
      <c r="R157" s="236"/>
      <c r="S157" s="236"/>
      <c r="T157" s="236"/>
    </row>
    <row r="158" spans="1:30" x14ac:dyDescent="0.2">
      <c r="A158" s="336"/>
      <c r="B158" s="236"/>
      <c r="C158" s="236"/>
      <c r="D158" s="236"/>
      <c r="E158" s="236"/>
      <c r="F158" s="236"/>
      <c r="G158" s="236"/>
      <c r="H158" s="236"/>
      <c r="I158" s="236"/>
      <c r="J158" s="236"/>
      <c r="K158" s="236"/>
      <c r="L158" s="335"/>
      <c r="M158" s="236"/>
      <c r="N158" s="236"/>
      <c r="O158" s="236"/>
      <c r="P158" s="236"/>
      <c r="Q158" s="236"/>
      <c r="R158" s="236"/>
      <c r="S158" s="236"/>
      <c r="T158" s="236"/>
    </row>
    <row r="159" spans="1:30" x14ac:dyDescent="0.2">
      <c r="A159" s="336"/>
      <c r="B159" s="236"/>
      <c r="C159" s="236"/>
      <c r="D159" s="236"/>
      <c r="E159" s="236"/>
      <c r="F159" s="236"/>
      <c r="G159" s="236"/>
      <c r="H159" s="236"/>
      <c r="I159" s="236"/>
      <c r="J159" s="236"/>
      <c r="K159" s="236"/>
      <c r="L159" s="335"/>
      <c r="M159" s="236"/>
      <c r="N159" s="236"/>
      <c r="O159" s="236"/>
      <c r="P159" s="236"/>
      <c r="Q159" s="236"/>
      <c r="R159" s="236"/>
      <c r="S159" s="236"/>
      <c r="T159" s="236"/>
    </row>
    <row r="160" spans="1:30" x14ac:dyDescent="0.2">
      <c r="A160" s="336"/>
      <c r="B160" s="236"/>
      <c r="C160" s="236"/>
      <c r="D160" s="236"/>
      <c r="E160" s="236"/>
      <c r="F160" s="236"/>
      <c r="G160" s="236"/>
      <c r="H160" s="236"/>
      <c r="I160" s="236"/>
      <c r="J160" s="236"/>
      <c r="K160" s="236"/>
      <c r="L160" s="335"/>
      <c r="M160" s="236"/>
      <c r="N160" s="236"/>
      <c r="O160" s="236"/>
      <c r="P160" s="236"/>
      <c r="Q160" s="236"/>
      <c r="R160" s="236"/>
      <c r="S160" s="236"/>
      <c r="T160" s="236"/>
    </row>
    <row r="161" spans="1:20" x14ac:dyDescent="0.2">
      <c r="A161" s="336"/>
      <c r="B161" s="236"/>
      <c r="C161" s="236"/>
      <c r="D161" s="236"/>
      <c r="E161" s="236"/>
      <c r="F161" s="236"/>
      <c r="G161" s="236"/>
      <c r="H161" s="236"/>
      <c r="I161" s="236"/>
      <c r="J161" s="236"/>
      <c r="K161" s="236"/>
      <c r="L161" s="335"/>
      <c r="M161" s="236"/>
      <c r="N161" s="236"/>
      <c r="O161" s="236"/>
      <c r="P161" s="236"/>
      <c r="Q161" s="236"/>
      <c r="R161" s="236"/>
      <c r="S161" s="236"/>
      <c r="T161" s="236"/>
    </row>
    <row r="162" spans="1:20" x14ac:dyDescent="0.2">
      <c r="A162" s="336"/>
      <c r="B162" s="236"/>
      <c r="C162" s="236"/>
      <c r="D162" s="236"/>
      <c r="E162" s="236"/>
      <c r="F162" s="236"/>
      <c r="G162" s="236"/>
      <c r="H162" s="236"/>
      <c r="I162" s="236"/>
      <c r="J162" s="236"/>
      <c r="K162" s="236"/>
      <c r="L162" s="335"/>
      <c r="M162" s="236"/>
      <c r="N162" s="236"/>
      <c r="O162" s="236"/>
      <c r="P162" s="236"/>
      <c r="Q162" s="236"/>
      <c r="R162" s="236"/>
      <c r="S162" s="236"/>
      <c r="T162" s="236"/>
    </row>
    <row r="163" spans="1:20" x14ac:dyDescent="0.2">
      <c r="A163" s="336"/>
      <c r="B163" s="236"/>
      <c r="C163" s="236"/>
      <c r="D163" s="236"/>
      <c r="E163" s="236"/>
      <c r="F163" s="236"/>
      <c r="G163" s="236"/>
      <c r="H163" s="236"/>
      <c r="I163" s="236"/>
      <c r="J163" s="236"/>
      <c r="K163" s="236"/>
      <c r="L163" s="335"/>
      <c r="M163" s="236"/>
      <c r="N163" s="236"/>
      <c r="O163" s="236"/>
      <c r="P163" s="236"/>
      <c r="Q163" s="236"/>
      <c r="R163" s="236"/>
      <c r="S163" s="236"/>
      <c r="T163" s="236"/>
    </row>
    <row r="164" spans="1:20" x14ac:dyDescent="0.2">
      <c r="A164" s="336"/>
      <c r="B164" s="236"/>
      <c r="C164" s="236"/>
      <c r="D164" s="236"/>
      <c r="E164" s="236"/>
      <c r="F164" s="236"/>
      <c r="G164" s="236"/>
      <c r="H164" s="236"/>
      <c r="I164" s="236"/>
      <c r="J164" s="236"/>
      <c r="K164" s="236"/>
      <c r="L164" s="335"/>
      <c r="M164" s="236"/>
      <c r="N164" s="236"/>
      <c r="O164" s="236"/>
      <c r="P164" s="236"/>
      <c r="Q164" s="236"/>
      <c r="R164" s="236"/>
      <c r="S164" s="236"/>
      <c r="T164" s="236"/>
    </row>
    <row r="165" spans="1:20" x14ac:dyDescent="0.2">
      <c r="A165" s="336"/>
      <c r="B165" s="236"/>
      <c r="C165" s="236"/>
      <c r="D165" s="236"/>
      <c r="E165" s="236"/>
      <c r="F165" s="236"/>
      <c r="G165" s="236"/>
      <c r="H165" s="236"/>
      <c r="I165" s="236"/>
      <c r="J165" s="236"/>
      <c r="K165" s="236"/>
      <c r="L165" s="335"/>
      <c r="M165" s="236"/>
      <c r="N165" s="236"/>
      <c r="O165" s="236"/>
      <c r="P165" s="236"/>
      <c r="Q165" s="236"/>
      <c r="R165" s="236"/>
      <c r="S165" s="236"/>
      <c r="T165" s="236"/>
    </row>
    <row r="166" spans="1:20" x14ac:dyDescent="0.2">
      <c r="A166" s="336"/>
      <c r="B166" s="236"/>
      <c r="C166" s="236"/>
      <c r="D166" s="236"/>
      <c r="E166" s="236"/>
      <c r="F166" s="236"/>
      <c r="G166" s="236"/>
      <c r="H166" s="236"/>
      <c r="I166" s="236"/>
      <c r="J166" s="236"/>
      <c r="K166" s="236"/>
      <c r="L166" s="335"/>
      <c r="M166" s="236"/>
      <c r="N166" s="236"/>
      <c r="O166" s="236"/>
      <c r="P166" s="236"/>
      <c r="Q166" s="236"/>
      <c r="R166" s="236"/>
      <c r="S166" s="236"/>
      <c r="T166" s="236"/>
    </row>
    <row r="167" spans="1:20" x14ac:dyDescent="0.2">
      <c r="A167" s="336"/>
      <c r="B167" s="236"/>
      <c r="C167" s="236"/>
      <c r="D167" s="236"/>
      <c r="E167" s="236"/>
      <c r="F167" s="236"/>
      <c r="G167" s="236"/>
      <c r="H167" s="236"/>
      <c r="I167" s="236"/>
      <c r="J167" s="236"/>
      <c r="K167" s="236"/>
      <c r="L167" s="335"/>
      <c r="M167" s="236"/>
      <c r="N167" s="236"/>
      <c r="O167" s="236"/>
      <c r="P167" s="236"/>
      <c r="Q167" s="236"/>
      <c r="R167" s="236"/>
      <c r="S167" s="236"/>
      <c r="T167" s="236"/>
    </row>
    <row r="168" spans="1:20" x14ac:dyDescent="0.2">
      <c r="A168" s="336"/>
      <c r="B168" s="236"/>
      <c r="C168" s="236"/>
      <c r="D168" s="236"/>
      <c r="E168" s="236"/>
      <c r="F168" s="236"/>
      <c r="G168" s="236"/>
      <c r="H168" s="236"/>
      <c r="I168" s="236"/>
      <c r="J168" s="236"/>
      <c r="K168" s="236"/>
      <c r="L168" s="335"/>
      <c r="M168" s="236"/>
      <c r="N168" s="236"/>
      <c r="O168" s="236"/>
      <c r="P168" s="236"/>
      <c r="Q168" s="236"/>
      <c r="R168" s="236"/>
      <c r="S168" s="236"/>
      <c r="T168" s="236"/>
    </row>
    <row r="200" spans="1:56" hidden="1" x14ac:dyDescent="0.2">
      <c r="A200" s="411">
        <f>SUM(A8:L114)</f>
        <v>4958</v>
      </c>
      <c r="BD200" s="412">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JD95 SZ95 ACV95 AMR95 AWN95 BGJ95 BQF95 CAB95 CJX95 CTT95 DDP95 DNL95 DXH95 EHD95 EQZ95 FAV95 FKR95 FUN95 GEJ95 GOF95 GYB95 HHX95 HRT95 IBP95 ILL95 IVH95 JFD95 JOZ95 JYV95 KIR95 KSN95 LCJ95 LMF95 LWB95 MFX95 MPT95 MZP95 NJL95 NTH95 ODD95 OMZ95 OWV95 PGR95 PQN95 QAJ95 QKF95 QUB95 RDX95 RNT95 RXP95 SHL95 SRH95 TBD95 TKZ95 TUV95 UER95 UON95 UYJ95 VIF95 VSB95 WBX95 WLT95 WVP95 H65631 JD65631 SZ65631 ACV65631 AMR65631 AWN65631 BGJ65631 BQF65631 CAB65631 CJX65631 CTT65631 DDP65631 DNL65631 DXH65631 EHD65631 EQZ65631 FAV65631 FKR65631 FUN65631 GEJ65631 GOF65631 GYB65631 HHX65631 HRT65631 IBP65631 ILL65631 IVH65631 JFD65631 JOZ65631 JYV65631 KIR65631 KSN65631 LCJ65631 LMF65631 LWB65631 MFX65631 MPT65631 MZP65631 NJL65631 NTH65631 ODD65631 OMZ65631 OWV65631 PGR65631 PQN65631 QAJ65631 QKF65631 QUB65631 RDX65631 RNT65631 RXP65631 SHL65631 SRH65631 TBD65631 TKZ65631 TUV65631 UER65631 UON65631 UYJ65631 VIF65631 VSB65631 WBX65631 WLT65631 WVP65631 H131167 JD131167 SZ131167 ACV131167 AMR131167 AWN131167 BGJ131167 BQF131167 CAB131167 CJX131167 CTT131167 DDP131167 DNL131167 DXH131167 EHD131167 EQZ131167 FAV131167 FKR131167 FUN131167 GEJ131167 GOF131167 GYB131167 HHX131167 HRT131167 IBP131167 ILL131167 IVH131167 JFD131167 JOZ131167 JYV131167 KIR131167 KSN131167 LCJ131167 LMF131167 LWB131167 MFX131167 MPT131167 MZP131167 NJL131167 NTH131167 ODD131167 OMZ131167 OWV131167 PGR131167 PQN131167 QAJ131167 QKF131167 QUB131167 RDX131167 RNT131167 RXP131167 SHL131167 SRH131167 TBD131167 TKZ131167 TUV131167 UER131167 UON131167 UYJ131167 VIF131167 VSB131167 WBX131167 WLT131167 WVP131167 H196703 JD196703 SZ196703 ACV196703 AMR196703 AWN196703 BGJ196703 BQF196703 CAB196703 CJX196703 CTT196703 DDP196703 DNL196703 DXH196703 EHD196703 EQZ196703 FAV196703 FKR196703 FUN196703 GEJ196703 GOF196703 GYB196703 HHX196703 HRT196703 IBP196703 ILL196703 IVH196703 JFD196703 JOZ196703 JYV196703 KIR196703 KSN196703 LCJ196703 LMF196703 LWB196703 MFX196703 MPT196703 MZP196703 NJL196703 NTH196703 ODD196703 OMZ196703 OWV196703 PGR196703 PQN196703 QAJ196703 QKF196703 QUB196703 RDX196703 RNT196703 RXP196703 SHL196703 SRH196703 TBD196703 TKZ196703 TUV196703 UER196703 UON196703 UYJ196703 VIF196703 VSB196703 WBX196703 WLT196703 WVP196703 H262239 JD262239 SZ262239 ACV262239 AMR262239 AWN262239 BGJ262239 BQF262239 CAB262239 CJX262239 CTT262239 DDP262239 DNL262239 DXH262239 EHD262239 EQZ262239 FAV262239 FKR262239 FUN262239 GEJ262239 GOF262239 GYB262239 HHX262239 HRT262239 IBP262239 ILL262239 IVH262239 JFD262239 JOZ262239 JYV262239 KIR262239 KSN262239 LCJ262239 LMF262239 LWB262239 MFX262239 MPT262239 MZP262239 NJL262239 NTH262239 ODD262239 OMZ262239 OWV262239 PGR262239 PQN262239 QAJ262239 QKF262239 QUB262239 RDX262239 RNT262239 RXP262239 SHL262239 SRH262239 TBD262239 TKZ262239 TUV262239 UER262239 UON262239 UYJ262239 VIF262239 VSB262239 WBX262239 WLT262239 WVP262239 H327775 JD327775 SZ327775 ACV327775 AMR327775 AWN327775 BGJ327775 BQF327775 CAB327775 CJX327775 CTT327775 DDP327775 DNL327775 DXH327775 EHD327775 EQZ327775 FAV327775 FKR327775 FUN327775 GEJ327775 GOF327775 GYB327775 HHX327775 HRT327775 IBP327775 ILL327775 IVH327775 JFD327775 JOZ327775 JYV327775 KIR327775 KSN327775 LCJ327775 LMF327775 LWB327775 MFX327775 MPT327775 MZP327775 NJL327775 NTH327775 ODD327775 OMZ327775 OWV327775 PGR327775 PQN327775 QAJ327775 QKF327775 QUB327775 RDX327775 RNT327775 RXP327775 SHL327775 SRH327775 TBD327775 TKZ327775 TUV327775 UER327775 UON327775 UYJ327775 VIF327775 VSB327775 WBX327775 WLT327775 WVP327775 H393311 JD393311 SZ393311 ACV393311 AMR393311 AWN393311 BGJ393311 BQF393311 CAB393311 CJX393311 CTT393311 DDP393311 DNL393311 DXH393311 EHD393311 EQZ393311 FAV393311 FKR393311 FUN393311 GEJ393311 GOF393311 GYB393311 HHX393311 HRT393311 IBP393311 ILL393311 IVH393311 JFD393311 JOZ393311 JYV393311 KIR393311 KSN393311 LCJ393311 LMF393311 LWB393311 MFX393311 MPT393311 MZP393311 NJL393311 NTH393311 ODD393311 OMZ393311 OWV393311 PGR393311 PQN393311 QAJ393311 QKF393311 QUB393311 RDX393311 RNT393311 RXP393311 SHL393311 SRH393311 TBD393311 TKZ393311 TUV393311 UER393311 UON393311 UYJ393311 VIF393311 VSB393311 WBX393311 WLT393311 WVP393311 H458847 JD458847 SZ458847 ACV458847 AMR458847 AWN458847 BGJ458847 BQF458847 CAB458847 CJX458847 CTT458847 DDP458847 DNL458847 DXH458847 EHD458847 EQZ458847 FAV458847 FKR458847 FUN458847 GEJ458847 GOF458847 GYB458847 HHX458847 HRT458847 IBP458847 ILL458847 IVH458847 JFD458847 JOZ458847 JYV458847 KIR458847 KSN458847 LCJ458847 LMF458847 LWB458847 MFX458847 MPT458847 MZP458847 NJL458847 NTH458847 ODD458847 OMZ458847 OWV458847 PGR458847 PQN458847 QAJ458847 QKF458847 QUB458847 RDX458847 RNT458847 RXP458847 SHL458847 SRH458847 TBD458847 TKZ458847 TUV458847 UER458847 UON458847 UYJ458847 VIF458847 VSB458847 WBX458847 WLT458847 WVP458847 H524383 JD524383 SZ524383 ACV524383 AMR524383 AWN524383 BGJ524383 BQF524383 CAB524383 CJX524383 CTT524383 DDP524383 DNL524383 DXH524383 EHD524383 EQZ524383 FAV524383 FKR524383 FUN524383 GEJ524383 GOF524383 GYB524383 HHX524383 HRT524383 IBP524383 ILL524383 IVH524383 JFD524383 JOZ524383 JYV524383 KIR524383 KSN524383 LCJ524383 LMF524383 LWB524383 MFX524383 MPT524383 MZP524383 NJL524383 NTH524383 ODD524383 OMZ524383 OWV524383 PGR524383 PQN524383 QAJ524383 QKF524383 QUB524383 RDX524383 RNT524383 RXP524383 SHL524383 SRH524383 TBD524383 TKZ524383 TUV524383 UER524383 UON524383 UYJ524383 VIF524383 VSB524383 WBX524383 WLT524383 WVP524383 H589919 JD589919 SZ589919 ACV589919 AMR589919 AWN589919 BGJ589919 BQF589919 CAB589919 CJX589919 CTT589919 DDP589919 DNL589919 DXH589919 EHD589919 EQZ589919 FAV589919 FKR589919 FUN589919 GEJ589919 GOF589919 GYB589919 HHX589919 HRT589919 IBP589919 ILL589919 IVH589919 JFD589919 JOZ589919 JYV589919 KIR589919 KSN589919 LCJ589919 LMF589919 LWB589919 MFX589919 MPT589919 MZP589919 NJL589919 NTH589919 ODD589919 OMZ589919 OWV589919 PGR589919 PQN589919 QAJ589919 QKF589919 QUB589919 RDX589919 RNT589919 RXP589919 SHL589919 SRH589919 TBD589919 TKZ589919 TUV589919 UER589919 UON589919 UYJ589919 VIF589919 VSB589919 WBX589919 WLT589919 WVP589919 H655455 JD655455 SZ655455 ACV655455 AMR655455 AWN655455 BGJ655455 BQF655455 CAB655455 CJX655455 CTT655455 DDP655455 DNL655455 DXH655455 EHD655455 EQZ655455 FAV655455 FKR655455 FUN655455 GEJ655455 GOF655455 GYB655455 HHX655455 HRT655455 IBP655455 ILL655455 IVH655455 JFD655455 JOZ655455 JYV655455 KIR655455 KSN655455 LCJ655455 LMF655455 LWB655455 MFX655455 MPT655455 MZP655455 NJL655455 NTH655455 ODD655455 OMZ655455 OWV655455 PGR655455 PQN655455 QAJ655455 QKF655455 QUB655455 RDX655455 RNT655455 RXP655455 SHL655455 SRH655455 TBD655455 TKZ655455 TUV655455 UER655455 UON655455 UYJ655455 VIF655455 VSB655455 WBX655455 WLT655455 WVP655455 H720991 JD720991 SZ720991 ACV720991 AMR720991 AWN720991 BGJ720991 BQF720991 CAB720991 CJX720991 CTT720991 DDP720991 DNL720991 DXH720991 EHD720991 EQZ720991 FAV720991 FKR720991 FUN720991 GEJ720991 GOF720991 GYB720991 HHX720991 HRT720991 IBP720991 ILL720991 IVH720991 JFD720991 JOZ720991 JYV720991 KIR720991 KSN720991 LCJ720991 LMF720991 LWB720991 MFX720991 MPT720991 MZP720991 NJL720991 NTH720991 ODD720991 OMZ720991 OWV720991 PGR720991 PQN720991 QAJ720991 QKF720991 QUB720991 RDX720991 RNT720991 RXP720991 SHL720991 SRH720991 TBD720991 TKZ720991 TUV720991 UER720991 UON720991 UYJ720991 VIF720991 VSB720991 WBX720991 WLT720991 WVP720991 H786527 JD786527 SZ786527 ACV786527 AMR786527 AWN786527 BGJ786527 BQF786527 CAB786527 CJX786527 CTT786527 DDP786527 DNL786527 DXH786527 EHD786527 EQZ786527 FAV786527 FKR786527 FUN786527 GEJ786527 GOF786527 GYB786527 HHX786527 HRT786527 IBP786527 ILL786527 IVH786527 JFD786527 JOZ786527 JYV786527 KIR786527 KSN786527 LCJ786527 LMF786527 LWB786527 MFX786527 MPT786527 MZP786527 NJL786527 NTH786527 ODD786527 OMZ786527 OWV786527 PGR786527 PQN786527 QAJ786527 QKF786527 QUB786527 RDX786527 RNT786527 RXP786527 SHL786527 SRH786527 TBD786527 TKZ786527 TUV786527 UER786527 UON786527 UYJ786527 VIF786527 VSB786527 WBX786527 WLT786527 WVP786527 H852063 JD852063 SZ852063 ACV852063 AMR852063 AWN852063 BGJ852063 BQF852063 CAB852063 CJX852063 CTT852063 DDP852063 DNL852063 DXH852063 EHD852063 EQZ852063 FAV852063 FKR852063 FUN852063 GEJ852063 GOF852063 GYB852063 HHX852063 HRT852063 IBP852063 ILL852063 IVH852063 JFD852063 JOZ852063 JYV852063 KIR852063 KSN852063 LCJ852063 LMF852063 LWB852063 MFX852063 MPT852063 MZP852063 NJL852063 NTH852063 ODD852063 OMZ852063 OWV852063 PGR852063 PQN852063 QAJ852063 QKF852063 QUB852063 RDX852063 RNT852063 RXP852063 SHL852063 SRH852063 TBD852063 TKZ852063 TUV852063 UER852063 UON852063 UYJ852063 VIF852063 VSB852063 WBX852063 WLT852063 WVP852063 H917599 JD917599 SZ917599 ACV917599 AMR917599 AWN917599 BGJ917599 BQF917599 CAB917599 CJX917599 CTT917599 DDP917599 DNL917599 DXH917599 EHD917599 EQZ917599 FAV917599 FKR917599 FUN917599 GEJ917599 GOF917599 GYB917599 HHX917599 HRT917599 IBP917599 ILL917599 IVH917599 JFD917599 JOZ917599 JYV917599 KIR917599 KSN917599 LCJ917599 LMF917599 LWB917599 MFX917599 MPT917599 MZP917599 NJL917599 NTH917599 ODD917599 OMZ917599 OWV917599 PGR917599 PQN917599 QAJ917599 QKF917599 QUB917599 RDX917599 RNT917599 RXP917599 SHL917599 SRH917599 TBD917599 TKZ917599 TUV917599 UER917599 UON917599 UYJ917599 VIF917599 VSB917599 WBX917599 WLT917599 WVP917599 H983135 JD983135 SZ983135 ACV983135 AMR983135 AWN983135 BGJ983135 BQF983135 CAB983135 CJX983135 CTT983135 DDP983135 DNL983135 DXH983135 EHD983135 EQZ983135 FAV983135 FKR983135 FUN983135 GEJ983135 GOF983135 GYB983135 HHX983135 HRT983135 IBP983135 ILL983135 IVH983135 JFD983135 JOZ983135 JYV983135 KIR983135 KSN983135 LCJ983135 LMF983135 LWB983135 MFX983135 MPT983135 MZP983135 NJL983135 NTH983135 ODD983135 OMZ983135 OWV983135 PGR983135 PQN983135 QAJ983135 QKF983135 QUB983135 RDX983135 RNT983135 RXP983135 SHL983135 SRH983135 TBD983135 TKZ983135 TUV983135 UER983135 UON983135 UYJ983135 VIF983135 VSB983135 WBX983135 WLT983135 WVP983135 F95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F65631 JB65631 SX65631 ACT65631 AMP65631 AWL65631 BGH65631 BQD65631 BZZ65631 CJV65631 CTR65631 DDN65631 DNJ65631 DXF65631 EHB65631 EQX65631 FAT65631 FKP65631 FUL65631 GEH65631 GOD65631 GXZ65631 HHV65631 HRR65631 IBN65631 ILJ65631 IVF65631 JFB65631 JOX65631 JYT65631 KIP65631 KSL65631 LCH65631 LMD65631 LVZ65631 MFV65631 MPR65631 MZN65631 NJJ65631 NTF65631 ODB65631 OMX65631 OWT65631 PGP65631 PQL65631 QAH65631 QKD65631 QTZ65631 RDV65631 RNR65631 RXN65631 SHJ65631 SRF65631 TBB65631 TKX65631 TUT65631 UEP65631 UOL65631 UYH65631 VID65631 VRZ65631 WBV65631 WLR65631 WVN65631 F131167 JB131167 SX131167 ACT131167 AMP131167 AWL131167 BGH131167 BQD131167 BZZ131167 CJV131167 CTR131167 DDN131167 DNJ131167 DXF131167 EHB131167 EQX131167 FAT131167 FKP131167 FUL131167 GEH131167 GOD131167 GXZ131167 HHV131167 HRR131167 IBN131167 ILJ131167 IVF131167 JFB131167 JOX131167 JYT131167 KIP131167 KSL131167 LCH131167 LMD131167 LVZ131167 MFV131167 MPR131167 MZN131167 NJJ131167 NTF131167 ODB131167 OMX131167 OWT131167 PGP131167 PQL131167 QAH131167 QKD131167 QTZ131167 RDV131167 RNR131167 RXN131167 SHJ131167 SRF131167 TBB131167 TKX131167 TUT131167 UEP131167 UOL131167 UYH131167 VID131167 VRZ131167 WBV131167 WLR131167 WVN131167 F196703 JB196703 SX196703 ACT196703 AMP196703 AWL196703 BGH196703 BQD196703 BZZ196703 CJV196703 CTR196703 DDN196703 DNJ196703 DXF196703 EHB196703 EQX196703 FAT196703 FKP196703 FUL196703 GEH196703 GOD196703 GXZ196703 HHV196703 HRR196703 IBN196703 ILJ196703 IVF196703 JFB196703 JOX196703 JYT196703 KIP196703 KSL196703 LCH196703 LMD196703 LVZ196703 MFV196703 MPR196703 MZN196703 NJJ196703 NTF196703 ODB196703 OMX196703 OWT196703 PGP196703 PQL196703 QAH196703 QKD196703 QTZ196703 RDV196703 RNR196703 RXN196703 SHJ196703 SRF196703 TBB196703 TKX196703 TUT196703 UEP196703 UOL196703 UYH196703 VID196703 VRZ196703 WBV196703 WLR196703 WVN196703 F262239 JB262239 SX262239 ACT262239 AMP262239 AWL262239 BGH262239 BQD262239 BZZ262239 CJV262239 CTR262239 DDN262239 DNJ262239 DXF262239 EHB262239 EQX262239 FAT262239 FKP262239 FUL262239 GEH262239 GOD262239 GXZ262239 HHV262239 HRR262239 IBN262239 ILJ262239 IVF262239 JFB262239 JOX262239 JYT262239 KIP262239 KSL262239 LCH262239 LMD262239 LVZ262239 MFV262239 MPR262239 MZN262239 NJJ262239 NTF262239 ODB262239 OMX262239 OWT262239 PGP262239 PQL262239 QAH262239 QKD262239 QTZ262239 RDV262239 RNR262239 RXN262239 SHJ262239 SRF262239 TBB262239 TKX262239 TUT262239 UEP262239 UOL262239 UYH262239 VID262239 VRZ262239 WBV262239 WLR262239 WVN262239 F327775 JB327775 SX327775 ACT327775 AMP327775 AWL327775 BGH327775 BQD327775 BZZ327775 CJV327775 CTR327775 DDN327775 DNJ327775 DXF327775 EHB327775 EQX327775 FAT327775 FKP327775 FUL327775 GEH327775 GOD327775 GXZ327775 HHV327775 HRR327775 IBN327775 ILJ327775 IVF327775 JFB327775 JOX327775 JYT327775 KIP327775 KSL327775 LCH327775 LMD327775 LVZ327775 MFV327775 MPR327775 MZN327775 NJJ327775 NTF327775 ODB327775 OMX327775 OWT327775 PGP327775 PQL327775 QAH327775 QKD327775 QTZ327775 RDV327775 RNR327775 RXN327775 SHJ327775 SRF327775 TBB327775 TKX327775 TUT327775 UEP327775 UOL327775 UYH327775 VID327775 VRZ327775 WBV327775 WLR327775 WVN327775 F393311 JB393311 SX393311 ACT393311 AMP393311 AWL393311 BGH393311 BQD393311 BZZ393311 CJV393311 CTR393311 DDN393311 DNJ393311 DXF393311 EHB393311 EQX393311 FAT393311 FKP393311 FUL393311 GEH393311 GOD393311 GXZ393311 HHV393311 HRR393311 IBN393311 ILJ393311 IVF393311 JFB393311 JOX393311 JYT393311 KIP393311 KSL393311 LCH393311 LMD393311 LVZ393311 MFV393311 MPR393311 MZN393311 NJJ393311 NTF393311 ODB393311 OMX393311 OWT393311 PGP393311 PQL393311 QAH393311 QKD393311 QTZ393311 RDV393311 RNR393311 RXN393311 SHJ393311 SRF393311 TBB393311 TKX393311 TUT393311 UEP393311 UOL393311 UYH393311 VID393311 VRZ393311 WBV393311 WLR393311 WVN393311 F458847 JB458847 SX458847 ACT458847 AMP458847 AWL458847 BGH458847 BQD458847 BZZ458847 CJV458847 CTR458847 DDN458847 DNJ458847 DXF458847 EHB458847 EQX458847 FAT458847 FKP458847 FUL458847 GEH458847 GOD458847 GXZ458847 HHV458847 HRR458847 IBN458847 ILJ458847 IVF458847 JFB458847 JOX458847 JYT458847 KIP458847 KSL458847 LCH458847 LMD458847 LVZ458847 MFV458847 MPR458847 MZN458847 NJJ458847 NTF458847 ODB458847 OMX458847 OWT458847 PGP458847 PQL458847 QAH458847 QKD458847 QTZ458847 RDV458847 RNR458847 RXN458847 SHJ458847 SRF458847 TBB458847 TKX458847 TUT458847 UEP458847 UOL458847 UYH458847 VID458847 VRZ458847 WBV458847 WLR458847 WVN458847 F524383 JB524383 SX524383 ACT524383 AMP524383 AWL524383 BGH524383 BQD524383 BZZ524383 CJV524383 CTR524383 DDN524383 DNJ524383 DXF524383 EHB524383 EQX524383 FAT524383 FKP524383 FUL524383 GEH524383 GOD524383 GXZ524383 HHV524383 HRR524383 IBN524383 ILJ524383 IVF524383 JFB524383 JOX524383 JYT524383 KIP524383 KSL524383 LCH524383 LMD524383 LVZ524383 MFV524383 MPR524383 MZN524383 NJJ524383 NTF524383 ODB524383 OMX524383 OWT524383 PGP524383 PQL524383 QAH524383 QKD524383 QTZ524383 RDV524383 RNR524383 RXN524383 SHJ524383 SRF524383 TBB524383 TKX524383 TUT524383 UEP524383 UOL524383 UYH524383 VID524383 VRZ524383 WBV524383 WLR524383 WVN524383 F589919 JB589919 SX589919 ACT589919 AMP589919 AWL589919 BGH589919 BQD589919 BZZ589919 CJV589919 CTR589919 DDN589919 DNJ589919 DXF589919 EHB589919 EQX589919 FAT589919 FKP589919 FUL589919 GEH589919 GOD589919 GXZ589919 HHV589919 HRR589919 IBN589919 ILJ589919 IVF589919 JFB589919 JOX589919 JYT589919 KIP589919 KSL589919 LCH589919 LMD589919 LVZ589919 MFV589919 MPR589919 MZN589919 NJJ589919 NTF589919 ODB589919 OMX589919 OWT589919 PGP589919 PQL589919 QAH589919 QKD589919 QTZ589919 RDV589919 RNR589919 RXN589919 SHJ589919 SRF589919 TBB589919 TKX589919 TUT589919 UEP589919 UOL589919 UYH589919 VID589919 VRZ589919 WBV589919 WLR589919 WVN589919 F655455 JB655455 SX655455 ACT655455 AMP655455 AWL655455 BGH655455 BQD655455 BZZ655455 CJV655455 CTR655455 DDN655455 DNJ655455 DXF655455 EHB655455 EQX655455 FAT655455 FKP655455 FUL655455 GEH655455 GOD655455 GXZ655455 HHV655455 HRR655455 IBN655455 ILJ655455 IVF655455 JFB655455 JOX655455 JYT655455 KIP655455 KSL655455 LCH655455 LMD655455 LVZ655455 MFV655455 MPR655455 MZN655455 NJJ655455 NTF655455 ODB655455 OMX655455 OWT655455 PGP655455 PQL655455 QAH655455 QKD655455 QTZ655455 RDV655455 RNR655455 RXN655455 SHJ655455 SRF655455 TBB655455 TKX655455 TUT655455 UEP655455 UOL655455 UYH655455 VID655455 VRZ655455 WBV655455 WLR655455 WVN655455 F720991 JB720991 SX720991 ACT720991 AMP720991 AWL720991 BGH720991 BQD720991 BZZ720991 CJV720991 CTR720991 DDN720991 DNJ720991 DXF720991 EHB720991 EQX720991 FAT720991 FKP720991 FUL720991 GEH720991 GOD720991 GXZ720991 HHV720991 HRR720991 IBN720991 ILJ720991 IVF720991 JFB720991 JOX720991 JYT720991 KIP720991 KSL720991 LCH720991 LMD720991 LVZ720991 MFV720991 MPR720991 MZN720991 NJJ720991 NTF720991 ODB720991 OMX720991 OWT720991 PGP720991 PQL720991 QAH720991 QKD720991 QTZ720991 RDV720991 RNR720991 RXN720991 SHJ720991 SRF720991 TBB720991 TKX720991 TUT720991 UEP720991 UOL720991 UYH720991 VID720991 VRZ720991 WBV720991 WLR720991 WVN720991 F786527 JB786527 SX786527 ACT786527 AMP786527 AWL786527 BGH786527 BQD786527 BZZ786527 CJV786527 CTR786527 DDN786527 DNJ786527 DXF786527 EHB786527 EQX786527 FAT786527 FKP786527 FUL786527 GEH786527 GOD786527 GXZ786527 HHV786527 HRR786527 IBN786527 ILJ786527 IVF786527 JFB786527 JOX786527 JYT786527 KIP786527 KSL786527 LCH786527 LMD786527 LVZ786527 MFV786527 MPR786527 MZN786527 NJJ786527 NTF786527 ODB786527 OMX786527 OWT786527 PGP786527 PQL786527 QAH786527 QKD786527 QTZ786527 RDV786527 RNR786527 RXN786527 SHJ786527 SRF786527 TBB786527 TKX786527 TUT786527 UEP786527 UOL786527 UYH786527 VID786527 VRZ786527 WBV786527 WLR786527 WVN786527 F852063 JB852063 SX852063 ACT852063 AMP852063 AWL852063 BGH852063 BQD852063 BZZ852063 CJV852063 CTR852063 DDN852063 DNJ852063 DXF852063 EHB852063 EQX852063 FAT852063 FKP852063 FUL852063 GEH852063 GOD852063 GXZ852063 HHV852063 HRR852063 IBN852063 ILJ852063 IVF852063 JFB852063 JOX852063 JYT852063 KIP852063 KSL852063 LCH852063 LMD852063 LVZ852063 MFV852063 MPR852063 MZN852063 NJJ852063 NTF852063 ODB852063 OMX852063 OWT852063 PGP852063 PQL852063 QAH852063 QKD852063 QTZ852063 RDV852063 RNR852063 RXN852063 SHJ852063 SRF852063 TBB852063 TKX852063 TUT852063 UEP852063 UOL852063 UYH852063 VID852063 VRZ852063 WBV852063 WLR852063 WVN852063 F917599 JB917599 SX917599 ACT917599 AMP917599 AWL917599 BGH917599 BQD917599 BZZ917599 CJV917599 CTR917599 DDN917599 DNJ917599 DXF917599 EHB917599 EQX917599 FAT917599 FKP917599 FUL917599 GEH917599 GOD917599 GXZ917599 HHV917599 HRR917599 IBN917599 ILJ917599 IVF917599 JFB917599 JOX917599 JYT917599 KIP917599 KSL917599 LCH917599 LMD917599 LVZ917599 MFV917599 MPR917599 MZN917599 NJJ917599 NTF917599 ODB917599 OMX917599 OWT917599 PGP917599 PQL917599 QAH917599 QKD917599 QTZ917599 RDV917599 RNR917599 RXN917599 SHJ917599 SRF917599 TBB917599 TKX917599 TUT917599 UEP917599 UOL917599 UYH917599 VID917599 VRZ917599 WBV917599 WLR917599 WVN917599 F983135 JB983135 SX983135 ACT983135 AMP983135 AWL983135 BGH983135 BQD983135 BZZ983135 CJV983135 CTR983135 DDN983135 DNJ983135 DXF983135 EHB983135 EQX983135 FAT983135 FKP983135 FUL983135 GEH983135 GOD983135 GXZ983135 HHV983135 HRR983135 IBN983135 ILJ983135 IVF983135 JFB983135 JOX983135 JYT983135 KIP983135 KSL983135 LCH983135 LMD983135 LVZ983135 MFV983135 MPR983135 MZN983135 NJJ983135 NTF983135 ODB983135 OMX983135 OWT983135 PGP983135 PQL983135 QAH983135 QKD983135 QTZ983135 RDV983135 RNR983135 RXN983135 SHJ983135 SRF983135 TBB983135 TKX983135 TUT983135 UEP983135 UOL983135 UYH983135 VID983135 VRZ983135 WBV983135 WLR983135 WVN983135 D95 IZ95 SV95 ACR95 AMN95 AWJ95 BGF95 BQB95 BZX95 CJT95 CTP95 DDL95 DNH95 DXD95 EGZ95 EQV95 FAR95 FKN95 FUJ95 GEF95 GOB95 GXX95 HHT95 HRP95 IBL95 ILH95 IVD95 JEZ95 JOV95 JYR95 KIN95 KSJ95 LCF95 LMB95 LVX95 MFT95 MPP95 MZL95 NJH95 NTD95 OCZ95 OMV95 OWR95 PGN95 PQJ95 QAF95 QKB95 QTX95 RDT95 RNP95 RXL95 SHH95 SRD95 TAZ95 TKV95 TUR95 UEN95 UOJ95 UYF95 VIB95 VRX95 WBT95 WLP95 WVL95 D65631 IZ65631 SV65631 ACR65631 AMN65631 AWJ65631 BGF65631 BQB65631 BZX65631 CJT65631 CTP65631 DDL65631 DNH65631 DXD65631 EGZ65631 EQV65631 FAR65631 FKN65631 FUJ65631 GEF65631 GOB65631 GXX65631 HHT65631 HRP65631 IBL65631 ILH65631 IVD65631 JEZ65631 JOV65631 JYR65631 KIN65631 KSJ65631 LCF65631 LMB65631 LVX65631 MFT65631 MPP65631 MZL65631 NJH65631 NTD65631 OCZ65631 OMV65631 OWR65631 PGN65631 PQJ65631 QAF65631 QKB65631 QTX65631 RDT65631 RNP65631 RXL65631 SHH65631 SRD65631 TAZ65631 TKV65631 TUR65631 UEN65631 UOJ65631 UYF65631 VIB65631 VRX65631 WBT65631 WLP65631 WVL65631 D131167 IZ131167 SV131167 ACR131167 AMN131167 AWJ131167 BGF131167 BQB131167 BZX131167 CJT131167 CTP131167 DDL131167 DNH131167 DXD131167 EGZ131167 EQV131167 FAR131167 FKN131167 FUJ131167 GEF131167 GOB131167 GXX131167 HHT131167 HRP131167 IBL131167 ILH131167 IVD131167 JEZ131167 JOV131167 JYR131167 KIN131167 KSJ131167 LCF131167 LMB131167 LVX131167 MFT131167 MPP131167 MZL131167 NJH131167 NTD131167 OCZ131167 OMV131167 OWR131167 PGN131167 PQJ131167 QAF131167 QKB131167 QTX131167 RDT131167 RNP131167 RXL131167 SHH131167 SRD131167 TAZ131167 TKV131167 TUR131167 UEN131167 UOJ131167 UYF131167 VIB131167 VRX131167 WBT131167 WLP131167 WVL131167 D196703 IZ196703 SV196703 ACR196703 AMN196703 AWJ196703 BGF196703 BQB196703 BZX196703 CJT196703 CTP196703 DDL196703 DNH196703 DXD196703 EGZ196703 EQV196703 FAR196703 FKN196703 FUJ196703 GEF196703 GOB196703 GXX196703 HHT196703 HRP196703 IBL196703 ILH196703 IVD196703 JEZ196703 JOV196703 JYR196703 KIN196703 KSJ196703 LCF196703 LMB196703 LVX196703 MFT196703 MPP196703 MZL196703 NJH196703 NTD196703 OCZ196703 OMV196703 OWR196703 PGN196703 PQJ196703 QAF196703 QKB196703 QTX196703 RDT196703 RNP196703 RXL196703 SHH196703 SRD196703 TAZ196703 TKV196703 TUR196703 UEN196703 UOJ196703 UYF196703 VIB196703 VRX196703 WBT196703 WLP196703 WVL196703 D262239 IZ262239 SV262239 ACR262239 AMN262239 AWJ262239 BGF262239 BQB262239 BZX262239 CJT262239 CTP262239 DDL262239 DNH262239 DXD262239 EGZ262239 EQV262239 FAR262239 FKN262239 FUJ262239 GEF262239 GOB262239 GXX262239 HHT262239 HRP262239 IBL262239 ILH262239 IVD262239 JEZ262239 JOV262239 JYR262239 KIN262239 KSJ262239 LCF262239 LMB262239 LVX262239 MFT262239 MPP262239 MZL262239 NJH262239 NTD262239 OCZ262239 OMV262239 OWR262239 PGN262239 PQJ262239 QAF262239 QKB262239 QTX262239 RDT262239 RNP262239 RXL262239 SHH262239 SRD262239 TAZ262239 TKV262239 TUR262239 UEN262239 UOJ262239 UYF262239 VIB262239 VRX262239 WBT262239 WLP262239 WVL262239 D327775 IZ327775 SV327775 ACR327775 AMN327775 AWJ327775 BGF327775 BQB327775 BZX327775 CJT327775 CTP327775 DDL327775 DNH327775 DXD327775 EGZ327775 EQV327775 FAR327775 FKN327775 FUJ327775 GEF327775 GOB327775 GXX327775 HHT327775 HRP327775 IBL327775 ILH327775 IVD327775 JEZ327775 JOV327775 JYR327775 KIN327775 KSJ327775 LCF327775 LMB327775 LVX327775 MFT327775 MPP327775 MZL327775 NJH327775 NTD327775 OCZ327775 OMV327775 OWR327775 PGN327775 PQJ327775 QAF327775 QKB327775 QTX327775 RDT327775 RNP327775 RXL327775 SHH327775 SRD327775 TAZ327775 TKV327775 TUR327775 UEN327775 UOJ327775 UYF327775 VIB327775 VRX327775 WBT327775 WLP327775 WVL327775 D393311 IZ393311 SV393311 ACR393311 AMN393311 AWJ393311 BGF393311 BQB393311 BZX393311 CJT393311 CTP393311 DDL393311 DNH393311 DXD393311 EGZ393311 EQV393311 FAR393311 FKN393311 FUJ393311 GEF393311 GOB393311 GXX393311 HHT393311 HRP393311 IBL393311 ILH393311 IVD393311 JEZ393311 JOV393311 JYR393311 KIN393311 KSJ393311 LCF393311 LMB393311 LVX393311 MFT393311 MPP393311 MZL393311 NJH393311 NTD393311 OCZ393311 OMV393311 OWR393311 PGN393311 PQJ393311 QAF393311 QKB393311 QTX393311 RDT393311 RNP393311 RXL393311 SHH393311 SRD393311 TAZ393311 TKV393311 TUR393311 UEN393311 UOJ393311 UYF393311 VIB393311 VRX393311 WBT393311 WLP393311 WVL393311 D458847 IZ458847 SV458847 ACR458847 AMN458847 AWJ458847 BGF458847 BQB458847 BZX458847 CJT458847 CTP458847 DDL458847 DNH458847 DXD458847 EGZ458847 EQV458847 FAR458847 FKN458847 FUJ458847 GEF458847 GOB458847 GXX458847 HHT458847 HRP458847 IBL458847 ILH458847 IVD458847 JEZ458847 JOV458847 JYR458847 KIN458847 KSJ458847 LCF458847 LMB458847 LVX458847 MFT458847 MPP458847 MZL458847 NJH458847 NTD458847 OCZ458847 OMV458847 OWR458847 PGN458847 PQJ458847 QAF458847 QKB458847 QTX458847 RDT458847 RNP458847 RXL458847 SHH458847 SRD458847 TAZ458847 TKV458847 TUR458847 UEN458847 UOJ458847 UYF458847 VIB458847 VRX458847 WBT458847 WLP458847 WVL458847 D524383 IZ524383 SV524383 ACR524383 AMN524383 AWJ524383 BGF524383 BQB524383 BZX524383 CJT524383 CTP524383 DDL524383 DNH524383 DXD524383 EGZ524383 EQV524383 FAR524383 FKN524383 FUJ524383 GEF524383 GOB524383 GXX524383 HHT524383 HRP524383 IBL524383 ILH524383 IVD524383 JEZ524383 JOV524383 JYR524383 KIN524383 KSJ524383 LCF524383 LMB524383 LVX524383 MFT524383 MPP524383 MZL524383 NJH524383 NTD524383 OCZ524383 OMV524383 OWR524383 PGN524383 PQJ524383 QAF524383 QKB524383 QTX524383 RDT524383 RNP524383 RXL524383 SHH524383 SRD524383 TAZ524383 TKV524383 TUR524383 UEN524383 UOJ524383 UYF524383 VIB524383 VRX524383 WBT524383 WLP524383 WVL524383 D589919 IZ589919 SV589919 ACR589919 AMN589919 AWJ589919 BGF589919 BQB589919 BZX589919 CJT589919 CTP589919 DDL589919 DNH589919 DXD589919 EGZ589919 EQV589919 FAR589919 FKN589919 FUJ589919 GEF589919 GOB589919 GXX589919 HHT589919 HRP589919 IBL589919 ILH589919 IVD589919 JEZ589919 JOV589919 JYR589919 KIN589919 KSJ589919 LCF589919 LMB589919 LVX589919 MFT589919 MPP589919 MZL589919 NJH589919 NTD589919 OCZ589919 OMV589919 OWR589919 PGN589919 PQJ589919 QAF589919 QKB589919 QTX589919 RDT589919 RNP589919 RXL589919 SHH589919 SRD589919 TAZ589919 TKV589919 TUR589919 UEN589919 UOJ589919 UYF589919 VIB589919 VRX589919 WBT589919 WLP589919 WVL589919 D655455 IZ655455 SV655455 ACR655455 AMN655455 AWJ655455 BGF655455 BQB655455 BZX655455 CJT655455 CTP655455 DDL655455 DNH655455 DXD655455 EGZ655455 EQV655455 FAR655455 FKN655455 FUJ655455 GEF655455 GOB655455 GXX655455 HHT655455 HRP655455 IBL655455 ILH655455 IVD655455 JEZ655455 JOV655455 JYR655455 KIN655455 KSJ655455 LCF655455 LMB655455 LVX655455 MFT655455 MPP655455 MZL655455 NJH655455 NTD655455 OCZ655455 OMV655455 OWR655455 PGN655455 PQJ655455 QAF655455 QKB655455 QTX655455 RDT655455 RNP655455 RXL655455 SHH655455 SRD655455 TAZ655455 TKV655455 TUR655455 UEN655455 UOJ655455 UYF655455 VIB655455 VRX655455 WBT655455 WLP655455 WVL655455 D720991 IZ720991 SV720991 ACR720991 AMN720991 AWJ720991 BGF720991 BQB720991 BZX720991 CJT720991 CTP720991 DDL720991 DNH720991 DXD720991 EGZ720991 EQV720991 FAR720991 FKN720991 FUJ720991 GEF720991 GOB720991 GXX720991 HHT720991 HRP720991 IBL720991 ILH720991 IVD720991 JEZ720991 JOV720991 JYR720991 KIN720991 KSJ720991 LCF720991 LMB720991 LVX720991 MFT720991 MPP720991 MZL720991 NJH720991 NTD720991 OCZ720991 OMV720991 OWR720991 PGN720991 PQJ720991 QAF720991 QKB720991 QTX720991 RDT720991 RNP720991 RXL720991 SHH720991 SRD720991 TAZ720991 TKV720991 TUR720991 UEN720991 UOJ720991 UYF720991 VIB720991 VRX720991 WBT720991 WLP720991 WVL720991 D786527 IZ786527 SV786527 ACR786527 AMN786527 AWJ786527 BGF786527 BQB786527 BZX786527 CJT786527 CTP786527 DDL786527 DNH786527 DXD786527 EGZ786527 EQV786527 FAR786527 FKN786527 FUJ786527 GEF786527 GOB786527 GXX786527 HHT786527 HRP786527 IBL786527 ILH786527 IVD786527 JEZ786527 JOV786527 JYR786527 KIN786527 KSJ786527 LCF786527 LMB786527 LVX786527 MFT786527 MPP786527 MZL786527 NJH786527 NTD786527 OCZ786527 OMV786527 OWR786527 PGN786527 PQJ786527 QAF786527 QKB786527 QTX786527 RDT786527 RNP786527 RXL786527 SHH786527 SRD786527 TAZ786527 TKV786527 TUR786527 UEN786527 UOJ786527 UYF786527 VIB786527 VRX786527 WBT786527 WLP786527 WVL786527 D852063 IZ852063 SV852063 ACR852063 AMN852063 AWJ852063 BGF852063 BQB852063 BZX852063 CJT852063 CTP852063 DDL852063 DNH852063 DXD852063 EGZ852063 EQV852063 FAR852063 FKN852063 FUJ852063 GEF852063 GOB852063 GXX852063 HHT852063 HRP852063 IBL852063 ILH852063 IVD852063 JEZ852063 JOV852063 JYR852063 KIN852063 KSJ852063 LCF852063 LMB852063 LVX852063 MFT852063 MPP852063 MZL852063 NJH852063 NTD852063 OCZ852063 OMV852063 OWR852063 PGN852063 PQJ852063 QAF852063 QKB852063 QTX852063 RDT852063 RNP852063 RXL852063 SHH852063 SRD852063 TAZ852063 TKV852063 TUR852063 UEN852063 UOJ852063 UYF852063 VIB852063 VRX852063 WBT852063 WLP852063 WVL852063 D917599 IZ917599 SV917599 ACR917599 AMN917599 AWJ917599 BGF917599 BQB917599 BZX917599 CJT917599 CTP917599 DDL917599 DNH917599 DXD917599 EGZ917599 EQV917599 FAR917599 FKN917599 FUJ917599 GEF917599 GOB917599 GXX917599 HHT917599 HRP917599 IBL917599 ILH917599 IVD917599 JEZ917599 JOV917599 JYR917599 KIN917599 KSJ917599 LCF917599 LMB917599 LVX917599 MFT917599 MPP917599 MZL917599 NJH917599 NTD917599 OCZ917599 OMV917599 OWR917599 PGN917599 PQJ917599 QAF917599 QKB917599 QTX917599 RDT917599 RNP917599 RXL917599 SHH917599 SRD917599 TAZ917599 TKV917599 TUR917599 UEN917599 UOJ917599 UYF917599 VIB917599 VRX917599 WBT917599 WLP917599 WVL917599 D983135 IZ983135 SV983135 ACR983135 AMN983135 AWJ983135 BGF983135 BQB983135 BZX983135 CJT983135 CTP983135 DDL983135 DNH983135 DXD983135 EGZ983135 EQV983135 FAR983135 FKN983135 FUJ983135 GEF983135 GOB983135 GXX983135 HHT983135 HRP983135 IBL983135 ILH983135 IVD983135 JEZ983135 JOV983135 JYR983135 KIN983135 KSJ983135 LCF983135 LMB983135 LVX983135 MFT983135 MPP983135 MZL983135 NJH983135 NTD983135 OCZ983135 OMV983135 OWR983135 PGN983135 PQJ983135 QAF983135 QKB983135 QTX983135 RDT983135 RNP983135 RXL983135 SHH983135 SRD983135 TAZ983135 TKV983135 TUR983135 UEN983135 UOJ983135 UYF983135 VIB983135 VRX983135 WBT983135 WLP983135 WVL983135">
      <formula1>"bloq"</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B4" sqref="B4"/>
    </sheetView>
  </sheetViews>
  <sheetFormatPr baseColWidth="10" defaultRowHeight="12.75" x14ac:dyDescent="0.2"/>
  <cols>
    <col min="1" max="1" width="26.42578125" style="214" customWidth="1"/>
    <col min="2" max="2" width="30" style="19" customWidth="1"/>
    <col min="3" max="3" width="12.7109375" style="19" customWidth="1"/>
    <col min="4" max="4" width="10.7109375" style="19" customWidth="1"/>
    <col min="5" max="5" width="10.85546875" style="19" customWidth="1"/>
    <col min="6" max="11" width="10.7109375" style="19" customWidth="1"/>
    <col min="12" max="12" width="10.7109375" style="212" customWidth="1"/>
    <col min="13" max="20" width="13.140625" style="19" customWidth="1"/>
    <col min="21" max="21" width="13.140625" style="108" customWidth="1"/>
    <col min="22" max="22" width="13.140625" style="208" customWidth="1"/>
    <col min="23" max="23" width="13.5703125" style="108" customWidth="1"/>
    <col min="24" max="28" width="14.140625" style="108" customWidth="1"/>
    <col min="29" max="52" width="13.140625" style="108" customWidth="1"/>
    <col min="53" max="58" width="13.140625" style="108" hidden="1" customWidth="1"/>
    <col min="59" max="60" width="13.140625" style="108" customWidth="1"/>
    <col min="61" max="74" width="12.5703125" style="108" customWidth="1"/>
    <col min="75" max="16384" width="11.42578125" style="108"/>
  </cols>
  <sheetData>
    <row r="1" spans="1:67" s="4" customFormat="1" x14ac:dyDescent="0.2">
      <c r="A1" s="616" t="s">
        <v>0</v>
      </c>
      <c r="B1" s="428"/>
      <c r="C1" s="428"/>
      <c r="D1" s="428"/>
      <c r="E1" s="428"/>
      <c r="F1" s="428"/>
      <c r="G1" s="428"/>
      <c r="H1" s="428"/>
      <c r="I1" s="428"/>
      <c r="J1" s="428"/>
      <c r="K1" s="428"/>
      <c r="L1" s="431"/>
      <c r="M1" s="429"/>
      <c r="N1" s="429"/>
      <c r="O1" s="429"/>
      <c r="P1" s="429"/>
      <c r="Q1" s="429"/>
      <c r="R1" s="429"/>
      <c r="S1" s="429"/>
      <c r="T1" s="429"/>
      <c r="U1" s="429"/>
      <c r="V1" s="447"/>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220"/>
      <c r="BH1" s="220"/>
      <c r="BI1" s="220"/>
      <c r="BJ1" s="220"/>
      <c r="BK1" s="220"/>
      <c r="BL1" s="220"/>
      <c r="BM1" s="220"/>
      <c r="BN1" s="220"/>
      <c r="BO1" s="220"/>
    </row>
    <row r="2" spans="1:67" s="4" customFormat="1" x14ac:dyDescent="0.2">
      <c r="A2" s="616" t="s">
        <v>102</v>
      </c>
      <c r="B2" s="428"/>
      <c r="C2" s="428"/>
      <c r="D2" s="428"/>
      <c r="E2" s="428"/>
      <c r="F2" s="428"/>
      <c r="G2" s="428"/>
      <c r="H2" s="428"/>
      <c r="I2" s="428"/>
      <c r="J2" s="428"/>
      <c r="K2" s="428"/>
      <c r="L2" s="431"/>
      <c r="M2" s="429"/>
      <c r="N2" s="429"/>
      <c r="O2" s="429"/>
      <c r="P2" s="429"/>
      <c r="Q2" s="429"/>
      <c r="R2" s="429"/>
      <c r="S2" s="429"/>
      <c r="T2" s="429"/>
      <c r="U2" s="429"/>
      <c r="V2" s="447"/>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220"/>
      <c r="BH2" s="220"/>
      <c r="BI2" s="220"/>
      <c r="BJ2" s="220"/>
      <c r="BK2" s="220"/>
      <c r="BL2" s="220"/>
      <c r="BM2" s="220"/>
      <c r="BN2" s="220"/>
      <c r="BO2" s="220"/>
    </row>
    <row r="3" spans="1:67" s="4" customFormat="1" x14ac:dyDescent="0.2">
      <c r="A3" s="616" t="s">
        <v>106</v>
      </c>
      <c r="B3" s="428"/>
      <c r="C3" s="428"/>
      <c r="D3" s="430"/>
      <c r="E3" s="428"/>
      <c r="F3" s="428"/>
      <c r="G3" s="428"/>
      <c r="H3" s="428"/>
      <c r="I3" s="428"/>
      <c r="J3" s="428"/>
      <c r="K3" s="428"/>
      <c r="L3" s="431"/>
      <c r="M3" s="429"/>
      <c r="N3" s="429"/>
      <c r="O3" s="429"/>
      <c r="P3" s="429"/>
      <c r="Q3" s="429"/>
      <c r="R3" s="429"/>
      <c r="S3" s="429"/>
      <c r="T3" s="429"/>
      <c r="U3" s="429"/>
      <c r="V3" s="447"/>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429"/>
      <c r="BC3" s="429"/>
      <c r="BD3" s="429"/>
      <c r="BE3" s="429"/>
      <c r="BF3" s="429"/>
      <c r="BG3" s="220"/>
      <c r="BH3" s="220"/>
      <c r="BI3" s="220"/>
      <c r="BJ3" s="220"/>
      <c r="BK3" s="220"/>
      <c r="BL3" s="220"/>
      <c r="BM3" s="220"/>
      <c r="BN3" s="220"/>
      <c r="BO3" s="220"/>
    </row>
    <row r="4" spans="1:67" s="4" customFormat="1" x14ac:dyDescent="0.2">
      <c r="A4" s="616" t="s">
        <v>107</v>
      </c>
      <c r="B4" s="428"/>
      <c r="C4" s="428"/>
      <c r="D4" s="428"/>
      <c r="E4" s="428"/>
      <c r="F4" s="428"/>
      <c r="G4" s="428"/>
      <c r="H4" s="428"/>
      <c r="I4" s="428"/>
      <c r="J4" s="428"/>
      <c r="K4" s="428"/>
      <c r="L4" s="431"/>
      <c r="M4" s="429"/>
      <c r="N4" s="429"/>
      <c r="O4" s="429"/>
      <c r="P4" s="429"/>
      <c r="Q4" s="429"/>
      <c r="R4" s="429"/>
      <c r="S4" s="429"/>
      <c r="T4" s="429"/>
      <c r="U4" s="429"/>
      <c r="V4" s="447"/>
      <c r="W4" s="429"/>
      <c r="X4" s="429"/>
      <c r="Y4" s="429"/>
      <c r="Z4" s="429"/>
      <c r="AA4" s="429"/>
      <c r="AB4" s="429"/>
      <c r="AC4" s="429"/>
      <c r="AD4" s="429"/>
      <c r="AE4" s="429"/>
      <c r="AF4" s="429"/>
      <c r="AG4" s="429"/>
      <c r="AH4" s="429"/>
      <c r="AI4" s="429"/>
      <c r="AJ4" s="429"/>
      <c r="AK4" s="429"/>
      <c r="AL4" s="429"/>
      <c r="AM4" s="429"/>
      <c r="AN4" s="429"/>
      <c r="AO4" s="429"/>
      <c r="AP4" s="429"/>
      <c r="AQ4" s="429"/>
      <c r="AR4" s="429"/>
      <c r="AS4" s="429"/>
      <c r="AT4" s="429"/>
      <c r="AU4" s="429"/>
      <c r="AV4" s="429"/>
      <c r="AW4" s="429"/>
      <c r="AX4" s="429"/>
      <c r="AY4" s="429"/>
      <c r="AZ4" s="429"/>
      <c r="BA4" s="429"/>
      <c r="BB4" s="429"/>
      <c r="BC4" s="429"/>
      <c r="BD4" s="429"/>
      <c r="BE4" s="429"/>
      <c r="BF4" s="429"/>
      <c r="BG4" s="220"/>
      <c r="BH4" s="220"/>
      <c r="BI4" s="220"/>
      <c r="BJ4" s="220"/>
      <c r="BK4" s="220"/>
      <c r="BL4" s="220"/>
      <c r="BM4" s="220"/>
      <c r="BN4" s="220"/>
      <c r="BO4" s="220"/>
    </row>
    <row r="5" spans="1:67" s="4" customFormat="1" x14ac:dyDescent="0.2">
      <c r="A5" s="427" t="s">
        <v>105</v>
      </c>
      <c r="B5" s="428"/>
      <c r="C5" s="428"/>
      <c r="D5" s="428"/>
      <c r="E5" s="428"/>
      <c r="F5" s="428"/>
      <c r="G5" s="428"/>
      <c r="H5" s="428"/>
      <c r="I5" s="428"/>
      <c r="J5" s="428"/>
      <c r="K5" s="428"/>
      <c r="L5" s="431"/>
      <c r="M5" s="429"/>
      <c r="N5" s="429"/>
      <c r="O5" s="429"/>
      <c r="P5" s="429"/>
      <c r="Q5" s="429"/>
      <c r="R5" s="429"/>
      <c r="S5" s="429"/>
      <c r="T5" s="429"/>
      <c r="U5" s="429"/>
      <c r="V5" s="447"/>
      <c r="W5" s="429"/>
      <c r="X5" s="429"/>
      <c r="Y5" s="429"/>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c r="AX5" s="429"/>
      <c r="AY5" s="429"/>
      <c r="AZ5" s="429"/>
      <c r="BA5" s="429"/>
      <c r="BB5" s="429"/>
      <c r="BC5" s="429"/>
      <c r="BD5" s="429"/>
      <c r="BE5" s="429"/>
      <c r="BF5" s="429"/>
      <c r="BG5" s="220"/>
      <c r="BH5" s="220"/>
      <c r="BI5" s="220"/>
      <c r="BJ5" s="220"/>
      <c r="BK5" s="220"/>
      <c r="BL5" s="220"/>
      <c r="BM5" s="220"/>
      <c r="BN5" s="220"/>
      <c r="BO5" s="220"/>
    </row>
    <row r="6" spans="1:67" s="9" customFormat="1" ht="15" customHeight="1" x14ac:dyDescent="0.15">
      <c r="A6" s="697" t="s">
        <v>1</v>
      </c>
      <c r="B6" s="697"/>
      <c r="C6" s="697"/>
      <c r="D6" s="697"/>
      <c r="E6" s="697"/>
      <c r="F6" s="697"/>
      <c r="G6" s="697"/>
      <c r="H6" s="697"/>
      <c r="I6" s="697"/>
      <c r="J6" s="697"/>
      <c r="K6" s="697"/>
      <c r="L6" s="697"/>
      <c r="M6" s="449"/>
      <c r="N6" s="449"/>
      <c r="O6" s="425"/>
      <c r="P6" s="425"/>
      <c r="Q6" s="425"/>
      <c r="R6" s="425"/>
      <c r="S6" s="425"/>
      <c r="T6" s="425"/>
      <c r="U6" s="425"/>
      <c r="V6" s="447"/>
      <c r="W6" s="425"/>
      <c r="X6" s="425"/>
      <c r="Y6" s="425"/>
      <c r="Z6" s="425"/>
      <c r="AA6" s="425"/>
      <c r="AB6" s="425"/>
      <c r="AC6" s="425"/>
      <c r="AD6" s="425"/>
      <c r="AE6" s="425"/>
      <c r="AF6" s="425"/>
      <c r="AG6" s="425"/>
      <c r="AH6" s="425"/>
      <c r="AI6" s="425"/>
      <c r="AJ6" s="425"/>
      <c r="AK6" s="425"/>
      <c r="AL6" s="425"/>
      <c r="AM6" s="425"/>
      <c r="AN6" s="425"/>
      <c r="AO6" s="425"/>
      <c r="AP6" s="425"/>
      <c r="AQ6" s="425"/>
      <c r="AR6" s="425"/>
      <c r="AS6" s="425"/>
      <c r="AT6" s="425"/>
      <c r="AU6" s="425"/>
      <c r="AV6" s="425"/>
      <c r="AW6" s="425"/>
      <c r="AX6" s="425"/>
      <c r="AY6" s="425"/>
      <c r="AZ6" s="425"/>
      <c r="BA6" s="425"/>
      <c r="BB6" s="425"/>
      <c r="BC6" s="425"/>
      <c r="BD6" s="425"/>
      <c r="BE6" s="425"/>
      <c r="BF6" s="425"/>
      <c r="BG6" s="216"/>
      <c r="BH6" s="216"/>
      <c r="BI6" s="216"/>
      <c r="BJ6" s="216"/>
      <c r="BK6" s="216"/>
      <c r="BL6" s="216"/>
      <c r="BM6" s="216"/>
      <c r="BN6" s="216"/>
      <c r="BO6" s="216"/>
    </row>
    <row r="7" spans="1:67" s="9" customFormat="1" ht="15" x14ac:dyDescent="0.2">
      <c r="A7" s="464" t="s">
        <v>2</v>
      </c>
      <c r="B7" s="434"/>
      <c r="C7" s="433"/>
      <c r="D7" s="433"/>
      <c r="E7" s="433"/>
      <c r="F7" s="433"/>
      <c r="G7" s="433"/>
      <c r="H7" s="433"/>
      <c r="I7" s="465"/>
      <c r="J7" s="434"/>
      <c r="K7" s="466"/>
      <c r="L7" s="433"/>
      <c r="M7" s="429"/>
      <c r="N7" s="429"/>
      <c r="O7" s="425"/>
      <c r="P7" s="425"/>
      <c r="Q7" s="425"/>
      <c r="R7" s="425"/>
      <c r="S7" s="425"/>
      <c r="T7" s="425"/>
      <c r="U7" s="425"/>
      <c r="V7" s="447"/>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216"/>
      <c r="BH7" s="216"/>
      <c r="BI7" s="216"/>
      <c r="BJ7" s="216"/>
      <c r="BK7" s="216"/>
      <c r="BL7" s="216"/>
      <c r="BM7" s="216"/>
      <c r="BN7" s="216"/>
      <c r="BO7" s="216"/>
    </row>
    <row r="8" spans="1:67" s="9" customFormat="1" ht="15" x14ac:dyDescent="0.2">
      <c r="A8" s="467" t="s">
        <v>3</v>
      </c>
      <c r="B8" s="443"/>
      <c r="C8" s="443"/>
      <c r="D8" s="443"/>
      <c r="E8" s="443"/>
      <c r="F8" s="443"/>
      <c r="G8" s="443"/>
      <c r="H8" s="443"/>
      <c r="I8" s="443"/>
      <c r="J8" s="443"/>
      <c r="K8" s="468"/>
      <c r="L8" s="443"/>
      <c r="M8" s="451"/>
      <c r="N8" s="451"/>
      <c r="O8" s="425"/>
      <c r="P8" s="425"/>
      <c r="Q8" s="425"/>
      <c r="R8" s="425"/>
      <c r="S8" s="425"/>
      <c r="T8" s="425"/>
      <c r="U8" s="425"/>
      <c r="V8" s="447"/>
      <c r="W8" s="425"/>
      <c r="X8" s="425"/>
      <c r="Y8" s="425"/>
      <c r="Z8" s="425"/>
      <c r="AA8" s="425"/>
      <c r="AB8" s="425"/>
      <c r="AC8" s="425"/>
      <c r="AD8" s="425"/>
      <c r="AE8" s="425"/>
      <c r="AF8" s="425"/>
      <c r="AG8" s="425"/>
      <c r="AH8" s="425"/>
      <c r="AI8" s="425"/>
      <c r="AJ8" s="425"/>
      <c r="AK8" s="425"/>
      <c r="AL8" s="425"/>
      <c r="AM8" s="425"/>
      <c r="AN8" s="425"/>
      <c r="AO8" s="425"/>
      <c r="AP8" s="425"/>
      <c r="AQ8" s="425"/>
      <c r="AR8" s="425"/>
      <c r="AS8" s="425"/>
      <c r="AT8" s="425"/>
      <c r="AU8" s="425"/>
      <c r="AV8" s="425"/>
      <c r="AW8" s="425"/>
      <c r="AX8" s="425"/>
      <c r="AY8" s="425"/>
      <c r="AZ8" s="425"/>
      <c r="BA8" s="425"/>
      <c r="BB8" s="425"/>
      <c r="BC8" s="425"/>
      <c r="BD8" s="425"/>
      <c r="BE8" s="425"/>
      <c r="BF8" s="425"/>
      <c r="BG8" s="216"/>
      <c r="BH8" s="216"/>
      <c r="BI8" s="216"/>
      <c r="BJ8" s="216"/>
      <c r="BK8" s="216"/>
      <c r="BL8" s="216"/>
      <c r="BM8" s="216"/>
      <c r="BN8" s="216"/>
      <c r="BO8" s="216"/>
    </row>
    <row r="9" spans="1:67" s="19" customFormat="1" ht="10.5" customHeight="1" x14ac:dyDescent="0.15">
      <c r="A9" s="681" t="s">
        <v>4</v>
      </c>
      <c r="B9" s="681" t="s">
        <v>5</v>
      </c>
      <c r="C9" s="675" t="s">
        <v>6</v>
      </c>
      <c r="D9" s="685" t="s">
        <v>7</v>
      </c>
      <c r="E9" s="686"/>
      <c r="F9" s="686"/>
      <c r="G9" s="686"/>
      <c r="H9" s="686"/>
      <c r="I9" s="687"/>
      <c r="J9" s="685" t="s">
        <v>8</v>
      </c>
      <c r="K9" s="687"/>
      <c r="L9" s="675" t="s">
        <v>9</v>
      </c>
      <c r="M9" s="425"/>
      <c r="N9" s="425"/>
      <c r="O9" s="425"/>
      <c r="P9" s="425"/>
      <c r="Q9" s="425"/>
      <c r="R9" s="425"/>
      <c r="S9" s="425"/>
      <c r="T9" s="425"/>
      <c r="U9" s="425"/>
      <c r="V9" s="447"/>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6"/>
      <c r="AU9" s="426"/>
      <c r="AV9" s="426"/>
      <c r="AW9" s="426"/>
      <c r="AX9" s="426"/>
      <c r="AY9" s="426"/>
      <c r="AZ9" s="426"/>
      <c r="BA9" s="426"/>
      <c r="BB9" s="426"/>
      <c r="BC9" s="426"/>
      <c r="BD9" s="426"/>
      <c r="BE9" s="426"/>
      <c r="BF9" s="426"/>
      <c r="BG9" s="217"/>
      <c r="BH9" s="217"/>
      <c r="BI9" s="217"/>
      <c r="BJ9" s="217"/>
      <c r="BK9" s="217"/>
      <c r="BL9" s="217"/>
      <c r="BM9" s="217"/>
      <c r="BN9" s="217"/>
      <c r="BO9" s="217"/>
    </row>
    <row r="10" spans="1:67" s="19" customFormat="1" ht="21" x14ac:dyDescent="0.15">
      <c r="A10" s="682"/>
      <c r="B10" s="682"/>
      <c r="C10" s="676"/>
      <c r="D10" s="435" t="s">
        <v>10</v>
      </c>
      <c r="E10" s="438" t="s">
        <v>11</v>
      </c>
      <c r="F10" s="438" t="s">
        <v>12</v>
      </c>
      <c r="G10" s="438" t="s">
        <v>13</v>
      </c>
      <c r="H10" s="438" t="s">
        <v>14</v>
      </c>
      <c r="I10" s="450" t="s">
        <v>15</v>
      </c>
      <c r="J10" s="455" t="s">
        <v>16</v>
      </c>
      <c r="K10" s="457" t="s">
        <v>17</v>
      </c>
      <c r="L10" s="676"/>
      <c r="M10" s="425"/>
      <c r="N10" s="425"/>
      <c r="O10" s="425"/>
      <c r="P10" s="425"/>
      <c r="Q10" s="425"/>
      <c r="R10" s="425"/>
      <c r="S10" s="425"/>
      <c r="T10" s="425"/>
      <c r="U10" s="425"/>
      <c r="V10" s="447"/>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6"/>
      <c r="AU10" s="426"/>
      <c r="AV10" s="426"/>
      <c r="AW10" s="426"/>
      <c r="AX10" s="426"/>
      <c r="AY10" s="426"/>
      <c r="AZ10" s="426"/>
      <c r="BA10" s="426"/>
      <c r="BB10" s="426"/>
      <c r="BC10" s="426"/>
      <c r="BD10" s="426"/>
      <c r="BE10" s="426"/>
      <c r="BF10" s="426"/>
      <c r="BG10" s="217"/>
      <c r="BH10" s="217"/>
      <c r="BI10" s="217"/>
      <c r="BJ10" s="217"/>
      <c r="BK10" s="217"/>
      <c r="BL10" s="217"/>
      <c r="BM10" s="217"/>
      <c r="BN10" s="217"/>
      <c r="BO10" s="217"/>
    </row>
    <row r="11" spans="1:67" s="19" customFormat="1" ht="10.5" x14ac:dyDescent="0.15">
      <c r="A11" s="683" t="s">
        <v>18</v>
      </c>
      <c r="B11" s="469" t="s">
        <v>19</v>
      </c>
      <c r="C11" s="603">
        <v>0</v>
      </c>
      <c r="D11" s="567"/>
      <c r="E11" s="568"/>
      <c r="F11" s="568"/>
      <c r="G11" s="568"/>
      <c r="H11" s="568"/>
      <c r="I11" s="580"/>
      <c r="J11" s="582"/>
      <c r="K11" s="580"/>
      <c r="L11" s="587"/>
      <c r="M11" s="617" t="s">
        <v>62</v>
      </c>
      <c r="N11" s="425"/>
      <c r="O11" s="425"/>
      <c r="P11" s="425"/>
      <c r="Q11" s="425"/>
      <c r="R11" s="425"/>
      <c r="S11" s="425"/>
      <c r="T11" s="425"/>
      <c r="U11" s="425"/>
      <c r="V11" s="425"/>
      <c r="W11" s="447"/>
      <c r="X11" s="425"/>
      <c r="Y11" s="426"/>
      <c r="Z11" s="426"/>
      <c r="AA11" s="426"/>
      <c r="AB11" s="426"/>
      <c r="AC11" s="426"/>
      <c r="AD11" s="425"/>
      <c r="AE11" s="425"/>
      <c r="AF11" s="425"/>
      <c r="AG11" s="425"/>
      <c r="AH11" s="425"/>
      <c r="AI11" s="425"/>
      <c r="AJ11" s="425"/>
      <c r="AK11" s="425"/>
      <c r="AL11" s="425"/>
      <c r="AM11" s="425"/>
      <c r="AN11" s="425"/>
      <c r="AO11" s="425"/>
      <c r="AP11" s="425"/>
      <c r="AQ11" s="425"/>
      <c r="AR11" s="425"/>
      <c r="AS11" s="425"/>
      <c r="AT11" s="426"/>
      <c r="AU11" s="426"/>
      <c r="AV11" s="426"/>
      <c r="AW11" s="426"/>
      <c r="AX11" s="426"/>
      <c r="AY11" s="426"/>
      <c r="AZ11" s="426"/>
      <c r="BA11" s="623" t="s">
        <v>63</v>
      </c>
      <c r="BB11" s="623" t="s">
        <v>63</v>
      </c>
      <c r="BC11" s="623" t="s">
        <v>63</v>
      </c>
      <c r="BD11" s="546">
        <v>0</v>
      </c>
      <c r="BE11" s="546">
        <v>0</v>
      </c>
      <c r="BF11" s="546" t="s">
        <v>63</v>
      </c>
      <c r="BG11" s="217"/>
      <c r="BH11" s="217"/>
      <c r="BI11" s="217"/>
      <c r="BJ11" s="217"/>
      <c r="BK11" s="217"/>
      <c r="BL11" s="217"/>
      <c r="BM11" s="217"/>
      <c r="BN11" s="217"/>
      <c r="BO11" s="217"/>
    </row>
    <row r="12" spans="1:67" s="19" customFormat="1" ht="10.5" x14ac:dyDescent="0.15">
      <c r="A12" s="688"/>
      <c r="B12" s="470" t="s">
        <v>20</v>
      </c>
      <c r="C12" s="581">
        <v>0</v>
      </c>
      <c r="D12" s="556"/>
      <c r="E12" s="557"/>
      <c r="F12" s="557"/>
      <c r="G12" s="557"/>
      <c r="H12" s="557"/>
      <c r="I12" s="554"/>
      <c r="J12" s="583"/>
      <c r="K12" s="554"/>
      <c r="L12" s="549"/>
      <c r="M12" s="617" t="s">
        <v>62</v>
      </c>
      <c r="N12" s="425"/>
      <c r="O12" s="425"/>
      <c r="P12" s="425"/>
      <c r="Q12" s="425"/>
      <c r="R12" s="425"/>
      <c r="S12" s="425"/>
      <c r="T12" s="425"/>
      <c r="U12" s="425"/>
      <c r="V12" s="425"/>
      <c r="W12" s="447"/>
      <c r="X12" s="425"/>
      <c r="Y12" s="426"/>
      <c r="Z12" s="426"/>
      <c r="AA12" s="426"/>
      <c r="AB12" s="426"/>
      <c r="AC12" s="426"/>
      <c r="AD12" s="425"/>
      <c r="AE12" s="425"/>
      <c r="AF12" s="425"/>
      <c r="AG12" s="425"/>
      <c r="AH12" s="425"/>
      <c r="AI12" s="425"/>
      <c r="AJ12" s="425"/>
      <c r="AK12" s="425"/>
      <c r="AL12" s="425"/>
      <c r="AM12" s="425"/>
      <c r="AN12" s="425"/>
      <c r="AO12" s="425"/>
      <c r="AP12" s="425"/>
      <c r="AQ12" s="425"/>
      <c r="AR12" s="425"/>
      <c r="AS12" s="425"/>
      <c r="AT12" s="426"/>
      <c r="AU12" s="426"/>
      <c r="AV12" s="426"/>
      <c r="AW12" s="426"/>
      <c r="AX12" s="426"/>
      <c r="AY12" s="426"/>
      <c r="AZ12" s="426"/>
      <c r="BA12" s="623" t="s">
        <v>63</v>
      </c>
      <c r="BB12" s="623" t="s">
        <v>63</v>
      </c>
      <c r="BC12" s="623" t="s">
        <v>63</v>
      </c>
      <c r="BD12" s="546">
        <v>0</v>
      </c>
      <c r="BE12" s="546">
        <v>0</v>
      </c>
      <c r="BF12" s="546" t="s">
        <v>63</v>
      </c>
      <c r="BG12" s="217"/>
      <c r="BH12" s="217"/>
      <c r="BI12" s="217"/>
      <c r="BJ12" s="217"/>
      <c r="BK12" s="217"/>
      <c r="BL12" s="217"/>
      <c r="BM12" s="217"/>
      <c r="BN12" s="217"/>
      <c r="BO12" s="217"/>
    </row>
    <row r="13" spans="1:67" s="19" customFormat="1" ht="10.5" x14ac:dyDescent="0.15">
      <c r="A13" s="688"/>
      <c r="B13" s="470" t="s">
        <v>21</v>
      </c>
      <c r="C13" s="581">
        <v>0</v>
      </c>
      <c r="D13" s="556"/>
      <c r="E13" s="557"/>
      <c r="F13" s="557"/>
      <c r="G13" s="557"/>
      <c r="H13" s="557"/>
      <c r="I13" s="554"/>
      <c r="J13" s="583"/>
      <c r="K13" s="554"/>
      <c r="L13" s="549"/>
      <c r="M13" s="617" t="s">
        <v>62</v>
      </c>
      <c r="N13" s="425"/>
      <c r="O13" s="425"/>
      <c r="P13" s="425"/>
      <c r="Q13" s="425"/>
      <c r="R13" s="425"/>
      <c r="S13" s="425"/>
      <c r="T13" s="425"/>
      <c r="U13" s="425"/>
      <c r="V13" s="425"/>
      <c r="W13" s="447"/>
      <c r="X13" s="425"/>
      <c r="Y13" s="426"/>
      <c r="Z13" s="426"/>
      <c r="AA13" s="426"/>
      <c r="AB13" s="426"/>
      <c r="AC13" s="426"/>
      <c r="AD13" s="425"/>
      <c r="AE13" s="425"/>
      <c r="AF13" s="425"/>
      <c r="AG13" s="425"/>
      <c r="AH13" s="425"/>
      <c r="AI13" s="425"/>
      <c r="AJ13" s="425"/>
      <c r="AK13" s="425"/>
      <c r="AL13" s="425"/>
      <c r="AM13" s="425"/>
      <c r="AN13" s="425"/>
      <c r="AO13" s="425"/>
      <c r="AP13" s="425"/>
      <c r="AQ13" s="425"/>
      <c r="AR13" s="425"/>
      <c r="AS13" s="425"/>
      <c r="AT13" s="426"/>
      <c r="AU13" s="426"/>
      <c r="AV13" s="426"/>
      <c r="AW13" s="426"/>
      <c r="AX13" s="426"/>
      <c r="AY13" s="426"/>
      <c r="AZ13" s="426"/>
      <c r="BA13" s="623" t="s">
        <v>63</v>
      </c>
      <c r="BB13" s="623" t="s">
        <v>63</v>
      </c>
      <c r="BC13" s="623" t="s">
        <v>63</v>
      </c>
      <c r="BD13" s="546">
        <v>0</v>
      </c>
      <c r="BE13" s="546">
        <v>0</v>
      </c>
      <c r="BF13" s="546" t="s">
        <v>63</v>
      </c>
      <c r="BG13" s="217"/>
      <c r="BH13" s="217"/>
      <c r="BI13" s="217"/>
      <c r="BJ13" s="217"/>
      <c r="BK13" s="217"/>
      <c r="BL13" s="217"/>
      <c r="BM13" s="217"/>
      <c r="BN13" s="217"/>
      <c r="BO13" s="217"/>
    </row>
    <row r="14" spans="1:67" s="19" customFormat="1" ht="10.5" x14ac:dyDescent="0.15">
      <c r="A14" s="688"/>
      <c r="B14" s="470" t="s">
        <v>22</v>
      </c>
      <c r="C14" s="581">
        <v>0</v>
      </c>
      <c r="D14" s="556"/>
      <c r="E14" s="557"/>
      <c r="F14" s="557"/>
      <c r="G14" s="557"/>
      <c r="H14" s="557"/>
      <c r="I14" s="554"/>
      <c r="J14" s="583"/>
      <c r="K14" s="554"/>
      <c r="L14" s="549"/>
      <c r="M14" s="617" t="s">
        <v>62</v>
      </c>
      <c r="N14" s="425"/>
      <c r="O14" s="425"/>
      <c r="P14" s="425"/>
      <c r="Q14" s="425"/>
      <c r="R14" s="425"/>
      <c r="S14" s="425"/>
      <c r="T14" s="425"/>
      <c r="U14" s="425"/>
      <c r="V14" s="425"/>
      <c r="W14" s="447"/>
      <c r="X14" s="425"/>
      <c r="Y14" s="426"/>
      <c r="Z14" s="426"/>
      <c r="AA14" s="426"/>
      <c r="AB14" s="426"/>
      <c r="AC14" s="426"/>
      <c r="AD14" s="425"/>
      <c r="AE14" s="425"/>
      <c r="AF14" s="425"/>
      <c r="AG14" s="425"/>
      <c r="AH14" s="425"/>
      <c r="AI14" s="425"/>
      <c r="AJ14" s="425"/>
      <c r="AK14" s="425"/>
      <c r="AL14" s="425"/>
      <c r="AM14" s="425"/>
      <c r="AN14" s="425"/>
      <c r="AO14" s="425"/>
      <c r="AP14" s="425"/>
      <c r="AQ14" s="425"/>
      <c r="AR14" s="425"/>
      <c r="AS14" s="425"/>
      <c r="AT14" s="426"/>
      <c r="AU14" s="426"/>
      <c r="AV14" s="426"/>
      <c r="AW14" s="426"/>
      <c r="AX14" s="426"/>
      <c r="AY14" s="426"/>
      <c r="AZ14" s="426"/>
      <c r="BA14" s="623" t="s">
        <v>63</v>
      </c>
      <c r="BB14" s="623" t="s">
        <v>63</v>
      </c>
      <c r="BC14" s="623" t="s">
        <v>63</v>
      </c>
      <c r="BD14" s="546">
        <v>0</v>
      </c>
      <c r="BE14" s="546">
        <v>0</v>
      </c>
      <c r="BF14" s="546" t="s">
        <v>63</v>
      </c>
      <c r="BG14" s="217"/>
      <c r="BH14" s="217"/>
      <c r="BI14" s="217"/>
      <c r="BJ14" s="217"/>
      <c r="BK14" s="217"/>
      <c r="BL14" s="217"/>
      <c r="BM14" s="217"/>
      <c r="BN14" s="217"/>
      <c r="BO14" s="217"/>
    </row>
    <row r="15" spans="1:67" s="19" customFormat="1" ht="10.5" x14ac:dyDescent="0.15">
      <c r="A15" s="688"/>
      <c r="B15" s="470" t="s">
        <v>23</v>
      </c>
      <c r="C15" s="581">
        <v>0</v>
      </c>
      <c r="D15" s="556"/>
      <c r="E15" s="557"/>
      <c r="F15" s="557"/>
      <c r="G15" s="557"/>
      <c r="H15" s="557"/>
      <c r="I15" s="554"/>
      <c r="J15" s="583"/>
      <c r="K15" s="554"/>
      <c r="L15" s="549"/>
      <c r="M15" s="617" t="s">
        <v>62</v>
      </c>
      <c r="N15" s="425"/>
      <c r="O15" s="425"/>
      <c r="P15" s="425"/>
      <c r="Q15" s="425"/>
      <c r="R15" s="425"/>
      <c r="S15" s="425"/>
      <c r="T15" s="425"/>
      <c r="U15" s="425"/>
      <c r="V15" s="425"/>
      <c r="W15" s="447"/>
      <c r="X15" s="425"/>
      <c r="Y15" s="426"/>
      <c r="Z15" s="426"/>
      <c r="AA15" s="426"/>
      <c r="AB15" s="426"/>
      <c r="AC15" s="426"/>
      <c r="AD15" s="425"/>
      <c r="AE15" s="425"/>
      <c r="AF15" s="425"/>
      <c r="AG15" s="425"/>
      <c r="AH15" s="425"/>
      <c r="AI15" s="425"/>
      <c r="AJ15" s="425"/>
      <c r="AK15" s="425"/>
      <c r="AL15" s="425"/>
      <c r="AM15" s="425"/>
      <c r="AN15" s="425"/>
      <c r="AO15" s="425"/>
      <c r="AP15" s="425"/>
      <c r="AQ15" s="425"/>
      <c r="AR15" s="425"/>
      <c r="AS15" s="425"/>
      <c r="AT15" s="426"/>
      <c r="AU15" s="426"/>
      <c r="AV15" s="426"/>
      <c r="AW15" s="426"/>
      <c r="AX15" s="426"/>
      <c r="AY15" s="426"/>
      <c r="AZ15" s="426"/>
      <c r="BA15" s="623" t="s">
        <v>63</v>
      </c>
      <c r="BB15" s="623" t="s">
        <v>63</v>
      </c>
      <c r="BC15" s="623" t="s">
        <v>63</v>
      </c>
      <c r="BD15" s="546">
        <v>0</v>
      </c>
      <c r="BE15" s="546">
        <v>0</v>
      </c>
      <c r="BF15" s="546" t="s">
        <v>63</v>
      </c>
      <c r="BG15" s="217"/>
      <c r="BH15" s="217"/>
      <c r="BI15" s="217"/>
      <c r="BJ15" s="217"/>
      <c r="BK15" s="217"/>
      <c r="BL15" s="217"/>
      <c r="BM15" s="217"/>
      <c r="BN15" s="217"/>
      <c r="BO15" s="217"/>
    </row>
    <row r="16" spans="1:67" s="19" customFormat="1" ht="10.5" x14ac:dyDescent="0.15">
      <c r="A16" s="688"/>
      <c r="B16" s="470" t="s">
        <v>24</v>
      </c>
      <c r="C16" s="581">
        <v>0</v>
      </c>
      <c r="D16" s="556"/>
      <c r="E16" s="557"/>
      <c r="F16" s="557"/>
      <c r="G16" s="557"/>
      <c r="H16" s="557"/>
      <c r="I16" s="554"/>
      <c r="J16" s="583"/>
      <c r="K16" s="554"/>
      <c r="L16" s="549"/>
      <c r="M16" s="617" t="s">
        <v>62</v>
      </c>
      <c r="N16" s="425"/>
      <c r="O16" s="425"/>
      <c r="P16" s="425"/>
      <c r="Q16" s="425"/>
      <c r="R16" s="425"/>
      <c r="S16" s="425"/>
      <c r="T16" s="425"/>
      <c r="U16" s="425"/>
      <c r="V16" s="425"/>
      <c r="W16" s="447"/>
      <c r="X16" s="425"/>
      <c r="Y16" s="426"/>
      <c r="Z16" s="426"/>
      <c r="AA16" s="426"/>
      <c r="AB16" s="426"/>
      <c r="AC16" s="426"/>
      <c r="AD16" s="425"/>
      <c r="AE16" s="425"/>
      <c r="AF16" s="425"/>
      <c r="AG16" s="425"/>
      <c r="AH16" s="425"/>
      <c r="AI16" s="425"/>
      <c r="AJ16" s="425"/>
      <c r="AK16" s="425"/>
      <c r="AL16" s="425"/>
      <c r="AM16" s="425"/>
      <c r="AN16" s="425"/>
      <c r="AO16" s="425"/>
      <c r="AP16" s="425"/>
      <c r="AQ16" s="425"/>
      <c r="AR16" s="425"/>
      <c r="AS16" s="425"/>
      <c r="AT16" s="426"/>
      <c r="AU16" s="426"/>
      <c r="AV16" s="426"/>
      <c r="AW16" s="426"/>
      <c r="AX16" s="426"/>
      <c r="AY16" s="426"/>
      <c r="AZ16" s="426"/>
      <c r="BA16" s="623" t="s">
        <v>63</v>
      </c>
      <c r="BB16" s="623" t="s">
        <v>63</v>
      </c>
      <c r="BC16" s="623" t="s">
        <v>63</v>
      </c>
      <c r="BD16" s="546">
        <v>0</v>
      </c>
      <c r="BE16" s="546">
        <v>0</v>
      </c>
      <c r="BF16" s="546" t="s">
        <v>63</v>
      </c>
      <c r="BG16" s="217"/>
      <c r="BH16" s="217"/>
      <c r="BI16" s="217"/>
      <c r="BJ16" s="217"/>
      <c r="BK16" s="217"/>
      <c r="BL16" s="217"/>
      <c r="BM16" s="217"/>
      <c r="BN16" s="217"/>
      <c r="BO16" s="217"/>
    </row>
    <row r="17" spans="1:67" s="19" customFormat="1" ht="10.5" x14ac:dyDescent="0.15">
      <c r="A17" s="688"/>
      <c r="B17" s="470" t="s">
        <v>25</v>
      </c>
      <c r="C17" s="604">
        <v>0</v>
      </c>
      <c r="D17" s="571"/>
      <c r="E17" s="572"/>
      <c r="F17" s="572"/>
      <c r="G17" s="572"/>
      <c r="H17" s="572"/>
      <c r="I17" s="555"/>
      <c r="J17" s="595"/>
      <c r="K17" s="555"/>
      <c r="L17" s="549"/>
      <c r="M17" s="617" t="s">
        <v>62</v>
      </c>
      <c r="N17" s="425"/>
      <c r="O17" s="425"/>
      <c r="P17" s="425"/>
      <c r="Q17" s="425"/>
      <c r="R17" s="425"/>
      <c r="S17" s="425"/>
      <c r="T17" s="425"/>
      <c r="U17" s="425"/>
      <c r="V17" s="425"/>
      <c r="W17" s="447"/>
      <c r="X17" s="425"/>
      <c r="Y17" s="426"/>
      <c r="Z17" s="426"/>
      <c r="AA17" s="426"/>
      <c r="AB17" s="426"/>
      <c r="AC17" s="426"/>
      <c r="AD17" s="425"/>
      <c r="AE17" s="425"/>
      <c r="AF17" s="425"/>
      <c r="AG17" s="425"/>
      <c r="AH17" s="425"/>
      <c r="AI17" s="425"/>
      <c r="AJ17" s="425"/>
      <c r="AK17" s="425"/>
      <c r="AL17" s="425"/>
      <c r="AM17" s="425"/>
      <c r="AN17" s="425"/>
      <c r="AO17" s="425"/>
      <c r="AP17" s="425"/>
      <c r="AQ17" s="425"/>
      <c r="AR17" s="425"/>
      <c r="AS17" s="425"/>
      <c r="AT17" s="426"/>
      <c r="AU17" s="426"/>
      <c r="AV17" s="426"/>
      <c r="AW17" s="426"/>
      <c r="AX17" s="426"/>
      <c r="AY17" s="426"/>
      <c r="AZ17" s="426"/>
      <c r="BA17" s="623" t="s">
        <v>63</v>
      </c>
      <c r="BB17" s="623" t="s">
        <v>63</v>
      </c>
      <c r="BC17" s="623" t="s">
        <v>63</v>
      </c>
      <c r="BD17" s="546">
        <v>0</v>
      </c>
      <c r="BE17" s="546">
        <v>0</v>
      </c>
      <c r="BF17" s="546" t="s">
        <v>63</v>
      </c>
      <c r="BG17" s="217"/>
      <c r="BH17" s="217"/>
      <c r="BI17" s="217"/>
      <c r="BJ17" s="217"/>
      <c r="BK17" s="217"/>
      <c r="BL17" s="217"/>
      <c r="BM17" s="217"/>
      <c r="BN17" s="217"/>
      <c r="BO17" s="217"/>
    </row>
    <row r="18" spans="1:67" s="19" customFormat="1" ht="21" x14ac:dyDescent="0.15">
      <c r="A18" s="688"/>
      <c r="B18" s="470" t="s">
        <v>26</v>
      </c>
      <c r="C18" s="604">
        <v>0</v>
      </c>
      <c r="D18" s="571"/>
      <c r="E18" s="572"/>
      <c r="F18" s="572"/>
      <c r="G18" s="572"/>
      <c r="H18" s="572"/>
      <c r="I18" s="555"/>
      <c r="J18" s="595"/>
      <c r="K18" s="555"/>
      <c r="L18" s="602"/>
      <c r="M18" s="617" t="s">
        <v>62</v>
      </c>
      <c r="N18" s="425"/>
      <c r="O18" s="425"/>
      <c r="P18" s="425"/>
      <c r="Q18" s="425"/>
      <c r="R18" s="425"/>
      <c r="S18" s="425"/>
      <c r="T18" s="425"/>
      <c r="U18" s="425"/>
      <c r="V18" s="425"/>
      <c r="W18" s="447"/>
      <c r="X18" s="425"/>
      <c r="Y18" s="426"/>
      <c r="Z18" s="426"/>
      <c r="AA18" s="426"/>
      <c r="AB18" s="426"/>
      <c r="AC18" s="426"/>
      <c r="AD18" s="425"/>
      <c r="AE18" s="425"/>
      <c r="AF18" s="425"/>
      <c r="AG18" s="425"/>
      <c r="AH18" s="425"/>
      <c r="AI18" s="425"/>
      <c r="AJ18" s="425"/>
      <c r="AK18" s="425"/>
      <c r="AL18" s="425"/>
      <c r="AM18" s="425"/>
      <c r="AN18" s="425"/>
      <c r="AO18" s="425"/>
      <c r="AP18" s="425"/>
      <c r="AQ18" s="425"/>
      <c r="AR18" s="425"/>
      <c r="AS18" s="425"/>
      <c r="AT18" s="426"/>
      <c r="AU18" s="426"/>
      <c r="AV18" s="426"/>
      <c r="AW18" s="426"/>
      <c r="AX18" s="426"/>
      <c r="AY18" s="426"/>
      <c r="AZ18" s="426"/>
      <c r="BA18" s="623" t="s">
        <v>63</v>
      </c>
      <c r="BB18" s="623" t="s">
        <v>63</v>
      </c>
      <c r="BC18" s="623" t="s">
        <v>63</v>
      </c>
      <c r="BD18" s="546">
        <v>0</v>
      </c>
      <c r="BE18" s="546">
        <v>0</v>
      </c>
      <c r="BF18" s="546" t="s">
        <v>63</v>
      </c>
      <c r="BG18" s="217"/>
      <c r="BH18" s="217"/>
      <c r="BI18" s="217"/>
      <c r="BJ18" s="217"/>
      <c r="BK18" s="217"/>
      <c r="BL18" s="217"/>
      <c r="BM18" s="217"/>
      <c r="BN18" s="217"/>
      <c r="BO18" s="217"/>
    </row>
    <row r="19" spans="1:67" s="19" customFormat="1" ht="10.5" x14ac:dyDescent="0.15">
      <c r="A19" s="684"/>
      <c r="B19" s="471" t="s">
        <v>27</v>
      </c>
      <c r="C19" s="576">
        <v>0</v>
      </c>
      <c r="D19" s="577">
        <v>0</v>
      </c>
      <c r="E19" s="578">
        <v>0</v>
      </c>
      <c r="F19" s="578">
        <v>0</v>
      </c>
      <c r="G19" s="578">
        <v>0</v>
      </c>
      <c r="H19" s="578">
        <v>0</v>
      </c>
      <c r="I19" s="579">
        <v>0</v>
      </c>
      <c r="J19" s="577">
        <v>0</v>
      </c>
      <c r="K19" s="579">
        <v>0</v>
      </c>
      <c r="L19" s="576">
        <v>0</v>
      </c>
      <c r="M19" s="617" t="s">
        <v>62</v>
      </c>
      <c r="N19" s="425"/>
      <c r="O19" s="425"/>
      <c r="P19" s="425"/>
      <c r="Q19" s="425"/>
      <c r="R19" s="425"/>
      <c r="S19" s="425"/>
      <c r="T19" s="425"/>
      <c r="U19" s="425"/>
      <c r="V19" s="425"/>
      <c r="W19" s="447"/>
      <c r="X19" s="425"/>
      <c r="Y19" s="426"/>
      <c r="Z19" s="426"/>
      <c r="AA19" s="426"/>
      <c r="AB19" s="426"/>
      <c r="AC19" s="426"/>
      <c r="AD19" s="425"/>
      <c r="AE19" s="425"/>
      <c r="AF19" s="425"/>
      <c r="AG19" s="425"/>
      <c r="AH19" s="425"/>
      <c r="AI19" s="425"/>
      <c r="AJ19" s="425"/>
      <c r="AK19" s="425"/>
      <c r="AL19" s="425"/>
      <c r="AM19" s="425"/>
      <c r="AN19" s="425"/>
      <c r="AO19" s="425"/>
      <c r="AP19" s="425"/>
      <c r="AQ19" s="425"/>
      <c r="AR19" s="425"/>
      <c r="AS19" s="425"/>
      <c r="AT19" s="426"/>
      <c r="AU19" s="426"/>
      <c r="AV19" s="426"/>
      <c r="AW19" s="426"/>
      <c r="AX19" s="426"/>
      <c r="AY19" s="426"/>
      <c r="AZ19" s="426"/>
      <c r="BA19" s="623" t="s">
        <v>63</v>
      </c>
      <c r="BB19" s="623" t="s">
        <v>63</v>
      </c>
      <c r="BC19" s="623" t="s">
        <v>63</v>
      </c>
      <c r="BD19" s="546">
        <v>0</v>
      </c>
      <c r="BE19" s="546">
        <v>0</v>
      </c>
      <c r="BF19" s="546" t="s">
        <v>63</v>
      </c>
      <c r="BG19" s="217"/>
      <c r="BH19" s="217"/>
      <c r="BI19" s="217"/>
      <c r="BJ19" s="217"/>
      <c r="BK19" s="217"/>
      <c r="BL19" s="217"/>
      <c r="BM19" s="217"/>
      <c r="BN19" s="217"/>
      <c r="BO19" s="217"/>
    </row>
    <row r="20" spans="1:67" s="19" customFormat="1" ht="10.5" x14ac:dyDescent="0.15">
      <c r="A20" s="441" t="s">
        <v>28</v>
      </c>
      <c r="B20" s="472" t="s">
        <v>20</v>
      </c>
      <c r="C20" s="603">
        <v>0</v>
      </c>
      <c r="D20" s="567"/>
      <c r="E20" s="568"/>
      <c r="F20" s="568"/>
      <c r="G20" s="568"/>
      <c r="H20" s="568"/>
      <c r="I20" s="580"/>
      <c r="J20" s="582"/>
      <c r="K20" s="580"/>
      <c r="L20" s="587"/>
      <c r="M20" s="617" t="s">
        <v>62</v>
      </c>
      <c r="N20" s="425"/>
      <c r="O20" s="425"/>
      <c r="P20" s="425"/>
      <c r="Q20" s="425"/>
      <c r="R20" s="425"/>
      <c r="S20" s="425"/>
      <c r="T20" s="425"/>
      <c r="U20" s="425"/>
      <c r="V20" s="425"/>
      <c r="W20" s="447"/>
      <c r="X20" s="425"/>
      <c r="Y20" s="426"/>
      <c r="Z20" s="426"/>
      <c r="AA20" s="426"/>
      <c r="AB20" s="426"/>
      <c r="AC20" s="426"/>
      <c r="AD20" s="425"/>
      <c r="AE20" s="425"/>
      <c r="AF20" s="425"/>
      <c r="AG20" s="425"/>
      <c r="AH20" s="425"/>
      <c r="AI20" s="425"/>
      <c r="AJ20" s="425"/>
      <c r="AK20" s="425"/>
      <c r="AL20" s="425"/>
      <c r="AM20" s="425"/>
      <c r="AN20" s="425"/>
      <c r="AO20" s="425"/>
      <c r="AP20" s="425"/>
      <c r="AQ20" s="425"/>
      <c r="AR20" s="425"/>
      <c r="AS20" s="425"/>
      <c r="AT20" s="426"/>
      <c r="AU20" s="426"/>
      <c r="AV20" s="426"/>
      <c r="AW20" s="426"/>
      <c r="AX20" s="426"/>
      <c r="AY20" s="426"/>
      <c r="AZ20" s="426"/>
      <c r="BA20" s="623" t="s">
        <v>63</v>
      </c>
      <c r="BB20" s="623" t="s">
        <v>63</v>
      </c>
      <c r="BC20" s="623" t="s">
        <v>63</v>
      </c>
      <c r="BD20" s="546">
        <v>0</v>
      </c>
      <c r="BE20" s="546">
        <v>0</v>
      </c>
      <c r="BF20" s="546" t="s">
        <v>63</v>
      </c>
      <c r="BG20" s="217"/>
      <c r="BH20" s="217"/>
      <c r="BI20" s="217"/>
      <c r="BJ20" s="217"/>
      <c r="BK20" s="217"/>
      <c r="BL20" s="217"/>
      <c r="BM20" s="217"/>
      <c r="BN20" s="217"/>
      <c r="BO20" s="217"/>
    </row>
    <row r="21" spans="1:67" s="19" customFormat="1" ht="10.5" x14ac:dyDescent="0.15">
      <c r="A21" s="441" t="s">
        <v>29</v>
      </c>
      <c r="B21" s="548" t="s">
        <v>20</v>
      </c>
      <c r="C21" s="596">
        <v>0</v>
      </c>
      <c r="D21" s="558"/>
      <c r="E21" s="559"/>
      <c r="F21" s="559"/>
      <c r="G21" s="559"/>
      <c r="H21" s="559"/>
      <c r="I21" s="560"/>
      <c r="J21" s="585"/>
      <c r="K21" s="560"/>
      <c r="L21" s="550"/>
      <c r="M21" s="617" t="s">
        <v>62</v>
      </c>
      <c r="N21" s="425"/>
      <c r="O21" s="425"/>
      <c r="P21" s="425"/>
      <c r="Q21" s="425"/>
      <c r="R21" s="425"/>
      <c r="S21" s="425"/>
      <c r="T21" s="425"/>
      <c r="U21" s="425"/>
      <c r="V21" s="425"/>
      <c r="W21" s="447"/>
      <c r="X21" s="425"/>
      <c r="Y21" s="426"/>
      <c r="Z21" s="426"/>
      <c r="AA21" s="426"/>
      <c r="AB21" s="426"/>
      <c r="AC21" s="426"/>
      <c r="AD21" s="425"/>
      <c r="AE21" s="425"/>
      <c r="AF21" s="425"/>
      <c r="AG21" s="425"/>
      <c r="AH21" s="425"/>
      <c r="AI21" s="425"/>
      <c r="AJ21" s="425"/>
      <c r="AK21" s="425"/>
      <c r="AL21" s="425"/>
      <c r="AM21" s="425"/>
      <c r="AN21" s="425"/>
      <c r="AO21" s="425"/>
      <c r="AP21" s="425"/>
      <c r="AQ21" s="425"/>
      <c r="AR21" s="425"/>
      <c r="AS21" s="425"/>
      <c r="AT21" s="426"/>
      <c r="AU21" s="426"/>
      <c r="AV21" s="426"/>
      <c r="AW21" s="426"/>
      <c r="AX21" s="426"/>
      <c r="AY21" s="426"/>
      <c r="AZ21" s="426"/>
      <c r="BA21" s="623" t="s">
        <v>63</v>
      </c>
      <c r="BB21" s="623" t="s">
        <v>63</v>
      </c>
      <c r="BC21" s="623" t="s">
        <v>63</v>
      </c>
      <c r="BD21" s="546">
        <v>0</v>
      </c>
      <c r="BE21" s="546">
        <v>0</v>
      </c>
      <c r="BF21" s="546" t="s">
        <v>63</v>
      </c>
      <c r="BG21" s="217"/>
      <c r="BH21" s="217"/>
      <c r="BI21" s="217"/>
      <c r="BJ21" s="217"/>
      <c r="BK21" s="217"/>
      <c r="BL21" s="217"/>
      <c r="BM21" s="217"/>
      <c r="BN21" s="217"/>
      <c r="BO21" s="217"/>
    </row>
    <row r="22" spans="1:67" s="9" customFormat="1" ht="15" x14ac:dyDescent="0.2">
      <c r="A22" s="467" t="s">
        <v>30</v>
      </c>
      <c r="B22" s="473"/>
      <c r="C22" s="474"/>
      <c r="D22" s="473"/>
      <c r="E22" s="443"/>
      <c r="F22" s="443"/>
      <c r="G22" s="443"/>
      <c r="H22" s="443"/>
      <c r="I22" s="443"/>
      <c r="J22" s="443"/>
      <c r="K22" s="443"/>
      <c r="L22" s="443"/>
      <c r="M22" s="451"/>
      <c r="N22" s="451"/>
      <c r="O22" s="425"/>
      <c r="P22" s="425"/>
      <c r="Q22" s="425"/>
      <c r="R22" s="425"/>
      <c r="S22" s="425"/>
      <c r="T22" s="425"/>
      <c r="U22" s="425"/>
      <c r="V22" s="447"/>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c r="AT22" s="425"/>
      <c r="AU22" s="425"/>
      <c r="AV22" s="425"/>
      <c r="AW22" s="425"/>
      <c r="AX22" s="425"/>
      <c r="AY22" s="425"/>
      <c r="AZ22" s="425"/>
      <c r="BA22" s="425"/>
      <c r="BB22" s="425"/>
      <c r="BC22" s="425"/>
      <c r="BD22" s="425"/>
      <c r="BE22" s="425"/>
      <c r="BF22" s="425"/>
      <c r="BG22" s="216"/>
      <c r="BH22" s="216"/>
      <c r="BI22" s="216"/>
      <c r="BJ22" s="216"/>
      <c r="BK22" s="216"/>
      <c r="BL22" s="216"/>
      <c r="BM22" s="216"/>
      <c r="BN22" s="216"/>
      <c r="BO22" s="216"/>
    </row>
    <row r="23" spans="1:67" s="19" customFormat="1" ht="21" x14ac:dyDescent="0.2">
      <c r="A23" s="475" t="s">
        <v>4</v>
      </c>
      <c r="B23" s="441" t="s">
        <v>31</v>
      </c>
      <c r="C23" s="441" t="s">
        <v>32</v>
      </c>
      <c r="D23" s="425"/>
      <c r="E23" s="425"/>
      <c r="F23" s="425"/>
      <c r="G23" s="425"/>
      <c r="H23" s="425"/>
      <c r="I23" s="425"/>
      <c r="J23" s="425"/>
      <c r="K23" s="476"/>
      <c r="L23" s="476"/>
      <c r="M23" s="451"/>
      <c r="N23" s="425"/>
      <c r="O23" s="425"/>
      <c r="P23" s="425"/>
      <c r="Q23" s="425"/>
      <c r="R23" s="425"/>
      <c r="S23" s="425"/>
      <c r="T23" s="425"/>
      <c r="U23" s="425"/>
      <c r="V23" s="447"/>
      <c r="W23" s="425"/>
      <c r="X23" s="425"/>
      <c r="Y23" s="426"/>
      <c r="Z23" s="426"/>
      <c r="AA23" s="426"/>
      <c r="AB23" s="426"/>
      <c r="AC23" s="426"/>
      <c r="AD23" s="425"/>
      <c r="AE23" s="425"/>
      <c r="AF23" s="425"/>
      <c r="AG23" s="425"/>
      <c r="AH23" s="425"/>
      <c r="AI23" s="425"/>
      <c r="AJ23" s="425"/>
      <c r="AK23" s="425"/>
      <c r="AL23" s="425"/>
      <c r="AM23" s="425"/>
      <c r="AN23" s="425"/>
      <c r="AO23" s="426"/>
      <c r="AP23" s="426"/>
      <c r="AQ23" s="426"/>
      <c r="AR23" s="426"/>
      <c r="AS23" s="426"/>
      <c r="AT23" s="426"/>
      <c r="AU23" s="426"/>
      <c r="AV23" s="426"/>
      <c r="AW23" s="426"/>
      <c r="AX23" s="426"/>
      <c r="AY23" s="426"/>
      <c r="AZ23" s="426"/>
      <c r="BA23" s="425"/>
      <c r="BB23" s="425"/>
      <c r="BC23" s="425"/>
      <c r="BD23" s="425"/>
      <c r="BE23" s="425"/>
      <c r="BF23" s="426"/>
      <c r="BG23" s="217"/>
      <c r="BH23" s="217"/>
      <c r="BI23" s="217"/>
      <c r="BJ23" s="217"/>
      <c r="BK23" s="217"/>
      <c r="BL23" s="217"/>
      <c r="BM23" s="217"/>
      <c r="BN23" s="217"/>
      <c r="BO23" s="217"/>
    </row>
    <row r="24" spans="1:67" s="19" customFormat="1" ht="21" x14ac:dyDescent="0.2">
      <c r="A24" s="477" t="s">
        <v>33</v>
      </c>
      <c r="B24" s="593"/>
      <c r="C24" s="593"/>
      <c r="D24" s="425"/>
      <c r="E24" s="425"/>
      <c r="F24" s="425"/>
      <c r="G24" s="425"/>
      <c r="H24" s="425"/>
      <c r="I24" s="425"/>
      <c r="J24" s="425"/>
      <c r="K24" s="476"/>
      <c r="L24" s="476"/>
      <c r="M24" s="451"/>
      <c r="N24" s="425"/>
      <c r="O24" s="425"/>
      <c r="P24" s="425"/>
      <c r="Q24" s="425"/>
      <c r="R24" s="425"/>
      <c r="S24" s="425"/>
      <c r="T24" s="425"/>
      <c r="U24" s="425"/>
      <c r="V24" s="447"/>
      <c r="W24" s="425"/>
      <c r="X24" s="425"/>
      <c r="Y24" s="426"/>
      <c r="Z24" s="426"/>
      <c r="AA24" s="426"/>
      <c r="AB24" s="426"/>
      <c r="AC24" s="426"/>
      <c r="AD24" s="425"/>
      <c r="AE24" s="425"/>
      <c r="AF24" s="425"/>
      <c r="AG24" s="425"/>
      <c r="AH24" s="425"/>
      <c r="AI24" s="425"/>
      <c r="AJ24" s="425"/>
      <c r="AK24" s="425"/>
      <c r="AL24" s="425"/>
      <c r="AM24" s="425"/>
      <c r="AN24" s="425"/>
      <c r="AO24" s="426"/>
      <c r="AP24" s="426"/>
      <c r="AQ24" s="426"/>
      <c r="AR24" s="426"/>
      <c r="AS24" s="426"/>
      <c r="AT24" s="426"/>
      <c r="AU24" s="426"/>
      <c r="AV24" s="426"/>
      <c r="AW24" s="426"/>
      <c r="AX24" s="426"/>
      <c r="AY24" s="426"/>
      <c r="AZ24" s="426"/>
      <c r="BA24" s="425"/>
      <c r="BB24" s="425"/>
      <c r="BC24" s="425"/>
      <c r="BD24" s="425"/>
      <c r="BE24" s="425"/>
      <c r="BF24" s="426"/>
      <c r="BG24" s="217"/>
      <c r="BH24" s="217"/>
      <c r="BI24" s="217"/>
      <c r="BJ24" s="217"/>
      <c r="BK24" s="217"/>
      <c r="BL24" s="217"/>
      <c r="BM24" s="217"/>
      <c r="BN24" s="217"/>
      <c r="BO24" s="217"/>
    </row>
    <row r="25" spans="1:67" s="19" customFormat="1" ht="14.25" x14ac:dyDescent="0.2">
      <c r="A25" s="478" t="s">
        <v>34</v>
      </c>
      <c r="B25" s="478"/>
      <c r="C25" s="478"/>
      <c r="D25" s="467"/>
      <c r="E25" s="467"/>
      <c r="F25" s="467"/>
      <c r="G25" s="467"/>
      <c r="H25" s="467"/>
      <c r="I25" s="467"/>
      <c r="J25" s="467"/>
      <c r="K25" s="467"/>
      <c r="L25" s="467"/>
      <c r="M25" s="451"/>
      <c r="N25" s="429"/>
      <c r="O25" s="425"/>
      <c r="P25" s="425"/>
      <c r="Q25" s="425"/>
      <c r="R25" s="425"/>
      <c r="S25" s="425"/>
      <c r="T25" s="425"/>
      <c r="U25" s="425"/>
      <c r="V25" s="447"/>
      <c r="W25" s="425"/>
      <c r="X25" s="425"/>
      <c r="Y25" s="426"/>
      <c r="Z25" s="426"/>
      <c r="AA25" s="426"/>
      <c r="AB25" s="426"/>
      <c r="AC25" s="426"/>
      <c r="AD25" s="425"/>
      <c r="AE25" s="425"/>
      <c r="AF25" s="425"/>
      <c r="AG25" s="425"/>
      <c r="AH25" s="425"/>
      <c r="AI25" s="425"/>
      <c r="AJ25" s="425"/>
      <c r="AK25" s="425"/>
      <c r="AL25" s="425"/>
      <c r="AM25" s="425"/>
      <c r="AN25" s="425"/>
      <c r="AO25" s="426"/>
      <c r="AP25" s="426"/>
      <c r="AQ25" s="426"/>
      <c r="AR25" s="426"/>
      <c r="AS25" s="426"/>
      <c r="AT25" s="426"/>
      <c r="AU25" s="426"/>
      <c r="AV25" s="426"/>
      <c r="AW25" s="426"/>
      <c r="AX25" s="426"/>
      <c r="AY25" s="426"/>
      <c r="AZ25" s="426"/>
      <c r="BA25" s="425"/>
      <c r="BB25" s="425"/>
      <c r="BC25" s="425"/>
      <c r="BD25" s="425"/>
      <c r="BE25" s="425"/>
      <c r="BF25" s="426"/>
      <c r="BG25" s="217"/>
      <c r="BH25" s="217"/>
      <c r="BI25" s="217"/>
      <c r="BJ25" s="217"/>
      <c r="BK25" s="217"/>
      <c r="BL25" s="217"/>
      <c r="BM25" s="217"/>
      <c r="BN25" s="217"/>
      <c r="BO25" s="217"/>
    </row>
    <row r="26" spans="1:67" s="19" customFormat="1" x14ac:dyDescent="0.2">
      <c r="A26" s="698" t="s">
        <v>35</v>
      </c>
      <c r="B26" s="699"/>
      <c r="C26" s="675" t="s">
        <v>27</v>
      </c>
      <c r="D26" s="702" t="s">
        <v>36</v>
      </c>
      <c r="E26" s="703"/>
      <c r="F26" s="431"/>
      <c r="G26" s="431"/>
      <c r="H26" s="431"/>
      <c r="I26" s="431"/>
      <c r="J26" s="431"/>
      <c r="K26" s="476"/>
      <c r="L26" s="476"/>
      <c r="M26" s="451"/>
      <c r="N26" s="429"/>
      <c r="O26" s="425"/>
      <c r="P26" s="425"/>
      <c r="Q26" s="425"/>
      <c r="R26" s="425"/>
      <c r="S26" s="425"/>
      <c r="T26" s="425"/>
      <c r="U26" s="425"/>
      <c r="V26" s="447"/>
      <c r="W26" s="425"/>
      <c r="X26" s="425"/>
      <c r="Y26" s="426"/>
      <c r="Z26" s="426"/>
      <c r="AA26" s="426"/>
      <c r="AB26" s="426"/>
      <c r="AC26" s="426"/>
      <c r="AD26" s="425"/>
      <c r="AE26" s="425"/>
      <c r="AF26" s="425"/>
      <c r="AG26" s="425"/>
      <c r="AH26" s="425"/>
      <c r="AI26" s="425"/>
      <c r="AJ26" s="425"/>
      <c r="AK26" s="425"/>
      <c r="AL26" s="425"/>
      <c r="AM26" s="425"/>
      <c r="AN26" s="425"/>
      <c r="AO26" s="425"/>
      <c r="AP26" s="426"/>
      <c r="AQ26" s="426"/>
      <c r="AR26" s="426"/>
      <c r="AS26" s="426"/>
      <c r="AT26" s="426"/>
      <c r="AU26" s="426"/>
      <c r="AV26" s="426"/>
      <c r="AW26" s="426"/>
      <c r="AX26" s="426"/>
      <c r="AY26" s="426"/>
      <c r="AZ26" s="426"/>
      <c r="BA26" s="425"/>
      <c r="BB26" s="425"/>
      <c r="BC26" s="425"/>
      <c r="BD26" s="425"/>
      <c r="BE26" s="425"/>
      <c r="BF26" s="426"/>
      <c r="BG26" s="217"/>
      <c r="BH26" s="217"/>
      <c r="BI26" s="217"/>
      <c r="BJ26" s="217"/>
      <c r="BK26" s="217"/>
      <c r="BL26" s="217"/>
      <c r="BM26" s="217"/>
      <c r="BN26" s="217"/>
      <c r="BO26" s="217"/>
    </row>
    <row r="27" spans="1:67" s="19" customFormat="1" x14ac:dyDescent="0.2">
      <c r="A27" s="700"/>
      <c r="B27" s="701"/>
      <c r="C27" s="676"/>
      <c r="D27" s="439" t="s">
        <v>37</v>
      </c>
      <c r="E27" s="440" t="s">
        <v>17</v>
      </c>
      <c r="F27" s="431"/>
      <c r="G27" s="431"/>
      <c r="H27" s="431"/>
      <c r="I27" s="431"/>
      <c r="J27" s="431"/>
      <c r="K27" s="476"/>
      <c r="L27" s="476"/>
      <c r="M27" s="451"/>
      <c r="N27" s="429"/>
      <c r="O27" s="425"/>
      <c r="P27" s="425"/>
      <c r="Q27" s="425"/>
      <c r="R27" s="425"/>
      <c r="S27" s="425"/>
      <c r="T27" s="425"/>
      <c r="U27" s="425"/>
      <c r="V27" s="447"/>
      <c r="W27" s="425"/>
      <c r="X27" s="425"/>
      <c r="Y27" s="426"/>
      <c r="Z27" s="426"/>
      <c r="AA27" s="426"/>
      <c r="AB27" s="426"/>
      <c r="AC27" s="426"/>
      <c r="AD27" s="425"/>
      <c r="AE27" s="425"/>
      <c r="AF27" s="425"/>
      <c r="AG27" s="425"/>
      <c r="AH27" s="425"/>
      <c r="AI27" s="425"/>
      <c r="AJ27" s="425"/>
      <c r="AK27" s="425"/>
      <c r="AL27" s="425"/>
      <c r="AM27" s="425"/>
      <c r="AN27" s="425"/>
      <c r="AO27" s="425"/>
      <c r="AP27" s="426"/>
      <c r="AQ27" s="426"/>
      <c r="AR27" s="426"/>
      <c r="AS27" s="426"/>
      <c r="AT27" s="426"/>
      <c r="AU27" s="426"/>
      <c r="AV27" s="426"/>
      <c r="AW27" s="426"/>
      <c r="AX27" s="426"/>
      <c r="AY27" s="426"/>
      <c r="AZ27" s="426"/>
      <c r="BA27" s="425"/>
      <c r="BB27" s="425"/>
      <c r="BC27" s="425"/>
      <c r="BD27" s="425"/>
      <c r="BE27" s="425"/>
      <c r="BF27" s="426"/>
      <c r="BG27" s="217"/>
      <c r="BH27" s="217"/>
      <c r="BI27" s="217"/>
      <c r="BJ27" s="217"/>
      <c r="BK27" s="217"/>
      <c r="BL27" s="217"/>
      <c r="BM27" s="217"/>
      <c r="BN27" s="217"/>
      <c r="BO27" s="217"/>
    </row>
    <row r="28" spans="1:67" s="19" customFormat="1" x14ac:dyDescent="0.2">
      <c r="A28" s="691" t="s">
        <v>38</v>
      </c>
      <c r="B28" s="692"/>
      <c r="C28" s="603">
        <v>0</v>
      </c>
      <c r="D28" s="599">
        <v>0</v>
      </c>
      <c r="E28" s="600">
        <v>0</v>
      </c>
      <c r="F28" s="618"/>
      <c r="G28" s="479"/>
      <c r="H28" s="479"/>
      <c r="I28" s="446"/>
      <c r="J28" s="446"/>
      <c r="K28" s="476"/>
      <c r="L28" s="476"/>
      <c r="M28" s="451"/>
      <c r="N28" s="446"/>
      <c r="O28" s="425"/>
      <c r="P28" s="425"/>
      <c r="Q28" s="425"/>
      <c r="R28" s="425"/>
      <c r="S28" s="425"/>
      <c r="T28" s="425"/>
      <c r="U28" s="425"/>
      <c r="V28" s="447"/>
      <c r="W28" s="425"/>
      <c r="X28" s="425"/>
      <c r="Y28" s="426"/>
      <c r="Z28" s="426"/>
      <c r="AA28" s="426"/>
      <c r="AB28" s="426"/>
      <c r="AC28" s="426"/>
      <c r="AD28" s="425"/>
      <c r="AE28" s="425"/>
      <c r="AF28" s="425"/>
      <c r="AG28" s="425"/>
      <c r="AH28" s="425"/>
      <c r="AI28" s="425"/>
      <c r="AJ28" s="425"/>
      <c r="AK28" s="425"/>
      <c r="AL28" s="425"/>
      <c r="AM28" s="425"/>
      <c r="AN28" s="425"/>
      <c r="AO28" s="425"/>
      <c r="AP28" s="426"/>
      <c r="AQ28" s="426"/>
      <c r="AR28" s="426"/>
      <c r="AS28" s="426"/>
      <c r="AT28" s="426"/>
      <c r="AU28" s="426"/>
      <c r="AV28" s="426"/>
      <c r="AW28" s="426"/>
      <c r="AX28" s="426"/>
      <c r="AY28" s="426"/>
      <c r="AZ28" s="426"/>
      <c r="BA28" s="426"/>
      <c r="BB28" s="426"/>
      <c r="BC28" s="426"/>
      <c r="BD28" s="426"/>
      <c r="BE28" s="425"/>
      <c r="BF28" s="426"/>
      <c r="BG28" s="217"/>
      <c r="BH28" s="217"/>
      <c r="BI28" s="217"/>
      <c r="BJ28" s="217"/>
      <c r="BK28" s="217"/>
      <c r="BL28" s="217"/>
      <c r="BM28" s="217"/>
      <c r="BN28" s="217"/>
      <c r="BO28" s="217"/>
    </row>
    <row r="29" spans="1:67" s="19" customFormat="1" x14ac:dyDescent="0.2">
      <c r="A29" s="693" t="s">
        <v>19</v>
      </c>
      <c r="B29" s="694"/>
      <c r="C29" s="581">
        <v>0</v>
      </c>
      <c r="D29" s="556"/>
      <c r="E29" s="554"/>
      <c r="F29" s="618" t="s">
        <v>62</v>
      </c>
      <c r="G29" s="479"/>
      <c r="H29" s="479"/>
      <c r="I29" s="446"/>
      <c r="J29" s="446"/>
      <c r="K29" s="476"/>
      <c r="L29" s="476"/>
      <c r="M29" s="451"/>
      <c r="N29" s="446"/>
      <c r="O29" s="425"/>
      <c r="P29" s="425"/>
      <c r="Q29" s="425"/>
      <c r="R29" s="425"/>
      <c r="S29" s="425"/>
      <c r="T29" s="425"/>
      <c r="U29" s="425"/>
      <c r="V29" s="447"/>
      <c r="W29" s="425"/>
      <c r="X29" s="425"/>
      <c r="Y29" s="426"/>
      <c r="Z29" s="426"/>
      <c r="AA29" s="426"/>
      <c r="AB29" s="426"/>
      <c r="AC29" s="426"/>
      <c r="AD29" s="425"/>
      <c r="AE29" s="425"/>
      <c r="AF29" s="425"/>
      <c r="AG29" s="425"/>
      <c r="AH29" s="425"/>
      <c r="AI29" s="425"/>
      <c r="AJ29" s="425"/>
      <c r="AK29" s="425"/>
      <c r="AL29" s="425"/>
      <c r="AM29" s="425"/>
      <c r="AN29" s="425"/>
      <c r="AO29" s="425"/>
      <c r="AP29" s="426"/>
      <c r="AQ29" s="426"/>
      <c r="AR29" s="426"/>
      <c r="AS29" s="426"/>
      <c r="AT29" s="426"/>
      <c r="AU29" s="426"/>
      <c r="AV29" s="426"/>
      <c r="AW29" s="426"/>
      <c r="AX29" s="426"/>
      <c r="AY29" s="426"/>
      <c r="AZ29" s="426"/>
      <c r="BA29" s="623" t="s">
        <v>63</v>
      </c>
      <c r="BB29" s="623" t="s">
        <v>63</v>
      </c>
      <c r="BC29" s="426"/>
      <c r="BD29" s="546">
        <v>0</v>
      </c>
      <c r="BE29" s="546">
        <v>0</v>
      </c>
      <c r="BF29" s="426"/>
      <c r="BG29" s="217"/>
      <c r="BH29" s="217"/>
      <c r="BI29" s="217"/>
      <c r="BJ29" s="217"/>
      <c r="BK29" s="217"/>
      <c r="BL29" s="217"/>
      <c r="BM29" s="217"/>
      <c r="BN29" s="217"/>
      <c r="BO29" s="217"/>
    </row>
    <row r="30" spans="1:67" s="19" customFormat="1" x14ac:dyDescent="0.2">
      <c r="A30" s="689" t="s">
        <v>24</v>
      </c>
      <c r="B30" s="690"/>
      <c r="C30" s="604">
        <v>0</v>
      </c>
      <c r="D30" s="571"/>
      <c r="E30" s="555"/>
      <c r="F30" s="618" t="s">
        <v>62</v>
      </c>
      <c r="G30" s="479"/>
      <c r="H30" s="479"/>
      <c r="I30" s="446"/>
      <c r="J30" s="446"/>
      <c r="K30" s="476"/>
      <c r="L30" s="476"/>
      <c r="M30" s="451"/>
      <c r="N30" s="446"/>
      <c r="O30" s="425"/>
      <c r="P30" s="425"/>
      <c r="Q30" s="425"/>
      <c r="R30" s="425"/>
      <c r="S30" s="425"/>
      <c r="T30" s="425"/>
      <c r="U30" s="425"/>
      <c r="V30" s="447"/>
      <c r="W30" s="425"/>
      <c r="X30" s="425"/>
      <c r="Y30" s="426"/>
      <c r="Z30" s="426"/>
      <c r="AA30" s="426"/>
      <c r="AB30" s="426"/>
      <c r="AC30" s="426"/>
      <c r="AD30" s="425"/>
      <c r="AE30" s="425"/>
      <c r="AF30" s="425"/>
      <c r="AG30" s="425"/>
      <c r="AH30" s="425"/>
      <c r="AI30" s="425"/>
      <c r="AJ30" s="425"/>
      <c r="AK30" s="425"/>
      <c r="AL30" s="425"/>
      <c r="AM30" s="425"/>
      <c r="AN30" s="425"/>
      <c r="AO30" s="425"/>
      <c r="AP30" s="426"/>
      <c r="AQ30" s="426"/>
      <c r="AR30" s="426"/>
      <c r="AS30" s="426"/>
      <c r="AT30" s="426"/>
      <c r="AU30" s="426"/>
      <c r="AV30" s="426"/>
      <c r="AW30" s="426"/>
      <c r="AX30" s="426"/>
      <c r="AY30" s="426"/>
      <c r="AZ30" s="426"/>
      <c r="BA30" s="623" t="s">
        <v>63</v>
      </c>
      <c r="BB30" s="623" t="s">
        <v>63</v>
      </c>
      <c r="BC30" s="426"/>
      <c r="BD30" s="546">
        <v>0</v>
      </c>
      <c r="BE30" s="546">
        <v>0</v>
      </c>
      <c r="BF30" s="426"/>
      <c r="BG30" s="217"/>
      <c r="BH30" s="217"/>
      <c r="BI30" s="217"/>
      <c r="BJ30" s="217"/>
      <c r="BK30" s="217"/>
      <c r="BL30" s="217"/>
      <c r="BM30" s="217"/>
      <c r="BN30" s="217"/>
      <c r="BO30" s="217"/>
    </row>
    <row r="31" spans="1:67" s="19" customFormat="1" x14ac:dyDescent="0.2">
      <c r="A31" s="691" t="s">
        <v>39</v>
      </c>
      <c r="B31" s="692"/>
      <c r="C31" s="603">
        <v>0</v>
      </c>
      <c r="D31" s="599">
        <v>0</v>
      </c>
      <c r="E31" s="600">
        <v>0</v>
      </c>
      <c r="F31" s="619"/>
      <c r="G31" s="479"/>
      <c r="H31" s="479"/>
      <c r="I31" s="446"/>
      <c r="J31" s="446"/>
      <c r="K31" s="476"/>
      <c r="L31" s="476"/>
      <c r="M31" s="451"/>
      <c r="N31" s="446"/>
      <c r="O31" s="425"/>
      <c r="P31" s="425"/>
      <c r="Q31" s="425"/>
      <c r="R31" s="425"/>
      <c r="S31" s="425"/>
      <c r="T31" s="425"/>
      <c r="U31" s="425"/>
      <c r="V31" s="447"/>
      <c r="W31" s="425"/>
      <c r="X31" s="425"/>
      <c r="Y31" s="426"/>
      <c r="Z31" s="426"/>
      <c r="AA31" s="426"/>
      <c r="AB31" s="426"/>
      <c r="AC31" s="426"/>
      <c r="AD31" s="425"/>
      <c r="AE31" s="425"/>
      <c r="AF31" s="425"/>
      <c r="AG31" s="425"/>
      <c r="AH31" s="425"/>
      <c r="AI31" s="425"/>
      <c r="AJ31" s="425"/>
      <c r="AK31" s="425"/>
      <c r="AL31" s="425"/>
      <c r="AM31" s="425"/>
      <c r="AN31" s="425"/>
      <c r="AO31" s="425"/>
      <c r="AP31" s="426"/>
      <c r="AQ31" s="426"/>
      <c r="AR31" s="426"/>
      <c r="AS31" s="426"/>
      <c r="AT31" s="426"/>
      <c r="AU31" s="426"/>
      <c r="AV31" s="426"/>
      <c r="AW31" s="426"/>
      <c r="AX31" s="426"/>
      <c r="AY31" s="426"/>
      <c r="AZ31" s="426"/>
      <c r="BA31" s="426"/>
      <c r="BB31" s="426"/>
      <c r="BC31" s="426"/>
      <c r="BD31" s="426"/>
      <c r="BE31" s="426"/>
      <c r="BF31" s="426"/>
      <c r="BG31" s="217"/>
      <c r="BH31" s="217"/>
      <c r="BI31" s="217"/>
      <c r="BJ31" s="217"/>
      <c r="BK31" s="217"/>
      <c r="BL31" s="217"/>
      <c r="BM31" s="217"/>
      <c r="BN31" s="217"/>
      <c r="BO31" s="217"/>
    </row>
    <row r="32" spans="1:67" s="19" customFormat="1" x14ac:dyDescent="0.2">
      <c r="A32" s="693" t="s">
        <v>19</v>
      </c>
      <c r="B32" s="694"/>
      <c r="C32" s="581">
        <v>0</v>
      </c>
      <c r="D32" s="556"/>
      <c r="E32" s="554"/>
      <c r="F32" s="618" t="s">
        <v>62</v>
      </c>
      <c r="G32" s="479"/>
      <c r="H32" s="479"/>
      <c r="I32" s="446"/>
      <c r="J32" s="446"/>
      <c r="K32" s="476"/>
      <c r="L32" s="476"/>
      <c r="M32" s="451"/>
      <c r="N32" s="446"/>
      <c r="O32" s="425"/>
      <c r="P32" s="425"/>
      <c r="Q32" s="425"/>
      <c r="R32" s="425"/>
      <c r="S32" s="425"/>
      <c r="T32" s="425"/>
      <c r="U32" s="425"/>
      <c r="V32" s="447"/>
      <c r="W32" s="425"/>
      <c r="X32" s="425"/>
      <c r="Y32" s="426"/>
      <c r="Z32" s="426"/>
      <c r="AA32" s="426"/>
      <c r="AB32" s="426"/>
      <c r="AC32" s="426"/>
      <c r="AD32" s="425"/>
      <c r="AE32" s="425"/>
      <c r="AF32" s="425"/>
      <c r="AG32" s="425"/>
      <c r="AH32" s="425"/>
      <c r="AI32" s="425"/>
      <c r="AJ32" s="425"/>
      <c r="AK32" s="425"/>
      <c r="AL32" s="425"/>
      <c r="AM32" s="425"/>
      <c r="AN32" s="425"/>
      <c r="AO32" s="425"/>
      <c r="AP32" s="426"/>
      <c r="AQ32" s="426"/>
      <c r="AR32" s="426"/>
      <c r="AS32" s="426"/>
      <c r="AT32" s="426"/>
      <c r="AU32" s="426"/>
      <c r="AV32" s="426"/>
      <c r="AW32" s="426"/>
      <c r="AX32" s="426"/>
      <c r="AY32" s="426"/>
      <c r="AZ32" s="426"/>
      <c r="BA32" s="426"/>
      <c r="BB32" s="623" t="s">
        <v>63</v>
      </c>
      <c r="BC32" s="426"/>
      <c r="BD32" s="426"/>
      <c r="BE32" s="546">
        <v>0</v>
      </c>
      <c r="BF32" s="426"/>
      <c r="BG32" s="217"/>
      <c r="BH32" s="217"/>
      <c r="BI32" s="217"/>
      <c r="BJ32" s="217"/>
      <c r="BK32" s="217"/>
      <c r="BL32" s="217"/>
      <c r="BM32" s="217"/>
      <c r="BN32" s="217"/>
      <c r="BO32" s="217"/>
    </row>
    <row r="33" spans="1:67" s="19" customFormat="1" x14ac:dyDescent="0.2">
      <c r="A33" s="695" t="s">
        <v>24</v>
      </c>
      <c r="B33" s="696"/>
      <c r="C33" s="596">
        <v>0</v>
      </c>
      <c r="D33" s="558"/>
      <c r="E33" s="560"/>
      <c r="F33" s="618" t="s">
        <v>62</v>
      </c>
      <c r="G33" s="479"/>
      <c r="H33" s="479"/>
      <c r="I33" s="446"/>
      <c r="J33" s="446"/>
      <c r="K33" s="476"/>
      <c r="L33" s="476"/>
      <c r="M33" s="451"/>
      <c r="N33" s="446"/>
      <c r="O33" s="425"/>
      <c r="P33" s="425"/>
      <c r="Q33" s="425"/>
      <c r="R33" s="425"/>
      <c r="S33" s="425"/>
      <c r="T33" s="425"/>
      <c r="U33" s="425"/>
      <c r="V33" s="447"/>
      <c r="W33" s="425"/>
      <c r="X33" s="425"/>
      <c r="Y33" s="426"/>
      <c r="Z33" s="426"/>
      <c r="AA33" s="426"/>
      <c r="AB33" s="426"/>
      <c r="AC33" s="426"/>
      <c r="AD33" s="425"/>
      <c r="AE33" s="425"/>
      <c r="AF33" s="425"/>
      <c r="AG33" s="425"/>
      <c r="AH33" s="425"/>
      <c r="AI33" s="425"/>
      <c r="AJ33" s="425"/>
      <c r="AK33" s="425"/>
      <c r="AL33" s="425"/>
      <c r="AM33" s="425"/>
      <c r="AN33" s="425"/>
      <c r="AO33" s="425"/>
      <c r="AP33" s="426"/>
      <c r="AQ33" s="426"/>
      <c r="AR33" s="426"/>
      <c r="AS33" s="426"/>
      <c r="AT33" s="426"/>
      <c r="AU33" s="426"/>
      <c r="AV33" s="426"/>
      <c r="AW33" s="426"/>
      <c r="AX33" s="426"/>
      <c r="AY33" s="426"/>
      <c r="AZ33" s="426"/>
      <c r="BA33" s="426"/>
      <c r="BB33" s="623" t="s">
        <v>63</v>
      </c>
      <c r="BC33" s="426"/>
      <c r="BD33" s="426"/>
      <c r="BE33" s="546">
        <v>0</v>
      </c>
      <c r="BF33" s="426"/>
      <c r="BG33" s="426"/>
      <c r="BH33" s="426"/>
      <c r="BI33" s="426"/>
      <c r="BJ33" s="426"/>
      <c r="BK33" s="426"/>
      <c r="BL33" s="426"/>
      <c r="BM33" s="426"/>
      <c r="BN33" s="426"/>
      <c r="BO33" s="426"/>
    </row>
    <row r="34" spans="1:67" s="9" customFormat="1" ht="15" x14ac:dyDescent="0.2">
      <c r="A34" s="464" t="s">
        <v>40</v>
      </c>
      <c r="B34" s="434"/>
      <c r="C34" s="433"/>
      <c r="D34" s="433"/>
      <c r="E34" s="433"/>
      <c r="F34" s="433"/>
      <c r="G34" s="433"/>
      <c r="H34" s="433"/>
      <c r="I34" s="465"/>
      <c r="J34" s="434"/>
      <c r="K34" s="443"/>
      <c r="L34" s="443"/>
      <c r="M34" s="451"/>
      <c r="N34" s="429"/>
      <c r="O34" s="425"/>
      <c r="P34" s="425"/>
      <c r="Q34" s="425"/>
      <c r="R34" s="425"/>
      <c r="S34" s="425"/>
      <c r="T34" s="425"/>
      <c r="U34" s="425"/>
      <c r="V34" s="447"/>
      <c r="W34" s="425"/>
      <c r="X34" s="425"/>
      <c r="Y34" s="425"/>
      <c r="Z34" s="425"/>
      <c r="AA34" s="425"/>
      <c r="AB34" s="425"/>
      <c r="AC34" s="425"/>
      <c r="AD34" s="425"/>
      <c r="AE34" s="425"/>
      <c r="AF34" s="425"/>
      <c r="AG34" s="425"/>
      <c r="AH34" s="425"/>
      <c r="AI34" s="425"/>
      <c r="AJ34" s="425"/>
      <c r="AK34" s="425"/>
      <c r="AL34" s="425"/>
      <c r="AM34" s="425"/>
      <c r="AN34" s="425"/>
      <c r="AO34" s="425"/>
      <c r="AP34" s="425"/>
      <c r="AQ34" s="425"/>
      <c r="AR34" s="425"/>
      <c r="AS34" s="425"/>
      <c r="AT34" s="425"/>
      <c r="AU34" s="425"/>
      <c r="AV34" s="425"/>
      <c r="AW34" s="425"/>
      <c r="AX34" s="425"/>
      <c r="AY34" s="425"/>
      <c r="AZ34" s="425"/>
      <c r="BA34" s="426"/>
      <c r="BB34" s="425"/>
      <c r="BC34" s="426"/>
      <c r="BD34" s="426"/>
      <c r="BE34" s="425"/>
      <c r="BF34" s="425"/>
      <c r="BG34" s="425"/>
      <c r="BH34" s="425"/>
      <c r="BI34" s="425"/>
      <c r="BJ34" s="425"/>
      <c r="BK34" s="425"/>
      <c r="BL34" s="425"/>
      <c r="BM34" s="425"/>
      <c r="BN34" s="425"/>
      <c r="BO34" s="425"/>
    </row>
    <row r="35" spans="1:67" s="9" customFormat="1" ht="15" x14ac:dyDescent="0.2">
      <c r="A35" s="467" t="s">
        <v>41</v>
      </c>
      <c r="B35" s="443"/>
      <c r="C35" s="443"/>
      <c r="D35" s="443"/>
      <c r="E35" s="443"/>
      <c r="F35" s="443"/>
      <c r="G35" s="443"/>
      <c r="H35" s="443"/>
      <c r="I35" s="443"/>
      <c r="J35" s="443"/>
      <c r="K35" s="443"/>
      <c r="L35" s="443"/>
      <c r="M35" s="451"/>
      <c r="N35" s="451"/>
      <c r="O35" s="425"/>
      <c r="P35" s="425"/>
      <c r="Q35" s="425"/>
      <c r="R35" s="425"/>
      <c r="S35" s="425"/>
      <c r="T35" s="425"/>
      <c r="U35" s="425"/>
      <c r="V35" s="447"/>
      <c r="W35" s="425"/>
      <c r="X35" s="425"/>
      <c r="Y35" s="425"/>
      <c r="Z35" s="425"/>
      <c r="AA35" s="425"/>
      <c r="AB35" s="425"/>
      <c r="AC35" s="425"/>
      <c r="AD35" s="425"/>
      <c r="AE35" s="425"/>
      <c r="AF35" s="425"/>
      <c r="AG35" s="425"/>
      <c r="AH35" s="425"/>
      <c r="AI35" s="425"/>
      <c r="AJ35" s="425"/>
      <c r="AK35" s="425"/>
      <c r="AL35" s="425"/>
      <c r="AM35" s="425"/>
      <c r="AN35" s="425"/>
      <c r="AO35" s="425"/>
      <c r="AP35" s="425"/>
      <c r="AQ35" s="425"/>
      <c r="AR35" s="425"/>
      <c r="AS35" s="425"/>
      <c r="AT35" s="425"/>
      <c r="AU35" s="425"/>
      <c r="AV35" s="425"/>
      <c r="AW35" s="425"/>
      <c r="AX35" s="425"/>
      <c r="AY35" s="425"/>
      <c r="AZ35" s="425"/>
      <c r="BA35" s="425"/>
      <c r="BB35" s="425"/>
      <c r="BC35" s="425"/>
      <c r="BD35" s="425"/>
      <c r="BE35" s="425"/>
      <c r="BF35" s="425"/>
      <c r="BG35" s="425"/>
      <c r="BH35" s="425"/>
      <c r="BI35" s="425"/>
      <c r="BJ35" s="425"/>
      <c r="BK35" s="425"/>
      <c r="BL35" s="425"/>
      <c r="BM35" s="425"/>
      <c r="BN35" s="425"/>
      <c r="BO35" s="425"/>
    </row>
    <row r="36" spans="1:67" s="19" customFormat="1" ht="10.5" customHeight="1" x14ac:dyDescent="0.15">
      <c r="A36" s="681" t="s">
        <v>4</v>
      </c>
      <c r="B36" s="681" t="s">
        <v>5</v>
      </c>
      <c r="C36" s="675" t="s">
        <v>6</v>
      </c>
      <c r="D36" s="685" t="s">
        <v>7</v>
      </c>
      <c r="E36" s="686"/>
      <c r="F36" s="686"/>
      <c r="G36" s="686"/>
      <c r="H36" s="686"/>
      <c r="I36" s="687"/>
      <c r="J36" s="685" t="s">
        <v>8</v>
      </c>
      <c r="K36" s="687"/>
      <c r="L36" s="675" t="s">
        <v>9</v>
      </c>
      <c r="M36" s="624"/>
      <c r="N36" s="624"/>
      <c r="O36" s="425"/>
      <c r="P36" s="425"/>
      <c r="Q36" s="425"/>
      <c r="R36" s="425"/>
      <c r="S36" s="425"/>
      <c r="T36" s="425"/>
      <c r="U36" s="425"/>
      <c r="V36" s="447"/>
      <c r="W36" s="425"/>
      <c r="X36" s="425"/>
      <c r="Y36" s="426"/>
      <c r="Z36" s="426"/>
      <c r="AA36" s="426"/>
      <c r="AB36" s="426"/>
      <c r="AC36" s="426"/>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row>
    <row r="37" spans="1:67" s="19" customFormat="1" ht="21" x14ac:dyDescent="0.15">
      <c r="A37" s="682"/>
      <c r="B37" s="682"/>
      <c r="C37" s="676"/>
      <c r="D37" s="435" t="s">
        <v>10</v>
      </c>
      <c r="E37" s="438" t="s">
        <v>11</v>
      </c>
      <c r="F37" s="438" t="s">
        <v>12</v>
      </c>
      <c r="G37" s="438" t="s">
        <v>13</v>
      </c>
      <c r="H37" s="438" t="s">
        <v>14</v>
      </c>
      <c r="I37" s="450" t="s">
        <v>15</v>
      </c>
      <c r="J37" s="455" t="s">
        <v>16</v>
      </c>
      <c r="K37" s="456" t="s">
        <v>17</v>
      </c>
      <c r="L37" s="676"/>
      <c r="M37" s="624"/>
      <c r="N37" s="624"/>
      <c r="O37" s="425"/>
      <c r="P37" s="425"/>
      <c r="Q37" s="425"/>
      <c r="R37" s="425"/>
      <c r="S37" s="425"/>
      <c r="T37" s="425"/>
      <c r="U37" s="425"/>
      <c r="V37" s="447"/>
      <c r="W37" s="425"/>
      <c r="X37" s="425"/>
      <c r="Y37" s="426"/>
      <c r="Z37" s="426"/>
      <c r="AA37" s="426"/>
      <c r="AB37" s="426"/>
      <c r="AC37" s="426"/>
      <c r="AD37" s="425"/>
      <c r="AE37" s="425"/>
      <c r="AF37" s="425"/>
      <c r="AG37" s="425"/>
      <c r="AH37" s="425"/>
      <c r="AI37" s="425"/>
      <c r="AJ37" s="425"/>
      <c r="AK37" s="425"/>
      <c r="AL37" s="425"/>
      <c r="AM37" s="425"/>
      <c r="AN37" s="425"/>
      <c r="AO37" s="425"/>
      <c r="AP37" s="425"/>
      <c r="AQ37" s="425"/>
      <c r="AR37" s="425"/>
      <c r="AS37" s="425"/>
      <c r="AT37" s="425"/>
      <c r="AU37" s="425"/>
      <c r="AV37" s="425"/>
      <c r="AW37" s="425"/>
      <c r="AX37" s="425"/>
      <c r="AY37" s="425"/>
      <c r="AZ37" s="425"/>
      <c r="BA37" s="425"/>
      <c r="BB37" s="425"/>
      <c r="BC37" s="425"/>
      <c r="BD37" s="425"/>
      <c r="BE37" s="425"/>
      <c r="BF37" s="425"/>
      <c r="BG37" s="425"/>
      <c r="BH37" s="425"/>
      <c r="BI37" s="425"/>
      <c r="BJ37" s="425"/>
      <c r="BK37" s="425"/>
      <c r="BL37" s="425"/>
      <c r="BM37" s="425"/>
      <c r="BN37" s="425"/>
      <c r="BO37" s="425"/>
    </row>
    <row r="38" spans="1:67" s="19" customFormat="1" ht="10.5" x14ac:dyDescent="0.15">
      <c r="A38" s="683" t="s">
        <v>18</v>
      </c>
      <c r="B38" s="469" t="s">
        <v>19</v>
      </c>
      <c r="C38" s="603">
        <v>0</v>
      </c>
      <c r="D38" s="567"/>
      <c r="E38" s="568"/>
      <c r="F38" s="568"/>
      <c r="G38" s="568"/>
      <c r="H38" s="568"/>
      <c r="I38" s="580"/>
      <c r="J38" s="567"/>
      <c r="K38" s="580"/>
      <c r="L38" s="587"/>
      <c r="M38" s="617" t="s">
        <v>62</v>
      </c>
      <c r="N38" s="425"/>
      <c r="O38" s="425"/>
      <c r="P38" s="425"/>
      <c r="Q38" s="425"/>
      <c r="R38" s="425"/>
      <c r="S38" s="425"/>
      <c r="T38" s="425"/>
      <c r="U38" s="425"/>
      <c r="V38" s="425"/>
      <c r="W38" s="447"/>
      <c r="X38" s="425"/>
      <c r="Y38" s="426"/>
      <c r="Z38" s="426"/>
      <c r="AA38" s="426"/>
      <c r="AB38" s="426"/>
      <c r="AC38" s="426"/>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623" t="s">
        <v>63</v>
      </c>
      <c r="BB38" s="623" t="s">
        <v>63</v>
      </c>
      <c r="BC38" s="623" t="s">
        <v>63</v>
      </c>
      <c r="BD38" s="546">
        <v>0</v>
      </c>
      <c r="BE38" s="546">
        <v>0</v>
      </c>
      <c r="BF38" s="546" t="s">
        <v>63</v>
      </c>
      <c r="BG38" s="425"/>
      <c r="BH38" s="425"/>
      <c r="BI38" s="425"/>
      <c r="BJ38" s="425"/>
      <c r="BK38" s="425"/>
      <c r="BL38" s="425"/>
      <c r="BM38" s="425"/>
      <c r="BN38" s="425"/>
      <c r="BO38" s="425"/>
    </row>
    <row r="39" spans="1:67" s="19" customFormat="1" ht="10.5" x14ac:dyDescent="0.15">
      <c r="A39" s="688"/>
      <c r="B39" s="470" t="s">
        <v>20</v>
      </c>
      <c r="C39" s="581">
        <v>70</v>
      </c>
      <c r="D39" s="556">
        <v>22</v>
      </c>
      <c r="E39" s="557">
        <v>11</v>
      </c>
      <c r="F39" s="557">
        <v>10</v>
      </c>
      <c r="G39" s="557"/>
      <c r="H39" s="557">
        <v>25</v>
      </c>
      <c r="I39" s="554">
        <v>2</v>
      </c>
      <c r="J39" s="556">
        <v>32</v>
      </c>
      <c r="K39" s="554">
        <v>38</v>
      </c>
      <c r="L39" s="549">
        <v>70</v>
      </c>
      <c r="M39" s="617" t="s">
        <v>62</v>
      </c>
      <c r="N39" s="425"/>
      <c r="O39" s="425"/>
      <c r="P39" s="425"/>
      <c r="Q39" s="425"/>
      <c r="R39" s="425"/>
      <c r="S39" s="425"/>
      <c r="T39" s="425"/>
      <c r="U39" s="425"/>
      <c r="V39" s="425"/>
      <c r="W39" s="447"/>
      <c r="X39" s="425"/>
      <c r="Y39" s="426"/>
      <c r="Z39" s="426"/>
      <c r="AA39" s="426"/>
      <c r="AB39" s="426"/>
      <c r="AC39" s="426"/>
      <c r="AD39" s="425"/>
      <c r="AE39" s="425"/>
      <c r="AF39" s="425"/>
      <c r="AG39" s="425"/>
      <c r="AH39" s="425"/>
      <c r="AI39" s="425"/>
      <c r="AJ39" s="425"/>
      <c r="AK39" s="425"/>
      <c r="AL39" s="425"/>
      <c r="AM39" s="425"/>
      <c r="AN39" s="425"/>
      <c r="AO39" s="425"/>
      <c r="AP39" s="425"/>
      <c r="AQ39" s="425"/>
      <c r="AR39" s="425"/>
      <c r="AS39" s="425"/>
      <c r="AT39" s="425"/>
      <c r="AU39" s="425"/>
      <c r="AV39" s="425"/>
      <c r="AW39" s="425"/>
      <c r="AX39" s="425"/>
      <c r="AY39" s="425"/>
      <c r="AZ39" s="425"/>
      <c r="BA39" s="623" t="s">
        <v>63</v>
      </c>
      <c r="BB39" s="623" t="s">
        <v>63</v>
      </c>
      <c r="BC39" s="623" t="s">
        <v>63</v>
      </c>
      <c r="BD39" s="546">
        <v>0</v>
      </c>
      <c r="BE39" s="546">
        <v>0</v>
      </c>
      <c r="BF39" s="546">
        <v>0</v>
      </c>
      <c r="BG39" s="425"/>
      <c r="BH39" s="425"/>
      <c r="BI39" s="425"/>
      <c r="BJ39" s="425"/>
      <c r="BK39" s="425"/>
      <c r="BL39" s="425"/>
      <c r="BM39" s="425"/>
      <c r="BN39" s="425"/>
      <c r="BO39" s="425"/>
    </row>
    <row r="40" spans="1:67" s="19" customFormat="1" ht="10.5" x14ac:dyDescent="0.15">
      <c r="A40" s="688"/>
      <c r="B40" s="470" t="s">
        <v>42</v>
      </c>
      <c r="C40" s="581">
        <v>378</v>
      </c>
      <c r="D40" s="556">
        <v>1</v>
      </c>
      <c r="E40" s="557"/>
      <c r="F40" s="557">
        <v>13</v>
      </c>
      <c r="G40" s="557">
        <v>18</v>
      </c>
      <c r="H40" s="557">
        <v>312</v>
      </c>
      <c r="I40" s="554">
        <v>34</v>
      </c>
      <c r="J40" s="556">
        <v>141</v>
      </c>
      <c r="K40" s="554">
        <v>237</v>
      </c>
      <c r="L40" s="549">
        <v>378</v>
      </c>
      <c r="M40" s="617" t="s">
        <v>62</v>
      </c>
      <c r="N40" s="425"/>
      <c r="O40" s="425"/>
      <c r="P40" s="425"/>
      <c r="Q40" s="425"/>
      <c r="R40" s="425"/>
      <c r="S40" s="425"/>
      <c r="T40" s="425"/>
      <c r="U40" s="425"/>
      <c r="V40" s="425"/>
      <c r="W40" s="447"/>
      <c r="X40" s="425"/>
      <c r="Y40" s="426"/>
      <c r="Z40" s="426"/>
      <c r="AA40" s="426"/>
      <c r="AB40" s="426"/>
      <c r="AC40" s="426"/>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623" t="s">
        <v>63</v>
      </c>
      <c r="BB40" s="623" t="s">
        <v>63</v>
      </c>
      <c r="BC40" s="623" t="s">
        <v>63</v>
      </c>
      <c r="BD40" s="546">
        <v>0</v>
      </c>
      <c r="BE40" s="546">
        <v>0</v>
      </c>
      <c r="BF40" s="546">
        <v>0</v>
      </c>
      <c r="BG40" s="425"/>
      <c r="BH40" s="425"/>
      <c r="BI40" s="425"/>
      <c r="BJ40" s="425"/>
      <c r="BK40" s="425"/>
      <c r="BL40" s="425"/>
      <c r="BM40" s="425"/>
      <c r="BN40" s="425"/>
      <c r="BO40" s="425"/>
    </row>
    <row r="41" spans="1:67" s="19" customFormat="1" ht="10.5" x14ac:dyDescent="0.15">
      <c r="A41" s="688"/>
      <c r="B41" s="470" t="s">
        <v>43</v>
      </c>
      <c r="C41" s="581">
        <v>0</v>
      </c>
      <c r="D41" s="556"/>
      <c r="E41" s="557"/>
      <c r="F41" s="557"/>
      <c r="G41" s="557"/>
      <c r="H41" s="557"/>
      <c r="I41" s="554"/>
      <c r="J41" s="556"/>
      <c r="K41" s="554"/>
      <c r="L41" s="549"/>
      <c r="M41" s="617" t="s">
        <v>62</v>
      </c>
      <c r="N41" s="425"/>
      <c r="O41" s="425"/>
      <c r="P41" s="425"/>
      <c r="Q41" s="425"/>
      <c r="R41" s="425"/>
      <c r="S41" s="425"/>
      <c r="T41" s="425"/>
      <c r="U41" s="425"/>
      <c r="V41" s="425"/>
      <c r="W41" s="447"/>
      <c r="X41" s="425"/>
      <c r="Y41" s="426"/>
      <c r="Z41" s="426"/>
      <c r="AA41" s="426"/>
      <c r="AB41" s="426"/>
      <c r="AC41" s="426"/>
      <c r="AD41" s="425"/>
      <c r="AE41" s="425"/>
      <c r="AF41" s="425"/>
      <c r="AG41" s="425"/>
      <c r="AH41" s="425"/>
      <c r="AI41" s="425"/>
      <c r="AJ41" s="425"/>
      <c r="AK41" s="425"/>
      <c r="AL41" s="425"/>
      <c r="AM41" s="425"/>
      <c r="AN41" s="425"/>
      <c r="AO41" s="425"/>
      <c r="AP41" s="425"/>
      <c r="AQ41" s="425"/>
      <c r="AR41" s="425"/>
      <c r="AS41" s="425"/>
      <c r="AT41" s="425"/>
      <c r="AU41" s="425"/>
      <c r="AV41" s="425"/>
      <c r="AW41" s="425"/>
      <c r="AX41" s="425"/>
      <c r="AY41" s="425"/>
      <c r="AZ41" s="425"/>
      <c r="BA41" s="623" t="s">
        <v>63</v>
      </c>
      <c r="BB41" s="623" t="s">
        <v>63</v>
      </c>
      <c r="BC41" s="623" t="s">
        <v>63</v>
      </c>
      <c r="BD41" s="546">
        <v>0</v>
      </c>
      <c r="BE41" s="546">
        <v>0</v>
      </c>
      <c r="BF41" s="546" t="s">
        <v>63</v>
      </c>
      <c r="BG41" s="425"/>
      <c r="BH41" s="425"/>
      <c r="BI41" s="425"/>
      <c r="BJ41" s="425"/>
      <c r="BK41" s="425"/>
      <c r="BL41" s="425"/>
      <c r="BM41" s="425"/>
      <c r="BN41" s="425"/>
      <c r="BO41" s="425"/>
    </row>
    <row r="42" spans="1:67" s="19" customFormat="1" ht="10.5" x14ac:dyDescent="0.15">
      <c r="A42" s="688"/>
      <c r="B42" s="470" t="s">
        <v>23</v>
      </c>
      <c r="C42" s="581">
        <v>80</v>
      </c>
      <c r="D42" s="556">
        <v>1</v>
      </c>
      <c r="E42" s="557">
        <v>3</v>
      </c>
      <c r="F42" s="557"/>
      <c r="G42" s="557">
        <v>2</v>
      </c>
      <c r="H42" s="557">
        <v>71</v>
      </c>
      <c r="I42" s="554">
        <v>3</v>
      </c>
      <c r="J42" s="556">
        <v>31</v>
      </c>
      <c r="K42" s="554">
        <v>49</v>
      </c>
      <c r="L42" s="549">
        <v>80</v>
      </c>
      <c r="M42" s="617" t="s">
        <v>62</v>
      </c>
      <c r="N42" s="425"/>
      <c r="O42" s="425"/>
      <c r="P42" s="425"/>
      <c r="Q42" s="425"/>
      <c r="R42" s="425"/>
      <c r="S42" s="425"/>
      <c r="T42" s="425"/>
      <c r="U42" s="425"/>
      <c r="V42" s="425"/>
      <c r="W42" s="447"/>
      <c r="X42" s="425"/>
      <c r="Y42" s="426"/>
      <c r="Z42" s="426"/>
      <c r="AA42" s="426"/>
      <c r="AB42" s="426"/>
      <c r="AC42" s="426"/>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623" t="s">
        <v>63</v>
      </c>
      <c r="BB42" s="623" t="s">
        <v>63</v>
      </c>
      <c r="BC42" s="623" t="s">
        <v>63</v>
      </c>
      <c r="BD42" s="546">
        <v>0</v>
      </c>
      <c r="BE42" s="546">
        <v>0</v>
      </c>
      <c r="BF42" s="546">
        <v>0</v>
      </c>
      <c r="BG42" s="425"/>
      <c r="BH42" s="425"/>
      <c r="BI42" s="425"/>
      <c r="BJ42" s="425"/>
      <c r="BK42" s="425"/>
      <c r="BL42" s="425"/>
      <c r="BM42" s="425"/>
      <c r="BN42" s="425"/>
      <c r="BO42" s="425"/>
    </row>
    <row r="43" spans="1:67" s="19" customFormat="1" ht="10.5" x14ac:dyDescent="0.15">
      <c r="A43" s="688"/>
      <c r="B43" s="470" t="s">
        <v>24</v>
      </c>
      <c r="C43" s="604">
        <v>0</v>
      </c>
      <c r="D43" s="571"/>
      <c r="E43" s="572"/>
      <c r="F43" s="572"/>
      <c r="G43" s="572"/>
      <c r="H43" s="572"/>
      <c r="I43" s="555"/>
      <c r="J43" s="571"/>
      <c r="K43" s="555"/>
      <c r="L43" s="602"/>
      <c r="M43" s="617" t="s">
        <v>62</v>
      </c>
      <c r="N43" s="425"/>
      <c r="O43" s="425"/>
      <c r="P43" s="425"/>
      <c r="Q43" s="425"/>
      <c r="R43" s="425"/>
      <c r="S43" s="425"/>
      <c r="T43" s="425"/>
      <c r="U43" s="425"/>
      <c r="V43" s="425"/>
      <c r="W43" s="447"/>
      <c r="X43" s="425"/>
      <c r="Y43" s="426"/>
      <c r="Z43" s="426"/>
      <c r="AA43" s="426"/>
      <c r="AB43" s="426"/>
      <c r="AC43" s="426"/>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425"/>
      <c r="BA43" s="623" t="s">
        <v>63</v>
      </c>
      <c r="BB43" s="623" t="s">
        <v>63</v>
      </c>
      <c r="BC43" s="623" t="s">
        <v>63</v>
      </c>
      <c r="BD43" s="546">
        <v>0</v>
      </c>
      <c r="BE43" s="546">
        <v>0</v>
      </c>
      <c r="BF43" s="546" t="s">
        <v>63</v>
      </c>
      <c r="BG43" s="425"/>
      <c r="BH43" s="425"/>
      <c r="BI43" s="425"/>
      <c r="BJ43" s="425"/>
      <c r="BK43" s="425"/>
      <c r="BL43" s="425"/>
      <c r="BM43" s="425"/>
      <c r="BN43" s="425"/>
      <c r="BO43" s="425"/>
    </row>
    <row r="44" spans="1:67" s="19" customFormat="1" ht="10.5" x14ac:dyDescent="0.15">
      <c r="A44" s="684"/>
      <c r="B44" s="471" t="s">
        <v>27</v>
      </c>
      <c r="C44" s="561">
        <v>528</v>
      </c>
      <c r="D44" s="577">
        <v>24</v>
      </c>
      <c r="E44" s="578">
        <v>14</v>
      </c>
      <c r="F44" s="578">
        <v>23</v>
      </c>
      <c r="G44" s="578">
        <v>20</v>
      </c>
      <c r="H44" s="578">
        <v>408</v>
      </c>
      <c r="I44" s="579">
        <v>39</v>
      </c>
      <c r="J44" s="577">
        <v>204</v>
      </c>
      <c r="K44" s="579">
        <v>324</v>
      </c>
      <c r="L44" s="589">
        <v>528</v>
      </c>
      <c r="M44" s="617" t="s">
        <v>62</v>
      </c>
      <c r="N44" s="425"/>
      <c r="O44" s="425"/>
      <c r="P44" s="425"/>
      <c r="Q44" s="425"/>
      <c r="R44" s="425"/>
      <c r="S44" s="425"/>
      <c r="T44" s="425"/>
      <c r="U44" s="425"/>
      <c r="V44" s="425"/>
      <c r="W44" s="447"/>
      <c r="X44" s="425"/>
      <c r="Y44" s="426"/>
      <c r="Z44" s="426"/>
      <c r="AA44" s="426"/>
      <c r="AB44" s="426"/>
      <c r="AC44" s="426"/>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425"/>
      <c r="BA44" s="623" t="s">
        <v>63</v>
      </c>
      <c r="BB44" s="623" t="s">
        <v>63</v>
      </c>
      <c r="BC44" s="623" t="s">
        <v>63</v>
      </c>
      <c r="BD44" s="546">
        <v>0</v>
      </c>
      <c r="BE44" s="546">
        <v>0</v>
      </c>
      <c r="BF44" s="546">
        <v>0</v>
      </c>
      <c r="BG44" s="425"/>
      <c r="BH44" s="425"/>
      <c r="BI44" s="425"/>
      <c r="BJ44" s="425"/>
      <c r="BK44" s="425"/>
      <c r="BL44" s="425"/>
      <c r="BM44" s="425"/>
      <c r="BN44" s="425"/>
      <c r="BO44" s="425"/>
    </row>
    <row r="45" spans="1:67" s="19" customFormat="1" ht="10.5" x14ac:dyDescent="0.15">
      <c r="A45" s="441" t="s">
        <v>28</v>
      </c>
      <c r="B45" s="481" t="s">
        <v>20</v>
      </c>
      <c r="C45" s="605">
        <v>10</v>
      </c>
      <c r="D45" s="590">
        <v>5</v>
      </c>
      <c r="E45" s="591">
        <v>1</v>
      </c>
      <c r="F45" s="591"/>
      <c r="G45" s="591"/>
      <c r="H45" s="591">
        <v>4</v>
      </c>
      <c r="I45" s="592"/>
      <c r="J45" s="590">
        <v>7</v>
      </c>
      <c r="K45" s="592">
        <v>3</v>
      </c>
      <c r="L45" s="586">
        <v>10</v>
      </c>
      <c r="M45" s="617" t="s">
        <v>62</v>
      </c>
      <c r="N45" s="425"/>
      <c r="O45" s="425"/>
      <c r="P45" s="425"/>
      <c r="Q45" s="425"/>
      <c r="R45" s="425"/>
      <c r="S45" s="425"/>
      <c r="T45" s="425"/>
      <c r="U45" s="425"/>
      <c r="V45" s="425"/>
      <c r="W45" s="447"/>
      <c r="X45" s="425"/>
      <c r="Y45" s="426"/>
      <c r="Z45" s="426"/>
      <c r="AA45" s="426"/>
      <c r="AB45" s="426"/>
      <c r="AC45" s="426"/>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623" t="s">
        <v>63</v>
      </c>
      <c r="BB45" s="623" t="s">
        <v>63</v>
      </c>
      <c r="BC45" s="623" t="s">
        <v>63</v>
      </c>
      <c r="BD45" s="546">
        <v>0</v>
      </c>
      <c r="BE45" s="546">
        <v>0</v>
      </c>
      <c r="BF45" s="546">
        <v>0</v>
      </c>
      <c r="BG45" s="425"/>
      <c r="BH45" s="425"/>
      <c r="BI45" s="425"/>
      <c r="BJ45" s="425"/>
      <c r="BK45" s="425"/>
      <c r="BL45" s="425"/>
      <c r="BM45" s="425"/>
      <c r="BN45" s="425"/>
      <c r="BO45" s="425"/>
    </row>
    <row r="46" spans="1:67" s="19" customFormat="1" ht="10.5" x14ac:dyDescent="0.15">
      <c r="A46" s="683" t="s">
        <v>29</v>
      </c>
      <c r="B46" s="469" t="s">
        <v>44</v>
      </c>
      <c r="C46" s="603">
        <v>0</v>
      </c>
      <c r="D46" s="567"/>
      <c r="E46" s="568"/>
      <c r="F46" s="568"/>
      <c r="G46" s="568"/>
      <c r="H46" s="568"/>
      <c r="I46" s="580"/>
      <c r="J46" s="567"/>
      <c r="K46" s="580"/>
      <c r="L46" s="587"/>
      <c r="M46" s="617" t="s">
        <v>62</v>
      </c>
      <c r="N46" s="425"/>
      <c r="O46" s="425"/>
      <c r="P46" s="425"/>
      <c r="Q46" s="425"/>
      <c r="R46" s="425"/>
      <c r="S46" s="425"/>
      <c r="T46" s="425"/>
      <c r="U46" s="425"/>
      <c r="V46" s="425"/>
      <c r="W46" s="447"/>
      <c r="X46" s="425"/>
      <c r="Y46" s="426"/>
      <c r="Z46" s="426"/>
      <c r="AA46" s="426"/>
      <c r="AB46" s="426"/>
      <c r="AC46" s="426"/>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623" t="s">
        <v>63</v>
      </c>
      <c r="BB46" s="623" t="s">
        <v>63</v>
      </c>
      <c r="BC46" s="623" t="s">
        <v>63</v>
      </c>
      <c r="BD46" s="546">
        <v>0</v>
      </c>
      <c r="BE46" s="546">
        <v>0</v>
      </c>
      <c r="BF46" s="546" t="s">
        <v>63</v>
      </c>
      <c r="BG46" s="425"/>
      <c r="BH46" s="425"/>
      <c r="BI46" s="425"/>
      <c r="BJ46" s="425"/>
      <c r="BK46" s="425"/>
      <c r="BL46" s="425"/>
      <c r="BM46" s="425"/>
      <c r="BN46" s="425"/>
      <c r="BO46" s="425"/>
    </row>
    <row r="47" spans="1:67" s="19" customFormat="1" ht="10.5" x14ac:dyDescent="0.15">
      <c r="A47" s="684"/>
      <c r="B47" s="482" t="s">
        <v>20</v>
      </c>
      <c r="C47" s="596">
        <v>276</v>
      </c>
      <c r="D47" s="558">
        <v>103</v>
      </c>
      <c r="E47" s="559">
        <v>71</v>
      </c>
      <c r="F47" s="559">
        <v>33</v>
      </c>
      <c r="G47" s="559">
        <v>3</v>
      </c>
      <c r="H47" s="559">
        <v>61</v>
      </c>
      <c r="I47" s="560">
        <v>5</v>
      </c>
      <c r="J47" s="558">
        <v>151</v>
      </c>
      <c r="K47" s="560">
        <v>125</v>
      </c>
      <c r="L47" s="550">
        <v>276</v>
      </c>
      <c r="M47" s="617" t="s">
        <v>62</v>
      </c>
      <c r="N47" s="425"/>
      <c r="O47" s="425"/>
      <c r="P47" s="425"/>
      <c r="Q47" s="425"/>
      <c r="R47" s="425"/>
      <c r="S47" s="425"/>
      <c r="T47" s="425"/>
      <c r="U47" s="425"/>
      <c r="V47" s="425"/>
      <c r="W47" s="447"/>
      <c r="X47" s="425"/>
      <c r="Y47" s="426"/>
      <c r="Z47" s="426"/>
      <c r="AA47" s="426"/>
      <c r="AB47" s="426"/>
      <c r="AC47" s="426"/>
      <c r="AD47" s="425"/>
      <c r="AE47" s="425"/>
      <c r="AF47" s="425"/>
      <c r="AG47" s="425"/>
      <c r="AH47" s="425"/>
      <c r="AI47" s="425"/>
      <c r="AJ47" s="425"/>
      <c r="AK47" s="425"/>
      <c r="AL47" s="425"/>
      <c r="AM47" s="425"/>
      <c r="AN47" s="425"/>
      <c r="AO47" s="425"/>
      <c r="AP47" s="425"/>
      <c r="AQ47" s="425"/>
      <c r="AR47" s="425"/>
      <c r="AS47" s="425"/>
      <c r="AT47" s="425"/>
      <c r="AU47" s="425"/>
      <c r="AV47" s="425"/>
      <c r="AW47" s="425"/>
      <c r="AX47" s="425"/>
      <c r="AY47" s="425"/>
      <c r="AZ47" s="425"/>
      <c r="BA47" s="623" t="s">
        <v>63</v>
      </c>
      <c r="BB47" s="623" t="s">
        <v>63</v>
      </c>
      <c r="BC47" s="623" t="s">
        <v>63</v>
      </c>
      <c r="BD47" s="546">
        <v>0</v>
      </c>
      <c r="BE47" s="546">
        <v>0</v>
      </c>
      <c r="BF47" s="546">
        <v>0</v>
      </c>
      <c r="BG47" s="425"/>
      <c r="BH47" s="425"/>
      <c r="BI47" s="425"/>
      <c r="BJ47" s="425"/>
      <c r="BK47" s="425"/>
      <c r="BL47" s="425"/>
      <c r="BM47" s="425"/>
      <c r="BN47" s="425"/>
      <c r="BO47" s="425"/>
    </row>
    <row r="48" spans="1:67" s="9" customFormat="1" ht="15" x14ac:dyDescent="0.2">
      <c r="A48" s="467" t="s">
        <v>45</v>
      </c>
      <c r="B48" s="432"/>
      <c r="C48" s="432"/>
      <c r="D48" s="448"/>
      <c r="E48" s="448"/>
      <c r="F48" s="448"/>
      <c r="G48" s="448"/>
      <c r="H48" s="448"/>
      <c r="I48" s="448"/>
      <c r="J48" s="448"/>
      <c r="K48" s="483"/>
      <c r="L48" s="484"/>
      <c r="M48" s="624"/>
      <c r="N48" s="429"/>
      <c r="O48" s="425"/>
      <c r="P48" s="425"/>
      <c r="Q48" s="425"/>
      <c r="R48" s="425"/>
      <c r="S48" s="425"/>
      <c r="T48" s="425"/>
      <c r="U48" s="425"/>
      <c r="V48" s="447"/>
      <c r="W48" s="425"/>
      <c r="X48" s="425"/>
      <c r="Y48" s="425"/>
      <c r="Z48" s="425"/>
      <c r="AA48" s="425"/>
      <c r="AB48" s="425"/>
      <c r="AC48" s="425"/>
      <c r="AD48" s="425"/>
      <c r="AE48" s="425"/>
      <c r="AF48" s="425"/>
      <c r="AG48" s="425"/>
      <c r="AH48" s="425"/>
      <c r="AI48" s="425"/>
      <c r="AJ48" s="425"/>
      <c r="AK48" s="425"/>
      <c r="AL48" s="425"/>
      <c r="AM48" s="425"/>
      <c r="AN48" s="425"/>
      <c r="AO48" s="425"/>
      <c r="AP48" s="425"/>
      <c r="AQ48" s="425"/>
      <c r="AR48" s="425"/>
      <c r="AS48" s="425"/>
      <c r="AT48" s="425"/>
      <c r="AU48" s="425"/>
      <c r="AV48" s="425"/>
      <c r="AW48" s="425"/>
      <c r="AX48" s="425"/>
      <c r="AY48" s="425"/>
      <c r="AZ48" s="425"/>
      <c r="BA48" s="425"/>
      <c r="BB48" s="425"/>
      <c r="BC48" s="425"/>
      <c r="BD48" s="425"/>
      <c r="BE48" s="425"/>
      <c r="BF48" s="425"/>
      <c r="BG48" s="425"/>
      <c r="BH48" s="425"/>
      <c r="BI48" s="425"/>
      <c r="BJ48" s="425"/>
      <c r="BK48" s="425"/>
      <c r="BL48" s="425"/>
      <c r="BM48" s="425"/>
      <c r="BN48" s="425"/>
      <c r="BO48" s="425"/>
    </row>
    <row r="49" spans="1:67" s="19" customFormat="1" x14ac:dyDescent="0.2">
      <c r="A49" s="681" t="s">
        <v>4</v>
      </c>
      <c r="B49" s="683" t="s">
        <v>5</v>
      </c>
      <c r="C49" s="675" t="s">
        <v>6</v>
      </c>
      <c r="D49" s="454"/>
      <c r="E49" s="454"/>
      <c r="F49" s="454"/>
      <c r="G49" s="454"/>
      <c r="H49" s="454"/>
      <c r="I49" s="454"/>
      <c r="J49" s="454"/>
      <c r="K49" s="454"/>
      <c r="L49" s="480"/>
      <c r="M49" s="624"/>
      <c r="N49" s="429"/>
      <c r="O49" s="425"/>
      <c r="P49" s="425"/>
      <c r="Q49" s="425"/>
      <c r="R49" s="425"/>
      <c r="S49" s="425"/>
      <c r="T49" s="425"/>
      <c r="U49" s="425"/>
      <c r="V49" s="447"/>
      <c r="W49" s="425"/>
      <c r="X49" s="425"/>
      <c r="Y49" s="426"/>
      <c r="Z49" s="426"/>
      <c r="AA49" s="426"/>
      <c r="AB49" s="426"/>
      <c r="AC49" s="426"/>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5"/>
      <c r="BD49" s="425"/>
      <c r="BE49" s="425"/>
      <c r="BF49" s="425"/>
      <c r="BG49" s="425"/>
      <c r="BH49" s="425"/>
      <c r="BI49" s="425"/>
      <c r="BJ49" s="425"/>
      <c r="BK49" s="425"/>
      <c r="BL49" s="425"/>
      <c r="BM49" s="425"/>
      <c r="BN49" s="425"/>
      <c r="BO49" s="425"/>
    </row>
    <row r="50" spans="1:67" s="19" customFormat="1" x14ac:dyDescent="0.2">
      <c r="A50" s="682"/>
      <c r="B50" s="684"/>
      <c r="C50" s="676"/>
      <c r="D50" s="454"/>
      <c r="E50" s="454"/>
      <c r="F50" s="454"/>
      <c r="G50" s="454"/>
      <c r="H50" s="454"/>
      <c r="I50" s="454"/>
      <c r="J50" s="454"/>
      <c r="K50" s="454"/>
      <c r="L50" s="480"/>
      <c r="M50" s="624"/>
      <c r="N50" s="429"/>
      <c r="O50" s="425"/>
      <c r="P50" s="425"/>
      <c r="Q50" s="425"/>
      <c r="R50" s="425"/>
      <c r="S50" s="425"/>
      <c r="T50" s="425"/>
      <c r="U50" s="425"/>
      <c r="V50" s="447"/>
      <c r="W50" s="425"/>
      <c r="X50" s="425"/>
      <c r="Y50" s="426"/>
      <c r="Z50" s="426"/>
      <c r="AA50" s="426"/>
      <c r="AB50" s="426"/>
      <c r="AC50" s="426"/>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row>
    <row r="51" spans="1:67" s="19" customFormat="1" x14ac:dyDescent="0.2">
      <c r="A51" s="683" t="s">
        <v>46</v>
      </c>
      <c r="B51" s="485" t="s">
        <v>44</v>
      </c>
      <c r="C51" s="594"/>
      <c r="D51" s="454"/>
      <c r="E51" s="454"/>
      <c r="F51" s="454"/>
      <c r="G51" s="454"/>
      <c r="H51" s="425"/>
      <c r="I51" s="454"/>
      <c r="J51" s="454"/>
      <c r="K51" s="437"/>
      <c r="L51" s="480"/>
      <c r="M51" s="624"/>
      <c r="N51" s="429"/>
      <c r="O51" s="425"/>
      <c r="P51" s="425"/>
      <c r="Q51" s="425"/>
      <c r="R51" s="425"/>
      <c r="S51" s="425"/>
      <c r="T51" s="425"/>
      <c r="U51" s="425"/>
      <c r="V51" s="447"/>
      <c r="W51" s="425"/>
      <c r="X51" s="425"/>
      <c r="Y51" s="426"/>
      <c r="Z51" s="426"/>
      <c r="AA51" s="426"/>
      <c r="AB51" s="426"/>
      <c r="AC51" s="426"/>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5"/>
    </row>
    <row r="52" spans="1:67" s="19" customFormat="1" x14ac:dyDescent="0.2">
      <c r="A52" s="684"/>
      <c r="B52" s="470" t="s">
        <v>47</v>
      </c>
      <c r="C52" s="552">
        <v>3</v>
      </c>
      <c r="D52" s="454"/>
      <c r="E52" s="454"/>
      <c r="F52" s="454"/>
      <c r="G52" s="454"/>
      <c r="H52" s="454"/>
      <c r="I52" s="454"/>
      <c r="J52" s="454"/>
      <c r="K52" s="454"/>
      <c r="L52" s="480"/>
      <c r="M52" s="624"/>
      <c r="N52" s="429"/>
      <c r="O52" s="425"/>
      <c r="P52" s="425"/>
      <c r="Q52" s="425"/>
      <c r="R52" s="425"/>
      <c r="S52" s="425"/>
      <c r="T52" s="425"/>
      <c r="U52" s="425"/>
      <c r="V52" s="447"/>
      <c r="W52" s="425"/>
      <c r="X52" s="425"/>
      <c r="Y52" s="426"/>
      <c r="Z52" s="426"/>
      <c r="AA52" s="426"/>
      <c r="AB52" s="426"/>
      <c r="AC52" s="426"/>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row>
    <row r="53" spans="1:67" s="19" customFormat="1" x14ac:dyDescent="0.2">
      <c r="A53" s="683" t="s">
        <v>48</v>
      </c>
      <c r="B53" s="485" t="s">
        <v>44</v>
      </c>
      <c r="C53" s="594"/>
      <c r="D53" s="454"/>
      <c r="E53" s="454"/>
      <c r="F53" s="454"/>
      <c r="G53" s="454"/>
      <c r="H53" s="454"/>
      <c r="I53" s="454"/>
      <c r="J53" s="454"/>
      <c r="K53" s="454"/>
      <c r="L53" s="480"/>
      <c r="M53" s="624"/>
      <c r="N53" s="429"/>
      <c r="O53" s="425"/>
      <c r="P53" s="425"/>
      <c r="Q53" s="425"/>
      <c r="R53" s="425"/>
      <c r="S53" s="425"/>
      <c r="T53" s="425"/>
      <c r="U53" s="425"/>
      <c r="V53" s="447"/>
      <c r="W53" s="425"/>
      <c r="X53" s="425"/>
      <c r="Y53" s="426"/>
      <c r="Z53" s="426"/>
      <c r="AA53" s="426"/>
      <c r="AB53" s="426"/>
      <c r="AC53" s="426"/>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5"/>
    </row>
    <row r="54" spans="1:67" s="19" customFormat="1" x14ac:dyDescent="0.2">
      <c r="A54" s="684"/>
      <c r="B54" s="482" t="s">
        <v>47</v>
      </c>
      <c r="C54" s="553">
        <v>34</v>
      </c>
      <c r="D54" s="454"/>
      <c r="E54" s="454"/>
      <c r="F54" s="454"/>
      <c r="G54" s="454"/>
      <c r="H54" s="454"/>
      <c r="I54" s="454"/>
      <c r="J54" s="454"/>
      <c r="K54" s="454"/>
      <c r="L54" s="480"/>
      <c r="M54" s="624"/>
      <c r="N54" s="429"/>
      <c r="O54" s="425"/>
      <c r="P54" s="425"/>
      <c r="Q54" s="425"/>
      <c r="R54" s="425"/>
      <c r="S54" s="425"/>
      <c r="T54" s="425"/>
      <c r="U54" s="425"/>
      <c r="V54" s="447"/>
      <c r="W54" s="425"/>
      <c r="X54" s="425"/>
      <c r="Y54" s="426"/>
      <c r="Z54" s="426"/>
      <c r="AA54" s="426"/>
      <c r="AB54" s="426"/>
      <c r="AC54" s="426"/>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5"/>
      <c r="BC54" s="425"/>
      <c r="BD54" s="425"/>
      <c r="BE54" s="425"/>
      <c r="BF54" s="425"/>
      <c r="BG54" s="425"/>
      <c r="BH54" s="425"/>
      <c r="BI54" s="425"/>
      <c r="BJ54" s="425"/>
      <c r="BK54" s="425"/>
      <c r="BL54" s="425"/>
      <c r="BM54" s="425"/>
      <c r="BN54" s="425"/>
      <c r="BO54" s="425"/>
    </row>
    <row r="55" spans="1:67" s="9" customFormat="1" ht="15" x14ac:dyDescent="0.2">
      <c r="A55" s="486" t="s">
        <v>49</v>
      </c>
      <c r="B55" s="487"/>
      <c r="C55" s="487"/>
      <c r="D55" s="487"/>
      <c r="E55" s="443"/>
      <c r="F55" s="443"/>
      <c r="G55" s="443"/>
      <c r="H55" s="443"/>
      <c r="I55" s="443"/>
      <c r="J55" s="443"/>
      <c r="K55" s="448"/>
      <c r="L55" s="484"/>
      <c r="M55" s="624"/>
      <c r="N55" s="451"/>
      <c r="O55" s="425"/>
      <c r="P55" s="425"/>
      <c r="Q55" s="425"/>
      <c r="R55" s="425"/>
      <c r="S55" s="425"/>
      <c r="T55" s="425"/>
      <c r="U55" s="425"/>
      <c r="V55" s="447"/>
      <c r="W55" s="425"/>
      <c r="X55" s="425"/>
      <c r="Y55" s="425"/>
      <c r="Z55" s="425"/>
      <c r="AA55" s="425"/>
      <c r="AB55" s="425"/>
      <c r="AC55" s="425"/>
      <c r="AD55" s="425"/>
      <c r="AE55" s="425"/>
      <c r="AF55" s="425"/>
      <c r="AG55" s="425"/>
      <c r="AH55" s="425"/>
      <c r="AI55" s="425"/>
      <c r="AJ55" s="425"/>
      <c r="AK55" s="425"/>
      <c r="AL55" s="425"/>
      <c r="AM55" s="425"/>
      <c r="AN55" s="425"/>
      <c r="AO55" s="425"/>
      <c r="AP55" s="425"/>
      <c r="AQ55" s="425"/>
      <c r="AR55" s="425"/>
      <c r="AS55" s="425"/>
      <c r="AT55" s="425"/>
      <c r="AU55" s="425"/>
      <c r="AV55" s="425"/>
      <c r="AW55" s="425"/>
      <c r="AX55" s="425"/>
      <c r="AY55" s="425"/>
      <c r="AZ55" s="425"/>
      <c r="BA55" s="425"/>
      <c r="BB55" s="425"/>
      <c r="BC55" s="425"/>
      <c r="BD55" s="425"/>
      <c r="BE55" s="425"/>
      <c r="BF55" s="425"/>
      <c r="BG55" s="425"/>
      <c r="BH55" s="425"/>
      <c r="BI55" s="425"/>
      <c r="BJ55" s="425"/>
      <c r="BK55" s="425"/>
      <c r="BL55" s="425"/>
      <c r="BM55" s="425"/>
      <c r="BN55" s="425"/>
      <c r="BO55" s="425"/>
    </row>
    <row r="56" spans="1:67" ht="52.5" x14ac:dyDescent="0.25">
      <c r="A56" s="685" t="s">
        <v>4</v>
      </c>
      <c r="B56" s="674"/>
      <c r="C56" s="488" t="s">
        <v>50</v>
      </c>
      <c r="D56" s="488" t="s">
        <v>51</v>
      </c>
      <c r="E56" s="444"/>
      <c r="F56" s="444"/>
      <c r="G56" s="444"/>
      <c r="H56" s="444"/>
      <c r="I56" s="444"/>
      <c r="J56" s="444"/>
      <c r="K56" s="489"/>
      <c r="L56" s="490"/>
      <c r="M56" s="625"/>
      <c r="N56" s="444"/>
      <c r="O56" s="444"/>
      <c r="P56" s="444"/>
      <c r="Q56" s="444"/>
      <c r="R56" s="444"/>
      <c r="S56" s="444"/>
      <c r="T56" s="444"/>
      <c r="U56" s="444"/>
      <c r="V56" s="452"/>
      <c r="W56" s="444"/>
      <c r="X56" s="444"/>
      <c r="Y56" s="424"/>
      <c r="Z56" s="424"/>
      <c r="AA56" s="424"/>
      <c r="AB56" s="424"/>
      <c r="AC56" s="424"/>
      <c r="AD56" s="444"/>
      <c r="AE56" s="444"/>
      <c r="AF56" s="444"/>
      <c r="AG56" s="444"/>
      <c r="AH56" s="444"/>
      <c r="AI56" s="444"/>
      <c r="AJ56" s="444"/>
      <c r="AK56" s="444"/>
      <c r="AL56" s="444"/>
      <c r="AM56" s="444"/>
      <c r="AN56" s="444"/>
      <c r="AO56" s="444"/>
      <c r="AP56" s="444"/>
      <c r="AQ56" s="444"/>
      <c r="AR56" s="444"/>
      <c r="AS56" s="444"/>
      <c r="AT56" s="444"/>
      <c r="AU56" s="444"/>
      <c r="AV56" s="444"/>
      <c r="AW56" s="444"/>
      <c r="AX56" s="444"/>
      <c r="AY56" s="444"/>
      <c r="AZ56" s="444"/>
      <c r="BA56" s="444"/>
      <c r="BB56" s="444"/>
      <c r="BC56" s="444"/>
      <c r="BD56" s="444"/>
      <c r="BE56" s="444"/>
      <c r="BF56" s="444"/>
      <c r="BG56" s="444"/>
      <c r="BH56" s="444"/>
      <c r="BI56" s="444"/>
      <c r="BJ56" s="444"/>
      <c r="BK56" s="444"/>
      <c r="BL56" s="444"/>
      <c r="BM56" s="444"/>
      <c r="BN56" s="444"/>
      <c r="BO56" s="444"/>
    </row>
    <row r="57" spans="1:67" ht="12.75" customHeight="1" x14ac:dyDescent="0.25">
      <c r="A57" s="653" t="s">
        <v>33</v>
      </c>
      <c r="B57" s="653"/>
      <c r="C57" s="551">
        <v>32</v>
      </c>
      <c r="D57" s="551">
        <v>32</v>
      </c>
      <c r="E57" s="444"/>
      <c r="F57" s="444"/>
      <c r="G57" s="444"/>
      <c r="H57" s="444"/>
      <c r="I57" s="444"/>
      <c r="J57" s="444"/>
      <c r="K57" s="489"/>
      <c r="L57" s="490"/>
      <c r="M57" s="625"/>
      <c r="N57" s="444"/>
      <c r="O57" s="444"/>
      <c r="P57" s="444"/>
      <c r="Q57" s="444"/>
      <c r="R57" s="444"/>
      <c r="S57" s="444"/>
      <c r="T57" s="444"/>
      <c r="U57" s="444"/>
      <c r="V57" s="452"/>
      <c r="W57" s="444"/>
      <c r="X57" s="444"/>
      <c r="Y57" s="424"/>
      <c r="Z57" s="424"/>
      <c r="AA57" s="424"/>
      <c r="AB57" s="424"/>
      <c r="AC57" s="424"/>
      <c r="AD57" s="444"/>
      <c r="AE57" s="444"/>
      <c r="AF57" s="444"/>
      <c r="AG57" s="444"/>
      <c r="AH57" s="444"/>
      <c r="AI57" s="444"/>
      <c r="AJ57" s="444"/>
      <c r="AK57" s="444"/>
      <c r="AL57" s="444"/>
      <c r="AM57" s="444"/>
      <c r="AN57" s="444"/>
      <c r="AO57" s="444"/>
      <c r="AP57" s="444"/>
      <c r="AQ57" s="444"/>
      <c r="AR57" s="444"/>
      <c r="AS57" s="444"/>
      <c r="AT57" s="444"/>
      <c r="AU57" s="444"/>
      <c r="AV57" s="444"/>
      <c r="AW57" s="444"/>
      <c r="AX57" s="444"/>
      <c r="AY57" s="444"/>
      <c r="AZ57" s="444"/>
      <c r="BA57" s="444"/>
      <c r="BB57" s="444"/>
      <c r="BC57" s="444"/>
      <c r="BD57" s="444"/>
      <c r="BE57" s="444"/>
      <c r="BF57" s="444"/>
      <c r="BG57" s="444"/>
      <c r="BH57" s="444"/>
      <c r="BI57" s="444"/>
      <c r="BJ57" s="444"/>
      <c r="BK57" s="444"/>
      <c r="BL57" s="444"/>
      <c r="BM57" s="444"/>
      <c r="BN57" s="444"/>
      <c r="BO57" s="444"/>
    </row>
    <row r="58" spans="1:67" ht="15" x14ac:dyDescent="0.25">
      <c r="A58" s="658" t="s">
        <v>52</v>
      </c>
      <c r="B58" s="658"/>
      <c r="C58" s="575"/>
      <c r="D58" s="553">
        <v>10</v>
      </c>
      <c r="E58" s="492"/>
      <c r="F58" s="489"/>
      <c r="G58" s="489"/>
      <c r="H58" s="489"/>
      <c r="I58" s="489"/>
      <c r="J58" s="489"/>
      <c r="K58" s="489"/>
      <c r="L58" s="490"/>
      <c r="M58" s="625"/>
      <c r="N58" s="442"/>
      <c r="O58" s="444"/>
      <c r="P58" s="444"/>
      <c r="Q58" s="444"/>
      <c r="R58" s="444"/>
      <c r="S58" s="444"/>
      <c r="T58" s="444"/>
      <c r="U58" s="444"/>
      <c r="V58" s="452"/>
      <c r="W58" s="444"/>
      <c r="X58" s="444"/>
      <c r="Y58" s="424"/>
      <c r="Z58" s="424"/>
      <c r="AA58" s="424"/>
      <c r="AB58" s="424"/>
      <c r="AC58" s="42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4"/>
      <c r="AZ58" s="444"/>
      <c r="BA58" s="444"/>
      <c r="BB58" s="444"/>
      <c r="BC58" s="444"/>
      <c r="BD58" s="444"/>
      <c r="BE58" s="444"/>
      <c r="BF58" s="444"/>
      <c r="BG58" s="444"/>
      <c r="BH58" s="444"/>
      <c r="BI58" s="444"/>
      <c r="BJ58" s="444"/>
      <c r="BK58" s="444"/>
      <c r="BL58" s="444"/>
      <c r="BM58" s="444"/>
      <c r="BN58" s="444"/>
      <c r="BO58" s="444"/>
    </row>
    <row r="59" spans="1:67" s="103" customFormat="1" ht="15" x14ac:dyDescent="0.2">
      <c r="A59" s="526" t="s">
        <v>53</v>
      </c>
      <c r="B59" s="494"/>
      <c r="C59" s="494"/>
      <c r="D59" s="494"/>
      <c r="E59" s="495"/>
      <c r="F59" s="495"/>
      <c r="G59" s="495"/>
      <c r="H59" s="495"/>
      <c r="I59" s="495"/>
      <c r="J59" s="495"/>
      <c r="K59" s="496"/>
      <c r="L59" s="497"/>
      <c r="M59" s="625"/>
      <c r="N59" s="626"/>
      <c r="O59" s="444"/>
      <c r="P59" s="444"/>
      <c r="Q59" s="444"/>
      <c r="R59" s="444"/>
      <c r="S59" s="444"/>
      <c r="T59" s="444"/>
      <c r="U59" s="444"/>
      <c r="V59" s="452"/>
      <c r="W59" s="444"/>
      <c r="X59" s="444"/>
      <c r="Y59" s="444"/>
      <c r="Z59" s="444"/>
      <c r="AA59" s="444"/>
      <c r="AB59" s="444"/>
      <c r="AC59" s="444"/>
      <c r="AD59" s="444"/>
      <c r="AE59" s="444"/>
      <c r="AF59" s="444"/>
      <c r="AG59" s="444"/>
      <c r="AH59" s="444"/>
      <c r="AI59" s="444"/>
      <c r="AJ59" s="444"/>
      <c r="AK59" s="444"/>
      <c r="AL59" s="444"/>
      <c r="AM59" s="444"/>
      <c r="AN59" s="444"/>
      <c r="AO59" s="444"/>
      <c r="AP59" s="444"/>
      <c r="AQ59" s="444"/>
      <c r="AR59" s="444"/>
      <c r="AS59" s="444"/>
      <c r="AT59" s="444"/>
      <c r="AU59" s="444"/>
      <c r="AV59" s="444"/>
      <c r="AW59" s="444"/>
      <c r="AX59" s="444"/>
      <c r="AY59" s="444"/>
      <c r="AZ59" s="444"/>
      <c r="BA59" s="444"/>
      <c r="BB59" s="444"/>
      <c r="BC59" s="444"/>
      <c r="BD59" s="444"/>
      <c r="BE59" s="444"/>
      <c r="BF59" s="444"/>
      <c r="BG59" s="444"/>
      <c r="BH59" s="444"/>
      <c r="BI59" s="444"/>
      <c r="BJ59" s="444"/>
      <c r="BK59" s="444"/>
      <c r="BL59" s="444"/>
      <c r="BM59" s="444"/>
      <c r="BN59" s="444"/>
      <c r="BO59" s="444"/>
    </row>
    <row r="60" spans="1:67" ht="10.5" customHeight="1" x14ac:dyDescent="0.25">
      <c r="A60" s="666" t="s">
        <v>54</v>
      </c>
      <c r="B60" s="667" t="s">
        <v>55</v>
      </c>
      <c r="C60" s="670" t="s">
        <v>6</v>
      </c>
      <c r="D60" s="672" t="s">
        <v>7</v>
      </c>
      <c r="E60" s="673"/>
      <c r="F60" s="673"/>
      <c r="G60" s="673"/>
      <c r="H60" s="673"/>
      <c r="I60" s="674"/>
      <c r="J60" s="675" t="s">
        <v>9</v>
      </c>
      <c r="K60" s="499"/>
      <c r="L60" s="490"/>
      <c r="M60" s="444"/>
      <c r="N60" s="444"/>
      <c r="O60" s="444"/>
      <c r="P60" s="444"/>
      <c r="Q60" s="444"/>
      <c r="R60" s="444"/>
      <c r="S60" s="444"/>
      <c r="T60" s="452"/>
      <c r="U60" s="444"/>
      <c r="V60" s="444"/>
      <c r="W60" s="444"/>
      <c r="X60" s="444"/>
      <c r="Y60" s="424"/>
      <c r="Z60" s="424"/>
      <c r="AA60" s="424"/>
      <c r="AB60" s="424"/>
      <c r="AC60" s="42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c r="BA60" s="444"/>
      <c r="BB60" s="444"/>
      <c r="BC60" s="444"/>
      <c r="BD60" s="444"/>
      <c r="BE60" s="444"/>
      <c r="BF60" s="444"/>
      <c r="BG60" s="444"/>
      <c r="BH60" s="444"/>
      <c r="BI60" s="444"/>
      <c r="BJ60" s="444"/>
      <c r="BK60" s="444"/>
      <c r="BL60" s="444"/>
      <c r="BM60" s="444"/>
      <c r="BN60" s="424"/>
      <c r="BO60" s="424"/>
    </row>
    <row r="61" spans="1:67" ht="21" x14ac:dyDescent="0.25">
      <c r="A61" s="668"/>
      <c r="B61" s="669"/>
      <c r="C61" s="671"/>
      <c r="D61" s="458" t="s">
        <v>10</v>
      </c>
      <c r="E61" s="459" t="s">
        <v>11</v>
      </c>
      <c r="F61" s="459" t="s">
        <v>12</v>
      </c>
      <c r="G61" s="459" t="s">
        <v>13</v>
      </c>
      <c r="H61" s="459" t="s">
        <v>14</v>
      </c>
      <c r="I61" s="460" t="s">
        <v>15</v>
      </c>
      <c r="J61" s="676"/>
      <c r="K61" s="490"/>
      <c r="L61" s="490"/>
      <c r="M61" s="444"/>
      <c r="N61" s="444"/>
      <c r="O61" s="444"/>
      <c r="P61" s="444"/>
      <c r="Q61" s="444"/>
      <c r="R61" s="444"/>
      <c r="S61" s="444"/>
      <c r="T61" s="452"/>
      <c r="U61" s="444"/>
      <c r="V61" s="444"/>
      <c r="W61" s="444"/>
      <c r="X61" s="444"/>
      <c r="Y61" s="424"/>
      <c r="Z61" s="424"/>
      <c r="AA61" s="424"/>
      <c r="AB61" s="424"/>
      <c r="AC61" s="424"/>
      <c r="AD61" s="444"/>
      <c r="AE61" s="444"/>
      <c r="AF61" s="444"/>
      <c r="AG61" s="444"/>
      <c r="AH61" s="444"/>
      <c r="AI61" s="444"/>
      <c r="AJ61" s="444"/>
      <c r="AK61" s="444"/>
      <c r="AL61" s="444"/>
      <c r="AM61" s="444"/>
      <c r="AN61" s="444"/>
      <c r="AO61" s="444"/>
      <c r="AP61" s="444"/>
      <c r="AQ61" s="444"/>
      <c r="AR61" s="444"/>
      <c r="AS61" s="444"/>
      <c r="AT61" s="444"/>
      <c r="AU61" s="444"/>
      <c r="AV61" s="444"/>
      <c r="AW61" s="444"/>
      <c r="AX61" s="444"/>
      <c r="AY61" s="444"/>
      <c r="AZ61" s="444"/>
      <c r="BA61" s="444"/>
      <c r="BB61" s="444"/>
      <c r="BC61" s="444"/>
      <c r="BD61" s="444"/>
      <c r="BE61" s="444"/>
      <c r="BF61" s="444"/>
      <c r="BG61" s="444"/>
      <c r="BH61" s="444"/>
      <c r="BI61" s="444"/>
      <c r="BJ61" s="444"/>
      <c r="BK61" s="444"/>
      <c r="BL61" s="444"/>
      <c r="BM61" s="444"/>
      <c r="BN61" s="424"/>
      <c r="BO61" s="424"/>
    </row>
    <row r="62" spans="1:67" ht="21" x14ac:dyDescent="0.25">
      <c r="A62" s="463" t="s">
        <v>56</v>
      </c>
      <c r="B62" s="547" t="s">
        <v>57</v>
      </c>
      <c r="C62" s="576">
        <v>0</v>
      </c>
      <c r="D62" s="590"/>
      <c r="E62" s="591"/>
      <c r="F62" s="591"/>
      <c r="G62" s="591"/>
      <c r="H62" s="591"/>
      <c r="I62" s="592"/>
      <c r="J62" s="586"/>
      <c r="K62" s="436" t="s">
        <v>62</v>
      </c>
      <c r="L62" s="508"/>
      <c r="M62" s="444"/>
      <c r="N62" s="444"/>
      <c r="O62" s="444"/>
      <c r="P62" s="444"/>
      <c r="Q62" s="444"/>
      <c r="R62" s="444"/>
      <c r="S62" s="444"/>
      <c r="T62" s="444"/>
      <c r="U62" s="452"/>
      <c r="V62" s="444"/>
      <c r="W62" s="444"/>
      <c r="X62" s="444"/>
      <c r="Y62" s="424"/>
      <c r="Z62" s="424"/>
      <c r="AA62" s="424"/>
      <c r="AB62" s="424"/>
      <c r="AC62" s="42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623" t="s">
        <v>63</v>
      </c>
      <c r="BB62" s="623" t="s">
        <v>63</v>
      </c>
      <c r="BC62" s="424"/>
      <c r="BD62" s="546">
        <v>0</v>
      </c>
      <c r="BE62" s="546" t="s">
        <v>63</v>
      </c>
      <c r="BF62" s="444"/>
      <c r="BG62" s="444"/>
      <c r="BH62" s="444"/>
      <c r="BI62" s="444"/>
      <c r="BJ62" s="444"/>
      <c r="BK62" s="444"/>
      <c r="BL62" s="444"/>
      <c r="BM62" s="444"/>
      <c r="BN62" s="424"/>
      <c r="BO62" s="424"/>
    </row>
    <row r="63" spans="1:67" ht="21" x14ac:dyDescent="0.25">
      <c r="A63" s="488" t="s">
        <v>58</v>
      </c>
      <c r="B63" s="524" t="s">
        <v>59</v>
      </c>
      <c r="C63" s="601">
        <v>0</v>
      </c>
      <c r="D63" s="597"/>
      <c r="E63" s="598"/>
      <c r="F63" s="598"/>
      <c r="G63" s="598"/>
      <c r="H63" s="598"/>
      <c r="I63" s="584"/>
      <c r="J63" s="588"/>
      <c r="K63" s="436" t="s">
        <v>62</v>
      </c>
      <c r="L63" s="508"/>
      <c r="M63" s="444"/>
      <c r="N63" s="444"/>
      <c r="O63" s="444"/>
      <c r="P63" s="444"/>
      <c r="Q63" s="444"/>
      <c r="R63" s="444"/>
      <c r="S63" s="444"/>
      <c r="T63" s="444"/>
      <c r="U63" s="452"/>
      <c r="V63" s="444"/>
      <c r="W63" s="444"/>
      <c r="X63" s="444"/>
      <c r="Y63" s="424"/>
      <c r="Z63" s="424"/>
      <c r="AA63" s="424"/>
      <c r="AB63" s="424"/>
      <c r="AC63" s="42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623" t="s">
        <v>63</v>
      </c>
      <c r="BB63" s="623" t="s">
        <v>63</v>
      </c>
      <c r="BC63" s="424"/>
      <c r="BD63" s="546">
        <v>0</v>
      </c>
      <c r="BE63" s="546" t="s">
        <v>63</v>
      </c>
      <c r="BF63" s="444"/>
      <c r="BG63" s="444"/>
      <c r="BH63" s="444"/>
      <c r="BI63" s="444"/>
      <c r="BJ63" s="444"/>
      <c r="BK63" s="444"/>
      <c r="BL63" s="444"/>
      <c r="BM63" s="444"/>
      <c r="BN63" s="424"/>
      <c r="BO63" s="424"/>
    </row>
    <row r="64" spans="1:67" s="103" customFormat="1" ht="14.25" customHeight="1" x14ac:dyDescent="0.2">
      <c r="A64" s="664" t="s">
        <v>60</v>
      </c>
      <c r="B64" s="665"/>
      <c r="C64" s="665"/>
      <c r="D64" s="665"/>
      <c r="E64" s="665"/>
      <c r="F64" s="665"/>
      <c r="G64" s="665"/>
      <c r="H64" s="665"/>
      <c r="I64" s="665"/>
      <c r="J64" s="665"/>
      <c r="K64" s="665"/>
      <c r="L64" s="665"/>
      <c r="M64" s="625"/>
      <c r="N64" s="627"/>
      <c r="O64" s="444"/>
      <c r="P64" s="444"/>
      <c r="Q64" s="444"/>
      <c r="R64" s="444"/>
      <c r="S64" s="444"/>
      <c r="T64" s="444"/>
      <c r="U64" s="444"/>
      <c r="V64" s="452"/>
      <c r="W64" s="444"/>
      <c r="X64" s="444"/>
      <c r="Y64" s="444"/>
      <c r="Z64" s="444"/>
      <c r="AA64" s="444"/>
      <c r="AB64" s="444"/>
      <c r="AC64" s="444"/>
      <c r="AD64" s="444"/>
      <c r="AE64" s="444"/>
      <c r="AF64" s="444"/>
      <c r="AG64" s="444"/>
      <c r="AH64" s="444"/>
      <c r="AI64" s="444"/>
      <c r="AJ64" s="444"/>
      <c r="AK64" s="444"/>
      <c r="AL64" s="444"/>
      <c r="AM64" s="444"/>
      <c r="AN64" s="444"/>
      <c r="AO64" s="444"/>
      <c r="AP64" s="444"/>
      <c r="AQ64" s="444"/>
      <c r="AR64" s="444"/>
      <c r="AS64" s="444"/>
      <c r="AT64" s="444"/>
      <c r="AU64" s="444"/>
      <c r="AV64" s="444"/>
      <c r="AW64" s="444"/>
      <c r="AX64" s="444"/>
      <c r="AY64" s="444"/>
      <c r="AZ64" s="444"/>
      <c r="BA64" s="444"/>
      <c r="BB64" s="444"/>
      <c r="BC64" s="444"/>
      <c r="BD64" s="444"/>
      <c r="BE64" s="444"/>
      <c r="BF64" s="444"/>
      <c r="BG64" s="444"/>
      <c r="BH64" s="444"/>
      <c r="BI64" s="444"/>
      <c r="BJ64" s="444"/>
      <c r="BK64" s="444"/>
      <c r="BL64" s="444"/>
      <c r="BM64" s="444"/>
      <c r="BN64" s="444"/>
      <c r="BO64" s="444"/>
    </row>
    <row r="65" spans="1:67" ht="10.5" customHeight="1" x14ac:dyDescent="0.25">
      <c r="A65" s="666" t="s">
        <v>4</v>
      </c>
      <c r="B65" s="667"/>
      <c r="C65" s="670" t="s">
        <v>6</v>
      </c>
      <c r="D65" s="672" t="s">
        <v>7</v>
      </c>
      <c r="E65" s="673"/>
      <c r="F65" s="673"/>
      <c r="G65" s="673"/>
      <c r="H65" s="673"/>
      <c r="I65" s="674"/>
      <c r="J65" s="672" t="s">
        <v>36</v>
      </c>
      <c r="K65" s="674"/>
      <c r="L65" s="675" t="s">
        <v>9</v>
      </c>
      <c r="M65" s="625"/>
      <c r="N65" s="625"/>
      <c r="O65" s="444"/>
      <c r="P65" s="444"/>
      <c r="Q65" s="444"/>
      <c r="R65" s="444"/>
      <c r="S65" s="444"/>
      <c r="T65" s="444"/>
      <c r="U65" s="444"/>
      <c r="V65" s="452"/>
      <c r="W65" s="444"/>
      <c r="X65" s="444"/>
      <c r="Y65" s="424"/>
      <c r="Z65" s="424"/>
      <c r="AA65" s="424"/>
      <c r="AB65" s="424"/>
      <c r="AC65" s="424"/>
      <c r="AD65" s="444"/>
      <c r="AE65" s="444"/>
      <c r="AF65" s="444"/>
      <c r="AG65" s="444"/>
      <c r="AH65" s="444"/>
      <c r="AI65" s="444"/>
      <c r="AJ65" s="444"/>
      <c r="AK65" s="444"/>
      <c r="AL65" s="444"/>
      <c r="AM65" s="444"/>
      <c r="AN65" s="444"/>
      <c r="AO65" s="444"/>
      <c r="AP65" s="444"/>
      <c r="AQ65" s="444"/>
      <c r="AR65" s="444"/>
      <c r="AS65" s="444"/>
      <c r="AT65" s="444"/>
      <c r="AU65" s="444"/>
      <c r="AV65" s="444"/>
      <c r="AW65" s="444"/>
      <c r="AX65" s="444"/>
      <c r="AY65" s="444"/>
      <c r="AZ65" s="444"/>
      <c r="BA65" s="444"/>
      <c r="BB65" s="444"/>
      <c r="BC65" s="444"/>
      <c r="BD65" s="444"/>
      <c r="BE65" s="444"/>
      <c r="BF65" s="444"/>
      <c r="BG65" s="444"/>
      <c r="BH65" s="444"/>
      <c r="BI65" s="444"/>
      <c r="BJ65" s="444"/>
      <c r="BK65" s="444"/>
      <c r="BL65" s="444"/>
      <c r="BM65" s="444"/>
      <c r="BN65" s="444"/>
      <c r="BO65" s="444"/>
    </row>
    <row r="66" spans="1:67" ht="21" x14ac:dyDescent="0.25">
      <c r="A66" s="668"/>
      <c r="B66" s="669"/>
      <c r="C66" s="671"/>
      <c r="D66" s="458" t="s">
        <v>10</v>
      </c>
      <c r="E66" s="459" t="s">
        <v>11</v>
      </c>
      <c r="F66" s="459" t="s">
        <v>12</v>
      </c>
      <c r="G66" s="459" t="s">
        <v>13</v>
      </c>
      <c r="H66" s="459" t="s">
        <v>14</v>
      </c>
      <c r="I66" s="460" t="s">
        <v>15</v>
      </c>
      <c r="J66" s="461" t="s">
        <v>16</v>
      </c>
      <c r="K66" s="462" t="s">
        <v>17</v>
      </c>
      <c r="L66" s="676"/>
      <c r="M66" s="625"/>
      <c r="N66" s="625"/>
      <c r="O66" s="444"/>
      <c r="P66" s="444"/>
      <c r="Q66" s="444"/>
      <c r="R66" s="444"/>
      <c r="S66" s="444"/>
      <c r="T66" s="444"/>
      <c r="U66" s="444"/>
      <c r="V66" s="452"/>
      <c r="W66" s="444"/>
      <c r="X66" s="444"/>
      <c r="Y66" s="424"/>
      <c r="Z66" s="424"/>
      <c r="AA66" s="424"/>
      <c r="AB66" s="424"/>
      <c r="AC66" s="424"/>
      <c r="AD66" s="444"/>
      <c r="AE66" s="444"/>
      <c r="AF66" s="444"/>
      <c r="AG66" s="444"/>
      <c r="AH66" s="444"/>
      <c r="AI66" s="444"/>
      <c r="AJ66" s="444"/>
      <c r="AK66" s="444"/>
      <c r="AL66" s="444"/>
      <c r="AM66" s="444"/>
      <c r="AN66" s="444"/>
      <c r="AO66" s="444"/>
      <c r="AP66" s="444"/>
      <c r="AQ66" s="444"/>
      <c r="AR66" s="444"/>
      <c r="AS66" s="444"/>
      <c r="AT66" s="444"/>
      <c r="AU66" s="444"/>
      <c r="AV66" s="444"/>
      <c r="AW66" s="444"/>
      <c r="AX66" s="444"/>
      <c r="AY66" s="444"/>
      <c r="AZ66" s="444"/>
      <c r="BA66" s="444"/>
      <c r="BB66" s="444"/>
      <c r="BC66" s="444"/>
      <c r="BD66" s="444"/>
      <c r="BE66" s="444"/>
      <c r="BF66" s="444"/>
      <c r="BG66" s="444"/>
      <c r="BH66" s="444"/>
      <c r="BI66" s="444"/>
      <c r="BJ66" s="444"/>
      <c r="BK66" s="444"/>
      <c r="BL66" s="444"/>
      <c r="BM66" s="444"/>
      <c r="BN66" s="444"/>
      <c r="BO66" s="444"/>
    </row>
    <row r="67" spans="1:67" ht="10.5" customHeight="1" x14ac:dyDescent="0.25">
      <c r="A67" s="655" t="s">
        <v>61</v>
      </c>
      <c r="B67" s="500" t="s">
        <v>19</v>
      </c>
      <c r="C67" s="562">
        <v>0</v>
      </c>
      <c r="D67" s="567"/>
      <c r="E67" s="568"/>
      <c r="F67" s="568"/>
      <c r="G67" s="568"/>
      <c r="H67" s="568"/>
      <c r="I67" s="580"/>
      <c r="J67" s="567"/>
      <c r="K67" s="580"/>
      <c r="L67" s="587"/>
      <c r="M67" s="628" t="s">
        <v>62</v>
      </c>
      <c r="N67" s="444"/>
      <c r="O67" s="444"/>
      <c r="P67" s="444"/>
      <c r="Q67" s="444"/>
      <c r="R67" s="444"/>
      <c r="S67" s="444"/>
      <c r="T67" s="444"/>
      <c r="U67" s="444"/>
      <c r="V67" s="444"/>
      <c r="W67" s="452"/>
      <c r="X67" s="444"/>
      <c r="Y67" s="424"/>
      <c r="Z67" s="424"/>
      <c r="AA67" s="424"/>
      <c r="AB67" s="424"/>
      <c r="AC67" s="424"/>
      <c r="AD67" s="444"/>
      <c r="AE67" s="444"/>
      <c r="AF67" s="444"/>
      <c r="AG67" s="444"/>
      <c r="AH67" s="444"/>
      <c r="AI67" s="444"/>
      <c r="AJ67" s="444"/>
      <c r="AK67" s="444"/>
      <c r="AL67" s="444"/>
      <c r="AM67" s="444"/>
      <c r="AN67" s="444"/>
      <c r="AO67" s="444"/>
      <c r="AP67" s="444"/>
      <c r="AQ67" s="444"/>
      <c r="AR67" s="444"/>
      <c r="AS67" s="444"/>
      <c r="AT67" s="444"/>
      <c r="AU67" s="444"/>
      <c r="AV67" s="444"/>
      <c r="AW67" s="444"/>
      <c r="AX67" s="444"/>
      <c r="AY67" s="444"/>
      <c r="AZ67" s="444"/>
      <c r="BA67" s="629" t="s">
        <v>63</v>
      </c>
      <c r="BB67" s="629" t="s">
        <v>63</v>
      </c>
      <c r="BC67" s="629" t="s">
        <v>63</v>
      </c>
      <c r="BD67" s="546">
        <v>0</v>
      </c>
      <c r="BE67" s="546">
        <v>0</v>
      </c>
      <c r="BF67" s="546" t="s">
        <v>63</v>
      </c>
      <c r="BG67" s="444"/>
      <c r="BH67" s="444"/>
      <c r="BI67" s="444"/>
      <c r="BJ67" s="444"/>
      <c r="BK67" s="444"/>
      <c r="BL67" s="444"/>
      <c r="BM67" s="444"/>
      <c r="BN67" s="444"/>
      <c r="BO67" s="444"/>
    </row>
    <row r="68" spans="1:67" ht="15" x14ac:dyDescent="0.25">
      <c r="A68" s="661"/>
      <c r="B68" s="501" t="s">
        <v>44</v>
      </c>
      <c r="C68" s="563">
        <v>0</v>
      </c>
      <c r="D68" s="556"/>
      <c r="E68" s="557"/>
      <c r="F68" s="557"/>
      <c r="G68" s="557"/>
      <c r="H68" s="557"/>
      <c r="I68" s="554"/>
      <c r="J68" s="556"/>
      <c r="K68" s="554"/>
      <c r="L68" s="549"/>
      <c r="M68" s="628" t="s">
        <v>62</v>
      </c>
      <c r="N68" s="444"/>
      <c r="O68" s="444"/>
      <c r="P68" s="444"/>
      <c r="Q68" s="444"/>
      <c r="R68" s="444"/>
      <c r="S68" s="444"/>
      <c r="T68" s="444"/>
      <c r="U68" s="444"/>
      <c r="V68" s="444"/>
      <c r="W68" s="452"/>
      <c r="X68" s="444"/>
      <c r="Y68" s="424"/>
      <c r="Z68" s="424"/>
      <c r="AA68" s="424"/>
      <c r="AB68" s="424"/>
      <c r="AC68" s="424"/>
      <c r="AD68" s="444"/>
      <c r="AE68" s="444"/>
      <c r="AF68" s="444"/>
      <c r="AG68" s="444"/>
      <c r="AH68" s="444"/>
      <c r="AI68" s="444"/>
      <c r="AJ68" s="444"/>
      <c r="AK68" s="444"/>
      <c r="AL68" s="444"/>
      <c r="AM68" s="444"/>
      <c r="AN68" s="444"/>
      <c r="AO68" s="444"/>
      <c r="AP68" s="444"/>
      <c r="AQ68" s="444"/>
      <c r="AR68" s="444"/>
      <c r="AS68" s="444"/>
      <c r="AT68" s="444"/>
      <c r="AU68" s="444"/>
      <c r="AV68" s="444"/>
      <c r="AW68" s="444"/>
      <c r="AX68" s="444"/>
      <c r="AY68" s="444"/>
      <c r="AZ68" s="444"/>
      <c r="BA68" s="629" t="s">
        <v>63</v>
      </c>
      <c r="BB68" s="629" t="s">
        <v>63</v>
      </c>
      <c r="BC68" s="629" t="s">
        <v>63</v>
      </c>
      <c r="BD68" s="546">
        <v>0</v>
      </c>
      <c r="BE68" s="546">
        <v>0</v>
      </c>
      <c r="BF68" s="546" t="s">
        <v>63</v>
      </c>
      <c r="BG68" s="444"/>
      <c r="BH68" s="444"/>
      <c r="BI68" s="444"/>
      <c r="BJ68" s="444"/>
      <c r="BK68" s="444"/>
      <c r="BL68" s="444"/>
      <c r="BM68" s="444"/>
      <c r="BN68" s="444"/>
      <c r="BO68" s="444"/>
    </row>
    <row r="69" spans="1:67" ht="15" x14ac:dyDescent="0.25">
      <c r="A69" s="661"/>
      <c r="B69" s="501" t="s">
        <v>20</v>
      </c>
      <c r="C69" s="563">
        <v>3</v>
      </c>
      <c r="D69" s="556"/>
      <c r="E69" s="557"/>
      <c r="F69" s="557"/>
      <c r="G69" s="557"/>
      <c r="H69" s="557">
        <v>3</v>
      </c>
      <c r="I69" s="554"/>
      <c r="J69" s="556">
        <v>1</v>
      </c>
      <c r="K69" s="554">
        <v>2</v>
      </c>
      <c r="L69" s="549">
        <v>3</v>
      </c>
      <c r="M69" s="628" t="s">
        <v>62</v>
      </c>
      <c r="N69" s="444"/>
      <c r="O69" s="444"/>
      <c r="P69" s="444"/>
      <c r="Q69" s="444"/>
      <c r="R69" s="444"/>
      <c r="S69" s="444"/>
      <c r="T69" s="444"/>
      <c r="U69" s="444"/>
      <c r="V69" s="444"/>
      <c r="W69" s="452"/>
      <c r="X69" s="444"/>
      <c r="Y69" s="424"/>
      <c r="Z69" s="424"/>
      <c r="AA69" s="424"/>
      <c r="AB69" s="424"/>
      <c r="AC69" s="424"/>
      <c r="AD69" s="444"/>
      <c r="AE69" s="444"/>
      <c r="AF69" s="444"/>
      <c r="AG69" s="444"/>
      <c r="AH69" s="444"/>
      <c r="AI69" s="444"/>
      <c r="AJ69" s="444"/>
      <c r="AK69" s="444"/>
      <c r="AL69" s="444"/>
      <c r="AM69" s="444"/>
      <c r="AN69" s="444"/>
      <c r="AO69" s="444"/>
      <c r="AP69" s="444"/>
      <c r="AQ69" s="444"/>
      <c r="AR69" s="444"/>
      <c r="AS69" s="444"/>
      <c r="AT69" s="444"/>
      <c r="AU69" s="444"/>
      <c r="AV69" s="444"/>
      <c r="AW69" s="444"/>
      <c r="AX69" s="444"/>
      <c r="AY69" s="444"/>
      <c r="AZ69" s="444"/>
      <c r="BA69" s="629" t="s">
        <v>63</v>
      </c>
      <c r="BB69" s="629" t="s">
        <v>63</v>
      </c>
      <c r="BC69" s="629" t="s">
        <v>63</v>
      </c>
      <c r="BD69" s="546">
        <v>0</v>
      </c>
      <c r="BE69" s="546">
        <v>0</v>
      </c>
      <c r="BF69" s="546">
        <v>0</v>
      </c>
      <c r="BG69" s="444"/>
      <c r="BH69" s="444"/>
      <c r="BI69" s="444"/>
      <c r="BJ69" s="444"/>
      <c r="BK69" s="444"/>
      <c r="BL69" s="444"/>
      <c r="BM69" s="444"/>
      <c r="BN69" s="444"/>
      <c r="BO69" s="444"/>
    </row>
    <row r="70" spans="1:67" ht="15" x14ac:dyDescent="0.25">
      <c r="A70" s="661"/>
      <c r="B70" s="501" t="s">
        <v>42</v>
      </c>
      <c r="C70" s="563">
        <v>0</v>
      </c>
      <c r="D70" s="556"/>
      <c r="E70" s="557"/>
      <c r="F70" s="557"/>
      <c r="G70" s="557"/>
      <c r="H70" s="557"/>
      <c r="I70" s="554"/>
      <c r="J70" s="556"/>
      <c r="K70" s="554"/>
      <c r="L70" s="549"/>
      <c r="M70" s="628" t="s">
        <v>62</v>
      </c>
      <c r="N70" s="444"/>
      <c r="O70" s="444"/>
      <c r="P70" s="444"/>
      <c r="Q70" s="444"/>
      <c r="R70" s="444"/>
      <c r="S70" s="444"/>
      <c r="T70" s="444"/>
      <c r="U70" s="444"/>
      <c r="V70" s="444"/>
      <c r="W70" s="452"/>
      <c r="X70" s="444"/>
      <c r="Y70" s="424"/>
      <c r="Z70" s="424"/>
      <c r="AA70" s="424"/>
      <c r="AB70" s="424"/>
      <c r="AC70" s="424"/>
      <c r="AD70" s="444"/>
      <c r="AE70" s="444"/>
      <c r="AF70" s="444"/>
      <c r="AG70" s="444"/>
      <c r="AH70" s="444"/>
      <c r="AI70" s="444"/>
      <c r="AJ70" s="444"/>
      <c r="AK70" s="444"/>
      <c r="AL70" s="444"/>
      <c r="AM70" s="444"/>
      <c r="AN70" s="444"/>
      <c r="AO70" s="444"/>
      <c r="AP70" s="444"/>
      <c r="AQ70" s="444"/>
      <c r="AR70" s="444"/>
      <c r="AS70" s="444"/>
      <c r="AT70" s="444"/>
      <c r="AU70" s="444"/>
      <c r="AV70" s="444"/>
      <c r="AW70" s="444"/>
      <c r="AX70" s="444"/>
      <c r="AY70" s="444"/>
      <c r="AZ70" s="444"/>
      <c r="BA70" s="629" t="s">
        <v>63</v>
      </c>
      <c r="BB70" s="629" t="s">
        <v>63</v>
      </c>
      <c r="BC70" s="629" t="s">
        <v>63</v>
      </c>
      <c r="BD70" s="546">
        <v>0</v>
      </c>
      <c r="BE70" s="546">
        <v>0</v>
      </c>
      <c r="BF70" s="546" t="s">
        <v>63</v>
      </c>
      <c r="BG70" s="444"/>
      <c r="BH70" s="444"/>
      <c r="BI70" s="444"/>
      <c r="BJ70" s="444"/>
      <c r="BK70" s="444"/>
      <c r="BL70" s="444"/>
      <c r="BM70" s="444"/>
      <c r="BN70" s="444"/>
      <c r="BO70" s="444"/>
    </row>
    <row r="71" spans="1:67" ht="15" x14ac:dyDescent="0.25">
      <c r="A71" s="661"/>
      <c r="B71" s="501" t="s">
        <v>23</v>
      </c>
      <c r="C71" s="563">
        <v>0</v>
      </c>
      <c r="D71" s="556"/>
      <c r="E71" s="557"/>
      <c r="F71" s="557"/>
      <c r="G71" s="557"/>
      <c r="H71" s="557"/>
      <c r="I71" s="554"/>
      <c r="J71" s="556"/>
      <c r="K71" s="554"/>
      <c r="L71" s="549"/>
      <c r="M71" s="628" t="s">
        <v>62</v>
      </c>
      <c r="N71" s="444"/>
      <c r="O71" s="444"/>
      <c r="P71" s="444"/>
      <c r="Q71" s="444"/>
      <c r="R71" s="444"/>
      <c r="S71" s="444"/>
      <c r="T71" s="444"/>
      <c r="U71" s="444"/>
      <c r="V71" s="444"/>
      <c r="W71" s="452"/>
      <c r="X71" s="444"/>
      <c r="Y71" s="424"/>
      <c r="Z71" s="424"/>
      <c r="AA71" s="424"/>
      <c r="AB71" s="424"/>
      <c r="AC71" s="424"/>
      <c r="AD71" s="444"/>
      <c r="AE71" s="444"/>
      <c r="AF71" s="444"/>
      <c r="AG71" s="444"/>
      <c r="AH71" s="444"/>
      <c r="AI71" s="444"/>
      <c r="AJ71" s="444"/>
      <c r="AK71" s="444"/>
      <c r="AL71" s="444"/>
      <c r="AM71" s="444"/>
      <c r="AN71" s="444"/>
      <c r="AO71" s="444"/>
      <c r="AP71" s="444"/>
      <c r="AQ71" s="444"/>
      <c r="AR71" s="444"/>
      <c r="AS71" s="444"/>
      <c r="AT71" s="444"/>
      <c r="AU71" s="444"/>
      <c r="AV71" s="444"/>
      <c r="AW71" s="444"/>
      <c r="AX71" s="444"/>
      <c r="AY71" s="444"/>
      <c r="AZ71" s="444"/>
      <c r="BA71" s="629" t="s">
        <v>63</v>
      </c>
      <c r="BB71" s="629" t="s">
        <v>63</v>
      </c>
      <c r="BC71" s="629" t="s">
        <v>63</v>
      </c>
      <c r="BD71" s="546">
        <v>0</v>
      </c>
      <c r="BE71" s="546">
        <v>0</v>
      </c>
      <c r="BF71" s="546" t="s">
        <v>63</v>
      </c>
      <c r="BG71" s="444"/>
      <c r="BH71" s="444"/>
      <c r="BI71" s="444"/>
      <c r="BJ71" s="444"/>
      <c r="BK71" s="444"/>
      <c r="BL71" s="444"/>
      <c r="BM71" s="444"/>
      <c r="BN71" s="444"/>
      <c r="BO71" s="444"/>
    </row>
    <row r="72" spans="1:67" ht="15" x14ac:dyDescent="0.25">
      <c r="A72" s="656"/>
      <c r="B72" s="502" t="s">
        <v>24</v>
      </c>
      <c r="C72" s="564">
        <v>0</v>
      </c>
      <c r="D72" s="558"/>
      <c r="E72" s="559"/>
      <c r="F72" s="559"/>
      <c r="G72" s="559"/>
      <c r="H72" s="559"/>
      <c r="I72" s="560"/>
      <c r="J72" s="558"/>
      <c r="K72" s="560"/>
      <c r="L72" s="550"/>
      <c r="M72" s="628" t="s">
        <v>62</v>
      </c>
      <c r="N72" s="444"/>
      <c r="O72" s="444"/>
      <c r="P72" s="444"/>
      <c r="Q72" s="444"/>
      <c r="R72" s="444"/>
      <c r="S72" s="444"/>
      <c r="T72" s="444"/>
      <c r="U72" s="444"/>
      <c r="V72" s="444"/>
      <c r="W72" s="452"/>
      <c r="X72" s="444"/>
      <c r="Y72" s="424"/>
      <c r="Z72" s="424"/>
      <c r="AA72" s="424"/>
      <c r="AB72" s="424"/>
      <c r="AC72" s="424"/>
      <c r="AD72" s="444"/>
      <c r="AE72" s="444"/>
      <c r="AF72" s="444"/>
      <c r="AG72" s="444"/>
      <c r="AH72" s="444"/>
      <c r="AI72" s="444"/>
      <c r="AJ72" s="444"/>
      <c r="AK72" s="444"/>
      <c r="AL72" s="444"/>
      <c r="AM72" s="444"/>
      <c r="AN72" s="444"/>
      <c r="AO72" s="444"/>
      <c r="AP72" s="444"/>
      <c r="AQ72" s="444"/>
      <c r="AR72" s="444"/>
      <c r="AS72" s="444"/>
      <c r="AT72" s="444"/>
      <c r="AU72" s="444"/>
      <c r="AV72" s="444"/>
      <c r="AW72" s="444"/>
      <c r="AX72" s="444"/>
      <c r="AY72" s="444"/>
      <c r="AZ72" s="444"/>
      <c r="BA72" s="629" t="s">
        <v>63</v>
      </c>
      <c r="BB72" s="629" t="s">
        <v>63</v>
      </c>
      <c r="BC72" s="629" t="s">
        <v>63</v>
      </c>
      <c r="BD72" s="546">
        <v>0</v>
      </c>
      <c r="BE72" s="546">
        <v>0</v>
      </c>
      <c r="BF72" s="546" t="s">
        <v>63</v>
      </c>
      <c r="BG72" s="444"/>
      <c r="BH72" s="444"/>
      <c r="BI72" s="444"/>
      <c r="BJ72" s="444"/>
      <c r="BK72" s="444"/>
      <c r="BL72" s="444"/>
      <c r="BM72" s="444"/>
      <c r="BN72" s="444"/>
      <c r="BO72" s="444"/>
    </row>
    <row r="73" spans="1:67" ht="10.5" customHeight="1" x14ac:dyDescent="0.25">
      <c r="A73" s="655" t="s">
        <v>64</v>
      </c>
      <c r="B73" s="500" t="s">
        <v>20</v>
      </c>
      <c r="C73" s="562">
        <v>0</v>
      </c>
      <c r="D73" s="567"/>
      <c r="E73" s="568"/>
      <c r="F73" s="568"/>
      <c r="G73" s="568"/>
      <c r="H73" s="569"/>
      <c r="I73" s="570"/>
      <c r="J73" s="567"/>
      <c r="K73" s="580"/>
      <c r="L73" s="587"/>
      <c r="M73" s="628" t="s">
        <v>62</v>
      </c>
      <c r="N73" s="444"/>
      <c r="O73" s="444"/>
      <c r="P73" s="444"/>
      <c r="Q73" s="444"/>
      <c r="R73" s="444"/>
      <c r="S73" s="444"/>
      <c r="T73" s="444"/>
      <c r="U73" s="444"/>
      <c r="V73" s="444"/>
      <c r="W73" s="452"/>
      <c r="X73" s="444"/>
      <c r="Y73" s="424"/>
      <c r="Z73" s="424"/>
      <c r="AA73" s="424"/>
      <c r="AB73" s="424"/>
      <c r="AC73" s="424"/>
      <c r="AD73" s="444"/>
      <c r="AE73" s="444"/>
      <c r="AF73" s="444"/>
      <c r="AG73" s="444"/>
      <c r="AH73" s="444"/>
      <c r="AI73" s="444"/>
      <c r="AJ73" s="444"/>
      <c r="AK73" s="444"/>
      <c r="AL73" s="444"/>
      <c r="AM73" s="444"/>
      <c r="AN73" s="444"/>
      <c r="AO73" s="444"/>
      <c r="AP73" s="444"/>
      <c r="AQ73" s="444"/>
      <c r="AR73" s="444"/>
      <c r="AS73" s="444"/>
      <c r="AT73" s="444"/>
      <c r="AU73" s="444"/>
      <c r="AV73" s="444"/>
      <c r="AW73" s="444"/>
      <c r="AX73" s="444"/>
      <c r="AY73" s="444"/>
      <c r="AZ73" s="444"/>
      <c r="BA73" s="629" t="s">
        <v>63</v>
      </c>
      <c r="BB73" s="629" t="s">
        <v>63</v>
      </c>
      <c r="BC73" s="629" t="s">
        <v>63</v>
      </c>
      <c r="BD73" s="546">
        <v>0</v>
      </c>
      <c r="BE73" s="546">
        <v>0</v>
      </c>
      <c r="BF73" s="546" t="s">
        <v>63</v>
      </c>
      <c r="BG73" s="444"/>
      <c r="BH73" s="444"/>
      <c r="BI73" s="444"/>
      <c r="BJ73" s="444"/>
      <c r="BK73" s="444"/>
      <c r="BL73" s="444"/>
      <c r="BM73" s="444"/>
      <c r="BN73" s="444"/>
      <c r="BO73" s="444"/>
    </row>
    <row r="74" spans="1:67" ht="15" x14ac:dyDescent="0.25">
      <c r="A74" s="656"/>
      <c r="B74" s="502" t="s">
        <v>23</v>
      </c>
      <c r="C74" s="564">
        <v>0</v>
      </c>
      <c r="D74" s="558"/>
      <c r="E74" s="559"/>
      <c r="F74" s="559"/>
      <c r="G74" s="559"/>
      <c r="H74" s="573"/>
      <c r="I74" s="574"/>
      <c r="J74" s="558"/>
      <c r="K74" s="560"/>
      <c r="L74" s="550"/>
      <c r="M74" s="628" t="s">
        <v>62</v>
      </c>
      <c r="N74" s="444"/>
      <c r="O74" s="444"/>
      <c r="P74" s="444"/>
      <c r="Q74" s="444"/>
      <c r="R74" s="444"/>
      <c r="S74" s="444"/>
      <c r="T74" s="444"/>
      <c r="U74" s="444"/>
      <c r="V74" s="444"/>
      <c r="W74" s="452"/>
      <c r="X74" s="444"/>
      <c r="Y74" s="424"/>
      <c r="Z74" s="424"/>
      <c r="AA74" s="424"/>
      <c r="AB74" s="424"/>
      <c r="AC74" s="424"/>
      <c r="AD74" s="444"/>
      <c r="AE74" s="444"/>
      <c r="AF74" s="444"/>
      <c r="AG74" s="444"/>
      <c r="AH74" s="444"/>
      <c r="AI74" s="444"/>
      <c r="AJ74" s="444"/>
      <c r="AK74" s="444"/>
      <c r="AL74" s="444"/>
      <c r="AM74" s="444"/>
      <c r="AN74" s="444"/>
      <c r="AO74" s="444"/>
      <c r="AP74" s="444"/>
      <c r="AQ74" s="444"/>
      <c r="AR74" s="444"/>
      <c r="AS74" s="444"/>
      <c r="AT74" s="444"/>
      <c r="AU74" s="444"/>
      <c r="AV74" s="444"/>
      <c r="AW74" s="444"/>
      <c r="AX74" s="444"/>
      <c r="AY74" s="444"/>
      <c r="AZ74" s="444"/>
      <c r="BA74" s="629" t="s">
        <v>63</v>
      </c>
      <c r="BB74" s="629" t="s">
        <v>63</v>
      </c>
      <c r="BC74" s="629" t="s">
        <v>63</v>
      </c>
      <c r="BD74" s="546">
        <v>0</v>
      </c>
      <c r="BE74" s="546">
        <v>0</v>
      </c>
      <c r="BF74" s="546" t="s">
        <v>63</v>
      </c>
      <c r="BG74" s="444"/>
      <c r="BH74" s="444"/>
      <c r="BI74" s="444"/>
      <c r="BJ74" s="444"/>
      <c r="BK74" s="444"/>
      <c r="BL74" s="444"/>
      <c r="BM74" s="444"/>
      <c r="BN74" s="444"/>
      <c r="BO74" s="444"/>
    </row>
    <row r="75" spans="1:67" ht="10.5" customHeight="1" x14ac:dyDescent="0.25">
      <c r="A75" s="655" t="s">
        <v>65</v>
      </c>
      <c r="B75" s="500" t="s">
        <v>19</v>
      </c>
      <c r="C75" s="562">
        <v>0</v>
      </c>
      <c r="D75" s="567"/>
      <c r="E75" s="568"/>
      <c r="F75" s="568"/>
      <c r="G75" s="568"/>
      <c r="H75" s="569"/>
      <c r="I75" s="570"/>
      <c r="J75" s="567"/>
      <c r="K75" s="580"/>
      <c r="L75" s="587"/>
      <c r="M75" s="628" t="s">
        <v>62</v>
      </c>
      <c r="N75" s="444"/>
      <c r="O75" s="444"/>
      <c r="P75" s="444"/>
      <c r="Q75" s="444"/>
      <c r="R75" s="444"/>
      <c r="S75" s="444"/>
      <c r="T75" s="444"/>
      <c r="U75" s="444"/>
      <c r="V75" s="444"/>
      <c r="W75" s="452"/>
      <c r="X75" s="444"/>
      <c r="Y75" s="424"/>
      <c r="Z75" s="424"/>
      <c r="AA75" s="424"/>
      <c r="AB75" s="424"/>
      <c r="AC75" s="424"/>
      <c r="AD75" s="444"/>
      <c r="AE75" s="444"/>
      <c r="AF75" s="444"/>
      <c r="AG75" s="444"/>
      <c r="AH75" s="444"/>
      <c r="AI75" s="444"/>
      <c r="AJ75" s="444"/>
      <c r="AK75" s="444"/>
      <c r="AL75" s="444"/>
      <c r="AM75" s="444"/>
      <c r="AN75" s="444"/>
      <c r="AO75" s="444"/>
      <c r="AP75" s="444"/>
      <c r="AQ75" s="444"/>
      <c r="AR75" s="444"/>
      <c r="AS75" s="444"/>
      <c r="AT75" s="444"/>
      <c r="AU75" s="444"/>
      <c r="AV75" s="444"/>
      <c r="AW75" s="444"/>
      <c r="AX75" s="444"/>
      <c r="AY75" s="444"/>
      <c r="AZ75" s="444"/>
      <c r="BA75" s="629" t="s">
        <v>63</v>
      </c>
      <c r="BB75" s="629" t="s">
        <v>63</v>
      </c>
      <c r="BC75" s="629" t="s">
        <v>63</v>
      </c>
      <c r="BD75" s="546">
        <v>0</v>
      </c>
      <c r="BE75" s="546">
        <v>0</v>
      </c>
      <c r="BF75" s="546" t="s">
        <v>63</v>
      </c>
      <c r="BG75" s="444"/>
      <c r="BH75" s="444"/>
      <c r="BI75" s="444"/>
      <c r="BJ75" s="444"/>
      <c r="BK75" s="444"/>
      <c r="BL75" s="444"/>
      <c r="BM75" s="444"/>
      <c r="BN75" s="444"/>
      <c r="BO75" s="444"/>
    </row>
    <row r="76" spans="1:67" ht="15" x14ac:dyDescent="0.25">
      <c r="A76" s="661"/>
      <c r="B76" s="501" t="s">
        <v>44</v>
      </c>
      <c r="C76" s="563">
        <v>0</v>
      </c>
      <c r="D76" s="556"/>
      <c r="E76" s="557"/>
      <c r="F76" s="557"/>
      <c r="G76" s="557"/>
      <c r="H76" s="565"/>
      <c r="I76" s="566"/>
      <c r="J76" s="556"/>
      <c r="K76" s="554"/>
      <c r="L76" s="549"/>
      <c r="M76" s="628" t="s">
        <v>62</v>
      </c>
      <c r="N76" s="444"/>
      <c r="O76" s="444"/>
      <c r="P76" s="444"/>
      <c r="Q76" s="444"/>
      <c r="R76" s="444"/>
      <c r="S76" s="444"/>
      <c r="T76" s="444"/>
      <c r="U76" s="444"/>
      <c r="V76" s="444"/>
      <c r="W76" s="452"/>
      <c r="X76" s="444"/>
      <c r="Y76" s="424"/>
      <c r="Z76" s="424"/>
      <c r="AA76" s="424"/>
      <c r="AB76" s="424"/>
      <c r="AC76" s="424"/>
      <c r="AD76" s="444"/>
      <c r="AE76" s="444"/>
      <c r="AF76" s="444"/>
      <c r="AG76" s="444"/>
      <c r="AH76" s="444"/>
      <c r="AI76" s="444"/>
      <c r="AJ76" s="444"/>
      <c r="AK76" s="444"/>
      <c r="AL76" s="444"/>
      <c r="AM76" s="444"/>
      <c r="AN76" s="444"/>
      <c r="AO76" s="444"/>
      <c r="AP76" s="444"/>
      <c r="AQ76" s="444"/>
      <c r="AR76" s="444"/>
      <c r="AS76" s="444"/>
      <c r="AT76" s="444"/>
      <c r="AU76" s="444"/>
      <c r="AV76" s="444"/>
      <c r="AW76" s="444"/>
      <c r="AX76" s="444"/>
      <c r="AY76" s="444"/>
      <c r="AZ76" s="444"/>
      <c r="BA76" s="629" t="s">
        <v>63</v>
      </c>
      <c r="BB76" s="629" t="s">
        <v>63</v>
      </c>
      <c r="BC76" s="629" t="s">
        <v>63</v>
      </c>
      <c r="BD76" s="546">
        <v>0</v>
      </c>
      <c r="BE76" s="546">
        <v>0</v>
      </c>
      <c r="BF76" s="546" t="s">
        <v>63</v>
      </c>
      <c r="BG76" s="444"/>
      <c r="BH76" s="444"/>
      <c r="BI76" s="444"/>
      <c r="BJ76" s="444"/>
      <c r="BK76" s="444"/>
      <c r="BL76" s="444"/>
      <c r="BM76" s="444"/>
      <c r="BN76" s="444"/>
      <c r="BO76" s="444"/>
    </row>
    <row r="77" spans="1:67" ht="15" x14ac:dyDescent="0.25">
      <c r="A77" s="661"/>
      <c r="B77" s="501" t="s">
        <v>20</v>
      </c>
      <c r="C77" s="563">
        <v>0</v>
      </c>
      <c r="D77" s="556"/>
      <c r="E77" s="557"/>
      <c r="F77" s="557"/>
      <c r="G77" s="557"/>
      <c r="H77" s="565"/>
      <c r="I77" s="566"/>
      <c r="J77" s="556"/>
      <c r="K77" s="554"/>
      <c r="L77" s="549"/>
      <c r="M77" s="628" t="s">
        <v>62</v>
      </c>
      <c r="N77" s="444"/>
      <c r="O77" s="444"/>
      <c r="P77" s="444"/>
      <c r="Q77" s="444"/>
      <c r="R77" s="444"/>
      <c r="S77" s="444"/>
      <c r="T77" s="444"/>
      <c r="U77" s="444"/>
      <c r="V77" s="444"/>
      <c r="W77" s="452"/>
      <c r="X77" s="444"/>
      <c r="Y77" s="424"/>
      <c r="Z77" s="424"/>
      <c r="AA77" s="424"/>
      <c r="AB77" s="424"/>
      <c r="AC77" s="424"/>
      <c r="AD77" s="444"/>
      <c r="AE77" s="444"/>
      <c r="AF77" s="444"/>
      <c r="AG77" s="444"/>
      <c r="AH77" s="444"/>
      <c r="AI77" s="444"/>
      <c r="AJ77" s="444"/>
      <c r="AK77" s="444"/>
      <c r="AL77" s="444"/>
      <c r="AM77" s="444"/>
      <c r="AN77" s="444"/>
      <c r="AO77" s="444"/>
      <c r="AP77" s="444"/>
      <c r="AQ77" s="444"/>
      <c r="AR77" s="444"/>
      <c r="AS77" s="444"/>
      <c r="AT77" s="444"/>
      <c r="AU77" s="444"/>
      <c r="AV77" s="444"/>
      <c r="AW77" s="444"/>
      <c r="AX77" s="444"/>
      <c r="AY77" s="444"/>
      <c r="AZ77" s="444"/>
      <c r="BA77" s="629" t="s">
        <v>63</v>
      </c>
      <c r="BB77" s="629" t="s">
        <v>63</v>
      </c>
      <c r="BC77" s="629" t="s">
        <v>63</v>
      </c>
      <c r="BD77" s="546">
        <v>0</v>
      </c>
      <c r="BE77" s="546">
        <v>0</v>
      </c>
      <c r="BF77" s="546" t="s">
        <v>63</v>
      </c>
      <c r="BG77" s="444"/>
      <c r="BH77" s="444"/>
      <c r="BI77" s="444"/>
      <c r="BJ77" s="444"/>
      <c r="BK77" s="444"/>
      <c r="BL77" s="444"/>
      <c r="BM77" s="444"/>
      <c r="BN77" s="444"/>
      <c r="BO77" s="444"/>
    </row>
    <row r="78" spans="1:67" ht="15" x14ac:dyDescent="0.25">
      <c r="A78" s="656"/>
      <c r="B78" s="502" t="s">
        <v>23</v>
      </c>
      <c r="C78" s="564">
        <v>0</v>
      </c>
      <c r="D78" s="558"/>
      <c r="E78" s="559"/>
      <c r="F78" s="559"/>
      <c r="G78" s="559"/>
      <c r="H78" s="573"/>
      <c r="I78" s="574"/>
      <c r="J78" s="558"/>
      <c r="K78" s="560"/>
      <c r="L78" s="550"/>
      <c r="M78" s="628" t="s">
        <v>62</v>
      </c>
      <c r="N78" s="444"/>
      <c r="O78" s="444"/>
      <c r="P78" s="444"/>
      <c r="Q78" s="444"/>
      <c r="R78" s="444"/>
      <c r="S78" s="444"/>
      <c r="T78" s="444"/>
      <c r="U78" s="444"/>
      <c r="V78" s="444"/>
      <c r="W78" s="452"/>
      <c r="X78" s="444"/>
      <c r="Y78" s="424"/>
      <c r="Z78" s="424"/>
      <c r="AA78" s="424"/>
      <c r="AB78" s="424"/>
      <c r="AC78" s="424"/>
      <c r="AD78" s="444"/>
      <c r="AE78" s="444"/>
      <c r="AF78" s="444"/>
      <c r="AG78" s="444"/>
      <c r="AH78" s="444"/>
      <c r="AI78" s="444"/>
      <c r="AJ78" s="444"/>
      <c r="AK78" s="444"/>
      <c r="AL78" s="444"/>
      <c r="AM78" s="444"/>
      <c r="AN78" s="444"/>
      <c r="AO78" s="444"/>
      <c r="AP78" s="444"/>
      <c r="AQ78" s="444"/>
      <c r="AR78" s="444"/>
      <c r="AS78" s="444"/>
      <c r="AT78" s="444"/>
      <c r="AU78" s="444"/>
      <c r="AV78" s="444"/>
      <c r="AW78" s="444"/>
      <c r="AX78" s="444"/>
      <c r="AY78" s="444"/>
      <c r="AZ78" s="444"/>
      <c r="BA78" s="629" t="s">
        <v>63</v>
      </c>
      <c r="BB78" s="629" t="s">
        <v>63</v>
      </c>
      <c r="BC78" s="629" t="s">
        <v>63</v>
      </c>
      <c r="BD78" s="546">
        <v>0</v>
      </c>
      <c r="BE78" s="546">
        <v>0</v>
      </c>
      <c r="BF78" s="546" t="s">
        <v>63</v>
      </c>
      <c r="BG78" s="444"/>
      <c r="BH78" s="444"/>
      <c r="BI78" s="444"/>
      <c r="BJ78" s="444"/>
      <c r="BK78" s="444"/>
      <c r="BL78" s="444"/>
      <c r="BM78" s="444"/>
      <c r="BN78" s="444"/>
      <c r="BO78" s="444"/>
    </row>
    <row r="79" spans="1:67" ht="10.5" customHeight="1" x14ac:dyDescent="0.25">
      <c r="A79" s="655" t="s">
        <v>66</v>
      </c>
      <c r="B79" s="500" t="s">
        <v>19</v>
      </c>
      <c r="C79" s="562">
        <v>0</v>
      </c>
      <c r="D79" s="567"/>
      <c r="E79" s="568"/>
      <c r="F79" s="568"/>
      <c r="G79" s="568"/>
      <c r="H79" s="568"/>
      <c r="I79" s="580"/>
      <c r="J79" s="567"/>
      <c r="K79" s="580"/>
      <c r="L79" s="587"/>
      <c r="M79" s="628" t="s">
        <v>62</v>
      </c>
      <c r="N79" s="444"/>
      <c r="O79" s="444"/>
      <c r="P79" s="444"/>
      <c r="Q79" s="444"/>
      <c r="R79" s="444"/>
      <c r="S79" s="444"/>
      <c r="T79" s="444"/>
      <c r="U79" s="444"/>
      <c r="V79" s="444"/>
      <c r="W79" s="452"/>
      <c r="X79" s="444"/>
      <c r="Y79" s="424"/>
      <c r="Z79" s="424"/>
      <c r="AA79" s="424"/>
      <c r="AB79" s="424"/>
      <c r="AC79" s="424"/>
      <c r="AD79" s="444"/>
      <c r="AE79" s="444"/>
      <c r="AF79" s="444"/>
      <c r="AG79" s="444"/>
      <c r="AH79" s="444"/>
      <c r="AI79" s="444"/>
      <c r="AJ79" s="444"/>
      <c r="AK79" s="444"/>
      <c r="AL79" s="444"/>
      <c r="AM79" s="444"/>
      <c r="AN79" s="444"/>
      <c r="AO79" s="444"/>
      <c r="AP79" s="444"/>
      <c r="AQ79" s="444"/>
      <c r="AR79" s="444"/>
      <c r="AS79" s="444"/>
      <c r="AT79" s="444"/>
      <c r="AU79" s="444"/>
      <c r="AV79" s="444"/>
      <c r="AW79" s="444"/>
      <c r="AX79" s="444"/>
      <c r="AY79" s="444"/>
      <c r="AZ79" s="444"/>
      <c r="BA79" s="629" t="s">
        <v>63</v>
      </c>
      <c r="BB79" s="629" t="s">
        <v>63</v>
      </c>
      <c r="BC79" s="629" t="s">
        <v>63</v>
      </c>
      <c r="BD79" s="546">
        <v>0</v>
      </c>
      <c r="BE79" s="546">
        <v>0</v>
      </c>
      <c r="BF79" s="546" t="s">
        <v>63</v>
      </c>
      <c r="BG79" s="444"/>
      <c r="BH79" s="444"/>
      <c r="BI79" s="444"/>
      <c r="BJ79" s="444"/>
      <c r="BK79" s="444"/>
      <c r="BL79" s="444"/>
      <c r="BM79" s="444"/>
      <c r="BN79" s="444"/>
      <c r="BO79" s="444"/>
    </row>
    <row r="80" spans="1:67" ht="15" x14ac:dyDescent="0.25">
      <c r="A80" s="656"/>
      <c r="B80" s="501" t="s">
        <v>44</v>
      </c>
      <c r="C80" s="564">
        <v>0</v>
      </c>
      <c r="D80" s="558"/>
      <c r="E80" s="559"/>
      <c r="F80" s="559"/>
      <c r="G80" s="559"/>
      <c r="H80" s="559"/>
      <c r="I80" s="560"/>
      <c r="J80" s="558"/>
      <c r="K80" s="560"/>
      <c r="L80" s="550"/>
      <c r="M80" s="628" t="s">
        <v>62</v>
      </c>
      <c r="N80" s="444"/>
      <c r="O80" s="444"/>
      <c r="P80" s="444"/>
      <c r="Q80" s="444"/>
      <c r="R80" s="444"/>
      <c r="S80" s="444"/>
      <c r="T80" s="444"/>
      <c r="U80" s="444"/>
      <c r="V80" s="444"/>
      <c r="W80" s="452"/>
      <c r="X80" s="444"/>
      <c r="Y80" s="424"/>
      <c r="Z80" s="424"/>
      <c r="AA80" s="424"/>
      <c r="AB80" s="424"/>
      <c r="AC80" s="424"/>
      <c r="AD80" s="444"/>
      <c r="AE80" s="444"/>
      <c r="AF80" s="444"/>
      <c r="AG80" s="444"/>
      <c r="AH80" s="444"/>
      <c r="AI80" s="444"/>
      <c r="AJ80" s="444"/>
      <c r="AK80" s="444"/>
      <c r="AL80" s="444"/>
      <c r="AM80" s="444"/>
      <c r="AN80" s="444"/>
      <c r="AO80" s="444"/>
      <c r="AP80" s="444"/>
      <c r="AQ80" s="444"/>
      <c r="AR80" s="444"/>
      <c r="AS80" s="444"/>
      <c r="AT80" s="444"/>
      <c r="AU80" s="444"/>
      <c r="AV80" s="444"/>
      <c r="AW80" s="444"/>
      <c r="AX80" s="444"/>
      <c r="AY80" s="444"/>
      <c r="AZ80" s="444"/>
      <c r="BA80" s="629" t="s">
        <v>63</v>
      </c>
      <c r="BB80" s="629" t="s">
        <v>63</v>
      </c>
      <c r="BC80" s="629" t="s">
        <v>63</v>
      </c>
      <c r="BD80" s="546">
        <v>0</v>
      </c>
      <c r="BE80" s="546">
        <v>0</v>
      </c>
      <c r="BF80" s="546" t="s">
        <v>63</v>
      </c>
      <c r="BG80" s="444"/>
      <c r="BH80" s="444"/>
      <c r="BI80" s="444"/>
      <c r="BJ80" s="444"/>
      <c r="BK80" s="444"/>
      <c r="BL80" s="444"/>
      <c r="BM80" s="444"/>
      <c r="BN80" s="444"/>
      <c r="BO80" s="444"/>
    </row>
    <row r="81" spans="1:67" ht="15" x14ac:dyDescent="0.25">
      <c r="A81" s="655" t="s">
        <v>67</v>
      </c>
      <c r="B81" s="500" t="s">
        <v>19</v>
      </c>
      <c r="C81" s="562">
        <v>0</v>
      </c>
      <c r="D81" s="567"/>
      <c r="E81" s="568"/>
      <c r="F81" s="568"/>
      <c r="G81" s="568"/>
      <c r="H81" s="568"/>
      <c r="I81" s="580"/>
      <c r="J81" s="567"/>
      <c r="K81" s="580"/>
      <c r="L81" s="587"/>
      <c r="M81" s="628" t="s">
        <v>62</v>
      </c>
      <c r="N81" s="444"/>
      <c r="O81" s="444"/>
      <c r="P81" s="444"/>
      <c r="Q81" s="444"/>
      <c r="R81" s="444"/>
      <c r="S81" s="444"/>
      <c r="T81" s="444"/>
      <c r="U81" s="444"/>
      <c r="V81" s="444"/>
      <c r="W81" s="452"/>
      <c r="X81" s="444"/>
      <c r="Y81" s="424"/>
      <c r="Z81" s="424"/>
      <c r="AA81" s="424"/>
      <c r="AB81" s="424"/>
      <c r="AC81" s="424"/>
      <c r="AD81" s="444"/>
      <c r="AE81" s="444"/>
      <c r="AF81" s="444"/>
      <c r="AG81" s="444"/>
      <c r="AH81" s="444"/>
      <c r="AI81" s="444"/>
      <c r="AJ81" s="444"/>
      <c r="AK81" s="444"/>
      <c r="AL81" s="444"/>
      <c r="AM81" s="444"/>
      <c r="AN81" s="444"/>
      <c r="AO81" s="444"/>
      <c r="AP81" s="444"/>
      <c r="AQ81" s="444"/>
      <c r="AR81" s="444"/>
      <c r="AS81" s="444"/>
      <c r="AT81" s="444"/>
      <c r="AU81" s="444"/>
      <c r="AV81" s="444"/>
      <c r="AW81" s="444"/>
      <c r="AX81" s="444"/>
      <c r="AY81" s="444"/>
      <c r="AZ81" s="444"/>
      <c r="BA81" s="629" t="s">
        <v>63</v>
      </c>
      <c r="BB81" s="629" t="s">
        <v>63</v>
      </c>
      <c r="BC81" s="629" t="s">
        <v>63</v>
      </c>
      <c r="BD81" s="546">
        <v>0</v>
      </c>
      <c r="BE81" s="546">
        <v>0</v>
      </c>
      <c r="BF81" s="546" t="s">
        <v>63</v>
      </c>
      <c r="BG81" s="444"/>
      <c r="BH81" s="444"/>
      <c r="BI81" s="444"/>
      <c r="BJ81" s="444"/>
      <c r="BK81" s="444"/>
      <c r="BL81" s="444"/>
      <c r="BM81" s="444"/>
      <c r="BN81" s="444"/>
      <c r="BO81" s="444"/>
    </row>
    <row r="82" spans="1:67" ht="15" x14ac:dyDescent="0.25">
      <c r="A82" s="656"/>
      <c r="B82" s="502" t="s">
        <v>44</v>
      </c>
      <c r="C82" s="564">
        <v>0</v>
      </c>
      <c r="D82" s="558"/>
      <c r="E82" s="559"/>
      <c r="F82" s="559"/>
      <c r="G82" s="559"/>
      <c r="H82" s="559"/>
      <c r="I82" s="560"/>
      <c r="J82" s="558"/>
      <c r="K82" s="560"/>
      <c r="L82" s="550"/>
      <c r="M82" s="628" t="s">
        <v>62</v>
      </c>
      <c r="N82" s="444"/>
      <c r="O82" s="444"/>
      <c r="P82" s="444"/>
      <c r="Q82" s="444"/>
      <c r="R82" s="444"/>
      <c r="S82" s="444"/>
      <c r="T82" s="444"/>
      <c r="U82" s="444"/>
      <c r="V82" s="444"/>
      <c r="W82" s="452"/>
      <c r="X82" s="444"/>
      <c r="Y82" s="424"/>
      <c r="Z82" s="424"/>
      <c r="AA82" s="424"/>
      <c r="AB82" s="424"/>
      <c r="AC82" s="424"/>
      <c r="AD82" s="444"/>
      <c r="AE82" s="444"/>
      <c r="AF82" s="444"/>
      <c r="AG82" s="444"/>
      <c r="AH82" s="444"/>
      <c r="AI82" s="444"/>
      <c r="AJ82" s="444"/>
      <c r="AK82" s="444"/>
      <c r="AL82" s="444"/>
      <c r="AM82" s="444"/>
      <c r="AN82" s="444"/>
      <c r="AO82" s="444"/>
      <c r="AP82" s="444"/>
      <c r="AQ82" s="444"/>
      <c r="AR82" s="444"/>
      <c r="AS82" s="444"/>
      <c r="AT82" s="444"/>
      <c r="AU82" s="444"/>
      <c r="AV82" s="444"/>
      <c r="AW82" s="444"/>
      <c r="AX82" s="444"/>
      <c r="AY82" s="444"/>
      <c r="AZ82" s="444"/>
      <c r="BA82" s="629" t="s">
        <v>63</v>
      </c>
      <c r="BB82" s="629" t="s">
        <v>63</v>
      </c>
      <c r="BC82" s="629" t="s">
        <v>63</v>
      </c>
      <c r="BD82" s="546">
        <v>0</v>
      </c>
      <c r="BE82" s="546">
        <v>0</v>
      </c>
      <c r="BF82" s="546" t="s">
        <v>63</v>
      </c>
      <c r="BG82" s="444"/>
      <c r="BH82" s="444"/>
      <c r="BI82" s="444"/>
      <c r="BJ82" s="444"/>
      <c r="BK82" s="444"/>
      <c r="BL82" s="444"/>
      <c r="BM82" s="444"/>
      <c r="BN82" s="444"/>
      <c r="BO82" s="444"/>
    </row>
    <row r="83" spans="1:67" ht="10.5" customHeight="1" x14ac:dyDescent="0.25">
      <c r="A83" s="655" t="s">
        <v>68</v>
      </c>
      <c r="B83" s="500" t="s">
        <v>19</v>
      </c>
      <c r="C83" s="562">
        <v>0</v>
      </c>
      <c r="D83" s="567"/>
      <c r="E83" s="568"/>
      <c r="F83" s="568"/>
      <c r="G83" s="568"/>
      <c r="H83" s="568"/>
      <c r="I83" s="580"/>
      <c r="J83" s="567"/>
      <c r="K83" s="580"/>
      <c r="L83" s="587"/>
      <c r="M83" s="628" t="s">
        <v>62</v>
      </c>
      <c r="N83" s="444"/>
      <c r="O83" s="444"/>
      <c r="P83" s="444"/>
      <c r="Q83" s="444"/>
      <c r="R83" s="444"/>
      <c r="S83" s="444"/>
      <c r="T83" s="444"/>
      <c r="U83" s="444"/>
      <c r="V83" s="444"/>
      <c r="W83" s="452"/>
      <c r="X83" s="444"/>
      <c r="Y83" s="424"/>
      <c r="Z83" s="424"/>
      <c r="AA83" s="424"/>
      <c r="AB83" s="424"/>
      <c r="AC83" s="424"/>
      <c r="AD83" s="444"/>
      <c r="AE83" s="444"/>
      <c r="AF83" s="444"/>
      <c r="AG83" s="444"/>
      <c r="AH83" s="444"/>
      <c r="AI83" s="444"/>
      <c r="AJ83" s="444"/>
      <c r="AK83" s="444"/>
      <c r="AL83" s="444"/>
      <c r="AM83" s="444"/>
      <c r="AN83" s="444"/>
      <c r="AO83" s="444"/>
      <c r="AP83" s="444"/>
      <c r="AQ83" s="444"/>
      <c r="AR83" s="444"/>
      <c r="AS83" s="444"/>
      <c r="AT83" s="444"/>
      <c r="AU83" s="444"/>
      <c r="AV83" s="444"/>
      <c r="AW83" s="444"/>
      <c r="AX83" s="444"/>
      <c r="AY83" s="444"/>
      <c r="AZ83" s="444"/>
      <c r="BA83" s="629" t="s">
        <v>63</v>
      </c>
      <c r="BB83" s="629" t="s">
        <v>63</v>
      </c>
      <c r="BC83" s="629" t="s">
        <v>63</v>
      </c>
      <c r="BD83" s="546">
        <v>0</v>
      </c>
      <c r="BE83" s="546">
        <v>0</v>
      </c>
      <c r="BF83" s="546" t="s">
        <v>63</v>
      </c>
      <c r="BG83" s="444"/>
      <c r="BH83" s="444"/>
      <c r="BI83" s="444"/>
      <c r="BJ83" s="444"/>
      <c r="BK83" s="444"/>
      <c r="BL83" s="444"/>
      <c r="BM83" s="444"/>
      <c r="BN83" s="444"/>
      <c r="BO83" s="444"/>
    </row>
    <row r="84" spans="1:67" ht="15" x14ac:dyDescent="0.25">
      <c r="A84" s="661"/>
      <c r="B84" s="501" t="s">
        <v>44</v>
      </c>
      <c r="C84" s="563">
        <v>0</v>
      </c>
      <c r="D84" s="556"/>
      <c r="E84" s="557"/>
      <c r="F84" s="557"/>
      <c r="G84" s="557"/>
      <c r="H84" s="557"/>
      <c r="I84" s="554"/>
      <c r="J84" s="556"/>
      <c r="K84" s="554"/>
      <c r="L84" s="549"/>
      <c r="M84" s="628" t="s">
        <v>62</v>
      </c>
      <c r="N84" s="444"/>
      <c r="O84" s="444"/>
      <c r="P84" s="444"/>
      <c r="Q84" s="444"/>
      <c r="R84" s="444"/>
      <c r="S84" s="444"/>
      <c r="T84" s="444"/>
      <c r="U84" s="444"/>
      <c r="V84" s="444"/>
      <c r="W84" s="452"/>
      <c r="X84" s="444"/>
      <c r="Y84" s="424"/>
      <c r="Z84" s="424"/>
      <c r="AA84" s="424"/>
      <c r="AB84" s="424"/>
      <c r="AC84" s="424"/>
      <c r="AD84" s="444"/>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c r="BA84" s="629" t="s">
        <v>63</v>
      </c>
      <c r="BB84" s="629" t="s">
        <v>63</v>
      </c>
      <c r="BC84" s="629" t="s">
        <v>63</v>
      </c>
      <c r="BD84" s="546">
        <v>0</v>
      </c>
      <c r="BE84" s="546">
        <v>0</v>
      </c>
      <c r="BF84" s="546" t="s">
        <v>63</v>
      </c>
      <c r="BG84" s="444"/>
      <c r="BH84" s="444"/>
      <c r="BI84" s="444"/>
      <c r="BJ84" s="444"/>
      <c r="BK84" s="444"/>
      <c r="BL84" s="444"/>
      <c r="BM84" s="444"/>
      <c r="BN84" s="444"/>
      <c r="BO84" s="444"/>
    </row>
    <row r="85" spans="1:67" ht="15" x14ac:dyDescent="0.25">
      <c r="A85" s="661"/>
      <c r="B85" s="501" t="s">
        <v>20</v>
      </c>
      <c r="C85" s="563">
        <v>0</v>
      </c>
      <c r="D85" s="556"/>
      <c r="E85" s="557"/>
      <c r="F85" s="557"/>
      <c r="G85" s="557"/>
      <c r="H85" s="557"/>
      <c r="I85" s="554"/>
      <c r="J85" s="556"/>
      <c r="K85" s="554"/>
      <c r="L85" s="549"/>
      <c r="M85" s="628" t="s">
        <v>62</v>
      </c>
      <c r="N85" s="444"/>
      <c r="O85" s="444"/>
      <c r="P85" s="444"/>
      <c r="Q85" s="444"/>
      <c r="R85" s="444"/>
      <c r="S85" s="444"/>
      <c r="T85" s="444"/>
      <c r="U85" s="444"/>
      <c r="V85" s="444"/>
      <c r="W85" s="452"/>
      <c r="X85" s="444"/>
      <c r="Y85" s="424"/>
      <c r="Z85" s="424"/>
      <c r="AA85" s="424"/>
      <c r="AB85" s="424"/>
      <c r="AC85" s="42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c r="BA85" s="629" t="s">
        <v>63</v>
      </c>
      <c r="BB85" s="629" t="s">
        <v>63</v>
      </c>
      <c r="BC85" s="629" t="s">
        <v>63</v>
      </c>
      <c r="BD85" s="546">
        <v>0</v>
      </c>
      <c r="BE85" s="546">
        <v>0</v>
      </c>
      <c r="BF85" s="546" t="s">
        <v>63</v>
      </c>
      <c r="BG85" s="444"/>
      <c r="BH85" s="444"/>
      <c r="BI85" s="444"/>
      <c r="BJ85" s="444"/>
      <c r="BK85" s="444"/>
      <c r="BL85" s="444"/>
      <c r="BM85" s="444"/>
      <c r="BN85" s="444"/>
      <c r="BO85" s="444"/>
    </row>
    <row r="86" spans="1:67" ht="15" x14ac:dyDescent="0.25">
      <c r="A86" s="661"/>
      <c r="B86" s="501" t="s">
        <v>42</v>
      </c>
      <c r="C86" s="563">
        <v>0</v>
      </c>
      <c r="D86" s="556"/>
      <c r="E86" s="557"/>
      <c r="F86" s="557"/>
      <c r="G86" s="557"/>
      <c r="H86" s="557"/>
      <c r="I86" s="554"/>
      <c r="J86" s="556"/>
      <c r="K86" s="554"/>
      <c r="L86" s="549"/>
      <c r="M86" s="628" t="s">
        <v>62</v>
      </c>
      <c r="N86" s="444"/>
      <c r="O86" s="444"/>
      <c r="P86" s="444"/>
      <c r="Q86" s="444"/>
      <c r="R86" s="444"/>
      <c r="S86" s="444"/>
      <c r="T86" s="444"/>
      <c r="U86" s="444"/>
      <c r="V86" s="444"/>
      <c r="W86" s="452"/>
      <c r="X86" s="444"/>
      <c r="Y86" s="424"/>
      <c r="Z86" s="424"/>
      <c r="AA86" s="424"/>
      <c r="AB86" s="424"/>
      <c r="AC86" s="42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c r="AZ86" s="444"/>
      <c r="BA86" s="629" t="s">
        <v>63</v>
      </c>
      <c r="BB86" s="629" t="s">
        <v>63</v>
      </c>
      <c r="BC86" s="629" t="s">
        <v>63</v>
      </c>
      <c r="BD86" s="546">
        <v>0</v>
      </c>
      <c r="BE86" s="546">
        <v>0</v>
      </c>
      <c r="BF86" s="546" t="s">
        <v>63</v>
      </c>
      <c r="BG86" s="444"/>
      <c r="BH86" s="444"/>
      <c r="BI86" s="444"/>
      <c r="BJ86" s="444"/>
      <c r="BK86" s="444"/>
      <c r="BL86" s="444"/>
      <c r="BM86" s="444"/>
      <c r="BN86" s="444"/>
      <c r="BO86" s="444"/>
    </row>
    <row r="87" spans="1:67" ht="15" x14ac:dyDescent="0.25">
      <c r="A87" s="661"/>
      <c r="B87" s="501" t="s">
        <v>23</v>
      </c>
      <c r="C87" s="563">
        <v>0</v>
      </c>
      <c r="D87" s="556"/>
      <c r="E87" s="557"/>
      <c r="F87" s="557"/>
      <c r="G87" s="557"/>
      <c r="H87" s="557"/>
      <c r="I87" s="554"/>
      <c r="J87" s="556"/>
      <c r="K87" s="554"/>
      <c r="L87" s="549"/>
      <c r="M87" s="628" t="s">
        <v>62</v>
      </c>
      <c r="N87" s="444"/>
      <c r="O87" s="444"/>
      <c r="P87" s="444"/>
      <c r="Q87" s="444"/>
      <c r="R87" s="444"/>
      <c r="S87" s="444"/>
      <c r="T87" s="444"/>
      <c r="U87" s="444"/>
      <c r="V87" s="444"/>
      <c r="W87" s="452"/>
      <c r="X87" s="444"/>
      <c r="Y87" s="424"/>
      <c r="Z87" s="424"/>
      <c r="AA87" s="424"/>
      <c r="AB87" s="424"/>
      <c r="AC87" s="42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c r="AZ87" s="444"/>
      <c r="BA87" s="629" t="s">
        <v>63</v>
      </c>
      <c r="BB87" s="629" t="s">
        <v>63</v>
      </c>
      <c r="BC87" s="629" t="s">
        <v>63</v>
      </c>
      <c r="BD87" s="546">
        <v>0</v>
      </c>
      <c r="BE87" s="546">
        <v>0</v>
      </c>
      <c r="BF87" s="546" t="s">
        <v>63</v>
      </c>
      <c r="BG87" s="444"/>
      <c r="BH87" s="444"/>
      <c r="BI87" s="444"/>
      <c r="BJ87" s="444"/>
      <c r="BK87" s="444"/>
      <c r="BL87" s="444"/>
      <c r="BM87" s="444"/>
      <c r="BN87" s="444"/>
      <c r="BO87" s="444"/>
    </row>
    <row r="88" spans="1:67" ht="15" x14ac:dyDescent="0.25">
      <c r="A88" s="656"/>
      <c r="B88" s="502" t="s">
        <v>24</v>
      </c>
      <c r="C88" s="564">
        <v>0</v>
      </c>
      <c r="D88" s="558"/>
      <c r="E88" s="559"/>
      <c r="F88" s="559"/>
      <c r="G88" s="559"/>
      <c r="H88" s="559"/>
      <c r="I88" s="560"/>
      <c r="J88" s="558"/>
      <c r="K88" s="560"/>
      <c r="L88" s="550"/>
      <c r="M88" s="628" t="s">
        <v>62</v>
      </c>
      <c r="N88" s="444"/>
      <c r="O88" s="444"/>
      <c r="P88" s="444"/>
      <c r="Q88" s="444"/>
      <c r="R88" s="444"/>
      <c r="S88" s="444"/>
      <c r="T88" s="444"/>
      <c r="U88" s="444"/>
      <c r="V88" s="444"/>
      <c r="W88" s="452"/>
      <c r="X88" s="444"/>
      <c r="Y88" s="424"/>
      <c r="Z88" s="424"/>
      <c r="AA88" s="424"/>
      <c r="AB88" s="424"/>
      <c r="AC88" s="42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c r="BA88" s="629" t="s">
        <v>63</v>
      </c>
      <c r="BB88" s="629" t="s">
        <v>63</v>
      </c>
      <c r="BC88" s="629" t="s">
        <v>63</v>
      </c>
      <c r="BD88" s="546">
        <v>0</v>
      </c>
      <c r="BE88" s="546">
        <v>0</v>
      </c>
      <c r="BF88" s="546" t="s">
        <v>63</v>
      </c>
      <c r="BG88" s="444"/>
      <c r="BH88" s="444"/>
      <c r="BI88" s="444"/>
      <c r="BJ88" s="444"/>
      <c r="BK88" s="444"/>
      <c r="BL88" s="444"/>
      <c r="BM88" s="444"/>
      <c r="BN88" s="444"/>
      <c r="BO88" s="444"/>
    </row>
    <row r="89" spans="1:67" s="103" customFormat="1" ht="15" x14ac:dyDescent="0.2">
      <c r="A89" s="526" t="s">
        <v>69</v>
      </c>
      <c r="B89" s="503"/>
      <c r="C89" s="503"/>
      <c r="D89" s="504"/>
      <c r="E89" s="504"/>
      <c r="F89" s="504"/>
      <c r="G89" s="505"/>
      <c r="H89" s="505"/>
      <c r="I89" s="505"/>
      <c r="J89" s="505"/>
      <c r="K89" s="506"/>
      <c r="L89" s="506"/>
      <c r="M89" s="630"/>
      <c r="N89" s="631"/>
      <c r="O89" s="444"/>
      <c r="P89" s="444"/>
      <c r="Q89" s="444"/>
      <c r="R89" s="444"/>
      <c r="S89" s="444"/>
      <c r="T89" s="444"/>
      <c r="U89" s="444"/>
      <c r="V89" s="452"/>
      <c r="W89" s="444"/>
      <c r="X89" s="444"/>
      <c r="Y89" s="444"/>
      <c r="Z89" s="444"/>
      <c r="AA89" s="444"/>
      <c r="AB89" s="444"/>
      <c r="AC89" s="444"/>
      <c r="AD89" s="444"/>
      <c r="AE89" s="444"/>
      <c r="AF89" s="444"/>
      <c r="AG89" s="444"/>
      <c r="AH89" s="444"/>
      <c r="AI89" s="444"/>
      <c r="AJ89" s="444"/>
      <c r="AK89" s="444"/>
      <c r="AL89" s="444"/>
      <c r="AM89" s="444"/>
      <c r="AN89" s="444"/>
      <c r="AO89" s="444"/>
      <c r="AP89" s="444"/>
      <c r="AQ89" s="444"/>
      <c r="AR89" s="444"/>
      <c r="AS89" s="444"/>
      <c r="AT89" s="444"/>
      <c r="AU89" s="444"/>
      <c r="AV89" s="444"/>
      <c r="AW89" s="444"/>
      <c r="AX89" s="444"/>
      <c r="AY89" s="444"/>
      <c r="AZ89" s="444"/>
      <c r="BA89" s="444"/>
      <c r="BB89" s="444"/>
      <c r="BC89" s="444"/>
      <c r="BD89" s="444"/>
      <c r="BE89" s="444"/>
      <c r="BF89" s="444"/>
      <c r="BG89" s="444"/>
      <c r="BH89" s="444"/>
      <c r="BI89" s="444"/>
      <c r="BJ89" s="444"/>
      <c r="BK89" s="444"/>
      <c r="BL89" s="444"/>
      <c r="BM89" s="444"/>
      <c r="BN89" s="444"/>
      <c r="BO89" s="444"/>
    </row>
    <row r="90" spans="1:67" ht="10.5" customHeight="1" x14ac:dyDescent="0.25">
      <c r="A90" s="655" t="s">
        <v>70</v>
      </c>
      <c r="B90" s="662"/>
      <c r="C90" s="677" t="s">
        <v>71</v>
      </c>
      <c r="D90" s="678"/>
      <c r="E90" s="677" t="s">
        <v>72</v>
      </c>
      <c r="F90" s="679"/>
      <c r="G90" s="680" t="s">
        <v>73</v>
      </c>
      <c r="H90" s="678"/>
      <c r="I90" s="507"/>
      <c r="J90" s="507"/>
      <c r="K90" s="507"/>
      <c r="L90" s="507"/>
      <c r="M90" s="630"/>
      <c r="N90" s="630"/>
      <c r="O90" s="630"/>
      <c r="P90" s="453"/>
      <c r="Q90" s="444"/>
      <c r="R90" s="444"/>
      <c r="S90" s="444"/>
      <c r="T90" s="444"/>
      <c r="U90" s="444"/>
      <c r="V90" s="444"/>
      <c r="W90" s="444"/>
      <c r="X90" s="452"/>
      <c r="Y90" s="424"/>
      <c r="Z90" s="424"/>
      <c r="AA90" s="424"/>
      <c r="AB90" s="424"/>
      <c r="AC90" s="424"/>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c r="AZ90" s="444"/>
      <c r="BA90" s="444"/>
      <c r="BB90" s="444"/>
      <c r="BC90" s="444"/>
      <c r="BD90" s="444"/>
      <c r="BE90" s="444"/>
      <c r="BF90" s="444"/>
      <c r="BG90" s="444"/>
      <c r="BH90" s="444"/>
      <c r="BI90" s="444"/>
      <c r="BJ90" s="444"/>
      <c r="BK90" s="444"/>
      <c r="BL90" s="444"/>
      <c r="BM90" s="444"/>
      <c r="BN90" s="444"/>
      <c r="BO90" s="444"/>
    </row>
    <row r="91" spans="1:67" ht="21" x14ac:dyDescent="0.25">
      <c r="A91" s="663"/>
      <c r="B91" s="663"/>
      <c r="C91" s="509" t="s">
        <v>74</v>
      </c>
      <c r="D91" s="510" t="s">
        <v>75</v>
      </c>
      <c r="E91" s="509" t="s">
        <v>74</v>
      </c>
      <c r="F91" s="511" t="s">
        <v>75</v>
      </c>
      <c r="G91" s="512" t="s">
        <v>74</v>
      </c>
      <c r="H91" s="510" t="s">
        <v>75</v>
      </c>
      <c r="I91" s="507"/>
      <c r="J91" s="507"/>
      <c r="K91" s="507"/>
      <c r="L91" s="507"/>
      <c r="M91" s="630"/>
      <c r="N91" s="630"/>
      <c r="O91" s="630"/>
      <c r="P91" s="453"/>
      <c r="Q91" s="444"/>
      <c r="R91" s="444"/>
      <c r="S91" s="444"/>
      <c r="T91" s="444"/>
      <c r="U91" s="444"/>
      <c r="V91" s="444"/>
      <c r="W91" s="444"/>
      <c r="X91" s="452"/>
      <c r="Y91" s="424"/>
      <c r="Z91" s="424"/>
      <c r="AA91" s="424"/>
      <c r="AB91" s="424"/>
      <c r="AC91" s="424"/>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c r="AZ91" s="444"/>
      <c r="BA91" s="444"/>
      <c r="BB91" s="444"/>
      <c r="BC91" s="444"/>
      <c r="BD91" s="444"/>
      <c r="BE91" s="444"/>
      <c r="BF91" s="444"/>
      <c r="BG91" s="444"/>
      <c r="BH91" s="444"/>
      <c r="BI91" s="444"/>
      <c r="BJ91" s="444"/>
      <c r="BK91" s="444"/>
      <c r="BL91" s="444"/>
      <c r="BM91" s="444"/>
      <c r="BN91" s="444"/>
      <c r="BO91" s="444"/>
    </row>
    <row r="92" spans="1:67" ht="15" x14ac:dyDescent="0.25">
      <c r="A92" s="653" t="s">
        <v>76</v>
      </c>
      <c r="B92" s="653"/>
      <c r="C92" s="607"/>
      <c r="D92" s="608"/>
      <c r="E92" s="607"/>
      <c r="F92" s="609"/>
      <c r="G92" s="610"/>
      <c r="H92" s="608"/>
      <c r="I92" s="507"/>
      <c r="J92" s="507"/>
      <c r="K92" s="507"/>
      <c r="L92" s="507"/>
      <c r="M92" s="630"/>
      <c r="N92" s="630"/>
      <c r="O92" s="630"/>
      <c r="P92" s="453"/>
      <c r="Q92" s="444"/>
      <c r="R92" s="444"/>
      <c r="S92" s="444"/>
      <c r="T92" s="444"/>
      <c r="U92" s="444"/>
      <c r="V92" s="444"/>
      <c r="W92" s="444"/>
      <c r="X92" s="452"/>
      <c r="Y92" s="424"/>
      <c r="Z92" s="424"/>
      <c r="AA92" s="424"/>
      <c r="AB92" s="424"/>
      <c r="AC92" s="424"/>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c r="AZ92" s="444"/>
      <c r="BA92" s="444"/>
      <c r="BB92" s="444"/>
      <c r="BC92" s="444"/>
      <c r="BD92" s="444"/>
      <c r="BE92" s="444"/>
      <c r="BF92" s="444"/>
      <c r="BG92" s="444"/>
      <c r="BH92" s="444"/>
      <c r="BI92" s="444"/>
      <c r="BJ92" s="444"/>
      <c r="BK92" s="444"/>
      <c r="BL92" s="444"/>
      <c r="BM92" s="444"/>
      <c r="BN92" s="444"/>
      <c r="BO92" s="444"/>
    </row>
    <row r="93" spans="1:67" ht="15" x14ac:dyDescent="0.25">
      <c r="A93" s="657" t="s">
        <v>77</v>
      </c>
      <c r="B93" s="657"/>
      <c r="C93" s="611"/>
      <c r="D93" s="612"/>
      <c r="E93" s="611"/>
      <c r="F93" s="613"/>
      <c r="G93" s="614"/>
      <c r="H93" s="612"/>
      <c r="I93" s="507"/>
      <c r="J93" s="507"/>
      <c r="K93" s="507"/>
      <c r="L93" s="507"/>
      <c r="M93" s="630"/>
      <c r="N93" s="630"/>
      <c r="O93" s="630"/>
      <c r="P93" s="453"/>
      <c r="Q93" s="444"/>
      <c r="R93" s="444"/>
      <c r="S93" s="444"/>
      <c r="T93" s="444"/>
      <c r="U93" s="444"/>
      <c r="V93" s="444"/>
      <c r="W93" s="444"/>
      <c r="X93" s="452"/>
      <c r="Y93" s="424"/>
      <c r="Z93" s="424"/>
      <c r="AA93" s="424"/>
      <c r="AB93" s="424"/>
      <c r="AC93" s="424"/>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c r="AZ93" s="444"/>
      <c r="BA93" s="444"/>
      <c r="BB93" s="444"/>
      <c r="BC93" s="444"/>
      <c r="BD93" s="444"/>
      <c r="BE93" s="444"/>
      <c r="BF93" s="444"/>
      <c r="BG93" s="444"/>
      <c r="BH93" s="444"/>
      <c r="BI93" s="444"/>
      <c r="BJ93" s="444"/>
      <c r="BK93" s="444"/>
      <c r="BL93" s="444"/>
      <c r="BM93" s="444"/>
      <c r="BN93" s="444"/>
      <c r="BO93" s="444"/>
    </row>
    <row r="94" spans="1:67" ht="10.5" customHeight="1" x14ac:dyDescent="0.25">
      <c r="A94" s="657" t="s">
        <v>78</v>
      </c>
      <c r="B94" s="657"/>
      <c r="C94" s="611"/>
      <c r="D94" s="612"/>
      <c r="E94" s="611"/>
      <c r="F94" s="613"/>
      <c r="G94" s="614"/>
      <c r="H94" s="612"/>
      <c r="I94" s="507"/>
      <c r="J94" s="507"/>
      <c r="K94" s="507"/>
      <c r="L94" s="507"/>
      <c r="M94" s="630"/>
      <c r="N94" s="630"/>
      <c r="O94" s="630"/>
      <c r="P94" s="453"/>
      <c r="Q94" s="444"/>
      <c r="R94" s="444"/>
      <c r="S94" s="444"/>
      <c r="T94" s="444"/>
      <c r="U94" s="444"/>
      <c r="V94" s="444"/>
      <c r="W94" s="444"/>
      <c r="X94" s="452"/>
      <c r="Y94" s="424"/>
      <c r="Z94" s="424"/>
      <c r="AA94" s="424"/>
      <c r="AB94" s="424"/>
      <c r="AC94" s="424"/>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c r="AZ94" s="444"/>
      <c r="BA94" s="444"/>
      <c r="BB94" s="444"/>
      <c r="BC94" s="444"/>
      <c r="BD94" s="444"/>
      <c r="BE94" s="444"/>
      <c r="BF94" s="444"/>
      <c r="BG94" s="444"/>
      <c r="BH94" s="444"/>
      <c r="BI94" s="444"/>
      <c r="BJ94" s="444"/>
      <c r="BK94" s="444"/>
      <c r="BL94" s="444"/>
      <c r="BM94" s="444"/>
      <c r="BN94" s="444"/>
      <c r="BO94" s="444"/>
    </row>
    <row r="95" spans="1:67" ht="10.5" customHeight="1" x14ac:dyDescent="0.25">
      <c r="A95" s="658" t="s">
        <v>79</v>
      </c>
      <c r="B95" s="658"/>
      <c r="C95" s="558"/>
      <c r="D95" s="574"/>
      <c r="E95" s="558"/>
      <c r="F95" s="606"/>
      <c r="G95" s="585"/>
      <c r="H95" s="574"/>
      <c r="I95" s="507"/>
      <c r="J95" s="507"/>
      <c r="K95" s="507"/>
      <c r="L95" s="507"/>
      <c r="M95" s="630"/>
      <c r="N95" s="630"/>
      <c r="O95" s="630"/>
      <c r="P95" s="453"/>
      <c r="Q95" s="444"/>
      <c r="R95" s="444"/>
      <c r="S95" s="444"/>
      <c r="T95" s="444"/>
      <c r="U95" s="444"/>
      <c r="V95" s="444"/>
      <c r="W95" s="444"/>
      <c r="X95" s="452"/>
      <c r="Y95" s="424"/>
      <c r="Z95" s="424"/>
      <c r="AA95" s="424"/>
      <c r="AB95" s="424"/>
      <c r="AC95" s="424"/>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c r="BA95" s="444"/>
      <c r="BB95" s="444"/>
      <c r="BC95" s="444"/>
      <c r="BD95" s="444"/>
      <c r="BE95" s="444"/>
      <c r="BF95" s="444"/>
      <c r="BG95" s="444"/>
      <c r="BH95" s="444"/>
      <c r="BI95" s="444"/>
      <c r="BJ95" s="444"/>
      <c r="BK95" s="444"/>
      <c r="BL95" s="444"/>
      <c r="BM95" s="444"/>
      <c r="BN95" s="444"/>
      <c r="BO95" s="444"/>
    </row>
    <row r="96" spans="1:67" s="103" customFormat="1" ht="15" x14ac:dyDescent="0.2">
      <c r="A96" s="513" t="s">
        <v>80</v>
      </c>
      <c r="B96" s="514"/>
      <c r="C96" s="493"/>
      <c r="D96" s="493"/>
      <c r="E96" s="493"/>
      <c r="F96" s="493"/>
      <c r="G96" s="493"/>
      <c r="H96" s="493"/>
      <c r="I96" s="515"/>
      <c r="J96" s="514"/>
      <c r="K96" s="506"/>
      <c r="L96" s="506"/>
      <c r="M96" s="630"/>
      <c r="N96" s="442"/>
      <c r="O96" s="444"/>
      <c r="P96" s="444"/>
      <c r="Q96" s="444"/>
      <c r="R96" s="444"/>
      <c r="S96" s="444"/>
      <c r="T96" s="444"/>
      <c r="U96" s="444"/>
      <c r="V96" s="452"/>
      <c r="W96" s="444"/>
      <c r="X96" s="444"/>
      <c r="Y96" s="444"/>
      <c r="Z96" s="444"/>
      <c r="AA96" s="444"/>
      <c r="AB96" s="444"/>
      <c r="AC96" s="444"/>
      <c r="AD96" s="444"/>
      <c r="AE96" s="444"/>
      <c r="AF96" s="444"/>
      <c r="AG96" s="444"/>
      <c r="AH96" s="444"/>
      <c r="AI96" s="444"/>
      <c r="AJ96" s="444"/>
      <c r="AK96" s="444"/>
      <c r="AL96" s="444"/>
      <c r="AM96" s="444"/>
      <c r="AN96" s="444"/>
      <c r="AO96" s="444"/>
      <c r="AP96" s="444"/>
      <c r="AQ96" s="444"/>
      <c r="AR96" s="444"/>
      <c r="AS96" s="444"/>
      <c r="AT96" s="444"/>
      <c r="AU96" s="444"/>
      <c r="AV96" s="444"/>
      <c r="AW96" s="444"/>
      <c r="AX96" s="444"/>
      <c r="AY96" s="444"/>
      <c r="AZ96" s="444"/>
      <c r="BA96" s="444"/>
      <c r="BB96" s="444"/>
      <c r="BC96" s="444"/>
      <c r="BD96" s="444"/>
      <c r="BE96" s="444"/>
      <c r="BF96" s="444"/>
      <c r="BG96" s="444"/>
      <c r="BH96" s="444"/>
      <c r="BI96" s="444"/>
      <c r="BJ96" s="444"/>
      <c r="BK96" s="444"/>
      <c r="BL96" s="444"/>
      <c r="BM96" s="444"/>
      <c r="BN96" s="444"/>
      <c r="BO96" s="444"/>
    </row>
    <row r="97" spans="1:67" s="103" customFormat="1" ht="15" x14ac:dyDescent="0.2">
      <c r="A97" s="516" t="s">
        <v>81</v>
      </c>
      <c r="B97" s="517"/>
      <c r="C97" s="517"/>
      <c r="D97" s="517"/>
      <c r="E97" s="517"/>
      <c r="F97" s="517"/>
      <c r="G97" s="517"/>
      <c r="H97" s="517"/>
      <c r="I97" s="517"/>
      <c r="J97" s="517"/>
      <c r="K97" s="518"/>
      <c r="L97" s="498"/>
      <c r="M97" s="626"/>
      <c r="N97" s="626"/>
      <c r="O97" s="444"/>
      <c r="P97" s="444"/>
      <c r="Q97" s="444"/>
      <c r="R97" s="444"/>
      <c r="S97" s="444"/>
      <c r="T97" s="444"/>
      <c r="U97" s="444"/>
      <c r="V97" s="452"/>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c r="AZ97" s="444"/>
      <c r="BA97" s="444"/>
      <c r="BB97" s="444"/>
      <c r="BC97" s="444"/>
      <c r="BD97" s="444"/>
      <c r="BE97" s="444"/>
      <c r="BF97" s="444"/>
      <c r="BG97" s="444"/>
      <c r="BH97" s="444"/>
      <c r="BI97" s="444"/>
      <c r="BJ97" s="444"/>
      <c r="BK97" s="444"/>
      <c r="BL97" s="444"/>
      <c r="BM97" s="444"/>
      <c r="BN97" s="444"/>
      <c r="BO97" s="444"/>
    </row>
    <row r="98" spans="1:67" ht="15.75" x14ac:dyDescent="0.25">
      <c r="A98" s="659" t="s">
        <v>4</v>
      </c>
      <c r="B98" s="659" t="s">
        <v>6</v>
      </c>
      <c r="C98" s="519"/>
      <c r="D98" s="519"/>
      <c r="E98" s="519"/>
      <c r="F98" s="519"/>
      <c r="G98" s="520"/>
      <c r="H98" s="521"/>
      <c r="I98" s="521"/>
      <c r="J98" s="521"/>
      <c r="K98" s="522"/>
      <c r="L98" s="491"/>
      <c r="M98" s="444"/>
      <c r="N98" s="444"/>
      <c r="O98" s="444"/>
      <c r="P98" s="444"/>
      <c r="Q98" s="444"/>
      <c r="R98" s="444"/>
      <c r="S98" s="444"/>
      <c r="T98" s="444"/>
      <c r="U98" s="444"/>
      <c r="V98" s="452"/>
      <c r="W98" s="444"/>
      <c r="X98" s="444"/>
      <c r="Y98" s="424"/>
      <c r="Z98" s="424"/>
      <c r="AA98" s="424"/>
      <c r="AB98" s="424"/>
      <c r="AC98" s="42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c r="AZ98" s="444"/>
      <c r="BA98" s="444"/>
      <c r="BB98" s="444"/>
      <c r="BC98" s="444"/>
      <c r="BD98" s="444"/>
      <c r="BE98" s="444"/>
      <c r="BF98" s="444"/>
      <c r="BG98" s="444"/>
      <c r="BH98" s="444"/>
      <c r="BI98" s="444"/>
      <c r="BJ98" s="444"/>
      <c r="BK98" s="444"/>
      <c r="BL98" s="444"/>
      <c r="BM98" s="444"/>
      <c r="BN98" s="444"/>
      <c r="BO98" s="444"/>
    </row>
    <row r="99" spans="1:67" ht="15.75" x14ac:dyDescent="0.25">
      <c r="A99" s="660"/>
      <c r="B99" s="660"/>
      <c r="C99" s="523"/>
      <c r="D99" s="519"/>
      <c r="E99" s="520"/>
      <c r="F99" s="520"/>
      <c r="G99" s="520"/>
      <c r="H99" s="521"/>
      <c r="I99" s="521"/>
      <c r="J99" s="521"/>
      <c r="K99" s="522"/>
      <c r="L99" s="491"/>
      <c r="M99" s="444"/>
      <c r="N99" s="444"/>
      <c r="O99" s="444"/>
      <c r="P99" s="444"/>
      <c r="Q99" s="444"/>
      <c r="R99" s="444"/>
      <c r="S99" s="444"/>
      <c r="T99" s="444"/>
      <c r="U99" s="444"/>
      <c r="V99" s="452"/>
      <c r="W99" s="444"/>
      <c r="X99" s="444"/>
      <c r="Y99" s="424"/>
      <c r="Z99" s="424"/>
      <c r="AA99" s="424"/>
      <c r="AB99" s="424"/>
      <c r="AC99" s="42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c r="AZ99" s="444"/>
      <c r="BA99" s="444"/>
      <c r="BB99" s="444"/>
      <c r="BC99" s="444"/>
      <c r="BD99" s="444"/>
      <c r="BE99" s="444"/>
      <c r="BF99" s="444"/>
      <c r="BG99" s="444"/>
      <c r="BH99" s="444"/>
      <c r="BI99" s="444"/>
      <c r="BJ99" s="444"/>
      <c r="BK99" s="444"/>
      <c r="BL99" s="444"/>
      <c r="BM99" s="444"/>
      <c r="BN99" s="444"/>
      <c r="BO99" s="444"/>
    </row>
    <row r="100" spans="1:67" ht="21" x14ac:dyDescent="0.25">
      <c r="A100" s="524" t="s">
        <v>82</v>
      </c>
      <c r="B100" s="593">
        <v>2</v>
      </c>
      <c r="C100" s="525"/>
      <c r="D100" s="525"/>
      <c r="E100" s="525"/>
      <c r="F100" s="525"/>
      <c r="G100" s="489"/>
      <c r="H100" s="521"/>
      <c r="I100" s="521"/>
      <c r="J100" s="521"/>
      <c r="K100" s="522"/>
      <c r="L100" s="491"/>
      <c r="M100" s="444"/>
      <c r="N100" s="444"/>
      <c r="O100" s="444"/>
      <c r="P100" s="444"/>
      <c r="Q100" s="444"/>
      <c r="R100" s="444"/>
      <c r="S100" s="444"/>
      <c r="T100" s="444"/>
      <c r="U100" s="444"/>
      <c r="V100" s="452"/>
      <c r="W100" s="444"/>
      <c r="X100" s="444"/>
      <c r="Y100" s="424"/>
      <c r="Z100" s="424"/>
      <c r="AA100" s="424"/>
      <c r="AB100" s="424"/>
      <c r="AC100" s="424"/>
      <c r="AD100" s="444"/>
      <c r="AE100" s="444"/>
      <c r="AF100" s="424"/>
      <c r="AG100" s="424"/>
      <c r="AH100" s="424"/>
      <c r="AI100" s="424"/>
      <c r="AJ100" s="424"/>
      <c r="AK100" s="424"/>
      <c r="AL100" s="424"/>
      <c r="AM100" s="424"/>
      <c r="AN100" s="424"/>
      <c r="AO100" s="424"/>
      <c r="AP100" s="424"/>
      <c r="AQ100" s="424"/>
      <c r="AR100" s="424"/>
      <c r="AS100" s="424"/>
      <c r="AT100" s="424"/>
      <c r="AU100" s="424"/>
      <c r="AV100" s="424"/>
      <c r="AW100" s="424"/>
      <c r="AX100" s="424"/>
      <c r="AY100" s="424"/>
      <c r="AZ100" s="424"/>
      <c r="BA100" s="444"/>
      <c r="BB100" s="444"/>
      <c r="BC100" s="444"/>
      <c r="BD100" s="444"/>
      <c r="BE100" s="444"/>
      <c r="BF100" s="424"/>
      <c r="BG100" s="424"/>
      <c r="BH100" s="424"/>
      <c r="BI100" s="424"/>
      <c r="BJ100" s="424"/>
      <c r="BK100" s="424"/>
      <c r="BL100" s="424"/>
      <c r="BM100" s="424"/>
      <c r="BN100" s="424"/>
      <c r="BO100" s="424"/>
    </row>
    <row r="101" spans="1:67" s="103" customFormat="1" ht="14.25" x14ac:dyDescent="0.2">
      <c r="A101" s="526" t="s">
        <v>83</v>
      </c>
      <c r="B101" s="527"/>
      <c r="C101" s="528"/>
      <c r="D101" s="529"/>
      <c r="E101" s="530"/>
      <c r="F101" s="531"/>
      <c r="G101" s="531"/>
      <c r="H101" s="531"/>
      <c r="I101" s="531"/>
      <c r="J101" s="531"/>
      <c r="K101" s="532"/>
      <c r="L101" s="531"/>
      <c r="M101" s="626"/>
      <c r="N101" s="626"/>
      <c r="O101" s="444"/>
      <c r="P101" s="444"/>
      <c r="Q101" s="444"/>
      <c r="R101" s="444"/>
      <c r="S101" s="444"/>
      <c r="T101" s="444"/>
      <c r="U101" s="444"/>
      <c r="V101" s="452"/>
      <c r="W101" s="444"/>
      <c r="X101" s="444"/>
      <c r="Y101" s="444"/>
      <c r="Z101" s="444"/>
      <c r="AA101" s="444"/>
      <c r="AB101" s="444"/>
      <c r="AC101" s="444"/>
      <c r="AD101" s="444"/>
      <c r="AE101" s="444"/>
      <c r="AF101" s="444"/>
      <c r="AG101" s="444"/>
      <c r="AH101" s="444"/>
      <c r="AI101" s="444"/>
      <c r="AJ101" s="444"/>
      <c r="AK101" s="444"/>
      <c r="AL101" s="444"/>
      <c r="AM101" s="444"/>
      <c r="AN101" s="444"/>
      <c r="AO101" s="444"/>
      <c r="AP101" s="444"/>
      <c r="AQ101" s="444"/>
      <c r="AR101" s="444"/>
      <c r="AS101" s="444"/>
      <c r="AT101" s="444"/>
      <c r="AU101" s="444"/>
      <c r="AV101" s="444"/>
      <c r="AW101" s="444"/>
      <c r="AX101" s="444"/>
      <c r="AY101" s="444"/>
      <c r="AZ101" s="444"/>
      <c r="BA101" s="444"/>
      <c r="BB101" s="444"/>
      <c r="BC101" s="444"/>
      <c r="BD101" s="444"/>
      <c r="BE101" s="444"/>
      <c r="BF101" s="444"/>
      <c r="BG101" s="444"/>
      <c r="BH101" s="444"/>
      <c r="BI101" s="444"/>
      <c r="BJ101" s="444"/>
      <c r="BK101" s="444"/>
      <c r="BL101" s="444"/>
      <c r="BM101" s="444"/>
      <c r="BN101" s="444"/>
      <c r="BO101" s="444"/>
    </row>
    <row r="102" spans="1:67" ht="15" customHeight="1" x14ac:dyDescent="0.25">
      <c r="A102" s="655" t="s">
        <v>84</v>
      </c>
      <c r="B102" s="655" t="s">
        <v>85</v>
      </c>
      <c r="C102" s="654" t="s">
        <v>86</v>
      </c>
      <c r="D102" s="654"/>
      <c r="E102" s="654"/>
      <c r="F102" s="655" t="s">
        <v>87</v>
      </c>
      <c r="G102" s="444"/>
      <c r="H102" s="444"/>
      <c r="I102" s="444"/>
      <c r="J102" s="533"/>
      <c r="K102" s="491"/>
      <c r="L102" s="491"/>
      <c r="M102" s="444"/>
      <c r="N102" s="444"/>
      <c r="O102" s="444"/>
      <c r="P102" s="444"/>
      <c r="Q102" s="444"/>
      <c r="R102" s="444"/>
      <c r="S102" s="444"/>
      <c r="T102" s="444"/>
      <c r="U102" s="452"/>
      <c r="V102" s="444"/>
      <c r="W102" s="444"/>
      <c r="X102" s="444"/>
      <c r="Y102" s="424"/>
      <c r="Z102" s="424"/>
      <c r="AA102" s="424"/>
      <c r="AB102" s="424"/>
      <c r="AC102" s="424"/>
      <c r="AD102" s="444"/>
      <c r="AE102" s="444"/>
      <c r="AF102" s="444"/>
      <c r="AG102" s="444"/>
      <c r="AH102" s="444"/>
      <c r="AI102" s="444"/>
      <c r="AJ102" s="444"/>
      <c r="AK102" s="424"/>
      <c r="AL102" s="424"/>
      <c r="AM102" s="424"/>
      <c r="AN102" s="424"/>
      <c r="AO102" s="424"/>
      <c r="AP102" s="424"/>
      <c r="AQ102" s="424"/>
      <c r="AR102" s="424"/>
      <c r="AS102" s="424"/>
      <c r="AT102" s="424"/>
      <c r="AU102" s="424"/>
      <c r="AV102" s="424"/>
      <c r="AW102" s="424"/>
      <c r="AX102" s="424"/>
      <c r="AY102" s="424"/>
      <c r="AZ102" s="424"/>
      <c r="BA102" s="444"/>
      <c r="BB102" s="444"/>
      <c r="BC102" s="444"/>
      <c r="BD102" s="444"/>
      <c r="BE102" s="444"/>
      <c r="BF102" s="424"/>
      <c r="BG102" s="424"/>
      <c r="BH102" s="424"/>
      <c r="BI102" s="424"/>
      <c r="BJ102" s="424"/>
      <c r="BK102" s="424"/>
      <c r="BL102" s="424"/>
      <c r="BM102" s="424"/>
      <c r="BN102" s="424"/>
      <c r="BO102" s="424"/>
    </row>
    <row r="103" spans="1:67" ht="21" x14ac:dyDescent="0.25">
      <c r="A103" s="656"/>
      <c r="B103" s="656"/>
      <c r="C103" s="534" t="s">
        <v>88</v>
      </c>
      <c r="D103" s="534" t="s">
        <v>89</v>
      </c>
      <c r="E103" s="534" t="s">
        <v>90</v>
      </c>
      <c r="F103" s="656"/>
      <c r="G103" s="444"/>
      <c r="H103" s="444"/>
      <c r="I103" s="444"/>
      <c r="J103" s="533"/>
      <c r="K103" s="491"/>
      <c r="L103" s="491"/>
      <c r="M103" s="444"/>
      <c r="N103" s="444"/>
      <c r="O103" s="444"/>
      <c r="P103" s="444"/>
      <c r="Q103" s="444"/>
      <c r="R103" s="444"/>
      <c r="S103" s="444"/>
      <c r="T103" s="444"/>
      <c r="U103" s="452"/>
      <c r="V103" s="444"/>
      <c r="W103" s="444"/>
      <c r="X103" s="444"/>
      <c r="Y103" s="424"/>
      <c r="Z103" s="424"/>
      <c r="AA103" s="424"/>
      <c r="AB103" s="424"/>
      <c r="AC103" s="424"/>
      <c r="AD103" s="444"/>
      <c r="AE103" s="444"/>
      <c r="AF103" s="444"/>
      <c r="AG103" s="444"/>
      <c r="AH103" s="444"/>
      <c r="AI103" s="444"/>
      <c r="AJ103" s="444"/>
      <c r="AK103" s="424"/>
      <c r="AL103" s="424"/>
      <c r="AM103" s="424"/>
      <c r="AN103" s="424"/>
      <c r="AO103" s="424"/>
      <c r="AP103" s="424"/>
      <c r="AQ103" s="424"/>
      <c r="AR103" s="424"/>
      <c r="AS103" s="424"/>
      <c r="AT103" s="424"/>
      <c r="AU103" s="424"/>
      <c r="AV103" s="424"/>
      <c r="AW103" s="424"/>
      <c r="AX103" s="424"/>
      <c r="AY103" s="424"/>
      <c r="AZ103" s="424"/>
      <c r="BA103" s="444"/>
      <c r="BB103" s="444"/>
      <c r="BC103" s="444"/>
      <c r="BD103" s="444"/>
      <c r="BE103" s="444"/>
      <c r="BF103" s="424"/>
      <c r="BG103" s="424"/>
      <c r="BH103" s="424"/>
      <c r="BI103" s="424"/>
      <c r="BJ103" s="424"/>
      <c r="BK103" s="424"/>
      <c r="BL103" s="424"/>
      <c r="BM103" s="424"/>
      <c r="BN103" s="424"/>
      <c r="BO103" s="424"/>
    </row>
    <row r="104" spans="1:67" ht="15.75" x14ac:dyDescent="0.25">
      <c r="A104" s="535" t="s">
        <v>91</v>
      </c>
      <c r="B104" s="594">
        <v>4</v>
      </c>
      <c r="C104" s="594"/>
      <c r="D104" s="594">
        <v>3</v>
      </c>
      <c r="E104" s="594">
        <v>1</v>
      </c>
      <c r="F104" s="594"/>
      <c r="G104" s="444"/>
      <c r="H104" s="444"/>
      <c r="I104" s="444"/>
      <c r="J104" s="533"/>
      <c r="K104" s="491"/>
      <c r="L104" s="491"/>
      <c r="M104" s="444"/>
      <c r="N104" s="444"/>
      <c r="O104" s="444"/>
      <c r="P104" s="444"/>
      <c r="Q104" s="444"/>
      <c r="R104" s="444"/>
      <c r="S104" s="444"/>
      <c r="T104" s="444"/>
      <c r="U104" s="452"/>
      <c r="V104" s="444"/>
      <c r="W104" s="444"/>
      <c r="X104" s="444"/>
      <c r="Y104" s="424"/>
      <c r="Z104" s="424"/>
      <c r="AA104" s="424"/>
      <c r="AB104" s="424"/>
      <c r="AC104" s="424"/>
      <c r="AD104" s="444"/>
      <c r="AE104" s="444"/>
      <c r="AF104" s="444"/>
      <c r="AG104" s="444"/>
      <c r="AH104" s="444"/>
      <c r="AI104" s="444"/>
      <c r="AJ104" s="444"/>
      <c r="AK104" s="424"/>
      <c r="AL104" s="424"/>
      <c r="AM104" s="424"/>
      <c r="AN104" s="424"/>
      <c r="AO104" s="424"/>
      <c r="AP104" s="424"/>
      <c r="AQ104" s="424"/>
      <c r="AR104" s="424"/>
      <c r="AS104" s="424"/>
      <c r="AT104" s="424"/>
      <c r="AU104" s="424"/>
      <c r="AV104" s="424"/>
      <c r="AW104" s="424"/>
      <c r="AX104" s="424"/>
      <c r="AY104" s="424"/>
      <c r="AZ104" s="424"/>
      <c r="BA104" s="444"/>
      <c r="BB104" s="444"/>
      <c r="BC104" s="444"/>
      <c r="BD104" s="444"/>
      <c r="BE104" s="444"/>
      <c r="BF104" s="424"/>
      <c r="BG104" s="424"/>
      <c r="BH104" s="424"/>
      <c r="BI104" s="424"/>
      <c r="BJ104" s="424"/>
      <c r="BK104" s="424"/>
      <c r="BL104" s="424"/>
      <c r="BM104" s="424"/>
      <c r="BN104" s="424"/>
      <c r="BO104" s="424"/>
    </row>
    <row r="105" spans="1:67" ht="31.5" x14ac:dyDescent="0.25">
      <c r="A105" s="536" t="s">
        <v>92</v>
      </c>
      <c r="B105" s="593"/>
      <c r="C105" s="593"/>
      <c r="D105" s="593"/>
      <c r="E105" s="593"/>
      <c r="F105" s="593"/>
      <c r="G105" s="444"/>
      <c r="H105" s="444"/>
      <c r="I105" s="444"/>
      <c r="J105" s="533"/>
      <c r="K105" s="491"/>
      <c r="L105" s="491"/>
      <c r="M105" s="444"/>
      <c r="N105" s="444"/>
      <c r="O105" s="444"/>
      <c r="P105" s="444"/>
      <c r="Q105" s="444"/>
      <c r="R105" s="444"/>
      <c r="S105" s="444"/>
      <c r="T105" s="444"/>
      <c r="U105" s="452"/>
      <c r="V105" s="444"/>
      <c r="W105" s="444"/>
      <c r="X105" s="444"/>
      <c r="Y105" s="424"/>
      <c r="Z105" s="424"/>
      <c r="AA105" s="424"/>
      <c r="AB105" s="424"/>
      <c r="AC105" s="424"/>
      <c r="AD105" s="444"/>
      <c r="AE105" s="444"/>
      <c r="AF105" s="444"/>
      <c r="AG105" s="444"/>
      <c r="AH105" s="444"/>
      <c r="AI105" s="444"/>
      <c r="AJ105" s="444"/>
      <c r="AK105" s="424"/>
      <c r="AL105" s="424"/>
      <c r="AM105" s="424"/>
      <c r="AN105" s="424"/>
      <c r="AO105" s="424"/>
      <c r="AP105" s="424"/>
      <c r="AQ105" s="424"/>
      <c r="AR105" s="424"/>
      <c r="AS105" s="424"/>
      <c r="AT105" s="424"/>
      <c r="AU105" s="424"/>
      <c r="AV105" s="424"/>
      <c r="AW105" s="424"/>
      <c r="AX105" s="424"/>
      <c r="AY105" s="424"/>
      <c r="AZ105" s="424"/>
      <c r="BA105" s="444"/>
      <c r="BB105" s="444"/>
      <c r="BC105" s="444"/>
      <c r="BD105" s="444"/>
      <c r="BE105" s="444"/>
      <c r="BF105" s="424"/>
      <c r="BG105" s="424"/>
      <c r="BH105" s="424"/>
      <c r="BI105" s="424"/>
      <c r="BJ105" s="424"/>
      <c r="BK105" s="424"/>
      <c r="BL105" s="424"/>
      <c r="BM105" s="424"/>
      <c r="BN105" s="424"/>
      <c r="BO105" s="424"/>
    </row>
    <row r="106" spans="1:67" ht="31.5" x14ac:dyDescent="0.25">
      <c r="A106" s="537" t="s">
        <v>93</v>
      </c>
      <c r="B106" s="593"/>
      <c r="C106" s="593"/>
      <c r="D106" s="593"/>
      <c r="E106" s="593"/>
      <c r="F106" s="593"/>
      <c r="G106" s="444"/>
      <c r="H106" s="444"/>
      <c r="I106" s="444"/>
      <c r="J106" s="533"/>
      <c r="K106" s="491"/>
      <c r="L106" s="491"/>
      <c r="M106" s="444"/>
      <c r="N106" s="444"/>
      <c r="O106" s="444"/>
      <c r="P106" s="444"/>
      <c r="Q106" s="444"/>
      <c r="R106" s="444"/>
      <c r="S106" s="444"/>
      <c r="T106" s="444"/>
      <c r="U106" s="452"/>
      <c r="V106" s="444"/>
      <c r="W106" s="444"/>
      <c r="X106" s="444"/>
      <c r="Y106" s="424"/>
      <c r="Z106" s="424"/>
      <c r="AA106" s="424"/>
      <c r="AB106" s="424"/>
      <c r="AC106" s="424"/>
      <c r="AD106" s="444"/>
      <c r="AE106" s="444"/>
      <c r="AF106" s="444"/>
      <c r="AG106" s="444"/>
      <c r="AH106" s="444"/>
      <c r="AI106" s="444"/>
      <c r="AJ106" s="444"/>
      <c r="AK106" s="424"/>
      <c r="AL106" s="424"/>
      <c r="AM106" s="424"/>
      <c r="AN106" s="424"/>
      <c r="AO106" s="424"/>
      <c r="AP106" s="424"/>
      <c r="AQ106" s="424"/>
      <c r="AR106" s="424"/>
      <c r="AS106" s="424"/>
      <c r="AT106" s="424"/>
      <c r="AU106" s="424"/>
      <c r="AV106" s="424"/>
      <c r="AW106" s="424"/>
      <c r="AX106" s="424"/>
      <c r="AY106" s="424"/>
      <c r="AZ106" s="424"/>
      <c r="BA106" s="444"/>
      <c r="BB106" s="444"/>
      <c r="BC106" s="444"/>
      <c r="BD106" s="444"/>
      <c r="BE106" s="444"/>
      <c r="BF106" s="424"/>
      <c r="BG106" s="424"/>
      <c r="BH106" s="424"/>
      <c r="BI106" s="424"/>
      <c r="BJ106" s="424"/>
      <c r="BK106" s="424"/>
      <c r="BL106" s="424"/>
      <c r="BM106" s="424"/>
      <c r="BN106" s="424"/>
      <c r="BO106" s="424"/>
    </row>
    <row r="107" spans="1:67" s="103" customFormat="1" ht="15" x14ac:dyDescent="0.2">
      <c r="A107" s="538" t="s">
        <v>94</v>
      </c>
      <c r="B107" s="508"/>
      <c r="C107" s="508"/>
      <c r="D107" s="508"/>
      <c r="E107" s="508"/>
      <c r="F107" s="508"/>
      <c r="G107" s="508"/>
      <c r="H107" s="444"/>
      <c r="I107" s="444"/>
      <c r="J107" s="444"/>
      <c r="K107" s="533"/>
      <c r="L107" s="444"/>
      <c r="M107" s="444"/>
      <c r="N107" s="444"/>
      <c r="O107" s="444"/>
      <c r="P107" s="444"/>
      <c r="Q107" s="444"/>
      <c r="R107" s="444"/>
      <c r="S107" s="444"/>
      <c r="T107" s="444"/>
      <c r="U107" s="444"/>
      <c r="V107" s="452"/>
      <c r="W107" s="444"/>
      <c r="X107" s="444"/>
      <c r="Y107" s="444"/>
      <c r="Z107" s="444"/>
      <c r="AA107" s="444"/>
      <c r="AB107" s="444"/>
      <c r="AC107" s="444"/>
      <c r="AD107" s="444"/>
      <c r="AE107" s="444"/>
      <c r="AF107" s="444"/>
      <c r="AG107" s="444"/>
      <c r="AH107" s="444"/>
      <c r="AI107" s="444"/>
      <c r="AJ107" s="444"/>
      <c r="AK107" s="444"/>
      <c r="AL107" s="444"/>
      <c r="AM107" s="444"/>
      <c r="AN107" s="444"/>
      <c r="AO107" s="444"/>
      <c r="AP107" s="444"/>
      <c r="AQ107" s="444"/>
      <c r="AR107" s="444"/>
      <c r="AS107" s="444"/>
      <c r="AT107" s="444"/>
      <c r="AU107" s="444"/>
      <c r="AV107" s="444"/>
      <c r="AW107" s="444"/>
      <c r="AX107" s="444"/>
      <c r="AY107" s="444"/>
      <c r="AZ107" s="444"/>
      <c r="BA107" s="444"/>
      <c r="BB107" s="444"/>
      <c r="BC107" s="444"/>
      <c r="BD107" s="444"/>
      <c r="BE107" s="444"/>
      <c r="BF107" s="444"/>
      <c r="BG107" s="444"/>
      <c r="BH107" s="444"/>
      <c r="BI107" s="444"/>
      <c r="BJ107" s="444"/>
      <c r="BK107" s="444"/>
      <c r="BL107" s="444"/>
      <c r="BM107" s="444"/>
      <c r="BN107" s="444"/>
      <c r="BO107" s="444"/>
    </row>
    <row r="108" spans="1:67" ht="15.75" x14ac:dyDescent="0.25">
      <c r="A108" s="539" t="s">
        <v>95</v>
      </c>
      <c r="B108" s="488" t="s">
        <v>96</v>
      </c>
      <c r="C108" s="453"/>
      <c r="D108" s="453"/>
      <c r="E108" s="453"/>
      <c r="F108" s="453"/>
      <c r="G108" s="444"/>
      <c r="H108" s="444"/>
      <c r="I108" s="444"/>
      <c r="J108" s="533"/>
      <c r="K108" s="498"/>
      <c r="L108" s="491"/>
      <c r="M108" s="444"/>
      <c r="N108" s="444"/>
      <c r="O108" s="444"/>
      <c r="P108" s="444"/>
      <c r="Q108" s="444"/>
      <c r="R108" s="444"/>
      <c r="S108" s="444"/>
      <c r="T108" s="444"/>
      <c r="U108" s="452"/>
      <c r="V108" s="444"/>
      <c r="W108" s="444"/>
      <c r="X108" s="444"/>
      <c r="Y108" s="424"/>
      <c r="Z108" s="424"/>
      <c r="AA108" s="424"/>
      <c r="AB108" s="424"/>
      <c r="AC108" s="424"/>
      <c r="AD108" s="444"/>
      <c r="AE108" s="444"/>
      <c r="AF108" s="444"/>
      <c r="AG108" s="444"/>
      <c r="AH108" s="444"/>
      <c r="AI108" s="444"/>
      <c r="AJ108" s="444"/>
      <c r="AK108" s="424"/>
      <c r="AL108" s="424"/>
      <c r="AM108" s="424"/>
      <c r="AN108" s="424"/>
      <c r="AO108" s="424"/>
      <c r="AP108" s="424"/>
      <c r="AQ108" s="424"/>
      <c r="AR108" s="424"/>
      <c r="AS108" s="424"/>
      <c r="AT108" s="424"/>
      <c r="AU108" s="424"/>
      <c r="AV108" s="424"/>
      <c r="AW108" s="424"/>
      <c r="AX108" s="424"/>
      <c r="AY108" s="424"/>
      <c r="AZ108" s="424"/>
      <c r="BA108" s="444"/>
      <c r="BB108" s="444"/>
      <c r="BC108" s="444"/>
      <c r="BD108" s="444"/>
      <c r="BE108" s="444"/>
      <c r="BF108" s="424"/>
      <c r="BG108" s="424"/>
      <c r="BH108" s="424"/>
      <c r="BI108" s="424"/>
      <c r="BJ108" s="424"/>
      <c r="BK108" s="424"/>
      <c r="BL108" s="424"/>
      <c r="BM108" s="424"/>
      <c r="BN108" s="424"/>
      <c r="BO108" s="424"/>
    </row>
    <row r="109" spans="1:67" ht="15.75" x14ac:dyDescent="0.25">
      <c r="A109" s="500" t="s">
        <v>97</v>
      </c>
      <c r="B109" s="551"/>
      <c r="C109" s="453"/>
      <c r="D109" s="453"/>
      <c r="E109" s="453"/>
      <c r="F109" s="453"/>
      <c r="G109" s="444"/>
      <c r="H109" s="444"/>
      <c r="I109" s="444"/>
      <c r="J109" s="533"/>
      <c r="K109" s="540"/>
      <c r="L109" s="491"/>
      <c r="M109" s="444"/>
      <c r="N109" s="444"/>
      <c r="O109" s="444"/>
      <c r="P109" s="444"/>
      <c r="Q109" s="444"/>
      <c r="R109" s="444"/>
      <c r="S109" s="444"/>
      <c r="T109" s="444"/>
      <c r="U109" s="452"/>
      <c r="V109" s="444"/>
      <c r="W109" s="444"/>
      <c r="X109" s="444"/>
      <c r="Y109" s="424"/>
      <c r="Z109" s="424"/>
      <c r="AA109" s="424"/>
      <c r="AB109" s="424"/>
      <c r="AC109" s="424"/>
      <c r="AD109" s="444"/>
      <c r="AE109" s="444"/>
      <c r="AF109" s="444"/>
      <c r="AG109" s="444"/>
      <c r="AH109" s="444"/>
      <c r="AI109" s="444"/>
      <c r="AJ109" s="444"/>
      <c r="AK109" s="424"/>
      <c r="AL109" s="424"/>
      <c r="AM109" s="424"/>
      <c r="AN109" s="424"/>
      <c r="AO109" s="424"/>
      <c r="AP109" s="424"/>
      <c r="AQ109" s="424"/>
      <c r="AR109" s="424"/>
      <c r="AS109" s="424"/>
      <c r="AT109" s="424"/>
      <c r="AU109" s="424"/>
      <c r="AV109" s="424"/>
      <c r="AW109" s="424"/>
      <c r="AX109" s="424"/>
      <c r="AY109" s="424"/>
      <c r="AZ109" s="424"/>
      <c r="BA109" s="444"/>
      <c r="BB109" s="444"/>
      <c r="BC109" s="444"/>
      <c r="BD109" s="444"/>
      <c r="BE109" s="444"/>
      <c r="BF109" s="424"/>
      <c r="BG109" s="424"/>
      <c r="BH109" s="424"/>
      <c r="BI109" s="424"/>
      <c r="BJ109" s="424"/>
      <c r="BK109" s="424"/>
      <c r="BL109" s="424"/>
      <c r="BM109" s="424"/>
      <c r="BN109" s="424"/>
      <c r="BO109" s="424"/>
    </row>
    <row r="110" spans="1:67" ht="15.75" x14ac:dyDescent="0.25">
      <c r="A110" s="501" t="s">
        <v>98</v>
      </c>
      <c r="B110" s="552"/>
      <c r="C110" s="453"/>
      <c r="D110" s="453"/>
      <c r="E110" s="453"/>
      <c r="F110" s="453"/>
      <c r="G110" s="444"/>
      <c r="H110" s="444"/>
      <c r="I110" s="444"/>
      <c r="J110" s="533"/>
      <c r="K110" s="540"/>
      <c r="L110" s="491"/>
      <c r="M110" s="444"/>
      <c r="N110" s="444"/>
      <c r="O110" s="444"/>
      <c r="P110" s="444"/>
      <c r="Q110" s="444"/>
      <c r="R110" s="444"/>
      <c r="S110" s="444"/>
      <c r="T110" s="444"/>
      <c r="U110" s="452"/>
      <c r="V110" s="444"/>
      <c r="W110" s="444"/>
      <c r="X110" s="444"/>
      <c r="Y110" s="424"/>
      <c r="Z110" s="424"/>
      <c r="AA110" s="424"/>
      <c r="AB110" s="424"/>
      <c r="AC110" s="424"/>
      <c r="AD110" s="444"/>
      <c r="AE110" s="444"/>
      <c r="AF110" s="444"/>
      <c r="AG110" s="444"/>
      <c r="AH110" s="444"/>
      <c r="AI110" s="444"/>
      <c r="AJ110" s="444"/>
      <c r="AK110" s="424"/>
      <c r="AL110" s="424"/>
      <c r="AM110" s="424"/>
      <c r="AN110" s="424"/>
      <c r="AO110" s="424"/>
      <c r="AP110" s="424"/>
      <c r="AQ110" s="424"/>
      <c r="AR110" s="424"/>
      <c r="AS110" s="424"/>
      <c r="AT110" s="424"/>
      <c r="AU110" s="424"/>
      <c r="AV110" s="424"/>
      <c r="AW110" s="424"/>
      <c r="AX110" s="424"/>
      <c r="AY110" s="424"/>
      <c r="AZ110" s="424"/>
      <c r="BA110" s="444"/>
      <c r="BB110" s="444"/>
      <c r="BC110" s="444"/>
      <c r="BD110" s="444"/>
      <c r="BE110" s="444"/>
      <c r="BF110" s="424"/>
      <c r="BG110" s="424"/>
      <c r="BH110" s="424"/>
      <c r="BI110" s="424"/>
      <c r="BJ110" s="424"/>
      <c r="BK110" s="424"/>
      <c r="BL110" s="424"/>
      <c r="BM110" s="424"/>
      <c r="BN110" s="424"/>
      <c r="BO110" s="424"/>
    </row>
    <row r="111" spans="1:67" ht="15.75" x14ac:dyDescent="0.25">
      <c r="A111" s="501" t="s">
        <v>99</v>
      </c>
      <c r="B111" s="552"/>
      <c r="C111" s="453"/>
      <c r="D111" s="453"/>
      <c r="E111" s="453"/>
      <c r="F111" s="453"/>
      <c r="G111" s="444"/>
      <c r="H111" s="444"/>
      <c r="I111" s="444"/>
      <c r="J111" s="444"/>
      <c r="K111" s="541"/>
      <c r="L111" s="491"/>
      <c r="M111" s="444"/>
      <c r="N111" s="444"/>
      <c r="O111" s="444"/>
      <c r="P111" s="444"/>
      <c r="Q111" s="444"/>
      <c r="R111" s="444"/>
      <c r="S111" s="444"/>
      <c r="T111" s="444"/>
      <c r="U111" s="452"/>
      <c r="V111" s="444"/>
      <c r="W111" s="444"/>
      <c r="X111" s="444"/>
      <c r="Y111" s="424"/>
      <c r="Z111" s="424"/>
      <c r="AA111" s="424"/>
      <c r="AB111" s="424"/>
      <c r="AC111" s="424"/>
      <c r="AD111" s="444"/>
      <c r="AE111" s="444"/>
      <c r="AF111" s="444"/>
      <c r="AG111" s="444"/>
      <c r="AH111" s="444"/>
      <c r="AI111" s="444"/>
      <c r="AJ111" s="444"/>
      <c r="AK111" s="424"/>
      <c r="AL111" s="424"/>
      <c r="AM111" s="424"/>
      <c r="AN111" s="424"/>
      <c r="AO111" s="424"/>
      <c r="AP111" s="424"/>
      <c r="AQ111" s="424"/>
      <c r="AR111" s="424"/>
      <c r="AS111" s="424"/>
      <c r="AT111" s="424"/>
      <c r="AU111" s="424"/>
      <c r="AV111" s="424"/>
      <c r="AW111" s="424"/>
      <c r="AX111" s="424"/>
      <c r="AY111" s="424"/>
      <c r="AZ111" s="424"/>
      <c r="BA111" s="444"/>
      <c r="BB111" s="444"/>
      <c r="BC111" s="444"/>
      <c r="BD111" s="444"/>
      <c r="BE111" s="444"/>
      <c r="BF111" s="424"/>
      <c r="BG111" s="424"/>
      <c r="BH111" s="424"/>
      <c r="BI111" s="424"/>
      <c r="BJ111" s="424"/>
      <c r="BK111" s="424"/>
      <c r="BL111" s="424"/>
      <c r="BM111" s="424"/>
      <c r="BN111" s="424"/>
      <c r="BO111" s="424"/>
    </row>
    <row r="112" spans="1:67" ht="15.75" x14ac:dyDescent="0.25">
      <c r="A112" s="501" t="s">
        <v>100</v>
      </c>
      <c r="B112" s="552"/>
      <c r="C112" s="453"/>
      <c r="D112" s="453"/>
      <c r="E112" s="453"/>
      <c r="F112" s="453"/>
      <c r="G112" s="444"/>
      <c r="H112" s="444"/>
      <c r="I112" s="444"/>
      <c r="J112" s="444"/>
      <c r="K112" s="541"/>
      <c r="L112" s="491"/>
      <c r="M112" s="444"/>
      <c r="N112" s="444"/>
      <c r="O112" s="444"/>
      <c r="P112" s="444"/>
      <c r="Q112" s="444"/>
      <c r="R112" s="444"/>
      <c r="S112" s="444"/>
      <c r="T112" s="444"/>
      <c r="U112" s="452"/>
      <c r="V112" s="444"/>
      <c r="W112" s="444"/>
      <c r="X112" s="444"/>
      <c r="Y112" s="424"/>
      <c r="Z112" s="424"/>
      <c r="AA112" s="424"/>
      <c r="AB112" s="424"/>
      <c r="AC112" s="424"/>
      <c r="AD112" s="444"/>
      <c r="AE112" s="444"/>
      <c r="AF112" s="444"/>
      <c r="AG112" s="444"/>
      <c r="AH112" s="444"/>
      <c r="AI112" s="444"/>
      <c r="AJ112" s="444"/>
      <c r="AK112" s="424"/>
      <c r="AL112" s="424"/>
      <c r="AM112" s="424"/>
      <c r="AN112" s="424"/>
      <c r="AO112" s="424"/>
      <c r="AP112" s="424"/>
      <c r="AQ112" s="424"/>
      <c r="AR112" s="424"/>
      <c r="AS112" s="424"/>
      <c r="AT112" s="424"/>
      <c r="AU112" s="424"/>
      <c r="AV112" s="424"/>
      <c r="AW112" s="424"/>
      <c r="AX112" s="424"/>
      <c r="AY112" s="424"/>
      <c r="AZ112" s="424"/>
      <c r="BA112" s="444"/>
      <c r="BB112" s="444"/>
      <c r="BC112" s="444"/>
      <c r="BD112" s="444"/>
      <c r="BE112" s="444"/>
      <c r="BF112" s="424"/>
      <c r="BG112" s="424"/>
      <c r="BH112" s="424"/>
      <c r="BI112" s="424"/>
      <c r="BJ112" s="424"/>
      <c r="BK112" s="424"/>
      <c r="BL112" s="424"/>
      <c r="BM112" s="424"/>
      <c r="BN112" s="424"/>
      <c r="BO112" s="424"/>
    </row>
    <row r="113" spans="1:67" ht="15.75" x14ac:dyDescent="0.25">
      <c r="A113" s="501" t="s">
        <v>101</v>
      </c>
      <c r="B113" s="552"/>
      <c r="C113" s="453"/>
      <c r="D113" s="453"/>
      <c r="E113" s="453"/>
      <c r="F113" s="453"/>
      <c r="G113" s="444"/>
      <c r="H113" s="444"/>
      <c r="I113" s="444"/>
      <c r="J113" s="444"/>
      <c r="K113" s="541"/>
      <c r="L113" s="491"/>
      <c r="M113" s="444"/>
      <c r="N113" s="444"/>
      <c r="O113" s="444"/>
      <c r="P113" s="444"/>
      <c r="Q113" s="444"/>
      <c r="R113" s="444"/>
      <c r="S113" s="444"/>
      <c r="T113" s="444"/>
      <c r="U113" s="452"/>
      <c r="V113" s="444"/>
      <c r="W113" s="444"/>
      <c r="X113" s="444"/>
      <c r="Y113" s="424"/>
      <c r="Z113" s="424"/>
      <c r="AA113" s="424"/>
      <c r="AB113" s="424"/>
      <c r="AC113" s="424"/>
      <c r="AD113" s="444"/>
      <c r="AE113" s="444"/>
      <c r="AF113" s="444"/>
      <c r="AG113" s="444"/>
      <c r="AH113" s="444"/>
      <c r="AI113" s="444"/>
      <c r="AJ113" s="444"/>
      <c r="AK113" s="424"/>
      <c r="AL113" s="424"/>
      <c r="AM113" s="424"/>
      <c r="AN113" s="424"/>
      <c r="AO113" s="424"/>
      <c r="AP113" s="424"/>
      <c r="AQ113" s="424"/>
      <c r="AR113" s="424"/>
      <c r="AS113" s="424"/>
      <c r="AT113" s="424"/>
      <c r="AU113" s="424"/>
      <c r="AV113" s="424"/>
      <c r="AW113" s="424"/>
      <c r="AX113" s="424"/>
      <c r="AY113" s="424"/>
      <c r="AZ113" s="424"/>
      <c r="BA113" s="444"/>
      <c r="BB113" s="444"/>
      <c r="BC113" s="444"/>
      <c r="BD113" s="444"/>
      <c r="BE113" s="444"/>
      <c r="BF113" s="236"/>
      <c r="BG113" s="236"/>
      <c r="BH113" s="236"/>
      <c r="BI113" s="236"/>
      <c r="BJ113" s="236"/>
      <c r="BK113" s="236"/>
      <c r="BL113" s="236"/>
      <c r="BM113" s="236"/>
      <c r="BN113" s="236"/>
      <c r="BO113" s="236"/>
    </row>
    <row r="114" spans="1:67" ht="15.75" x14ac:dyDescent="0.25">
      <c r="A114" s="539" t="s">
        <v>27</v>
      </c>
      <c r="B114" s="615">
        <v>0</v>
      </c>
      <c r="C114" s="542"/>
      <c r="D114" s="453"/>
      <c r="E114" s="453"/>
      <c r="F114" s="453"/>
      <c r="G114" s="444"/>
      <c r="H114" s="444"/>
      <c r="I114" s="444"/>
      <c r="J114" s="444"/>
      <c r="K114" s="541"/>
      <c r="L114" s="491"/>
      <c r="M114" s="444"/>
      <c r="N114" s="444"/>
      <c r="O114" s="444"/>
      <c r="P114" s="444"/>
      <c r="Q114" s="444"/>
      <c r="R114" s="444"/>
      <c r="S114" s="444"/>
      <c r="T114" s="444"/>
      <c r="U114" s="452"/>
      <c r="V114" s="444"/>
      <c r="W114" s="444"/>
      <c r="X114" s="444"/>
      <c r="Y114" s="424"/>
      <c r="Z114" s="424"/>
      <c r="AA114" s="424"/>
      <c r="AB114" s="424"/>
      <c r="AC114" s="424"/>
      <c r="AD114" s="444"/>
      <c r="AE114" s="444"/>
      <c r="AF114" s="444"/>
      <c r="AG114" s="444"/>
      <c r="AH114" s="444"/>
      <c r="AI114" s="444"/>
      <c r="AJ114" s="444"/>
      <c r="AK114" s="424"/>
      <c r="AL114" s="424"/>
      <c r="AM114" s="424"/>
      <c r="AN114" s="424"/>
      <c r="AO114" s="424"/>
      <c r="AP114" s="424"/>
      <c r="AQ114" s="424"/>
      <c r="AR114" s="424"/>
      <c r="AS114" s="424"/>
      <c r="AT114" s="424"/>
      <c r="AU114" s="424"/>
      <c r="AV114" s="424"/>
      <c r="AW114" s="424"/>
      <c r="AX114" s="424"/>
      <c r="AY114" s="424"/>
      <c r="AZ114" s="424"/>
      <c r="BA114" s="444"/>
      <c r="BB114" s="444"/>
      <c r="BC114" s="444"/>
      <c r="BD114" s="444"/>
      <c r="BE114" s="444"/>
      <c r="BF114" s="236"/>
      <c r="BG114" s="236"/>
      <c r="BH114" s="236"/>
      <c r="BI114" s="236"/>
      <c r="BJ114" s="236"/>
      <c r="BK114" s="236"/>
      <c r="BL114" s="236"/>
      <c r="BM114" s="236"/>
      <c r="BN114" s="236"/>
      <c r="BO114" s="236"/>
    </row>
    <row r="115" spans="1:67" s="103" customFormat="1" x14ac:dyDescent="0.2">
      <c r="A115" s="543"/>
      <c r="B115" s="444"/>
      <c r="C115" s="444"/>
      <c r="D115" s="444"/>
      <c r="E115" s="444"/>
      <c r="F115" s="444"/>
      <c r="G115" s="444"/>
      <c r="H115" s="444"/>
      <c r="I115" s="444"/>
      <c r="J115" s="444"/>
      <c r="K115" s="444"/>
      <c r="L115" s="541"/>
      <c r="M115" s="444"/>
      <c r="N115" s="444"/>
      <c r="O115" s="444"/>
      <c r="P115" s="444"/>
      <c r="Q115" s="444"/>
      <c r="R115" s="444"/>
      <c r="S115" s="444"/>
      <c r="T115" s="444"/>
      <c r="U115" s="444"/>
      <c r="V115" s="452"/>
      <c r="W115" s="444"/>
      <c r="X115" s="444"/>
      <c r="Y115" s="444"/>
      <c r="Z115" s="444"/>
      <c r="AA115" s="444"/>
      <c r="AB115" s="444"/>
      <c r="AC115" s="444"/>
      <c r="AD115" s="444"/>
      <c r="AE115" s="444"/>
      <c r="AF115" s="444"/>
      <c r="AG115" s="444"/>
      <c r="AH115" s="444"/>
      <c r="AI115" s="444"/>
      <c r="AJ115" s="444"/>
      <c r="AK115" s="444"/>
      <c r="AL115" s="444"/>
      <c r="AM115" s="444"/>
      <c r="AN115" s="444"/>
      <c r="AO115" s="444"/>
      <c r="AP115" s="444"/>
      <c r="AQ115" s="444"/>
      <c r="AR115" s="444"/>
      <c r="AS115" s="444"/>
      <c r="AT115" s="444"/>
      <c r="AU115" s="444"/>
      <c r="AV115" s="444"/>
      <c r="AW115" s="444"/>
      <c r="AX115" s="444"/>
      <c r="AY115" s="444"/>
      <c r="AZ115" s="444"/>
      <c r="BA115" s="444"/>
      <c r="BB115" s="444"/>
      <c r="BC115" s="444"/>
      <c r="BD115" s="444"/>
      <c r="BE115" s="444"/>
      <c r="BF115" s="235"/>
      <c r="BG115" s="235"/>
      <c r="BH115" s="235"/>
      <c r="BI115" s="235"/>
      <c r="BJ115" s="235"/>
      <c r="BK115" s="235"/>
      <c r="BL115" s="235"/>
      <c r="BM115" s="235"/>
      <c r="BN115" s="235"/>
      <c r="BO115" s="235"/>
    </row>
    <row r="116" spans="1:67" s="103" customFormat="1" x14ac:dyDescent="0.2">
      <c r="A116" s="543"/>
      <c r="B116" s="444"/>
      <c r="C116" s="444"/>
      <c r="D116" s="444"/>
      <c r="E116" s="444"/>
      <c r="F116" s="444"/>
      <c r="G116" s="444"/>
      <c r="H116" s="444"/>
      <c r="I116" s="444"/>
      <c r="J116" s="444"/>
      <c r="K116" s="444"/>
      <c r="L116" s="541"/>
      <c r="M116" s="444"/>
      <c r="N116" s="444"/>
      <c r="O116" s="444"/>
      <c r="P116" s="444"/>
      <c r="Q116" s="444"/>
      <c r="R116" s="444"/>
      <c r="S116" s="444"/>
      <c r="T116" s="444"/>
      <c r="U116" s="444"/>
      <c r="V116" s="452"/>
      <c r="W116" s="444"/>
      <c r="X116" s="444"/>
      <c r="Y116" s="444"/>
      <c r="Z116" s="444"/>
      <c r="AA116" s="444"/>
      <c r="AB116" s="444"/>
      <c r="AC116" s="444"/>
      <c r="AD116" s="444"/>
      <c r="AE116" s="444"/>
      <c r="AF116" s="444"/>
      <c r="AG116" s="444"/>
      <c r="AH116" s="444"/>
      <c r="AI116" s="444"/>
      <c r="AJ116" s="444"/>
      <c r="AK116" s="444"/>
      <c r="AL116" s="444"/>
      <c r="AM116" s="444"/>
      <c r="AN116" s="444"/>
      <c r="AO116" s="444"/>
      <c r="AP116" s="444"/>
      <c r="AQ116" s="444"/>
      <c r="AR116" s="444"/>
      <c r="AS116" s="444"/>
      <c r="AT116" s="444"/>
      <c r="AU116" s="444"/>
      <c r="AV116" s="444"/>
      <c r="AW116" s="444"/>
      <c r="AX116" s="444"/>
      <c r="AY116" s="444"/>
      <c r="AZ116" s="444"/>
      <c r="BA116" s="444"/>
      <c r="BB116" s="444"/>
      <c r="BC116" s="444"/>
      <c r="BD116" s="444"/>
      <c r="BE116" s="444"/>
      <c r="BF116" s="235"/>
      <c r="BG116" s="235"/>
      <c r="BH116" s="235"/>
      <c r="BI116" s="235"/>
      <c r="BJ116" s="235"/>
      <c r="BK116" s="235"/>
      <c r="BL116" s="235"/>
      <c r="BM116" s="235"/>
      <c r="BN116" s="235"/>
      <c r="BO116" s="235"/>
    </row>
    <row r="117" spans="1:67" s="103" customFormat="1" x14ac:dyDescent="0.2">
      <c r="A117" s="543"/>
      <c r="B117" s="444"/>
      <c r="C117" s="444"/>
      <c r="D117" s="444"/>
      <c r="E117" s="444"/>
      <c r="F117" s="444"/>
      <c r="G117" s="444"/>
      <c r="H117" s="444"/>
      <c r="I117" s="444"/>
      <c r="J117" s="444"/>
      <c r="K117" s="444"/>
      <c r="L117" s="541"/>
      <c r="M117" s="444"/>
      <c r="N117" s="444"/>
      <c r="O117" s="444"/>
      <c r="P117" s="444"/>
      <c r="Q117" s="444"/>
      <c r="R117" s="444"/>
      <c r="S117" s="444"/>
      <c r="T117" s="444"/>
      <c r="U117" s="444"/>
      <c r="V117" s="452"/>
      <c r="W117" s="444"/>
      <c r="X117" s="444"/>
      <c r="Y117" s="444"/>
      <c r="Z117" s="444"/>
      <c r="AA117" s="444"/>
      <c r="AB117" s="444"/>
      <c r="AC117" s="444"/>
      <c r="AD117" s="444"/>
      <c r="AE117" s="444"/>
      <c r="AF117" s="444"/>
      <c r="AG117" s="444"/>
      <c r="AH117" s="444"/>
      <c r="AI117" s="444"/>
      <c r="AJ117" s="444"/>
      <c r="AK117" s="444"/>
      <c r="AL117" s="444"/>
      <c r="AM117" s="444"/>
      <c r="AN117" s="444"/>
      <c r="AO117" s="444"/>
      <c r="AP117" s="444"/>
      <c r="AQ117" s="444"/>
      <c r="AR117" s="444"/>
      <c r="AS117" s="444"/>
      <c r="AT117" s="444"/>
      <c r="AU117" s="444"/>
      <c r="AV117" s="444"/>
      <c r="AW117" s="444"/>
      <c r="AX117" s="444"/>
      <c r="AY117" s="444"/>
      <c r="AZ117" s="444"/>
      <c r="BA117" s="444"/>
      <c r="BB117" s="444"/>
      <c r="BC117" s="444"/>
      <c r="BD117" s="444"/>
      <c r="BE117" s="444"/>
      <c r="BF117" s="235"/>
      <c r="BG117" s="235"/>
      <c r="BH117" s="235"/>
      <c r="BI117" s="235"/>
      <c r="BJ117" s="235"/>
      <c r="BK117" s="235"/>
      <c r="BL117" s="235"/>
      <c r="BM117" s="235"/>
      <c r="BN117" s="235"/>
      <c r="BO117" s="235"/>
    </row>
    <row r="118" spans="1:67" s="103" customFormat="1" x14ac:dyDescent="0.2">
      <c r="A118" s="543"/>
      <c r="B118" s="444"/>
      <c r="C118" s="444"/>
      <c r="D118" s="444"/>
      <c r="E118" s="444"/>
      <c r="F118" s="444"/>
      <c r="G118" s="444"/>
      <c r="H118" s="444"/>
      <c r="I118" s="444"/>
      <c r="J118" s="444"/>
      <c r="K118" s="444"/>
      <c r="L118" s="541"/>
      <c r="M118" s="444"/>
      <c r="N118" s="444"/>
      <c r="O118" s="444"/>
      <c r="P118" s="444"/>
      <c r="Q118" s="444"/>
      <c r="R118" s="444"/>
      <c r="S118" s="444"/>
      <c r="T118" s="444"/>
      <c r="U118" s="444"/>
      <c r="V118" s="452"/>
      <c r="W118" s="444"/>
      <c r="X118" s="444"/>
      <c r="Y118" s="444"/>
      <c r="Z118" s="444"/>
      <c r="AA118" s="444"/>
      <c r="AB118" s="444"/>
      <c r="AC118" s="444"/>
      <c r="AD118" s="444"/>
      <c r="AE118" s="444"/>
      <c r="AF118" s="444"/>
      <c r="AG118" s="444"/>
      <c r="AH118" s="444"/>
      <c r="AI118" s="444"/>
      <c r="AJ118" s="444"/>
      <c r="AK118" s="444"/>
      <c r="AL118" s="444"/>
      <c r="AM118" s="444"/>
      <c r="AN118" s="444"/>
      <c r="AO118" s="444"/>
      <c r="AP118" s="444"/>
      <c r="AQ118" s="444"/>
      <c r="AR118" s="444"/>
      <c r="AS118" s="444"/>
      <c r="AT118" s="444"/>
      <c r="AU118" s="444"/>
      <c r="AV118" s="444"/>
      <c r="AW118" s="444"/>
      <c r="AX118" s="444"/>
      <c r="AY118" s="444"/>
      <c r="AZ118" s="444"/>
      <c r="BA118" s="444"/>
      <c r="BB118" s="444"/>
      <c r="BC118" s="444"/>
      <c r="BD118" s="444"/>
      <c r="BE118" s="444"/>
      <c r="BF118" s="235"/>
      <c r="BG118" s="235"/>
      <c r="BH118" s="235"/>
      <c r="BI118" s="235"/>
      <c r="BJ118" s="235"/>
      <c r="BK118" s="235"/>
      <c r="BL118" s="235"/>
      <c r="BM118" s="235"/>
      <c r="BN118" s="235"/>
      <c r="BO118" s="235"/>
    </row>
    <row r="119" spans="1:67" s="103" customFormat="1" x14ac:dyDescent="0.2">
      <c r="A119" s="543"/>
      <c r="B119" s="444"/>
      <c r="C119" s="444"/>
      <c r="D119" s="444"/>
      <c r="E119" s="444"/>
      <c r="F119" s="444"/>
      <c r="G119" s="444"/>
      <c r="H119" s="444"/>
      <c r="I119" s="444"/>
      <c r="J119" s="444"/>
      <c r="K119" s="444"/>
      <c r="L119" s="541"/>
      <c r="M119" s="444"/>
      <c r="N119" s="444"/>
      <c r="O119" s="444"/>
      <c r="P119" s="444"/>
      <c r="Q119" s="444"/>
      <c r="R119" s="444"/>
      <c r="S119" s="444"/>
      <c r="T119" s="444"/>
      <c r="U119" s="444"/>
      <c r="V119" s="452"/>
      <c r="W119" s="444"/>
      <c r="X119" s="444"/>
      <c r="Y119" s="444"/>
      <c r="Z119" s="444"/>
      <c r="AA119" s="444"/>
      <c r="AB119" s="444"/>
      <c r="AC119" s="444"/>
      <c r="AD119" s="444"/>
      <c r="AE119" s="444"/>
      <c r="AF119" s="444"/>
      <c r="AG119" s="444"/>
      <c r="AH119" s="444"/>
      <c r="AI119" s="444"/>
      <c r="AJ119" s="444"/>
      <c r="AK119" s="444"/>
      <c r="AL119" s="444"/>
      <c r="AM119" s="444"/>
      <c r="AN119" s="444"/>
      <c r="AO119" s="444"/>
      <c r="AP119" s="444"/>
      <c r="AQ119" s="444"/>
      <c r="AR119" s="444"/>
      <c r="AS119" s="444"/>
      <c r="AT119" s="444"/>
      <c r="AU119" s="444"/>
      <c r="AV119" s="444"/>
      <c r="AW119" s="444"/>
      <c r="AX119" s="444"/>
      <c r="AY119" s="444"/>
      <c r="AZ119" s="444"/>
      <c r="BA119" s="444"/>
      <c r="BB119" s="444"/>
      <c r="BC119" s="444"/>
      <c r="BD119" s="444"/>
      <c r="BE119" s="444"/>
      <c r="BF119" s="235"/>
      <c r="BG119" s="235"/>
      <c r="BH119" s="235"/>
      <c r="BI119" s="235"/>
      <c r="BJ119" s="235"/>
      <c r="BK119" s="235"/>
      <c r="BL119" s="235"/>
      <c r="BM119" s="235"/>
      <c r="BN119" s="235"/>
      <c r="BO119" s="235"/>
    </row>
    <row r="120" spans="1:67" s="103" customFormat="1" x14ac:dyDescent="0.2">
      <c r="A120" s="543"/>
      <c r="B120" s="444"/>
      <c r="C120" s="444"/>
      <c r="D120" s="444"/>
      <c r="E120" s="444"/>
      <c r="F120" s="444"/>
      <c r="G120" s="444"/>
      <c r="H120" s="444"/>
      <c r="I120" s="444"/>
      <c r="J120" s="444"/>
      <c r="K120" s="444"/>
      <c r="L120" s="541"/>
      <c r="M120" s="444"/>
      <c r="N120" s="444"/>
      <c r="O120" s="444"/>
      <c r="P120" s="444"/>
      <c r="Q120" s="444"/>
      <c r="R120" s="444"/>
      <c r="S120" s="444"/>
      <c r="T120" s="444"/>
      <c r="U120" s="444"/>
      <c r="V120" s="452"/>
      <c r="W120" s="444"/>
      <c r="X120" s="444"/>
      <c r="Y120" s="444"/>
      <c r="Z120" s="444"/>
      <c r="AA120" s="444"/>
      <c r="AB120" s="444"/>
      <c r="AC120" s="444"/>
      <c r="AD120" s="444"/>
      <c r="AE120" s="444"/>
      <c r="AF120" s="444"/>
      <c r="AG120" s="444"/>
      <c r="AH120" s="444"/>
      <c r="AI120" s="444"/>
      <c r="AJ120" s="444"/>
      <c r="AK120" s="444"/>
      <c r="AL120" s="444"/>
      <c r="AM120" s="444"/>
      <c r="AN120" s="444"/>
      <c r="AO120" s="444"/>
      <c r="AP120" s="444"/>
      <c r="AQ120" s="444"/>
      <c r="AR120" s="444"/>
      <c r="AS120" s="444"/>
      <c r="AT120" s="444"/>
      <c r="AU120" s="444"/>
      <c r="AV120" s="444"/>
      <c r="AW120" s="444"/>
      <c r="AX120" s="444"/>
      <c r="AY120" s="444"/>
      <c r="AZ120" s="444"/>
      <c r="BA120" s="444"/>
      <c r="BB120" s="444"/>
      <c r="BC120" s="444"/>
      <c r="BD120" s="444"/>
      <c r="BE120" s="444"/>
      <c r="BF120" s="235"/>
      <c r="BG120" s="235"/>
      <c r="BH120" s="235"/>
      <c r="BI120" s="235"/>
      <c r="BJ120" s="235"/>
      <c r="BK120" s="235"/>
      <c r="BL120" s="235"/>
      <c r="BM120" s="235"/>
      <c r="BN120" s="235"/>
      <c r="BO120" s="235"/>
    </row>
    <row r="121" spans="1:67" s="103" customFormat="1" x14ac:dyDescent="0.2">
      <c r="A121" s="543"/>
      <c r="B121" s="444"/>
      <c r="C121" s="444"/>
      <c r="D121" s="444"/>
      <c r="E121" s="444"/>
      <c r="F121" s="444"/>
      <c r="G121" s="444"/>
      <c r="H121" s="444"/>
      <c r="I121" s="444"/>
      <c r="J121" s="444"/>
      <c r="K121" s="444"/>
      <c r="L121" s="541"/>
      <c r="M121" s="444"/>
      <c r="N121" s="444"/>
      <c r="O121" s="444"/>
      <c r="P121" s="444"/>
      <c r="Q121" s="444"/>
      <c r="R121" s="444"/>
      <c r="S121" s="444"/>
      <c r="T121" s="444"/>
      <c r="U121" s="444"/>
      <c r="V121" s="452"/>
      <c r="W121" s="444"/>
      <c r="X121" s="444"/>
      <c r="Y121" s="444"/>
      <c r="Z121" s="444"/>
      <c r="AA121" s="444"/>
      <c r="AB121" s="444"/>
      <c r="AC121" s="444"/>
      <c r="AD121" s="444"/>
      <c r="AE121" s="444"/>
      <c r="AF121" s="444"/>
      <c r="AG121" s="444"/>
      <c r="AH121" s="444"/>
      <c r="AI121" s="444"/>
      <c r="AJ121" s="444"/>
      <c r="AK121" s="444"/>
      <c r="AL121" s="444"/>
      <c r="AM121" s="444"/>
      <c r="AN121" s="444"/>
      <c r="AO121" s="444"/>
      <c r="AP121" s="444"/>
      <c r="AQ121" s="444"/>
      <c r="AR121" s="444"/>
      <c r="AS121" s="444"/>
      <c r="AT121" s="444"/>
      <c r="AU121" s="444"/>
      <c r="AV121" s="444"/>
      <c r="AW121" s="444"/>
      <c r="AX121" s="444"/>
      <c r="AY121" s="444"/>
      <c r="AZ121" s="444"/>
      <c r="BA121" s="444"/>
      <c r="BB121" s="444"/>
      <c r="BC121" s="444"/>
      <c r="BD121" s="444"/>
      <c r="BE121" s="444"/>
      <c r="BF121" s="235"/>
      <c r="BG121" s="235"/>
      <c r="BH121" s="235"/>
      <c r="BI121" s="235"/>
      <c r="BJ121" s="235"/>
      <c r="BK121" s="235"/>
      <c r="BL121" s="235"/>
      <c r="BM121" s="235"/>
      <c r="BN121" s="235"/>
      <c r="BO121" s="235"/>
    </row>
    <row r="122" spans="1:67" s="103" customFormat="1" x14ac:dyDescent="0.2">
      <c r="A122" s="543"/>
      <c r="B122" s="444"/>
      <c r="C122" s="444"/>
      <c r="D122" s="444"/>
      <c r="E122" s="444"/>
      <c r="F122" s="444"/>
      <c r="G122" s="444"/>
      <c r="H122" s="444"/>
      <c r="I122" s="444"/>
      <c r="J122" s="444"/>
      <c r="K122" s="444"/>
      <c r="L122" s="541"/>
      <c r="M122" s="444"/>
      <c r="N122" s="444"/>
      <c r="O122" s="444"/>
      <c r="P122" s="444"/>
      <c r="Q122" s="444"/>
      <c r="R122" s="444"/>
      <c r="S122" s="444"/>
      <c r="T122" s="444"/>
      <c r="U122" s="444"/>
      <c r="V122" s="452"/>
      <c r="W122" s="444"/>
      <c r="X122" s="444"/>
      <c r="Y122" s="444"/>
      <c r="Z122" s="444"/>
      <c r="AA122" s="444"/>
      <c r="AB122" s="444"/>
      <c r="AC122" s="444"/>
      <c r="AD122" s="444"/>
      <c r="AE122" s="444"/>
      <c r="AF122" s="444"/>
      <c r="AG122" s="444"/>
      <c r="AH122" s="444"/>
      <c r="AI122" s="444"/>
      <c r="AJ122" s="444"/>
      <c r="AK122" s="444"/>
      <c r="AL122" s="444"/>
      <c r="AM122" s="444"/>
      <c r="AN122" s="444"/>
      <c r="AO122" s="444"/>
      <c r="AP122" s="444"/>
      <c r="AQ122" s="444"/>
      <c r="AR122" s="444"/>
      <c r="AS122" s="444"/>
      <c r="AT122" s="444"/>
      <c r="AU122" s="444"/>
      <c r="AV122" s="444"/>
      <c r="AW122" s="444"/>
      <c r="AX122" s="444"/>
      <c r="AY122" s="444"/>
      <c r="AZ122" s="444"/>
      <c r="BA122" s="444"/>
      <c r="BB122" s="444"/>
      <c r="BC122" s="444"/>
      <c r="BD122" s="444"/>
      <c r="BE122" s="444"/>
      <c r="BF122" s="235"/>
      <c r="BG122" s="235"/>
      <c r="BH122" s="235"/>
      <c r="BI122" s="235"/>
      <c r="BJ122" s="235"/>
      <c r="BK122" s="235"/>
      <c r="BL122" s="235"/>
      <c r="BM122" s="235"/>
      <c r="BN122" s="235"/>
      <c r="BO122" s="235"/>
    </row>
    <row r="123" spans="1:67" s="103" customFormat="1" x14ac:dyDescent="0.2">
      <c r="A123" s="543"/>
      <c r="B123" s="444"/>
      <c r="C123" s="444"/>
      <c r="D123" s="444"/>
      <c r="E123" s="444"/>
      <c r="F123" s="444"/>
      <c r="G123" s="444"/>
      <c r="H123" s="444"/>
      <c r="I123" s="444"/>
      <c r="J123" s="444"/>
      <c r="K123" s="444"/>
      <c r="L123" s="541"/>
      <c r="M123" s="444"/>
      <c r="N123" s="444"/>
      <c r="O123" s="444"/>
      <c r="P123" s="444"/>
      <c r="Q123" s="444"/>
      <c r="R123" s="444"/>
      <c r="S123" s="444"/>
      <c r="T123" s="444"/>
      <c r="U123" s="444"/>
      <c r="V123" s="452"/>
      <c r="W123" s="444"/>
      <c r="X123" s="444"/>
      <c r="Y123" s="444"/>
      <c r="Z123" s="444"/>
      <c r="AA123" s="444"/>
      <c r="AB123" s="444"/>
      <c r="AC123" s="444"/>
      <c r="AD123" s="444"/>
      <c r="AE123" s="444"/>
      <c r="AF123" s="444"/>
      <c r="AG123" s="444"/>
      <c r="AH123" s="444"/>
      <c r="AI123" s="444"/>
      <c r="AJ123" s="444"/>
      <c r="AK123" s="444"/>
      <c r="AL123" s="444"/>
      <c r="AM123" s="444"/>
      <c r="AN123" s="444"/>
      <c r="AO123" s="444"/>
      <c r="AP123" s="444"/>
      <c r="AQ123" s="444"/>
      <c r="AR123" s="444"/>
      <c r="AS123" s="444"/>
      <c r="AT123" s="444"/>
      <c r="AU123" s="444"/>
      <c r="AV123" s="444"/>
      <c r="AW123" s="444"/>
      <c r="AX123" s="444"/>
      <c r="AY123" s="444"/>
      <c r="AZ123" s="444"/>
      <c r="BA123" s="444"/>
      <c r="BB123" s="444"/>
      <c r="BC123" s="444"/>
      <c r="BD123" s="444"/>
      <c r="BE123" s="444"/>
      <c r="BF123" s="235"/>
      <c r="BG123" s="235"/>
      <c r="BH123" s="235"/>
      <c r="BI123" s="235"/>
      <c r="BJ123" s="235"/>
      <c r="BK123" s="235"/>
      <c r="BL123" s="235"/>
      <c r="BM123" s="235"/>
      <c r="BN123" s="235"/>
      <c r="BO123" s="235"/>
    </row>
    <row r="124" spans="1:67" s="103" customFormat="1" x14ac:dyDescent="0.2">
      <c r="A124" s="543"/>
      <c r="B124" s="444"/>
      <c r="C124" s="444"/>
      <c r="D124" s="444"/>
      <c r="E124" s="444"/>
      <c r="F124" s="444"/>
      <c r="G124" s="444"/>
      <c r="H124" s="444"/>
      <c r="I124" s="444"/>
      <c r="J124" s="444"/>
      <c r="K124" s="444"/>
      <c r="L124" s="541"/>
      <c r="M124" s="444"/>
      <c r="N124" s="444"/>
      <c r="O124" s="444"/>
      <c r="P124" s="444"/>
      <c r="Q124" s="444"/>
      <c r="R124" s="444"/>
      <c r="S124" s="444"/>
      <c r="T124" s="444"/>
      <c r="U124" s="444"/>
      <c r="V124" s="452"/>
      <c r="W124" s="444"/>
      <c r="X124" s="444"/>
      <c r="Y124" s="444"/>
      <c r="Z124" s="444"/>
      <c r="AA124" s="444"/>
      <c r="AB124" s="444"/>
      <c r="AC124" s="444"/>
      <c r="AD124" s="444"/>
      <c r="AE124" s="444"/>
      <c r="AF124" s="444"/>
      <c r="AG124" s="444"/>
      <c r="AH124" s="444"/>
      <c r="AI124" s="444"/>
      <c r="AJ124" s="444"/>
      <c r="AK124" s="444"/>
      <c r="AL124" s="444"/>
      <c r="AM124" s="444"/>
      <c r="AN124" s="444"/>
      <c r="AO124" s="444"/>
      <c r="AP124" s="444"/>
      <c r="AQ124" s="444"/>
      <c r="AR124" s="444"/>
      <c r="AS124" s="444"/>
      <c r="AT124" s="444"/>
      <c r="AU124" s="444"/>
      <c r="AV124" s="444"/>
      <c r="AW124" s="444"/>
      <c r="AX124" s="444"/>
      <c r="AY124" s="444"/>
      <c r="AZ124" s="444"/>
      <c r="BA124" s="444"/>
      <c r="BB124" s="444"/>
      <c r="BC124" s="444"/>
      <c r="BD124" s="444"/>
      <c r="BE124" s="444"/>
      <c r="BF124" s="235"/>
      <c r="BG124" s="235"/>
      <c r="BH124" s="235"/>
      <c r="BI124" s="235"/>
      <c r="BJ124" s="235"/>
      <c r="BK124" s="235"/>
      <c r="BL124" s="235"/>
      <c r="BM124" s="235"/>
      <c r="BN124" s="235"/>
      <c r="BO124" s="235"/>
    </row>
    <row r="125" spans="1:67" s="103" customFormat="1" x14ac:dyDescent="0.2">
      <c r="A125" s="543"/>
      <c r="B125" s="444"/>
      <c r="C125" s="444"/>
      <c r="D125" s="444"/>
      <c r="E125" s="444"/>
      <c r="F125" s="444"/>
      <c r="G125" s="444"/>
      <c r="H125" s="444"/>
      <c r="I125" s="444"/>
      <c r="J125" s="444"/>
      <c r="K125" s="444"/>
      <c r="L125" s="541"/>
      <c r="M125" s="444"/>
      <c r="N125" s="444"/>
      <c r="O125" s="444"/>
      <c r="P125" s="444"/>
      <c r="Q125" s="444"/>
      <c r="R125" s="444"/>
      <c r="S125" s="444"/>
      <c r="T125" s="444"/>
      <c r="U125" s="444"/>
      <c r="V125" s="452"/>
      <c r="W125" s="444"/>
      <c r="X125" s="444"/>
      <c r="Y125" s="444"/>
      <c r="Z125" s="444"/>
      <c r="AA125" s="444"/>
      <c r="AB125" s="444"/>
      <c r="AC125" s="444"/>
      <c r="AD125" s="444"/>
      <c r="AE125" s="444"/>
      <c r="AF125" s="444"/>
      <c r="AG125" s="444"/>
      <c r="AH125" s="444"/>
      <c r="AI125" s="444"/>
      <c r="AJ125" s="444"/>
      <c r="AK125" s="444"/>
      <c r="AL125" s="444"/>
      <c r="AM125" s="444"/>
      <c r="AN125" s="444"/>
      <c r="AO125" s="444"/>
      <c r="AP125" s="444"/>
      <c r="AQ125" s="444"/>
      <c r="AR125" s="444"/>
      <c r="AS125" s="444"/>
      <c r="AT125" s="444"/>
      <c r="AU125" s="444"/>
      <c r="AV125" s="444"/>
      <c r="AW125" s="444"/>
      <c r="AX125" s="444"/>
      <c r="AY125" s="444"/>
      <c r="AZ125" s="444"/>
      <c r="BA125" s="444"/>
      <c r="BB125" s="444"/>
      <c r="BC125" s="444"/>
      <c r="BD125" s="444"/>
      <c r="BE125" s="444"/>
      <c r="BF125" s="235"/>
      <c r="BG125" s="235"/>
      <c r="BH125" s="235"/>
      <c r="BI125" s="235"/>
      <c r="BJ125" s="235"/>
      <c r="BK125" s="235"/>
      <c r="BL125" s="235"/>
      <c r="BM125" s="235"/>
      <c r="BN125" s="235"/>
      <c r="BO125" s="235"/>
    </row>
    <row r="126" spans="1:67" s="103" customFormat="1" x14ac:dyDescent="0.2">
      <c r="A126" s="543"/>
      <c r="B126" s="444"/>
      <c r="C126" s="444"/>
      <c r="D126" s="444"/>
      <c r="E126" s="444"/>
      <c r="F126" s="444"/>
      <c r="G126" s="444"/>
      <c r="H126" s="444"/>
      <c r="I126" s="444"/>
      <c r="J126" s="444"/>
      <c r="K126" s="444"/>
      <c r="L126" s="541"/>
      <c r="M126" s="444"/>
      <c r="N126" s="444"/>
      <c r="O126" s="444"/>
      <c r="P126" s="444"/>
      <c r="Q126" s="444"/>
      <c r="R126" s="444"/>
      <c r="S126" s="444"/>
      <c r="T126" s="444"/>
      <c r="U126" s="444"/>
      <c r="V126" s="452"/>
      <c r="W126" s="444"/>
      <c r="X126" s="444"/>
      <c r="Y126" s="444"/>
      <c r="Z126" s="444"/>
      <c r="AA126" s="444"/>
      <c r="AB126" s="444"/>
      <c r="AC126" s="444"/>
      <c r="AD126" s="444"/>
      <c r="AE126" s="444"/>
      <c r="AF126" s="444"/>
      <c r="AG126" s="444"/>
      <c r="AH126" s="444"/>
      <c r="AI126" s="444"/>
      <c r="AJ126" s="444"/>
      <c r="AK126" s="444"/>
      <c r="AL126" s="444"/>
      <c r="AM126" s="444"/>
      <c r="AN126" s="444"/>
      <c r="AO126" s="444"/>
      <c r="AP126" s="444"/>
      <c r="AQ126" s="444"/>
      <c r="AR126" s="444"/>
      <c r="AS126" s="444"/>
      <c r="AT126" s="444"/>
      <c r="AU126" s="444"/>
      <c r="AV126" s="444"/>
      <c r="AW126" s="444"/>
      <c r="AX126" s="444"/>
      <c r="AY126" s="444"/>
      <c r="AZ126" s="444"/>
      <c r="BA126" s="444"/>
      <c r="BB126" s="444"/>
      <c r="BC126" s="444"/>
      <c r="BD126" s="444"/>
      <c r="BE126" s="444"/>
      <c r="BF126" s="235"/>
      <c r="BG126" s="235"/>
      <c r="BH126" s="235"/>
      <c r="BI126" s="235"/>
      <c r="BJ126" s="235"/>
      <c r="BK126" s="235"/>
      <c r="BL126" s="235"/>
      <c r="BM126" s="235"/>
      <c r="BN126" s="235"/>
      <c r="BO126" s="235"/>
    </row>
    <row r="127" spans="1:67" s="103" customFormat="1" x14ac:dyDescent="0.2">
      <c r="A127" s="543"/>
      <c r="B127" s="444"/>
      <c r="C127" s="444"/>
      <c r="D127" s="444"/>
      <c r="E127" s="444"/>
      <c r="F127" s="444"/>
      <c r="G127" s="444"/>
      <c r="H127" s="444"/>
      <c r="I127" s="444"/>
      <c r="J127" s="444"/>
      <c r="K127" s="444"/>
      <c r="L127" s="541"/>
      <c r="M127" s="444"/>
      <c r="N127" s="444"/>
      <c r="O127" s="444"/>
      <c r="P127" s="444"/>
      <c r="Q127" s="444"/>
      <c r="R127" s="444"/>
      <c r="S127" s="444"/>
      <c r="T127" s="444"/>
      <c r="U127" s="444"/>
      <c r="V127" s="452"/>
      <c r="W127" s="444"/>
      <c r="X127" s="444"/>
      <c r="Y127" s="444"/>
      <c r="Z127" s="444"/>
      <c r="AA127" s="444"/>
      <c r="AB127" s="444"/>
      <c r="AC127" s="444"/>
      <c r="AD127" s="444"/>
      <c r="AE127" s="444"/>
      <c r="AF127" s="444"/>
      <c r="AG127" s="444"/>
      <c r="AH127" s="444"/>
      <c r="AI127" s="444"/>
      <c r="AJ127" s="444"/>
      <c r="AK127" s="444"/>
      <c r="AL127" s="444"/>
      <c r="AM127" s="444"/>
      <c r="AN127" s="444"/>
      <c r="AO127" s="444"/>
      <c r="AP127" s="444"/>
      <c r="AQ127" s="444"/>
      <c r="AR127" s="444"/>
      <c r="AS127" s="444"/>
      <c r="AT127" s="444"/>
      <c r="AU127" s="444"/>
      <c r="AV127" s="444"/>
      <c r="AW127" s="444"/>
      <c r="AX127" s="444"/>
      <c r="AY127" s="444"/>
      <c r="AZ127" s="444"/>
      <c r="BA127" s="444"/>
      <c r="BB127" s="444"/>
      <c r="BC127" s="444"/>
      <c r="BD127" s="444"/>
      <c r="BE127" s="444"/>
      <c r="BF127" s="235"/>
      <c r="BG127" s="235"/>
      <c r="BH127" s="235"/>
      <c r="BI127" s="235"/>
      <c r="BJ127" s="235"/>
      <c r="BK127" s="235"/>
      <c r="BL127" s="235"/>
      <c r="BM127" s="235"/>
      <c r="BN127" s="235"/>
      <c r="BO127" s="235"/>
    </row>
    <row r="128" spans="1:67" s="103" customFormat="1" x14ac:dyDescent="0.2">
      <c r="A128" s="543"/>
      <c r="B128" s="444"/>
      <c r="C128" s="444"/>
      <c r="D128" s="444"/>
      <c r="E128" s="444"/>
      <c r="F128" s="444"/>
      <c r="G128" s="444"/>
      <c r="H128" s="444"/>
      <c r="I128" s="444"/>
      <c r="J128" s="444"/>
      <c r="K128" s="444"/>
      <c r="L128" s="541"/>
      <c r="M128" s="444"/>
      <c r="N128" s="444"/>
      <c r="O128" s="444"/>
      <c r="P128" s="444"/>
      <c r="Q128" s="444"/>
      <c r="R128" s="444"/>
      <c r="S128" s="444"/>
      <c r="T128" s="444"/>
      <c r="U128" s="444"/>
      <c r="V128" s="452"/>
      <c r="W128" s="444"/>
      <c r="X128" s="444"/>
      <c r="Y128" s="444"/>
      <c r="Z128" s="444"/>
      <c r="AA128" s="444"/>
      <c r="AB128" s="444"/>
      <c r="AC128" s="444"/>
      <c r="AD128" s="444"/>
      <c r="AE128" s="444"/>
      <c r="AF128" s="444"/>
      <c r="AG128" s="444"/>
      <c r="AH128" s="444"/>
      <c r="AI128" s="444"/>
      <c r="AJ128" s="444"/>
      <c r="AK128" s="444"/>
      <c r="AL128" s="444"/>
      <c r="AM128" s="444"/>
      <c r="AN128" s="444"/>
      <c r="AO128" s="444"/>
      <c r="AP128" s="444"/>
      <c r="AQ128" s="444"/>
      <c r="AR128" s="444"/>
      <c r="AS128" s="444"/>
      <c r="AT128" s="444"/>
      <c r="AU128" s="444"/>
      <c r="AV128" s="444"/>
      <c r="AW128" s="444"/>
      <c r="AX128" s="444"/>
      <c r="AY128" s="444"/>
      <c r="AZ128" s="444"/>
      <c r="BA128" s="444"/>
      <c r="BB128" s="444"/>
      <c r="BC128" s="444"/>
      <c r="BD128" s="444"/>
      <c r="BE128" s="444"/>
      <c r="BF128" s="235"/>
      <c r="BG128" s="235"/>
      <c r="BH128" s="235"/>
      <c r="BI128" s="235"/>
      <c r="BJ128" s="235"/>
      <c r="BK128" s="235"/>
      <c r="BL128" s="235"/>
      <c r="BM128" s="235"/>
      <c r="BN128" s="235"/>
      <c r="BO128" s="235"/>
    </row>
    <row r="129" spans="1:67" s="103" customFormat="1" x14ac:dyDescent="0.2">
      <c r="A129" s="543"/>
      <c r="B129" s="444"/>
      <c r="C129" s="444"/>
      <c r="D129" s="444"/>
      <c r="E129" s="444"/>
      <c r="F129" s="444"/>
      <c r="G129" s="444"/>
      <c r="H129" s="444"/>
      <c r="I129" s="444"/>
      <c r="J129" s="444"/>
      <c r="K129" s="444"/>
      <c r="L129" s="541"/>
      <c r="M129" s="444"/>
      <c r="N129" s="444"/>
      <c r="O129" s="444"/>
      <c r="P129" s="444"/>
      <c r="Q129" s="444"/>
      <c r="R129" s="444"/>
      <c r="S129" s="444"/>
      <c r="T129" s="444"/>
      <c r="U129" s="444"/>
      <c r="V129" s="452"/>
      <c r="W129" s="235"/>
      <c r="X129" s="235"/>
      <c r="Y129" s="235"/>
      <c r="Z129" s="235"/>
      <c r="AA129" s="235"/>
      <c r="AB129" s="235"/>
      <c r="AC129" s="235"/>
      <c r="AD129" s="235"/>
      <c r="AE129" s="235"/>
      <c r="AF129" s="235"/>
      <c r="AG129" s="235"/>
      <c r="AH129" s="235"/>
      <c r="AI129" s="235"/>
      <c r="AJ129" s="235"/>
      <c r="AK129" s="235"/>
      <c r="AL129" s="235"/>
      <c r="AM129" s="235"/>
      <c r="AN129" s="235"/>
      <c r="AO129" s="235"/>
      <c r="AP129" s="235"/>
      <c r="AQ129" s="235"/>
      <c r="AR129" s="235"/>
      <c r="AS129" s="235"/>
      <c r="AT129" s="235"/>
      <c r="AU129" s="235"/>
      <c r="AV129" s="235"/>
      <c r="AW129" s="235"/>
      <c r="AX129" s="235"/>
      <c r="AY129" s="235"/>
      <c r="AZ129" s="235"/>
      <c r="BA129" s="235"/>
      <c r="BB129" s="235"/>
      <c r="BC129" s="235"/>
      <c r="BD129" s="235"/>
      <c r="BE129" s="235"/>
      <c r="BF129" s="235"/>
      <c r="BG129" s="235"/>
      <c r="BH129" s="235"/>
      <c r="BI129" s="235"/>
      <c r="BJ129" s="235"/>
      <c r="BK129" s="235"/>
      <c r="BL129" s="235"/>
      <c r="BM129" s="235"/>
      <c r="BN129" s="235"/>
      <c r="BO129" s="235"/>
    </row>
    <row r="130" spans="1:67" s="103" customFormat="1" x14ac:dyDescent="0.2">
      <c r="A130" s="543"/>
      <c r="B130" s="444"/>
      <c r="C130" s="444"/>
      <c r="D130" s="444"/>
      <c r="E130" s="444"/>
      <c r="F130" s="444"/>
      <c r="G130" s="444"/>
      <c r="H130" s="444"/>
      <c r="I130" s="444"/>
      <c r="J130" s="444"/>
      <c r="K130" s="444"/>
      <c r="L130" s="541"/>
      <c r="M130" s="444"/>
      <c r="N130" s="444"/>
      <c r="O130" s="444"/>
      <c r="P130" s="444"/>
      <c r="Q130" s="444"/>
      <c r="R130" s="444"/>
      <c r="S130" s="444"/>
      <c r="T130" s="444"/>
      <c r="U130" s="444"/>
      <c r="V130" s="452"/>
      <c r="W130" s="235"/>
      <c r="X130" s="235"/>
      <c r="Y130" s="235"/>
      <c r="Z130" s="235"/>
      <c r="AA130" s="235"/>
      <c r="AB130" s="235"/>
      <c r="AC130" s="235"/>
      <c r="AD130" s="235"/>
      <c r="AE130" s="235"/>
      <c r="AF130" s="235"/>
      <c r="AG130" s="235"/>
      <c r="AH130" s="235"/>
      <c r="AI130" s="235"/>
      <c r="AJ130" s="235"/>
      <c r="AK130" s="235"/>
      <c r="AL130" s="235"/>
      <c r="AM130" s="235"/>
      <c r="AN130" s="235"/>
      <c r="AO130" s="235"/>
      <c r="AP130" s="235"/>
      <c r="AQ130" s="235"/>
      <c r="AR130" s="235"/>
      <c r="AS130" s="235"/>
      <c r="AT130" s="235"/>
      <c r="AU130" s="235"/>
      <c r="AV130" s="235"/>
      <c r="AW130" s="235"/>
      <c r="AX130" s="235"/>
      <c r="AY130" s="235"/>
      <c r="AZ130" s="235"/>
      <c r="BA130" s="235"/>
      <c r="BB130" s="235"/>
      <c r="BC130" s="235"/>
      <c r="BD130" s="235"/>
      <c r="BE130" s="235"/>
      <c r="BF130" s="235"/>
      <c r="BG130" s="235"/>
      <c r="BH130" s="235"/>
      <c r="BI130" s="235"/>
      <c r="BJ130" s="235"/>
      <c r="BK130" s="235"/>
      <c r="BL130" s="235"/>
      <c r="BM130" s="235"/>
      <c r="BN130" s="235"/>
      <c r="BO130" s="235"/>
    </row>
    <row r="131" spans="1:67" s="103" customFormat="1" x14ac:dyDescent="0.2">
      <c r="A131" s="543"/>
      <c r="B131" s="444"/>
      <c r="C131" s="444"/>
      <c r="D131" s="444"/>
      <c r="E131" s="444"/>
      <c r="F131" s="444"/>
      <c r="G131" s="444"/>
      <c r="H131" s="444"/>
      <c r="I131" s="444"/>
      <c r="J131" s="444"/>
      <c r="K131" s="444"/>
      <c r="L131" s="541"/>
      <c r="M131" s="444"/>
      <c r="N131" s="444"/>
      <c r="O131" s="444"/>
      <c r="P131" s="444"/>
      <c r="Q131" s="444"/>
      <c r="R131" s="444"/>
      <c r="S131" s="444"/>
      <c r="T131" s="444"/>
      <c r="U131" s="444"/>
      <c r="V131" s="452"/>
      <c r="W131" s="235"/>
      <c r="X131" s="235"/>
      <c r="Y131" s="235"/>
      <c r="Z131" s="235"/>
      <c r="AA131" s="235"/>
      <c r="AB131" s="235"/>
      <c r="AC131" s="235"/>
      <c r="AD131" s="235"/>
      <c r="AE131" s="235"/>
      <c r="AF131" s="235"/>
      <c r="AG131" s="235"/>
      <c r="AH131" s="235"/>
      <c r="AI131" s="235"/>
      <c r="AJ131" s="235"/>
      <c r="AK131" s="235"/>
      <c r="AL131" s="235"/>
      <c r="AM131" s="235"/>
      <c r="AN131" s="235"/>
      <c r="AO131" s="235"/>
      <c r="AP131" s="235"/>
      <c r="AQ131" s="235"/>
      <c r="AR131" s="235"/>
      <c r="AS131" s="235"/>
      <c r="AT131" s="235"/>
      <c r="AU131" s="235"/>
      <c r="AV131" s="235"/>
      <c r="AW131" s="235"/>
      <c r="AX131" s="235"/>
      <c r="AY131" s="235"/>
      <c r="AZ131" s="235"/>
      <c r="BA131" s="235"/>
      <c r="BB131" s="235"/>
      <c r="BC131" s="235"/>
      <c r="BD131" s="235"/>
      <c r="BE131" s="235"/>
      <c r="BF131" s="235"/>
      <c r="BG131" s="235"/>
      <c r="BH131" s="235"/>
      <c r="BI131" s="235"/>
      <c r="BJ131" s="235"/>
      <c r="BK131" s="235"/>
      <c r="BL131" s="235"/>
      <c r="BM131" s="235"/>
      <c r="BN131" s="235"/>
      <c r="BO131" s="235"/>
    </row>
    <row r="132" spans="1:67" s="103" customFormat="1" x14ac:dyDescent="0.2">
      <c r="A132" s="543"/>
      <c r="B132" s="444"/>
      <c r="C132" s="444"/>
      <c r="D132" s="444"/>
      <c r="E132" s="444"/>
      <c r="F132" s="444"/>
      <c r="G132" s="444"/>
      <c r="H132" s="444"/>
      <c r="I132" s="444"/>
      <c r="J132" s="444"/>
      <c r="K132" s="444"/>
      <c r="L132" s="541"/>
      <c r="M132" s="444"/>
      <c r="N132" s="444"/>
      <c r="O132" s="444"/>
      <c r="P132" s="444"/>
      <c r="Q132" s="444"/>
      <c r="R132" s="444"/>
      <c r="S132" s="444"/>
      <c r="T132" s="444"/>
      <c r="U132" s="444"/>
      <c r="V132" s="452"/>
      <c r="W132" s="235"/>
      <c r="X132" s="235"/>
      <c r="Y132" s="235"/>
      <c r="Z132" s="235"/>
      <c r="AA132" s="235"/>
      <c r="AB132" s="235"/>
      <c r="AC132" s="235"/>
      <c r="AD132" s="235"/>
      <c r="AE132" s="235"/>
      <c r="AF132" s="235"/>
      <c r="AG132" s="235"/>
      <c r="AH132" s="235"/>
      <c r="AI132" s="235"/>
      <c r="AJ132" s="235"/>
      <c r="AK132" s="235"/>
      <c r="AL132" s="235"/>
      <c r="AM132" s="235"/>
      <c r="AN132" s="235"/>
      <c r="AO132" s="235"/>
      <c r="AP132" s="235"/>
      <c r="AQ132" s="235"/>
      <c r="AR132" s="235"/>
      <c r="AS132" s="235"/>
      <c r="AT132" s="235"/>
      <c r="AU132" s="235"/>
      <c r="AV132" s="235"/>
      <c r="AW132" s="235"/>
      <c r="AX132" s="235"/>
      <c r="AY132" s="235"/>
      <c r="AZ132" s="235"/>
      <c r="BA132" s="235"/>
      <c r="BB132" s="235"/>
      <c r="BC132" s="235"/>
      <c r="BD132" s="235"/>
      <c r="BE132" s="235"/>
      <c r="BF132" s="235"/>
      <c r="BG132" s="235"/>
      <c r="BH132" s="235"/>
      <c r="BI132" s="235"/>
      <c r="BJ132" s="235"/>
      <c r="BK132" s="235"/>
      <c r="BL132" s="235"/>
      <c r="BM132" s="235"/>
      <c r="BN132" s="235"/>
      <c r="BO132" s="235"/>
    </row>
    <row r="133" spans="1:67" s="103" customFormat="1" x14ac:dyDescent="0.2">
      <c r="A133" s="543"/>
      <c r="B133" s="444"/>
      <c r="C133" s="444"/>
      <c r="D133" s="444"/>
      <c r="E133" s="444"/>
      <c r="F133" s="444"/>
      <c r="G133" s="444"/>
      <c r="H133" s="444"/>
      <c r="I133" s="444"/>
      <c r="J133" s="444"/>
      <c r="K133" s="444"/>
      <c r="L133" s="541"/>
      <c r="M133" s="444"/>
      <c r="N133" s="444"/>
      <c r="O133" s="444"/>
      <c r="P133" s="444"/>
      <c r="Q133" s="444"/>
      <c r="R133" s="444"/>
      <c r="S133" s="444"/>
      <c r="T133" s="444"/>
      <c r="U133" s="444"/>
      <c r="V133" s="452"/>
      <c r="W133" s="235"/>
      <c r="X133" s="235"/>
      <c r="Y133" s="235"/>
      <c r="Z133" s="235"/>
      <c r="AA133" s="235"/>
      <c r="AB133" s="235"/>
      <c r="AC133" s="235"/>
      <c r="AD133" s="235"/>
      <c r="AE133" s="235"/>
      <c r="AF133" s="235"/>
      <c r="AG133" s="235"/>
      <c r="AH133" s="235"/>
      <c r="AI133" s="235"/>
      <c r="AJ133" s="235"/>
      <c r="AK133" s="235"/>
      <c r="AL133" s="235"/>
      <c r="AM133" s="235"/>
      <c r="AN133" s="235"/>
      <c r="AO133" s="235"/>
      <c r="AP133" s="235"/>
      <c r="AQ133" s="235"/>
      <c r="AR133" s="235"/>
      <c r="AS133" s="235"/>
      <c r="AT133" s="235"/>
      <c r="AU133" s="235"/>
      <c r="AV133" s="235"/>
      <c r="AW133" s="235"/>
      <c r="AX133" s="235"/>
      <c r="AY133" s="235"/>
      <c r="AZ133" s="235"/>
      <c r="BA133" s="235"/>
      <c r="BB133" s="235"/>
      <c r="BC133" s="235"/>
      <c r="BD133" s="235"/>
      <c r="BE133" s="235"/>
      <c r="BF133" s="235"/>
      <c r="BG133" s="235"/>
      <c r="BH133" s="235"/>
      <c r="BI133" s="235"/>
      <c r="BJ133" s="235"/>
      <c r="BK133" s="235"/>
      <c r="BL133" s="235"/>
      <c r="BM133" s="235"/>
      <c r="BN133" s="235"/>
      <c r="BO133" s="235"/>
    </row>
    <row r="134" spans="1:67" s="103" customFormat="1" x14ac:dyDescent="0.2">
      <c r="A134" s="543"/>
      <c r="B134" s="444"/>
      <c r="C134" s="444"/>
      <c r="D134" s="444"/>
      <c r="E134" s="444"/>
      <c r="F134" s="444"/>
      <c r="G134" s="444"/>
      <c r="H134" s="444"/>
      <c r="I134" s="444"/>
      <c r="J134" s="444"/>
      <c r="K134" s="444"/>
      <c r="L134" s="541"/>
      <c r="M134" s="444"/>
      <c r="N134" s="444"/>
      <c r="O134" s="444"/>
      <c r="P134" s="444"/>
      <c r="Q134" s="444"/>
      <c r="R134" s="444"/>
      <c r="S134" s="444"/>
      <c r="T134" s="444"/>
      <c r="U134" s="444"/>
      <c r="V134" s="452"/>
      <c r="W134" s="235"/>
      <c r="X134" s="235"/>
      <c r="Y134" s="235"/>
      <c r="Z134" s="235"/>
      <c r="AA134" s="235"/>
      <c r="AB134" s="235"/>
      <c r="AC134" s="235"/>
      <c r="AD134" s="235"/>
      <c r="AE134" s="235"/>
      <c r="AF134" s="235"/>
      <c r="AG134" s="235"/>
      <c r="AH134" s="235"/>
      <c r="AI134" s="235"/>
      <c r="AJ134" s="235"/>
      <c r="AK134" s="235"/>
      <c r="AL134" s="235"/>
      <c r="AM134" s="235"/>
      <c r="AN134" s="235"/>
      <c r="AO134" s="235"/>
      <c r="AP134" s="235"/>
      <c r="AQ134" s="235"/>
      <c r="AR134" s="235"/>
      <c r="AS134" s="235"/>
      <c r="AT134" s="235"/>
      <c r="AU134" s="235"/>
      <c r="AV134" s="235"/>
      <c r="AW134" s="235"/>
      <c r="AX134" s="235"/>
      <c r="AY134" s="235"/>
      <c r="AZ134" s="235"/>
      <c r="BA134" s="235"/>
      <c r="BB134" s="235"/>
      <c r="BC134" s="235"/>
      <c r="BD134" s="235"/>
      <c r="BE134" s="235"/>
      <c r="BF134" s="235"/>
      <c r="BG134" s="235"/>
      <c r="BH134" s="235"/>
      <c r="BI134" s="235"/>
      <c r="BJ134" s="235"/>
      <c r="BK134" s="235"/>
      <c r="BL134" s="235"/>
      <c r="BM134" s="235"/>
      <c r="BN134" s="235"/>
      <c r="BO134" s="235"/>
    </row>
    <row r="135" spans="1:67" s="103" customFormat="1" x14ac:dyDescent="0.2">
      <c r="A135" s="543"/>
      <c r="B135" s="444"/>
      <c r="C135" s="444"/>
      <c r="D135" s="444"/>
      <c r="E135" s="444"/>
      <c r="F135" s="444"/>
      <c r="G135" s="444"/>
      <c r="H135" s="444"/>
      <c r="I135" s="444"/>
      <c r="J135" s="444"/>
      <c r="K135" s="444"/>
      <c r="L135" s="541"/>
      <c r="M135" s="444"/>
      <c r="N135" s="444"/>
      <c r="O135" s="444"/>
      <c r="P135" s="444"/>
      <c r="Q135" s="444"/>
      <c r="R135" s="444"/>
      <c r="S135" s="444"/>
      <c r="T135" s="444"/>
      <c r="U135" s="444"/>
      <c r="V135" s="452"/>
      <c r="W135" s="235"/>
      <c r="X135" s="235"/>
      <c r="Y135" s="235"/>
      <c r="Z135" s="235"/>
      <c r="AA135" s="235"/>
      <c r="AB135" s="235"/>
      <c r="AC135" s="235"/>
      <c r="AD135" s="235"/>
      <c r="AE135" s="235"/>
      <c r="AF135" s="235"/>
      <c r="AG135" s="235"/>
      <c r="AH135" s="235"/>
      <c r="AI135" s="235"/>
      <c r="AJ135" s="235"/>
      <c r="AK135" s="235"/>
      <c r="AL135" s="235"/>
      <c r="AM135" s="235"/>
      <c r="AN135" s="235"/>
      <c r="AO135" s="235"/>
      <c r="AP135" s="235"/>
      <c r="AQ135" s="235"/>
      <c r="AR135" s="235"/>
      <c r="AS135" s="235"/>
      <c r="AT135" s="235"/>
      <c r="AU135" s="235"/>
      <c r="AV135" s="235"/>
      <c r="AW135" s="235"/>
      <c r="AX135" s="235"/>
      <c r="AY135" s="235"/>
      <c r="AZ135" s="235"/>
      <c r="BA135" s="235"/>
      <c r="BB135" s="235"/>
      <c r="BC135" s="235"/>
      <c r="BD135" s="235"/>
      <c r="BE135" s="235"/>
      <c r="BF135" s="235"/>
      <c r="BG135" s="235"/>
      <c r="BH135" s="235"/>
      <c r="BI135" s="235"/>
      <c r="BJ135" s="235"/>
      <c r="BK135" s="235"/>
      <c r="BL135" s="235"/>
      <c r="BM135" s="235"/>
      <c r="BN135" s="235"/>
      <c r="BO135" s="235"/>
    </row>
    <row r="136" spans="1:67" s="103" customFormat="1" x14ac:dyDescent="0.2">
      <c r="A136" s="543"/>
      <c r="B136" s="444"/>
      <c r="C136" s="444"/>
      <c r="D136" s="444"/>
      <c r="E136" s="444"/>
      <c r="F136" s="444"/>
      <c r="G136" s="444"/>
      <c r="H136" s="444"/>
      <c r="I136" s="444"/>
      <c r="J136" s="444"/>
      <c r="K136" s="444"/>
      <c r="L136" s="541"/>
      <c r="M136" s="444"/>
      <c r="N136" s="444"/>
      <c r="O136" s="444"/>
      <c r="P136" s="444"/>
      <c r="Q136" s="444"/>
      <c r="R136" s="444"/>
      <c r="S136" s="444"/>
      <c r="T136" s="444"/>
      <c r="U136" s="444"/>
      <c r="V136" s="452"/>
      <c r="W136" s="235"/>
      <c r="X136" s="235"/>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235"/>
      <c r="AZ136" s="235"/>
      <c r="BA136" s="235"/>
      <c r="BB136" s="235"/>
      <c r="BC136" s="235"/>
      <c r="BD136" s="235"/>
      <c r="BE136" s="235"/>
      <c r="BF136" s="235"/>
      <c r="BG136" s="235"/>
      <c r="BH136" s="235"/>
      <c r="BI136" s="235"/>
      <c r="BJ136" s="235"/>
      <c r="BK136" s="235"/>
      <c r="BL136" s="235"/>
      <c r="BM136" s="235"/>
      <c r="BN136" s="235"/>
      <c r="BO136" s="235"/>
    </row>
    <row r="137" spans="1:67" s="103" customFormat="1" x14ac:dyDescent="0.2">
      <c r="A137" s="543"/>
      <c r="B137" s="444"/>
      <c r="C137" s="444"/>
      <c r="D137" s="444"/>
      <c r="E137" s="444"/>
      <c r="F137" s="444"/>
      <c r="G137" s="444"/>
      <c r="H137" s="444"/>
      <c r="I137" s="444"/>
      <c r="J137" s="444"/>
      <c r="K137" s="444"/>
      <c r="L137" s="541"/>
      <c r="M137" s="444"/>
      <c r="N137" s="444"/>
      <c r="O137" s="444"/>
      <c r="P137" s="444"/>
      <c r="Q137" s="444"/>
      <c r="R137" s="444"/>
      <c r="S137" s="444"/>
      <c r="T137" s="444"/>
      <c r="U137" s="444"/>
      <c r="V137" s="452"/>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235"/>
      <c r="AZ137" s="235"/>
      <c r="BA137" s="235"/>
      <c r="BB137" s="235"/>
      <c r="BC137" s="235"/>
      <c r="BD137" s="235"/>
      <c r="BE137" s="235"/>
      <c r="BF137" s="235"/>
      <c r="BG137" s="235"/>
      <c r="BH137" s="235"/>
      <c r="BI137" s="235"/>
      <c r="BJ137" s="235"/>
      <c r="BK137" s="235"/>
      <c r="BL137" s="235"/>
      <c r="BM137" s="235"/>
      <c r="BN137" s="235"/>
      <c r="BO137" s="235"/>
    </row>
    <row r="138" spans="1:67" s="103" customFormat="1" x14ac:dyDescent="0.2">
      <c r="A138" s="543"/>
      <c r="B138" s="444"/>
      <c r="C138" s="444"/>
      <c r="D138" s="444"/>
      <c r="E138" s="444"/>
      <c r="F138" s="444"/>
      <c r="G138" s="444"/>
      <c r="H138" s="444"/>
      <c r="I138" s="444"/>
      <c r="J138" s="444"/>
      <c r="K138" s="444"/>
      <c r="L138" s="541"/>
      <c r="M138" s="444"/>
      <c r="N138" s="444"/>
      <c r="O138" s="444"/>
      <c r="P138" s="444"/>
      <c r="Q138" s="444"/>
      <c r="R138" s="444"/>
      <c r="S138" s="444"/>
      <c r="T138" s="444"/>
      <c r="U138" s="444"/>
      <c r="V138" s="452"/>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c r="BA138" s="235"/>
      <c r="BB138" s="235"/>
      <c r="BC138" s="235"/>
      <c r="BD138" s="235"/>
      <c r="BE138" s="235"/>
      <c r="BF138" s="235"/>
      <c r="BG138" s="235"/>
      <c r="BH138" s="235"/>
      <c r="BI138" s="235"/>
      <c r="BJ138" s="235"/>
      <c r="BK138" s="235"/>
      <c r="BL138" s="235"/>
      <c r="BM138" s="235"/>
      <c r="BN138" s="235"/>
      <c r="BO138" s="235"/>
    </row>
    <row r="139" spans="1:67" s="103" customFormat="1" x14ac:dyDescent="0.2">
      <c r="A139" s="543"/>
      <c r="B139" s="444"/>
      <c r="C139" s="444"/>
      <c r="D139" s="444"/>
      <c r="E139" s="444"/>
      <c r="F139" s="444"/>
      <c r="G139" s="444"/>
      <c r="H139" s="444"/>
      <c r="I139" s="444"/>
      <c r="J139" s="444"/>
      <c r="K139" s="444"/>
      <c r="L139" s="541"/>
      <c r="M139" s="444"/>
      <c r="N139" s="444"/>
      <c r="O139" s="444"/>
      <c r="P139" s="444"/>
      <c r="Q139" s="444"/>
      <c r="R139" s="444"/>
      <c r="S139" s="444"/>
      <c r="T139" s="444"/>
      <c r="U139" s="444"/>
      <c r="V139" s="452"/>
      <c r="W139" s="235"/>
      <c r="X139" s="235"/>
      <c r="Y139" s="235"/>
      <c r="Z139" s="235"/>
      <c r="AA139" s="235"/>
      <c r="AB139" s="235"/>
      <c r="AC139" s="235"/>
      <c r="AD139" s="235"/>
      <c r="AE139" s="235"/>
      <c r="AF139" s="235"/>
      <c r="AG139" s="235"/>
      <c r="AH139" s="235"/>
      <c r="AI139" s="235"/>
      <c r="AJ139" s="235"/>
      <c r="AK139" s="235"/>
      <c r="AL139" s="235"/>
      <c r="AM139" s="235"/>
      <c r="AN139" s="235"/>
      <c r="AO139" s="235"/>
      <c r="AP139" s="235"/>
      <c r="AQ139" s="235"/>
      <c r="AR139" s="235"/>
      <c r="AS139" s="235"/>
      <c r="AT139" s="235"/>
      <c r="AU139" s="235"/>
      <c r="AV139" s="235"/>
      <c r="AW139" s="235"/>
      <c r="AX139" s="235"/>
      <c r="AY139" s="235"/>
      <c r="AZ139" s="235"/>
      <c r="BA139" s="235"/>
      <c r="BB139" s="235"/>
      <c r="BC139" s="235"/>
      <c r="BD139" s="235"/>
      <c r="BE139" s="235"/>
      <c r="BF139" s="235"/>
      <c r="BG139" s="235"/>
      <c r="BH139" s="235"/>
      <c r="BI139" s="235"/>
      <c r="BJ139" s="235"/>
      <c r="BK139" s="235"/>
      <c r="BL139" s="235"/>
      <c r="BM139" s="235"/>
      <c r="BN139" s="235"/>
      <c r="BO139" s="235"/>
    </row>
    <row r="140" spans="1:67" s="103" customFormat="1" x14ac:dyDescent="0.2">
      <c r="A140" s="543"/>
      <c r="B140" s="444"/>
      <c r="C140" s="444"/>
      <c r="D140" s="444"/>
      <c r="E140" s="444"/>
      <c r="F140" s="444"/>
      <c r="G140" s="444"/>
      <c r="H140" s="444"/>
      <c r="I140" s="444"/>
      <c r="J140" s="444"/>
      <c r="K140" s="444"/>
      <c r="L140" s="541"/>
      <c r="M140" s="444"/>
      <c r="N140" s="444"/>
      <c r="O140" s="444"/>
      <c r="P140" s="444"/>
      <c r="Q140" s="444"/>
      <c r="R140" s="444"/>
      <c r="S140" s="444"/>
      <c r="T140" s="444"/>
      <c r="U140" s="444"/>
      <c r="V140" s="452"/>
      <c r="W140" s="235"/>
      <c r="X140" s="235"/>
      <c r="Y140" s="235"/>
      <c r="Z140" s="235"/>
      <c r="AA140" s="235"/>
      <c r="AB140" s="235"/>
      <c r="AC140" s="235"/>
      <c r="AD140" s="235"/>
      <c r="AE140" s="235"/>
      <c r="AF140" s="235"/>
      <c r="AG140" s="235"/>
      <c r="AH140" s="235"/>
      <c r="AI140" s="235"/>
      <c r="AJ140" s="235"/>
      <c r="AK140" s="235"/>
      <c r="AL140" s="235"/>
      <c r="AM140" s="235"/>
      <c r="AN140" s="235"/>
      <c r="AO140" s="235"/>
      <c r="AP140" s="235"/>
      <c r="AQ140" s="235"/>
      <c r="AR140" s="235"/>
      <c r="AS140" s="235"/>
      <c r="AT140" s="235"/>
      <c r="AU140" s="235"/>
      <c r="AV140" s="235"/>
      <c r="AW140" s="235"/>
      <c r="AX140" s="235"/>
      <c r="AY140" s="235"/>
      <c r="AZ140" s="235"/>
      <c r="BA140" s="235"/>
      <c r="BB140" s="235"/>
      <c r="BC140" s="235"/>
      <c r="BD140" s="235"/>
      <c r="BE140" s="235"/>
      <c r="BF140" s="235"/>
      <c r="BG140" s="235"/>
      <c r="BH140" s="235"/>
      <c r="BI140" s="235"/>
      <c r="BJ140" s="235"/>
      <c r="BK140" s="235"/>
      <c r="BL140" s="235"/>
      <c r="BM140" s="235"/>
      <c r="BN140" s="235"/>
      <c r="BO140" s="235"/>
    </row>
    <row r="141" spans="1:67" s="103" customFormat="1" x14ac:dyDescent="0.2">
      <c r="A141" s="543"/>
      <c r="B141" s="444"/>
      <c r="C141" s="444"/>
      <c r="D141" s="444"/>
      <c r="E141" s="444"/>
      <c r="F141" s="444"/>
      <c r="G141" s="444"/>
      <c r="H141" s="444"/>
      <c r="I141" s="444"/>
      <c r="J141" s="444"/>
      <c r="K141" s="444"/>
      <c r="L141" s="541"/>
      <c r="M141" s="444"/>
      <c r="N141" s="444"/>
      <c r="O141" s="444"/>
      <c r="P141" s="444"/>
      <c r="Q141" s="444"/>
      <c r="R141" s="444"/>
      <c r="S141" s="444"/>
      <c r="T141" s="444"/>
      <c r="U141" s="444"/>
      <c r="V141" s="452"/>
      <c r="W141" s="235"/>
      <c r="X141" s="235"/>
      <c r="Y141" s="235"/>
      <c r="Z141" s="235"/>
      <c r="AA141" s="235"/>
      <c r="AB141" s="235"/>
      <c r="AC141" s="235"/>
      <c r="AD141" s="235"/>
      <c r="AE141" s="235"/>
      <c r="AF141" s="235"/>
      <c r="AG141" s="235"/>
      <c r="AH141" s="235"/>
      <c r="AI141" s="235"/>
      <c r="AJ141" s="235"/>
      <c r="AK141" s="235"/>
      <c r="AL141" s="235"/>
      <c r="AM141" s="235"/>
      <c r="AN141" s="235"/>
      <c r="AO141" s="235"/>
      <c r="AP141" s="235"/>
      <c r="AQ141" s="235"/>
      <c r="AR141" s="235"/>
      <c r="AS141" s="235"/>
      <c r="AT141" s="235"/>
      <c r="AU141" s="235"/>
      <c r="AV141" s="235"/>
      <c r="AW141" s="235"/>
      <c r="AX141" s="235"/>
      <c r="AY141" s="235"/>
      <c r="AZ141" s="235"/>
      <c r="BA141" s="235"/>
      <c r="BB141" s="235"/>
      <c r="BC141" s="235"/>
      <c r="BD141" s="235"/>
      <c r="BE141" s="235"/>
      <c r="BF141" s="235"/>
      <c r="BG141" s="235"/>
      <c r="BH141" s="235"/>
      <c r="BI141" s="235"/>
      <c r="BJ141" s="235"/>
      <c r="BK141" s="235"/>
      <c r="BL141" s="235"/>
      <c r="BM141" s="235"/>
      <c r="BN141" s="235"/>
      <c r="BO141" s="235"/>
    </row>
    <row r="142" spans="1:67" s="103" customFormat="1" x14ac:dyDescent="0.2">
      <c r="A142" s="543"/>
      <c r="B142" s="444"/>
      <c r="C142" s="444"/>
      <c r="D142" s="444"/>
      <c r="E142" s="444"/>
      <c r="F142" s="444"/>
      <c r="G142" s="444"/>
      <c r="H142" s="444"/>
      <c r="I142" s="444"/>
      <c r="J142" s="444"/>
      <c r="K142" s="444"/>
      <c r="L142" s="541"/>
      <c r="M142" s="444"/>
      <c r="N142" s="444"/>
      <c r="O142" s="444"/>
      <c r="P142" s="444"/>
      <c r="Q142" s="444"/>
      <c r="R142" s="444"/>
      <c r="S142" s="444"/>
      <c r="T142" s="444"/>
      <c r="U142" s="444"/>
      <c r="V142" s="452"/>
      <c r="W142" s="235"/>
      <c r="X142" s="235"/>
      <c r="Y142" s="235"/>
      <c r="Z142" s="235"/>
      <c r="AA142" s="235"/>
      <c r="AB142" s="235"/>
      <c r="AC142" s="235"/>
      <c r="AD142" s="235"/>
      <c r="AE142" s="235"/>
      <c r="AF142" s="235"/>
      <c r="AG142" s="235"/>
      <c r="AH142" s="235"/>
      <c r="AI142" s="235"/>
      <c r="AJ142" s="235"/>
      <c r="AK142" s="235"/>
      <c r="AL142" s="235"/>
      <c r="AM142" s="235"/>
      <c r="AN142" s="235"/>
      <c r="AO142" s="235"/>
      <c r="AP142" s="235"/>
      <c r="AQ142" s="235"/>
      <c r="AR142" s="235"/>
      <c r="AS142" s="235"/>
      <c r="AT142" s="235"/>
      <c r="AU142" s="235"/>
      <c r="AV142" s="235"/>
      <c r="AW142" s="235"/>
      <c r="AX142" s="235"/>
      <c r="AY142" s="235"/>
      <c r="AZ142" s="235"/>
      <c r="BA142" s="235"/>
      <c r="BB142" s="235"/>
      <c r="BC142" s="235"/>
      <c r="BD142" s="235"/>
      <c r="BE142" s="235"/>
      <c r="BF142" s="235"/>
      <c r="BG142" s="235"/>
      <c r="BH142" s="235"/>
      <c r="BI142" s="235"/>
      <c r="BJ142" s="235"/>
      <c r="BK142" s="235"/>
      <c r="BL142" s="235"/>
      <c r="BM142" s="235"/>
      <c r="BN142" s="235"/>
      <c r="BO142" s="235"/>
    </row>
    <row r="143" spans="1:67" s="103" customFormat="1" x14ac:dyDescent="0.2">
      <c r="A143" s="543"/>
      <c r="B143" s="444"/>
      <c r="C143" s="444"/>
      <c r="D143" s="444"/>
      <c r="E143" s="444"/>
      <c r="F143" s="444"/>
      <c r="G143" s="444"/>
      <c r="H143" s="444"/>
      <c r="I143" s="444"/>
      <c r="J143" s="444"/>
      <c r="K143" s="444"/>
      <c r="L143" s="541"/>
      <c r="M143" s="444"/>
      <c r="N143" s="444"/>
      <c r="O143" s="444"/>
      <c r="P143" s="444"/>
      <c r="Q143" s="444"/>
      <c r="R143" s="444"/>
      <c r="S143" s="444"/>
      <c r="T143" s="444"/>
      <c r="U143" s="444"/>
      <c r="V143" s="452"/>
      <c r="W143" s="235"/>
      <c r="X143" s="235"/>
      <c r="Y143" s="235"/>
      <c r="Z143" s="235"/>
      <c r="AA143" s="235"/>
      <c r="AB143" s="235"/>
      <c r="AC143" s="235"/>
      <c r="AD143" s="235"/>
      <c r="AE143" s="235"/>
      <c r="AF143" s="235"/>
      <c r="AG143" s="235"/>
      <c r="AH143" s="235"/>
      <c r="AI143" s="235"/>
      <c r="AJ143" s="235"/>
      <c r="AK143" s="235"/>
      <c r="AL143" s="235"/>
      <c r="AM143" s="235"/>
      <c r="AN143" s="235"/>
      <c r="AO143" s="235"/>
      <c r="AP143" s="235"/>
      <c r="AQ143" s="235"/>
      <c r="AR143" s="235"/>
      <c r="AS143" s="235"/>
      <c r="AT143" s="235"/>
      <c r="AU143" s="235"/>
      <c r="AV143" s="235"/>
      <c r="AW143" s="235"/>
      <c r="AX143" s="235"/>
      <c r="AY143" s="235"/>
      <c r="AZ143" s="235"/>
      <c r="BA143" s="235"/>
      <c r="BB143" s="235"/>
      <c r="BC143" s="235"/>
      <c r="BD143" s="235"/>
      <c r="BE143" s="235"/>
      <c r="BF143" s="235"/>
      <c r="BG143" s="235"/>
      <c r="BH143" s="235"/>
      <c r="BI143" s="235"/>
      <c r="BJ143" s="235"/>
      <c r="BK143" s="235"/>
      <c r="BL143" s="235"/>
      <c r="BM143" s="235"/>
      <c r="BN143" s="235"/>
      <c r="BO143" s="235"/>
    </row>
    <row r="144" spans="1:67" s="103" customFormat="1" x14ac:dyDescent="0.2">
      <c r="A144" s="543"/>
      <c r="B144" s="444"/>
      <c r="C144" s="444"/>
      <c r="D144" s="444"/>
      <c r="E144" s="444"/>
      <c r="F144" s="444"/>
      <c r="G144" s="444"/>
      <c r="H144" s="444"/>
      <c r="I144" s="444"/>
      <c r="J144" s="444"/>
      <c r="K144" s="444"/>
      <c r="L144" s="541"/>
      <c r="M144" s="444"/>
      <c r="N144" s="444"/>
      <c r="O144" s="444"/>
      <c r="P144" s="444"/>
      <c r="Q144" s="444"/>
      <c r="R144" s="444"/>
      <c r="S144" s="444"/>
      <c r="T144" s="444"/>
      <c r="U144" s="444"/>
      <c r="V144" s="452"/>
      <c r="W144" s="235"/>
      <c r="X144" s="235"/>
      <c r="Y144" s="235"/>
      <c r="Z144" s="235"/>
      <c r="AA144" s="235"/>
      <c r="AB144" s="235"/>
      <c r="AC144" s="235"/>
      <c r="AD144" s="235"/>
      <c r="AE144" s="235"/>
      <c r="AF144" s="235"/>
      <c r="AG144" s="235"/>
      <c r="AH144" s="235"/>
      <c r="AI144" s="235"/>
      <c r="AJ144" s="235"/>
      <c r="AK144" s="235"/>
      <c r="AL144" s="235"/>
      <c r="AM144" s="235"/>
      <c r="AN144" s="235"/>
      <c r="AO144" s="235"/>
      <c r="AP144" s="235"/>
      <c r="AQ144" s="235"/>
      <c r="AR144" s="235"/>
      <c r="AS144" s="235"/>
      <c r="AT144" s="235"/>
      <c r="AU144" s="235"/>
      <c r="AV144" s="235"/>
      <c r="AW144" s="235"/>
      <c r="AX144" s="235"/>
      <c r="AY144" s="235"/>
      <c r="AZ144" s="235"/>
      <c r="BA144" s="235"/>
      <c r="BB144" s="235"/>
      <c r="BC144" s="235"/>
      <c r="BD144" s="235"/>
      <c r="BE144" s="235"/>
      <c r="BF144" s="235"/>
      <c r="BG144" s="235"/>
      <c r="BH144" s="235"/>
      <c r="BI144" s="235"/>
      <c r="BJ144" s="235"/>
      <c r="BK144" s="235"/>
      <c r="BL144" s="235"/>
      <c r="BM144" s="235"/>
      <c r="BN144" s="235"/>
      <c r="BO144" s="235"/>
    </row>
    <row r="145" spans="1:67" s="103" customFormat="1" x14ac:dyDescent="0.2">
      <c r="A145" s="543"/>
      <c r="B145" s="444"/>
      <c r="C145" s="444"/>
      <c r="D145" s="444"/>
      <c r="E145" s="444"/>
      <c r="F145" s="444"/>
      <c r="G145" s="444"/>
      <c r="H145" s="444"/>
      <c r="I145" s="444"/>
      <c r="J145" s="444"/>
      <c r="K145" s="444"/>
      <c r="L145" s="541"/>
      <c r="M145" s="444"/>
      <c r="N145" s="444"/>
      <c r="O145" s="444"/>
      <c r="P145" s="444"/>
      <c r="Q145" s="444"/>
      <c r="R145" s="444"/>
      <c r="S145" s="444"/>
      <c r="T145" s="444"/>
      <c r="U145" s="444"/>
      <c r="V145" s="452"/>
      <c r="W145" s="444"/>
      <c r="X145" s="444"/>
      <c r="Y145" s="444"/>
      <c r="Z145" s="444"/>
      <c r="AA145" s="444"/>
      <c r="AB145" s="444"/>
      <c r="AC145" s="444"/>
      <c r="AD145" s="444"/>
      <c r="AE145" s="235"/>
      <c r="AF145" s="235"/>
      <c r="AG145" s="235"/>
      <c r="AH145" s="235"/>
      <c r="AI145" s="235"/>
      <c r="AJ145" s="235"/>
      <c r="AK145" s="235"/>
      <c r="AL145" s="235"/>
      <c r="AM145" s="235"/>
      <c r="AN145" s="235"/>
      <c r="AO145" s="235"/>
      <c r="AP145" s="235"/>
      <c r="AQ145" s="235"/>
      <c r="AR145" s="235"/>
      <c r="AS145" s="235"/>
      <c r="AT145" s="235"/>
      <c r="AU145" s="235"/>
      <c r="AV145" s="235"/>
      <c r="AW145" s="235"/>
      <c r="AX145" s="235"/>
      <c r="AY145" s="235"/>
      <c r="AZ145" s="235"/>
      <c r="BA145" s="235"/>
      <c r="BB145" s="235"/>
      <c r="BC145" s="235"/>
      <c r="BD145" s="235"/>
      <c r="BE145" s="235"/>
      <c r="BF145" s="235"/>
      <c r="BG145" s="235"/>
      <c r="BH145" s="235"/>
      <c r="BI145" s="235"/>
      <c r="BJ145" s="235"/>
      <c r="BK145" s="235"/>
      <c r="BL145" s="235"/>
      <c r="BM145" s="235"/>
      <c r="BN145" s="235"/>
      <c r="BO145" s="235"/>
    </row>
    <row r="146" spans="1:67" s="103" customFormat="1" x14ac:dyDescent="0.2">
      <c r="A146" s="543"/>
      <c r="B146" s="444"/>
      <c r="C146" s="444"/>
      <c r="D146" s="444"/>
      <c r="E146" s="444"/>
      <c r="F146" s="444"/>
      <c r="G146" s="444"/>
      <c r="H146" s="444"/>
      <c r="I146" s="444"/>
      <c r="J146" s="444"/>
      <c r="K146" s="444"/>
      <c r="L146" s="541"/>
      <c r="M146" s="444"/>
      <c r="N146" s="444"/>
      <c r="O146" s="444"/>
      <c r="P146" s="444"/>
      <c r="Q146" s="444"/>
      <c r="R146" s="444"/>
      <c r="S146" s="444"/>
      <c r="T146" s="444"/>
      <c r="U146" s="444"/>
      <c r="V146" s="452"/>
      <c r="W146" s="444"/>
      <c r="X146" s="444"/>
      <c r="Y146" s="444"/>
      <c r="Z146" s="444"/>
      <c r="AA146" s="444"/>
      <c r="AB146" s="444"/>
      <c r="AC146" s="444"/>
      <c r="AD146" s="444"/>
      <c r="AE146" s="235"/>
      <c r="AF146" s="235"/>
      <c r="AG146" s="235"/>
      <c r="AH146" s="235"/>
      <c r="AI146" s="235"/>
      <c r="AJ146" s="235"/>
      <c r="AK146" s="235"/>
      <c r="AL146" s="235"/>
      <c r="AM146" s="235"/>
      <c r="AN146" s="235"/>
      <c r="AO146" s="235"/>
      <c r="AP146" s="235"/>
      <c r="AQ146" s="235"/>
      <c r="AR146" s="235"/>
      <c r="AS146" s="235"/>
      <c r="AT146" s="235"/>
      <c r="AU146" s="235"/>
      <c r="AV146" s="235"/>
      <c r="AW146" s="235"/>
      <c r="AX146" s="235"/>
      <c r="AY146" s="235"/>
      <c r="AZ146" s="235"/>
      <c r="BA146" s="235"/>
      <c r="BB146" s="235"/>
      <c r="BC146" s="235"/>
      <c r="BD146" s="235"/>
      <c r="BE146" s="235"/>
      <c r="BF146" s="235"/>
      <c r="BG146" s="235"/>
      <c r="BH146" s="235"/>
      <c r="BI146" s="235"/>
      <c r="BJ146" s="235"/>
      <c r="BK146" s="235"/>
      <c r="BL146" s="235"/>
      <c r="BM146" s="235"/>
      <c r="BN146" s="235"/>
      <c r="BO146" s="235"/>
    </row>
    <row r="147" spans="1:67" s="103" customFormat="1" x14ac:dyDescent="0.2">
      <c r="A147" s="543"/>
      <c r="B147" s="444"/>
      <c r="C147" s="444"/>
      <c r="D147" s="444"/>
      <c r="E147" s="444"/>
      <c r="F147" s="444"/>
      <c r="G147" s="444"/>
      <c r="H147" s="444"/>
      <c r="I147" s="444"/>
      <c r="J147" s="444"/>
      <c r="K147" s="444"/>
      <c r="L147" s="541"/>
      <c r="M147" s="444"/>
      <c r="N147" s="444"/>
      <c r="O147" s="444"/>
      <c r="P147" s="444"/>
      <c r="Q147" s="444"/>
      <c r="R147" s="444"/>
      <c r="S147" s="444"/>
      <c r="T147" s="444"/>
      <c r="U147" s="444"/>
      <c r="V147" s="452"/>
      <c r="W147" s="444"/>
      <c r="X147" s="444"/>
      <c r="Y147" s="444"/>
      <c r="Z147" s="444"/>
      <c r="AA147" s="444"/>
      <c r="AB147" s="444"/>
      <c r="AC147" s="444"/>
      <c r="AD147" s="444"/>
      <c r="AE147" s="235"/>
      <c r="AF147" s="235"/>
      <c r="AG147" s="235"/>
      <c r="AH147" s="235"/>
      <c r="AI147" s="235"/>
      <c r="AJ147" s="235"/>
      <c r="AK147" s="235"/>
      <c r="AL147" s="235"/>
      <c r="AM147" s="235"/>
      <c r="AN147" s="235"/>
      <c r="AO147" s="235"/>
      <c r="AP147" s="235"/>
      <c r="AQ147" s="235"/>
      <c r="AR147" s="235"/>
      <c r="AS147" s="235"/>
      <c r="AT147" s="235"/>
      <c r="AU147" s="235"/>
      <c r="AV147" s="235"/>
      <c r="AW147" s="235"/>
      <c r="AX147" s="235"/>
      <c r="AY147" s="235"/>
      <c r="AZ147" s="235"/>
      <c r="BA147" s="235"/>
      <c r="BB147" s="235"/>
      <c r="BC147" s="235"/>
      <c r="BD147" s="235"/>
      <c r="BE147" s="235"/>
      <c r="BF147" s="235"/>
      <c r="BG147" s="235"/>
      <c r="BH147" s="235"/>
      <c r="BI147" s="235"/>
      <c r="BJ147" s="235"/>
      <c r="BK147" s="235"/>
      <c r="BL147" s="235"/>
      <c r="BM147" s="235"/>
      <c r="BN147" s="235"/>
      <c r="BO147" s="235"/>
    </row>
    <row r="148" spans="1:67" s="103" customFormat="1" x14ac:dyDescent="0.2">
      <c r="A148" s="543"/>
      <c r="B148" s="444"/>
      <c r="C148" s="444"/>
      <c r="D148" s="444"/>
      <c r="E148" s="444"/>
      <c r="F148" s="444"/>
      <c r="G148" s="444"/>
      <c r="H148" s="444"/>
      <c r="I148" s="444"/>
      <c r="J148" s="444"/>
      <c r="K148" s="444"/>
      <c r="L148" s="541"/>
      <c r="M148" s="444"/>
      <c r="N148" s="444"/>
      <c r="O148" s="444"/>
      <c r="P148" s="444"/>
      <c r="Q148" s="444"/>
      <c r="R148" s="444"/>
      <c r="S148" s="444"/>
      <c r="T148" s="444"/>
      <c r="U148" s="444"/>
      <c r="V148" s="452"/>
      <c r="W148" s="444"/>
      <c r="X148" s="444"/>
      <c r="Y148" s="444"/>
      <c r="Z148" s="444"/>
      <c r="AA148" s="444"/>
      <c r="AB148" s="444"/>
      <c r="AC148" s="444"/>
      <c r="AD148" s="444"/>
      <c r="AE148" s="235"/>
      <c r="AF148" s="235"/>
      <c r="AG148" s="235"/>
      <c r="AH148" s="235"/>
      <c r="AI148" s="235"/>
      <c r="AJ148" s="235"/>
      <c r="AK148" s="235"/>
      <c r="AL148" s="235"/>
      <c r="AM148" s="235"/>
      <c r="AN148" s="235"/>
      <c r="AO148" s="235"/>
      <c r="AP148" s="235"/>
      <c r="AQ148" s="235"/>
      <c r="AR148" s="235"/>
      <c r="AS148" s="235"/>
      <c r="AT148" s="235"/>
      <c r="AU148" s="235"/>
      <c r="AV148" s="235"/>
      <c r="AW148" s="235"/>
      <c r="AX148" s="235"/>
      <c r="AY148" s="235"/>
      <c r="AZ148" s="235"/>
      <c r="BA148" s="235"/>
      <c r="BB148" s="235"/>
      <c r="BC148" s="235"/>
      <c r="BD148" s="235"/>
      <c r="BE148" s="235"/>
      <c r="BF148" s="235"/>
      <c r="BG148" s="235"/>
      <c r="BH148" s="235"/>
      <c r="BI148" s="235"/>
      <c r="BJ148" s="235"/>
      <c r="BK148" s="235"/>
      <c r="BL148" s="235"/>
      <c r="BM148" s="235"/>
      <c r="BN148" s="235"/>
      <c r="BO148" s="235"/>
    </row>
    <row r="149" spans="1:67" s="103" customFormat="1" x14ac:dyDescent="0.2">
      <c r="A149" s="543"/>
      <c r="B149" s="444"/>
      <c r="C149" s="444"/>
      <c r="D149" s="444"/>
      <c r="E149" s="444"/>
      <c r="F149" s="444"/>
      <c r="G149" s="444"/>
      <c r="H149" s="444"/>
      <c r="I149" s="444"/>
      <c r="J149" s="444"/>
      <c r="K149" s="444"/>
      <c r="L149" s="541"/>
      <c r="M149" s="444"/>
      <c r="N149" s="444"/>
      <c r="O149" s="444"/>
      <c r="P149" s="444"/>
      <c r="Q149" s="444"/>
      <c r="R149" s="444"/>
      <c r="S149" s="444"/>
      <c r="T149" s="444"/>
      <c r="U149" s="444"/>
      <c r="V149" s="452"/>
      <c r="W149" s="444"/>
      <c r="X149" s="444"/>
      <c r="Y149" s="444"/>
      <c r="Z149" s="444"/>
      <c r="AA149" s="444"/>
      <c r="AB149" s="444"/>
      <c r="AC149" s="444"/>
      <c r="AD149" s="444"/>
      <c r="AE149" s="235"/>
      <c r="AF149" s="235"/>
      <c r="AG149" s="235"/>
      <c r="AH149" s="235"/>
      <c r="AI149" s="235"/>
      <c r="AJ149" s="235"/>
      <c r="AK149" s="235"/>
      <c r="AL149" s="235"/>
      <c r="AM149" s="235"/>
      <c r="AN149" s="235"/>
      <c r="AO149" s="235"/>
      <c r="AP149" s="235"/>
      <c r="AQ149" s="235"/>
      <c r="AR149" s="235"/>
      <c r="AS149" s="235"/>
      <c r="AT149" s="235"/>
      <c r="AU149" s="235"/>
      <c r="AV149" s="235"/>
      <c r="AW149" s="235"/>
      <c r="AX149" s="235"/>
      <c r="AY149" s="235"/>
      <c r="AZ149" s="235"/>
      <c r="BA149" s="235"/>
      <c r="BB149" s="235"/>
      <c r="BC149" s="235"/>
      <c r="BD149" s="235"/>
      <c r="BE149" s="235"/>
      <c r="BF149" s="235"/>
      <c r="BG149" s="235"/>
      <c r="BH149" s="235"/>
      <c r="BI149" s="235"/>
      <c r="BJ149" s="235"/>
      <c r="BK149" s="235"/>
      <c r="BL149" s="235"/>
      <c r="BM149" s="235"/>
      <c r="BN149" s="235"/>
      <c r="BO149" s="235"/>
    </row>
    <row r="150" spans="1:67" s="103" customFormat="1" x14ac:dyDescent="0.2">
      <c r="A150" s="543"/>
      <c r="B150" s="444"/>
      <c r="C150" s="444"/>
      <c r="D150" s="444"/>
      <c r="E150" s="444"/>
      <c r="F150" s="444"/>
      <c r="G150" s="444"/>
      <c r="H150" s="444"/>
      <c r="I150" s="444"/>
      <c r="J150" s="444"/>
      <c r="K150" s="444"/>
      <c r="L150" s="541"/>
      <c r="M150" s="444"/>
      <c r="N150" s="444"/>
      <c r="O150" s="444"/>
      <c r="P150" s="444"/>
      <c r="Q150" s="444"/>
      <c r="R150" s="444"/>
      <c r="S150" s="444"/>
      <c r="T150" s="444"/>
      <c r="U150" s="444"/>
      <c r="V150" s="452"/>
      <c r="W150" s="444"/>
      <c r="X150" s="444"/>
      <c r="Y150" s="444"/>
      <c r="Z150" s="444"/>
      <c r="AA150" s="444"/>
      <c r="AB150" s="444"/>
      <c r="AC150" s="444"/>
      <c r="AD150" s="444"/>
      <c r="AE150" s="235"/>
      <c r="AF150" s="235"/>
      <c r="AG150" s="235"/>
      <c r="AH150" s="235"/>
      <c r="AI150" s="235"/>
      <c r="AJ150" s="235"/>
      <c r="AK150" s="235"/>
      <c r="AL150" s="235"/>
      <c r="AM150" s="235"/>
      <c r="AN150" s="235"/>
      <c r="AO150" s="235"/>
      <c r="AP150" s="235"/>
      <c r="AQ150" s="235"/>
      <c r="AR150" s="235"/>
      <c r="AS150" s="235"/>
      <c r="AT150" s="235"/>
      <c r="AU150" s="235"/>
      <c r="AV150" s="235"/>
      <c r="AW150" s="235"/>
      <c r="AX150" s="235"/>
      <c r="AY150" s="235"/>
      <c r="AZ150" s="235"/>
      <c r="BA150" s="235"/>
      <c r="BB150" s="235"/>
      <c r="BC150" s="235"/>
      <c r="BD150" s="235"/>
      <c r="BE150" s="235"/>
      <c r="BF150" s="235"/>
      <c r="BG150" s="235"/>
      <c r="BH150" s="235"/>
      <c r="BI150" s="235"/>
      <c r="BJ150" s="235"/>
      <c r="BK150" s="235"/>
      <c r="BL150" s="235"/>
      <c r="BM150" s="235"/>
      <c r="BN150" s="235"/>
      <c r="BO150" s="235"/>
    </row>
    <row r="151" spans="1:67" s="103" customFormat="1" x14ac:dyDescent="0.2">
      <c r="A151" s="543"/>
      <c r="B151" s="444"/>
      <c r="C151" s="444"/>
      <c r="D151" s="444"/>
      <c r="E151" s="444"/>
      <c r="F151" s="444"/>
      <c r="G151" s="444"/>
      <c r="H151" s="444"/>
      <c r="I151" s="444"/>
      <c r="J151" s="444"/>
      <c r="K151" s="444"/>
      <c r="L151" s="541"/>
      <c r="M151" s="444"/>
      <c r="N151" s="444"/>
      <c r="O151" s="444"/>
      <c r="P151" s="444"/>
      <c r="Q151" s="444"/>
      <c r="R151" s="444"/>
      <c r="S151" s="444"/>
      <c r="T151" s="444"/>
      <c r="U151" s="444"/>
      <c r="V151" s="452"/>
      <c r="W151" s="444"/>
      <c r="X151" s="444"/>
      <c r="Y151" s="444"/>
      <c r="Z151" s="444"/>
      <c r="AA151" s="444"/>
      <c r="AB151" s="444"/>
      <c r="AC151" s="444"/>
      <c r="AD151" s="444"/>
      <c r="AE151" s="235"/>
      <c r="AF151" s="235"/>
      <c r="AG151" s="235"/>
      <c r="AH151" s="235"/>
      <c r="AI151" s="235"/>
      <c r="AJ151" s="235"/>
      <c r="AK151" s="235"/>
      <c r="AL151" s="235"/>
      <c r="AM151" s="235"/>
      <c r="AN151" s="235"/>
      <c r="AO151" s="235"/>
      <c r="AP151" s="235"/>
      <c r="AQ151" s="235"/>
      <c r="AR151" s="235"/>
      <c r="AS151" s="235"/>
      <c r="AT151" s="235"/>
      <c r="AU151" s="235"/>
      <c r="AV151" s="235"/>
      <c r="AW151" s="235"/>
      <c r="AX151" s="235"/>
      <c r="AY151" s="235"/>
      <c r="AZ151" s="235"/>
      <c r="BA151" s="235"/>
      <c r="BB151" s="235"/>
      <c r="BC151" s="235"/>
      <c r="BD151" s="235"/>
      <c r="BE151" s="235"/>
      <c r="BF151" s="235"/>
      <c r="BG151" s="235"/>
      <c r="BH151" s="235"/>
      <c r="BI151" s="235"/>
      <c r="BJ151" s="235"/>
      <c r="BK151" s="235"/>
      <c r="BL151" s="235"/>
      <c r="BM151" s="235"/>
      <c r="BN151" s="235"/>
      <c r="BO151" s="235"/>
    </row>
    <row r="152" spans="1:67" s="103" customFormat="1" x14ac:dyDescent="0.2">
      <c r="A152" s="543"/>
      <c r="B152" s="444"/>
      <c r="C152" s="444"/>
      <c r="D152" s="444"/>
      <c r="E152" s="444"/>
      <c r="F152" s="444"/>
      <c r="G152" s="444"/>
      <c r="H152" s="444"/>
      <c r="I152" s="444"/>
      <c r="J152" s="444"/>
      <c r="K152" s="444"/>
      <c r="L152" s="541"/>
      <c r="M152" s="444"/>
      <c r="N152" s="444"/>
      <c r="O152" s="444"/>
      <c r="P152" s="444"/>
      <c r="Q152" s="444"/>
      <c r="R152" s="444"/>
      <c r="S152" s="444"/>
      <c r="T152" s="444"/>
      <c r="U152" s="444"/>
      <c r="V152" s="452"/>
      <c r="W152" s="444"/>
      <c r="X152" s="444"/>
      <c r="Y152" s="444"/>
      <c r="Z152" s="444"/>
      <c r="AA152" s="444"/>
      <c r="AB152" s="444"/>
      <c r="AC152" s="444"/>
      <c r="AD152" s="444"/>
      <c r="AE152" s="235"/>
      <c r="AF152" s="235"/>
      <c r="AG152" s="235"/>
      <c r="AH152" s="235"/>
      <c r="AI152" s="235"/>
      <c r="AJ152" s="235"/>
      <c r="AK152" s="235"/>
      <c r="AL152" s="235"/>
      <c r="AM152" s="235"/>
      <c r="AN152" s="235"/>
      <c r="AO152" s="235"/>
      <c r="AP152" s="235"/>
      <c r="AQ152" s="235"/>
      <c r="AR152" s="235"/>
      <c r="AS152" s="235"/>
      <c r="AT152" s="235"/>
      <c r="AU152" s="235"/>
      <c r="AV152" s="235"/>
      <c r="AW152" s="235"/>
      <c r="AX152" s="235"/>
      <c r="AY152" s="235"/>
      <c r="AZ152" s="235"/>
      <c r="BA152" s="235"/>
      <c r="BB152" s="235"/>
      <c r="BC152" s="235"/>
      <c r="BD152" s="235"/>
      <c r="BE152" s="235"/>
      <c r="BF152" s="235"/>
      <c r="BG152" s="235"/>
      <c r="BH152" s="235"/>
      <c r="BI152" s="235"/>
      <c r="BJ152" s="235"/>
      <c r="BK152" s="235"/>
      <c r="BL152" s="235"/>
      <c r="BM152" s="235"/>
      <c r="BN152" s="235"/>
      <c r="BO152" s="235"/>
    </row>
    <row r="153" spans="1:67" s="103" customFormat="1" x14ac:dyDescent="0.2">
      <c r="A153" s="543"/>
      <c r="B153" s="444"/>
      <c r="C153" s="444"/>
      <c r="D153" s="444"/>
      <c r="E153" s="444"/>
      <c r="F153" s="444"/>
      <c r="G153" s="444"/>
      <c r="H153" s="444"/>
      <c r="I153" s="444"/>
      <c r="J153" s="444"/>
      <c r="K153" s="444"/>
      <c r="L153" s="541"/>
      <c r="M153" s="444"/>
      <c r="N153" s="444"/>
      <c r="O153" s="444"/>
      <c r="P153" s="444"/>
      <c r="Q153" s="444"/>
      <c r="R153" s="444"/>
      <c r="S153" s="444"/>
      <c r="T153" s="444"/>
      <c r="U153" s="444"/>
      <c r="V153" s="452"/>
      <c r="W153" s="444"/>
      <c r="X153" s="444"/>
      <c r="Y153" s="444"/>
      <c r="Z153" s="444"/>
      <c r="AA153" s="444"/>
      <c r="AB153" s="444"/>
      <c r="AC153" s="444"/>
      <c r="AD153" s="444"/>
      <c r="AE153" s="235"/>
      <c r="AF153" s="235"/>
      <c r="AG153" s="235"/>
      <c r="AH153" s="235"/>
      <c r="AI153" s="235"/>
      <c r="AJ153" s="235"/>
      <c r="AK153" s="235"/>
      <c r="AL153" s="235"/>
      <c r="AM153" s="235"/>
      <c r="AN153" s="235"/>
      <c r="AO153" s="235"/>
      <c r="AP153" s="235"/>
      <c r="AQ153" s="235"/>
      <c r="AR153" s="235"/>
      <c r="AS153" s="235"/>
      <c r="AT153" s="235"/>
      <c r="AU153" s="235"/>
      <c r="AV153" s="235"/>
      <c r="AW153" s="235"/>
      <c r="AX153" s="235"/>
      <c r="AY153" s="235"/>
      <c r="AZ153" s="235"/>
      <c r="BA153" s="235"/>
      <c r="BB153" s="235"/>
      <c r="BC153" s="235"/>
      <c r="BD153" s="235"/>
      <c r="BE153" s="235"/>
      <c r="BF153" s="235"/>
      <c r="BG153" s="235"/>
      <c r="BH153" s="235"/>
      <c r="BI153" s="235"/>
      <c r="BJ153" s="235"/>
      <c r="BK153" s="235"/>
      <c r="BL153" s="235"/>
      <c r="BM153" s="235"/>
      <c r="BN153" s="235"/>
      <c r="BO153" s="235"/>
    </row>
    <row r="154" spans="1:67" s="103" customFormat="1" x14ac:dyDescent="0.2">
      <c r="A154" s="543"/>
      <c r="B154" s="444"/>
      <c r="C154" s="444"/>
      <c r="D154" s="444"/>
      <c r="E154" s="444"/>
      <c r="F154" s="444"/>
      <c r="G154" s="444"/>
      <c r="H154" s="444"/>
      <c r="I154" s="444"/>
      <c r="J154" s="444"/>
      <c r="K154" s="444"/>
      <c r="L154" s="541"/>
      <c r="M154" s="444"/>
      <c r="N154" s="444"/>
      <c r="O154" s="444"/>
      <c r="P154" s="444"/>
      <c r="Q154" s="444"/>
      <c r="R154" s="444"/>
      <c r="S154" s="444"/>
      <c r="T154" s="444"/>
      <c r="U154" s="444"/>
      <c r="V154" s="452"/>
      <c r="W154" s="444"/>
      <c r="X154" s="444"/>
      <c r="Y154" s="444"/>
      <c r="Z154" s="444"/>
      <c r="AA154" s="444"/>
      <c r="AB154" s="444"/>
      <c r="AC154" s="444"/>
      <c r="AD154" s="444"/>
      <c r="AE154" s="235"/>
      <c r="AF154" s="235"/>
      <c r="AG154" s="235"/>
      <c r="AH154" s="235"/>
      <c r="AI154" s="235"/>
      <c r="AJ154" s="235"/>
      <c r="AK154" s="235"/>
      <c r="AL154" s="235"/>
      <c r="AM154" s="235"/>
      <c r="AN154" s="235"/>
      <c r="AO154" s="235"/>
      <c r="AP154" s="235"/>
      <c r="AQ154" s="235"/>
      <c r="AR154" s="235"/>
      <c r="AS154" s="235"/>
      <c r="AT154" s="235"/>
      <c r="AU154" s="235"/>
      <c r="AV154" s="235"/>
      <c r="AW154" s="235"/>
      <c r="AX154" s="235"/>
      <c r="AY154" s="235"/>
      <c r="AZ154" s="235"/>
      <c r="BA154" s="235"/>
      <c r="BB154" s="235"/>
      <c r="BC154" s="235"/>
      <c r="BD154" s="235"/>
      <c r="BE154" s="235"/>
      <c r="BF154" s="235"/>
      <c r="BG154" s="235"/>
      <c r="BH154" s="235"/>
      <c r="BI154" s="235"/>
      <c r="BJ154" s="235"/>
      <c r="BK154" s="235"/>
      <c r="BL154" s="235"/>
      <c r="BM154" s="235"/>
      <c r="BN154" s="235"/>
      <c r="BO154" s="235"/>
    </row>
    <row r="155" spans="1:67" ht="15" x14ac:dyDescent="0.25">
      <c r="A155" s="622"/>
      <c r="B155" s="445"/>
      <c r="C155" s="445"/>
      <c r="D155" s="445"/>
      <c r="E155" s="445"/>
      <c r="F155" s="445"/>
      <c r="G155" s="445"/>
      <c r="H155" s="445"/>
      <c r="I155" s="445"/>
      <c r="J155" s="445"/>
      <c r="K155" s="445"/>
      <c r="L155" s="544"/>
      <c r="M155" s="445"/>
      <c r="N155" s="445"/>
      <c r="O155" s="445"/>
      <c r="P155" s="445"/>
      <c r="Q155" s="445"/>
      <c r="R155" s="445"/>
      <c r="S155" s="445"/>
      <c r="T155" s="445"/>
      <c r="U155" s="424"/>
      <c r="V155" s="424"/>
      <c r="W155" s="424"/>
      <c r="X155" s="424"/>
      <c r="Y155" s="424"/>
      <c r="Z155" s="424"/>
      <c r="AA155" s="424"/>
      <c r="AB155" s="424"/>
      <c r="AC155" s="424"/>
      <c r="AD155" s="424"/>
      <c r="AE155" s="236"/>
      <c r="AF155" s="236"/>
      <c r="AG155" s="236"/>
      <c r="AH155" s="236"/>
      <c r="AI155" s="236"/>
      <c r="AJ155" s="236"/>
      <c r="AK155" s="236"/>
      <c r="AL155" s="236"/>
      <c r="AM155" s="236"/>
      <c r="AN155" s="236"/>
      <c r="AO155" s="236"/>
      <c r="AP155" s="236"/>
      <c r="AQ155" s="236"/>
      <c r="AR155" s="236"/>
      <c r="AS155" s="236"/>
      <c r="AT155" s="236"/>
      <c r="AU155" s="236"/>
      <c r="AV155" s="236"/>
      <c r="AW155" s="236"/>
      <c r="AX155" s="236"/>
      <c r="AY155" s="236"/>
      <c r="AZ155" s="236"/>
      <c r="BA155" s="236"/>
      <c r="BB155" s="236"/>
      <c r="BC155" s="236"/>
      <c r="BD155" s="236"/>
      <c r="BE155" s="236"/>
      <c r="BF155" s="236"/>
      <c r="BG155" s="236"/>
      <c r="BH155" s="236"/>
      <c r="BI155" s="236"/>
      <c r="BJ155" s="236"/>
      <c r="BK155" s="236"/>
      <c r="BL155" s="236"/>
      <c r="BM155" s="236"/>
      <c r="BN155" s="236"/>
      <c r="BO155" s="236"/>
    </row>
    <row r="156" spans="1:67" ht="15" x14ac:dyDescent="0.25">
      <c r="A156" s="545"/>
      <c r="B156" s="445"/>
      <c r="C156" s="445"/>
      <c r="D156" s="445"/>
      <c r="E156" s="445"/>
      <c r="F156" s="445"/>
      <c r="G156" s="445"/>
      <c r="H156" s="445"/>
      <c r="I156" s="445"/>
      <c r="J156" s="445"/>
      <c r="K156" s="445"/>
      <c r="L156" s="544"/>
      <c r="M156" s="445"/>
      <c r="N156" s="445"/>
      <c r="O156" s="445"/>
      <c r="P156" s="445"/>
      <c r="Q156" s="445"/>
      <c r="R156" s="445"/>
      <c r="S156" s="445"/>
      <c r="T156" s="445"/>
      <c r="U156" s="424"/>
      <c r="V156" s="424"/>
      <c r="W156" s="424"/>
      <c r="X156" s="424"/>
      <c r="Y156" s="424"/>
      <c r="Z156" s="424"/>
      <c r="AA156" s="424"/>
      <c r="AB156" s="424"/>
      <c r="AC156" s="424"/>
      <c r="AD156" s="632"/>
      <c r="AE156" s="236"/>
      <c r="AF156" s="236"/>
      <c r="AG156" s="236"/>
      <c r="AH156" s="236"/>
      <c r="AI156" s="236"/>
      <c r="AJ156" s="236"/>
      <c r="AK156" s="236"/>
      <c r="AL156" s="236"/>
      <c r="AM156" s="236"/>
      <c r="AN156" s="236"/>
      <c r="AO156" s="236"/>
      <c r="AP156" s="236"/>
      <c r="AQ156" s="236"/>
      <c r="AR156" s="236"/>
      <c r="AS156" s="236"/>
      <c r="AT156" s="236"/>
      <c r="AU156" s="236"/>
      <c r="AV156" s="236"/>
      <c r="AW156" s="236"/>
      <c r="AX156" s="236"/>
      <c r="AY156" s="236"/>
      <c r="AZ156" s="236"/>
      <c r="BA156" s="236"/>
      <c r="BB156" s="236"/>
      <c r="BC156" s="236"/>
      <c r="BD156" s="236"/>
      <c r="BE156" s="236"/>
      <c r="BF156" s="236"/>
      <c r="BG156" s="236"/>
      <c r="BH156" s="236"/>
      <c r="BI156" s="236"/>
      <c r="BJ156" s="236"/>
      <c r="BK156" s="236"/>
      <c r="BL156" s="236"/>
      <c r="BM156" s="236"/>
      <c r="BN156" s="236"/>
      <c r="BO156" s="236"/>
    </row>
    <row r="157" spans="1:67" ht="15" x14ac:dyDescent="0.25">
      <c r="A157" s="545"/>
      <c r="B157" s="445"/>
      <c r="C157" s="445"/>
      <c r="D157" s="445"/>
      <c r="E157" s="445"/>
      <c r="F157" s="445"/>
      <c r="G157" s="445"/>
      <c r="H157" s="445"/>
      <c r="I157" s="445"/>
      <c r="J157" s="445"/>
      <c r="K157" s="445"/>
      <c r="L157" s="544"/>
      <c r="M157" s="445"/>
      <c r="N157" s="445"/>
      <c r="O157" s="445"/>
      <c r="P157" s="445"/>
      <c r="Q157" s="445"/>
      <c r="R157" s="445"/>
      <c r="S157" s="445"/>
      <c r="T157" s="445"/>
      <c r="U157" s="424"/>
      <c r="V157" s="424"/>
      <c r="W157" s="424"/>
      <c r="X157" s="424"/>
      <c r="Y157" s="424"/>
      <c r="Z157" s="424"/>
      <c r="AA157" s="424"/>
      <c r="AB157" s="424"/>
      <c r="AC157" s="424"/>
      <c r="AD157" s="424"/>
      <c r="AE157" s="236"/>
      <c r="AF157" s="236"/>
      <c r="AG157" s="236"/>
      <c r="AH157" s="236"/>
      <c r="AI157" s="236"/>
      <c r="AJ157" s="236"/>
      <c r="AK157" s="236"/>
      <c r="AL157" s="236"/>
      <c r="AM157" s="236"/>
      <c r="AN157" s="236"/>
      <c r="AO157" s="236"/>
      <c r="AP157" s="236"/>
      <c r="AQ157" s="236"/>
      <c r="AR157" s="236"/>
      <c r="AS157" s="236"/>
      <c r="AT157" s="236"/>
      <c r="AU157" s="236"/>
      <c r="AV157" s="236"/>
      <c r="AW157" s="236"/>
      <c r="AX157" s="236"/>
      <c r="AY157" s="236"/>
      <c r="AZ157" s="236"/>
      <c r="BA157" s="236"/>
      <c r="BB157" s="236"/>
      <c r="BC157" s="236"/>
      <c r="BD157" s="236"/>
      <c r="BE157" s="236"/>
      <c r="BF157" s="236"/>
      <c r="BG157" s="236"/>
      <c r="BH157" s="236"/>
      <c r="BI157" s="236"/>
      <c r="BJ157" s="236"/>
      <c r="BK157" s="236"/>
      <c r="BL157" s="236"/>
      <c r="BM157" s="236"/>
      <c r="BN157" s="236"/>
      <c r="BO157" s="236"/>
    </row>
    <row r="158" spans="1:67" ht="15" x14ac:dyDescent="0.25">
      <c r="A158" s="545"/>
      <c r="B158" s="445"/>
      <c r="C158" s="445"/>
      <c r="D158" s="445"/>
      <c r="E158" s="445"/>
      <c r="F158" s="445"/>
      <c r="G158" s="445"/>
      <c r="H158" s="445"/>
      <c r="I158" s="445"/>
      <c r="J158" s="445"/>
      <c r="K158" s="445"/>
      <c r="L158" s="544"/>
      <c r="M158" s="445"/>
      <c r="N158" s="445"/>
      <c r="O158" s="445"/>
      <c r="P158" s="445"/>
      <c r="Q158" s="445"/>
      <c r="R158" s="445"/>
      <c r="S158" s="445"/>
      <c r="T158" s="445"/>
      <c r="U158" s="424"/>
      <c r="V158" s="424"/>
      <c r="W158" s="424"/>
      <c r="X158" s="424"/>
      <c r="Y158" s="424"/>
      <c r="Z158" s="424"/>
      <c r="AA158" s="424"/>
      <c r="AB158" s="424"/>
      <c r="AC158" s="424"/>
      <c r="AD158" s="424"/>
      <c r="AE158" s="236"/>
      <c r="AF158" s="236"/>
      <c r="AG158" s="236"/>
      <c r="AH158" s="236"/>
      <c r="AI158" s="236"/>
      <c r="AJ158" s="236"/>
      <c r="AK158" s="236"/>
      <c r="AL158" s="236"/>
      <c r="AM158" s="236"/>
      <c r="AN158" s="236"/>
      <c r="AO158" s="236"/>
      <c r="AP158" s="236"/>
      <c r="AQ158" s="236"/>
      <c r="AR158" s="236"/>
      <c r="AS158" s="236"/>
      <c r="AT158" s="236"/>
      <c r="AU158" s="236"/>
      <c r="AV158" s="236"/>
      <c r="AW158" s="236"/>
      <c r="AX158" s="236"/>
      <c r="AY158" s="236"/>
      <c r="AZ158" s="236"/>
      <c r="BA158" s="236"/>
      <c r="BB158" s="236"/>
      <c r="BC158" s="236"/>
      <c r="BD158" s="236"/>
      <c r="BE158" s="236"/>
      <c r="BF158" s="236"/>
      <c r="BG158" s="236"/>
      <c r="BH158" s="236"/>
      <c r="BI158" s="236"/>
      <c r="BJ158" s="236"/>
      <c r="BK158" s="236"/>
      <c r="BL158" s="236"/>
      <c r="BM158" s="236"/>
      <c r="BN158" s="236"/>
      <c r="BO158" s="236"/>
    </row>
    <row r="159" spans="1:67" ht="15" x14ac:dyDescent="0.25">
      <c r="A159" s="545"/>
      <c r="B159" s="445"/>
      <c r="C159" s="445"/>
      <c r="D159" s="445"/>
      <c r="E159" s="445"/>
      <c r="F159" s="445"/>
      <c r="G159" s="445"/>
      <c r="H159" s="445"/>
      <c r="I159" s="445"/>
      <c r="J159" s="445"/>
      <c r="K159" s="445"/>
      <c r="L159" s="544"/>
      <c r="M159" s="445"/>
      <c r="N159" s="445"/>
      <c r="O159" s="445"/>
      <c r="P159" s="445"/>
      <c r="Q159" s="445"/>
      <c r="R159" s="445"/>
      <c r="S159" s="445"/>
      <c r="T159" s="445"/>
      <c r="U159" s="424"/>
      <c r="V159" s="424"/>
      <c r="W159" s="424"/>
      <c r="X159" s="424"/>
      <c r="Y159" s="424"/>
      <c r="Z159" s="424"/>
      <c r="AA159" s="424"/>
      <c r="AB159" s="424"/>
      <c r="AC159" s="424"/>
      <c r="AD159" s="424"/>
      <c r="AE159" s="236"/>
      <c r="AF159" s="236"/>
      <c r="AG159" s="236"/>
      <c r="AH159" s="236"/>
      <c r="AI159" s="236"/>
      <c r="AJ159" s="236"/>
      <c r="AK159" s="236"/>
      <c r="AL159" s="236"/>
      <c r="AM159" s="236"/>
      <c r="AN159" s="236"/>
      <c r="AO159" s="236"/>
      <c r="AP159" s="236"/>
      <c r="AQ159" s="236"/>
      <c r="AR159" s="236"/>
      <c r="AS159" s="236"/>
      <c r="AT159" s="236"/>
      <c r="AU159" s="236"/>
      <c r="AV159" s="236"/>
      <c r="AW159" s="236"/>
      <c r="AX159" s="236"/>
      <c r="AY159" s="236"/>
      <c r="AZ159" s="236"/>
      <c r="BA159" s="236"/>
      <c r="BB159" s="236"/>
      <c r="BC159" s="236"/>
      <c r="BD159" s="236"/>
      <c r="BE159" s="236"/>
      <c r="BF159" s="236"/>
      <c r="BG159" s="236"/>
      <c r="BH159" s="236"/>
      <c r="BI159" s="236"/>
      <c r="BJ159" s="236"/>
      <c r="BK159" s="236"/>
      <c r="BL159" s="236"/>
      <c r="BM159" s="236"/>
      <c r="BN159" s="236"/>
      <c r="BO159" s="236"/>
    </row>
    <row r="160" spans="1:67" ht="15" x14ac:dyDescent="0.25">
      <c r="A160" s="545"/>
      <c r="B160" s="445"/>
      <c r="C160" s="445"/>
      <c r="D160" s="445"/>
      <c r="E160" s="445"/>
      <c r="F160" s="445"/>
      <c r="G160" s="445"/>
      <c r="H160" s="445"/>
      <c r="I160" s="445"/>
      <c r="J160" s="445"/>
      <c r="K160" s="445"/>
      <c r="L160" s="544"/>
      <c r="M160" s="445"/>
      <c r="N160" s="445"/>
      <c r="O160" s="445"/>
      <c r="P160" s="445"/>
      <c r="Q160" s="445"/>
      <c r="R160" s="445"/>
      <c r="S160" s="445"/>
      <c r="T160" s="445"/>
      <c r="U160" s="424"/>
      <c r="V160" s="424"/>
      <c r="W160" s="424"/>
      <c r="X160" s="424"/>
      <c r="Y160" s="424"/>
      <c r="Z160" s="424"/>
      <c r="AA160" s="424"/>
      <c r="AB160" s="424"/>
      <c r="AC160" s="424"/>
      <c r="AD160" s="424"/>
      <c r="AE160" s="236"/>
      <c r="AF160" s="236"/>
      <c r="AG160" s="236"/>
      <c r="AH160" s="236"/>
      <c r="AI160" s="236"/>
      <c r="AJ160" s="236"/>
      <c r="AK160" s="236"/>
      <c r="AL160" s="236"/>
      <c r="AM160" s="236"/>
      <c r="AN160" s="236"/>
      <c r="AO160" s="236"/>
      <c r="AP160" s="236"/>
      <c r="AQ160" s="236"/>
      <c r="AR160" s="236"/>
      <c r="AS160" s="236"/>
      <c r="AT160" s="236"/>
      <c r="AU160" s="236"/>
      <c r="AV160" s="236"/>
      <c r="AW160" s="236"/>
      <c r="AX160" s="236"/>
      <c r="AY160" s="236"/>
      <c r="AZ160" s="236"/>
      <c r="BA160" s="236"/>
      <c r="BB160" s="236"/>
      <c r="BC160" s="236"/>
      <c r="BD160" s="236"/>
      <c r="BE160" s="236"/>
      <c r="BF160" s="236"/>
      <c r="BG160" s="236"/>
      <c r="BH160" s="236"/>
      <c r="BI160" s="236"/>
      <c r="BJ160" s="236"/>
      <c r="BK160" s="236"/>
      <c r="BL160" s="236"/>
      <c r="BM160" s="236"/>
      <c r="BN160" s="236"/>
      <c r="BO160" s="236"/>
    </row>
    <row r="161" spans="1:67" x14ac:dyDescent="0.2">
      <c r="A161" s="545"/>
      <c r="B161" s="445"/>
      <c r="C161" s="445"/>
      <c r="D161" s="445"/>
      <c r="E161" s="445"/>
      <c r="F161" s="445"/>
      <c r="G161" s="445"/>
      <c r="H161" s="445"/>
      <c r="I161" s="445"/>
      <c r="J161" s="445"/>
      <c r="K161" s="445"/>
      <c r="L161" s="544"/>
      <c r="M161" s="445"/>
      <c r="N161" s="445"/>
      <c r="O161" s="445"/>
      <c r="P161" s="445"/>
      <c r="Q161" s="445"/>
      <c r="R161" s="445"/>
      <c r="S161" s="445"/>
      <c r="T161" s="445"/>
      <c r="U161" s="236"/>
      <c r="V161" s="236"/>
      <c r="W161" s="236"/>
      <c r="X161" s="236"/>
      <c r="Y161" s="236"/>
      <c r="Z161" s="236"/>
      <c r="AA161" s="236"/>
      <c r="AB161" s="236"/>
      <c r="AC161" s="236"/>
      <c r="AD161" s="236"/>
      <c r="AE161" s="236"/>
      <c r="AF161" s="236"/>
      <c r="AG161" s="236"/>
      <c r="AH161" s="236"/>
      <c r="AI161" s="236"/>
      <c r="AJ161" s="236"/>
      <c r="AK161" s="236"/>
      <c r="AL161" s="236"/>
      <c r="AM161" s="236"/>
      <c r="AN161" s="236"/>
      <c r="AO161" s="236"/>
      <c r="AP161" s="236"/>
      <c r="AQ161" s="236"/>
      <c r="AR161" s="236"/>
      <c r="AS161" s="236"/>
      <c r="AT161" s="236"/>
      <c r="AU161" s="236"/>
      <c r="AV161" s="236"/>
      <c r="AW161" s="236"/>
      <c r="AX161" s="236"/>
      <c r="AY161" s="236"/>
      <c r="AZ161" s="236"/>
      <c r="BA161" s="236"/>
      <c r="BB161" s="236"/>
      <c r="BC161" s="236"/>
      <c r="BD161" s="236"/>
      <c r="BE161" s="236"/>
      <c r="BF161" s="236"/>
      <c r="BG161" s="236"/>
      <c r="BH161" s="236"/>
      <c r="BI161" s="236"/>
      <c r="BJ161" s="236"/>
      <c r="BK161" s="236"/>
      <c r="BL161" s="236"/>
      <c r="BM161" s="236"/>
      <c r="BN161" s="236"/>
      <c r="BO161" s="236"/>
    </row>
    <row r="162" spans="1:67" x14ac:dyDescent="0.2">
      <c r="A162" s="545"/>
      <c r="B162" s="445"/>
      <c r="C162" s="445"/>
      <c r="D162" s="445"/>
      <c r="E162" s="445"/>
      <c r="F162" s="445"/>
      <c r="G162" s="445"/>
      <c r="H162" s="445"/>
      <c r="I162" s="445"/>
      <c r="J162" s="445"/>
      <c r="K162" s="445"/>
      <c r="L162" s="544"/>
      <c r="M162" s="445"/>
      <c r="N162" s="445"/>
      <c r="O162" s="445"/>
      <c r="P162" s="445"/>
      <c r="Q162" s="445"/>
      <c r="R162" s="445"/>
      <c r="S162" s="445"/>
      <c r="T162" s="445"/>
      <c r="U162" s="236"/>
      <c r="V162" s="236"/>
      <c r="W162" s="236"/>
      <c r="X162" s="236"/>
      <c r="Y162" s="236"/>
      <c r="Z162" s="236"/>
      <c r="AA162" s="236"/>
      <c r="AB162" s="236"/>
      <c r="AC162" s="236"/>
      <c r="AD162" s="236"/>
      <c r="AE162" s="236"/>
      <c r="AF162" s="236"/>
      <c r="AG162" s="236"/>
      <c r="AH162" s="236"/>
      <c r="AI162" s="236"/>
      <c r="AJ162" s="236"/>
      <c r="AK162" s="236"/>
      <c r="AL162" s="236"/>
      <c r="AM162" s="236"/>
      <c r="AN162" s="236"/>
      <c r="AO162" s="236"/>
      <c r="AP162" s="236"/>
      <c r="AQ162" s="236"/>
      <c r="AR162" s="236"/>
      <c r="AS162" s="236"/>
      <c r="AT162" s="236"/>
      <c r="AU162" s="236"/>
      <c r="AV162" s="236"/>
      <c r="AW162" s="236"/>
      <c r="AX162" s="236"/>
      <c r="AY162" s="236"/>
      <c r="AZ162" s="236"/>
      <c r="BA162" s="236"/>
      <c r="BB162" s="236"/>
      <c r="BC162" s="236"/>
      <c r="BD162" s="236"/>
      <c r="BE162" s="236"/>
      <c r="BF162" s="236"/>
      <c r="BG162" s="236"/>
      <c r="BH162" s="236"/>
      <c r="BI162" s="236"/>
      <c r="BJ162" s="236"/>
      <c r="BK162" s="236"/>
      <c r="BL162" s="236"/>
      <c r="BM162" s="236"/>
      <c r="BN162" s="236"/>
      <c r="BO162" s="236"/>
    </row>
    <row r="163" spans="1:67" x14ac:dyDescent="0.2">
      <c r="A163" s="545"/>
      <c r="B163" s="445"/>
      <c r="C163" s="445"/>
      <c r="D163" s="445"/>
      <c r="E163" s="445"/>
      <c r="F163" s="445"/>
      <c r="G163" s="445"/>
      <c r="H163" s="445"/>
      <c r="I163" s="445"/>
      <c r="J163" s="445"/>
      <c r="K163" s="445"/>
      <c r="L163" s="544"/>
      <c r="M163" s="445"/>
      <c r="N163" s="445"/>
      <c r="O163" s="445"/>
      <c r="P163" s="445"/>
      <c r="Q163" s="445"/>
      <c r="R163" s="445"/>
      <c r="S163" s="445"/>
      <c r="T163" s="445"/>
      <c r="U163" s="236"/>
      <c r="V163" s="236"/>
      <c r="W163" s="236"/>
      <c r="X163" s="236"/>
      <c r="Y163" s="236"/>
      <c r="Z163" s="236"/>
      <c r="AA163" s="236"/>
      <c r="AB163" s="236"/>
      <c r="AC163" s="236"/>
      <c r="AD163" s="236"/>
      <c r="AE163" s="236"/>
      <c r="AF163" s="236"/>
      <c r="AG163" s="236"/>
      <c r="AH163" s="236"/>
      <c r="AI163" s="236"/>
      <c r="AJ163" s="236"/>
      <c r="AK163" s="236"/>
      <c r="AL163" s="236"/>
      <c r="AM163" s="236"/>
      <c r="AN163" s="236"/>
      <c r="AO163" s="236"/>
      <c r="AP163" s="236"/>
      <c r="AQ163" s="236"/>
      <c r="AR163" s="236"/>
      <c r="AS163" s="236"/>
      <c r="AT163" s="236"/>
      <c r="AU163" s="236"/>
      <c r="AV163" s="236"/>
      <c r="AW163" s="236"/>
      <c r="AX163" s="236"/>
      <c r="AY163" s="236"/>
      <c r="AZ163" s="236"/>
      <c r="BA163" s="236"/>
      <c r="BB163" s="236"/>
      <c r="BC163" s="236"/>
      <c r="BD163" s="236"/>
      <c r="BE163" s="236"/>
      <c r="BF163" s="236"/>
      <c r="BG163" s="236"/>
      <c r="BH163" s="236"/>
      <c r="BI163" s="236"/>
      <c r="BJ163" s="236"/>
      <c r="BK163" s="236"/>
      <c r="BL163" s="236"/>
      <c r="BM163" s="236"/>
      <c r="BN163" s="236"/>
      <c r="BO163" s="236"/>
    </row>
    <row r="164" spans="1:67" x14ac:dyDescent="0.2">
      <c r="A164" s="545"/>
      <c r="B164" s="445"/>
      <c r="C164" s="445"/>
      <c r="D164" s="445"/>
      <c r="E164" s="445"/>
      <c r="F164" s="445"/>
      <c r="G164" s="445"/>
      <c r="H164" s="445"/>
      <c r="I164" s="445"/>
      <c r="J164" s="445"/>
      <c r="K164" s="445"/>
      <c r="L164" s="544"/>
      <c r="M164" s="445"/>
      <c r="N164" s="445"/>
      <c r="O164" s="445"/>
      <c r="P164" s="445"/>
      <c r="Q164" s="445"/>
      <c r="R164" s="445"/>
      <c r="S164" s="445"/>
      <c r="T164" s="445"/>
      <c r="U164" s="236"/>
      <c r="V164" s="236"/>
      <c r="W164" s="236"/>
      <c r="X164" s="236"/>
      <c r="Y164" s="236"/>
      <c r="Z164" s="236"/>
      <c r="AA164" s="236"/>
      <c r="AB164" s="236"/>
      <c r="AC164" s="236"/>
      <c r="AD164" s="236"/>
      <c r="AE164" s="236"/>
      <c r="AF164" s="236"/>
      <c r="AG164" s="236"/>
      <c r="AH164" s="236"/>
      <c r="AI164" s="236"/>
      <c r="AJ164" s="236"/>
      <c r="AK164" s="236"/>
      <c r="AL164" s="236"/>
      <c r="AM164" s="236"/>
      <c r="AN164" s="236"/>
      <c r="AO164" s="236"/>
      <c r="AP164" s="236"/>
      <c r="AQ164" s="236"/>
      <c r="AR164" s="236"/>
      <c r="AS164" s="236"/>
      <c r="AT164" s="236"/>
      <c r="AU164" s="236"/>
      <c r="AV164" s="236"/>
      <c r="AW164" s="236"/>
      <c r="AX164" s="236"/>
      <c r="AY164" s="236"/>
      <c r="AZ164" s="236"/>
      <c r="BA164" s="236"/>
      <c r="BB164" s="236"/>
      <c r="BC164" s="236"/>
      <c r="BD164" s="236"/>
      <c r="BE164" s="236"/>
      <c r="BF164" s="236"/>
      <c r="BG164" s="236"/>
      <c r="BH164" s="236"/>
      <c r="BI164" s="236"/>
      <c r="BJ164" s="236"/>
      <c r="BK164" s="236"/>
      <c r="BL164" s="236"/>
      <c r="BM164" s="236"/>
      <c r="BN164" s="236"/>
      <c r="BO164" s="236"/>
    </row>
    <row r="165" spans="1:67" x14ac:dyDescent="0.2">
      <c r="A165" s="545"/>
      <c r="B165" s="445"/>
      <c r="C165" s="445"/>
      <c r="D165" s="445"/>
      <c r="E165" s="445"/>
      <c r="F165" s="445"/>
      <c r="G165" s="445"/>
      <c r="H165" s="445"/>
      <c r="I165" s="445"/>
      <c r="J165" s="445"/>
      <c r="K165" s="445"/>
      <c r="L165" s="544"/>
      <c r="M165" s="445"/>
      <c r="N165" s="445"/>
      <c r="O165" s="445"/>
      <c r="P165" s="445"/>
      <c r="Q165" s="445"/>
      <c r="R165" s="445"/>
      <c r="S165" s="445"/>
      <c r="T165" s="445"/>
      <c r="U165" s="236"/>
      <c r="V165" s="236"/>
      <c r="W165" s="236"/>
      <c r="X165" s="236"/>
      <c r="Y165" s="236"/>
      <c r="Z165" s="236"/>
      <c r="AA165" s="236"/>
      <c r="AB165" s="236"/>
      <c r="AC165" s="236"/>
      <c r="AD165" s="236"/>
      <c r="AE165" s="236"/>
      <c r="AF165" s="236"/>
      <c r="AG165" s="236"/>
      <c r="AH165" s="236"/>
      <c r="AI165" s="236"/>
      <c r="AJ165" s="236"/>
      <c r="AK165" s="236"/>
      <c r="AL165" s="236"/>
      <c r="AM165" s="236"/>
      <c r="AN165" s="236"/>
      <c r="AO165" s="236"/>
      <c r="AP165" s="236"/>
      <c r="AQ165" s="236"/>
      <c r="AR165" s="236"/>
      <c r="AS165" s="236"/>
      <c r="AT165" s="236"/>
      <c r="AU165" s="236"/>
      <c r="AV165" s="236"/>
      <c r="AW165" s="236"/>
      <c r="AX165" s="236"/>
      <c r="AY165" s="236"/>
      <c r="AZ165" s="236"/>
      <c r="BA165" s="236"/>
      <c r="BB165" s="236"/>
      <c r="BC165" s="236"/>
      <c r="BD165" s="236"/>
      <c r="BE165" s="236"/>
      <c r="BF165" s="236"/>
      <c r="BG165" s="236"/>
      <c r="BH165" s="236"/>
      <c r="BI165" s="236"/>
      <c r="BJ165" s="236"/>
      <c r="BK165" s="236"/>
      <c r="BL165" s="236"/>
      <c r="BM165" s="236"/>
      <c r="BN165" s="236"/>
      <c r="BO165" s="236"/>
    </row>
    <row r="166" spans="1:67" x14ac:dyDescent="0.2">
      <c r="A166" s="545"/>
      <c r="B166" s="445"/>
      <c r="C166" s="445"/>
      <c r="D166" s="445"/>
      <c r="E166" s="445"/>
      <c r="F166" s="445"/>
      <c r="G166" s="445"/>
      <c r="H166" s="445"/>
      <c r="I166" s="445"/>
      <c r="J166" s="445"/>
      <c r="K166" s="445"/>
      <c r="L166" s="544"/>
      <c r="M166" s="445"/>
      <c r="N166" s="445"/>
      <c r="O166" s="445"/>
      <c r="P166" s="445"/>
      <c r="Q166" s="445"/>
      <c r="R166" s="445"/>
      <c r="S166" s="445"/>
      <c r="T166" s="445"/>
      <c r="U166" s="236"/>
      <c r="V166" s="236"/>
      <c r="W166" s="236"/>
      <c r="X166" s="236"/>
      <c r="Y166" s="236"/>
      <c r="Z166" s="236"/>
      <c r="AA166" s="236"/>
      <c r="AB166" s="236"/>
      <c r="AC166" s="236"/>
      <c r="AD166" s="236"/>
      <c r="AE166" s="236"/>
      <c r="AF166" s="236"/>
      <c r="AG166" s="236"/>
      <c r="AH166" s="236"/>
      <c r="AI166" s="236"/>
      <c r="AJ166" s="236"/>
      <c r="AK166" s="236"/>
      <c r="AL166" s="236"/>
      <c r="AM166" s="236"/>
      <c r="AN166" s="236"/>
      <c r="AO166" s="236"/>
      <c r="AP166" s="236"/>
      <c r="AQ166" s="236"/>
      <c r="AR166" s="236"/>
      <c r="AS166" s="236"/>
      <c r="AT166" s="236"/>
      <c r="AU166" s="236"/>
      <c r="AV166" s="236"/>
      <c r="AW166" s="236"/>
      <c r="AX166" s="236"/>
      <c r="AY166" s="236"/>
      <c r="AZ166" s="236"/>
      <c r="BA166" s="236"/>
      <c r="BB166" s="236"/>
      <c r="BC166" s="236"/>
      <c r="BD166" s="236"/>
      <c r="BE166" s="236"/>
      <c r="BF166" s="236"/>
      <c r="BG166" s="236"/>
      <c r="BH166" s="236"/>
      <c r="BI166" s="236"/>
      <c r="BJ166" s="236"/>
      <c r="BK166" s="236"/>
      <c r="BL166" s="236"/>
      <c r="BM166" s="236"/>
      <c r="BN166" s="236"/>
      <c r="BO166" s="236"/>
    </row>
    <row r="167" spans="1:67" x14ac:dyDescent="0.2">
      <c r="A167" s="545"/>
      <c r="B167" s="445"/>
      <c r="C167" s="445"/>
      <c r="D167" s="445"/>
      <c r="E167" s="445"/>
      <c r="F167" s="445"/>
      <c r="G167" s="445"/>
      <c r="H167" s="445"/>
      <c r="I167" s="445"/>
      <c r="J167" s="445"/>
      <c r="K167" s="445"/>
      <c r="L167" s="544"/>
      <c r="M167" s="445"/>
      <c r="N167" s="445"/>
      <c r="O167" s="445"/>
      <c r="P167" s="445"/>
      <c r="Q167" s="445"/>
      <c r="R167" s="445"/>
      <c r="S167" s="445"/>
      <c r="T167" s="445"/>
      <c r="U167" s="236"/>
      <c r="V167" s="236"/>
      <c r="W167" s="236"/>
      <c r="X167" s="236"/>
      <c r="Y167" s="236"/>
      <c r="Z167" s="236"/>
      <c r="AA167" s="236"/>
      <c r="AB167" s="236"/>
      <c r="AC167" s="236"/>
      <c r="AD167" s="236"/>
      <c r="AE167" s="236"/>
      <c r="AF167" s="236"/>
      <c r="AG167" s="236"/>
      <c r="AH167" s="236"/>
      <c r="AI167" s="236"/>
      <c r="AJ167" s="236"/>
      <c r="AK167" s="236"/>
      <c r="AL167" s="236"/>
      <c r="AM167" s="236"/>
      <c r="AN167" s="236"/>
      <c r="AO167" s="236"/>
      <c r="AP167" s="236"/>
      <c r="AQ167" s="236"/>
      <c r="AR167" s="236"/>
      <c r="AS167" s="236"/>
      <c r="AT167" s="236"/>
      <c r="AU167" s="236"/>
      <c r="AV167" s="236"/>
      <c r="AW167" s="236"/>
      <c r="AX167" s="236"/>
      <c r="AY167" s="236"/>
      <c r="AZ167" s="236"/>
      <c r="BA167" s="236"/>
      <c r="BB167" s="236"/>
      <c r="BC167" s="236"/>
      <c r="BD167" s="236"/>
      <c r="BE167" s="236"/>
      <c r="BF167" s="236"/>
      <c r="BG167" s="236"/>
      <c r="BH167" s="236"/>
      <c r="BI167" s="236"/>
      <c r="BJ167" s="236"/>
      <c r="BK167" s="236"/>
      <c r="BL167" s="236"/>
      <c r="BM167" s="236"/>
      <c r="BN167" s="236"/>
      <c r="BO167" s="236"/>
    </row>
    <row r="168" spans="1:67" x14ac:dyDescent="0.2">
      <c r="A168" s="545"/>
      <c r="B168" s="445"/>
      <c r="C168" s="445"/>
      <c r="D168" s="445"/>
      <c r="E168" s="445"/>
      <c r="F168" s="445"/>
      <c r="G168" s="445"/>
      <c r="H168" s="445"/>
      <c r="I168" s="445"/>
      <c r="J168" s="445"/>
      <c r="K168" s="445"/>
      <c r="L168" s="544"/>
      <c r="M168" s="445"/>
      <c r="N168" s="445"/>
      <c r="O168" s="445"/>
      <c r="P168" s="445"/>
      <c r="Q168" s="445"/>
      <c r="R168" s="445"/>
      <c r="S168" s="445"/>
      <c r="T168" s="445"/>
      <c r="U168" s="236"/>
      <c r="V168" s="236"/>
      <c r="W168" s="236"/>
      <c r="X168" s="236"/>
      <c r="Y168" s="236"/>
      <c r="Z168" s="236"/>
      <c r="AA168" s="236"/>
      <c r="AB168" s="236"/>
      <c r="AC168" s="236"/>
      <c r="AD168" s="236"/>
      <c r="AE168" s="236"/>
      <c r="AF168" s="236"/>
      <c r="AG168" s="236"/>
      <c r="AH168" s="236"/>
      <c r="AI168" s="236"/>
      <c r="AJ168" s="236"/>
      <c r="AK168" s="236"/>
      <c r="AL168" s="236"/>
      <c r="AM168" s="236"/>
      <c r="AN168" s="236"/>
      <c r="AO168" s="236"/>
      <c r="AP168" s="236"/>
      <c r="AQ168" s="236"/>
      <c r="AR168" s="236"/>
      <c r="AS168" s="236"/>
      <c r="AT168" s="236"/>
      <c r="AU168" s="236"/>
      <c r="AV168" s="236"/>
      <c r="AW168" s="236"/>
      <c r="AX168" s="236"/>
      <c r="AY168" s="236"/>
      <c r="AZ168" s="236"/>
      <c r="BA168" s="236"/>
      <c r="BB168" s="236"/>
      <c r="BC168" s="236"/>
      <c r="BD168" s="236"/>
      <c r="BE168" s="236"/>
      <c r="BF168" s="236"/>
      <c r="BG168" s="236"/>
      <c r="BH168" s="236"/>
      <c r="BI168" s="236"/>
      <c r="BJ168" s="236"/>
      <c r="BK168" s="236"/>
      <c r="BL168" s="236"/>
      <c r="BM168" s="236"/>
      <c r="BN168" s="236"/>
      <c r="BO168" s="236"/>
    </row>
    <row r="169" spans="1:67" x14ac:dyDescent="0.2">
      <c r="B169" s="217"/>
      <c r="C169" s="217"/>
      <c r="D169" s="217"/>
      <c r="E169" s="217"/>
      <c r="F169" s="217"/>
      <c r="G169" s="217"/>
      <c r="H169" s="217"/>
      <c r="I169" s="217"/>
      <c r="J169" s="217"/>
      <c r="K169" s="217"/>
      <c r="M169" s="217"/>
      <c r="N169" s="217"/>
      <c r="O169" s="217"/>
      <c r="P169" s="217"/>
      <c r="Q169" s="217"/>
      <c r="R169" s="217"/>
      <c r="S169" s="217"/>
      <c r="T169" s="217"/>
      <c r="U169" s="236"/>
      <c r="W169" s="236"/>
      <c r="X169" s="236"/>
      <c r="Y169" s="236"/>
      <c r="Z169" s="236"/>
      <c r="AA169" s="236"/>
      <c r="AB169" s="236"/>
      <c r="AC169" s="236"/>
      <c r="AD169" s="236"/>
      <c r="AE169" s="236"/>
      <c r="AF169" s="236"/>
      <c r="AG169" s="236"/>
      <c r="AH169" s="236"/>
      <c r="AI169" s="236"/>
      <c r="AJ169" s="236"/>
      <c r="AK169" s="236"/>
      <c r="AL169" s="236"/>
      <c r="AM169" s="236"/>
      <c r="AN169" s="236"/>
      <c r="AO169" s="236"/>
      <c r="AP169" s="236"/>
      <c r="AQ169" s="236"/>
      <c r="AR169" s="236"/>
      <c r="AS169" s="236"/>
      <c r="AT169" s="236"/>
      <c r="AU169" s="236"/>
      <c r="AV169" s="236"/>
      <c r="AW169" s="236"/>
      <c r="AX169" s="236"/>
      <c r="AY169" s="236"/>
      <c r="AZ169" s="236"/>
      <c r="BA169" s="236"/>
      <c r="BB169" s="236"/>
      <c r="BC169" s="236"/>
      <c r="BD169" s="236"/>
      <c r="BE169" s="236"/>
      <c r="BF169" s="236"/>
      <c r="BG169" s="236"/>
      <c r="BH169" s="236"/>
      <c r="BI169" s="236"/>
      <c r="BJ169" s="236"/>
      <c r="BK169" s="236"/>
      <c r="BL169" s="236"/>
      <c r="BM169" s="236"/>
      <c r="BN169" s="236"/>
      <c r="BO169" s="236"/>
    </row>
    <row r="170" spans="1:67" x14ac:dyDescent="0.2">
      <c r="B170" s="217"/>
      <c r="C170" s="217"/>
      <c r="D170" s="217"/>
      <c r="E170" s="217"/>
      <c r="F170" s="217"/>
      <c r="G170" s="217"/>
      <c r="H170" s="217"/>
      <c r="I170" s="217"/>
      <c r="J170" s="217"/>
      <c r="K170" s="217"/>
      <c r="M170" s="217"/>
      <c r="N170" s="217"/>
      <c r="O170" s="217"/>
      <c r="P170" s="217"/>
      <c r="Q170" s="217"/>
      <c r="R170" s="217"/>
      <c r="S170" s="217"/>
      <c r="T170" s="217"/>
      <c r="U170" s="236"/>
      <c r="W170" s="236"/>
      <c r="X170" s="236"/>
      <c r="Y170" s="236"/>
      <c r="Z170" s="236"/>
      <c r="AA170" s="236"/>
      <c r="AB170" s="236"/>
      <c r="AC170" s="236"/>
      <c r="AD170" s="236"/>
      <c r="AE170" s="236"/>
      <c r="AF170" s="236"/>
      <c r="AG170" s="236"/>
      <c r="AH170" s="236"/>
      <c r="AI170" s="236"/>
      <c r="AJ170" s="236"/>
      <c r="AK170" s="236"/>
      <c r="AL170" s="236"/>
      <c r="AM170" s="236"/>
      <c r="AN170" s="236"/>
      <c r="AO170" s="236"/>
      <c r="AP170" s="236"/>
      <c r="AQ170" s="236"/>
      <c r="AR170" s="236"/>
      <c r="AS170" s="236"/>
      <c r="AT170" s="236"/>
      <c r="AU170" s="236"/>
      <c r="AV170" s="236"/>
      <c r="AW170" s="236"/>
      <c r="AX170" s="236"/>
      <c r="AY170" s="236"/>
      <c r="AZ170" s="236"/>
      <c r="BA170" s="236"/>
      <c r="BB170" s="236"/>
      <c r="BC170" s="236"/>
      <c r="BD170" s="236"/>
      <c r="BE170" s="236"/>
      <c r="BF170" s="236"/>
      <c r="BG170" s="236"/>
      <c r="BH170" s="236"/>
      <c r="BI170" s="236"/>
      <c r="BJ170" s="236"/>
      <c r="BK170" s="236"/>
      <c r="BL170" s="236"/>
      <c r="BM170" s="236"/>
      <c r="BN170" s="236"/>
      <c r="BO170" s="236"/>
    </row>
    <row r="171" spans="1:67" x14ac:dyDescent="0.2">
      <c r="B171" s="217"/>
      <c r="C171" s="217"/>
      <c r="D171" s="217"/>
      <c r="E171" s="217"/>
      <c r="F171" s="217"/>
      <c r="G171" s="217"/>
      <c r="H171" s="217"/>
      <c r="I171" s="217"/>
      <c r="J171" s="217"/>
      <c r="K171" s="217"/>
      <c r="M171" s="217"/>
      <c r="N171" s="217"/>
      <c r="O171" s="217"/>
      <c r="P171" s="217"/>
      <c r="Q171" s="217"/>
      <c r="R171" s="217"/>
      <c r="S171" s="217"/>
      <c r="T171" s="217"/>
      <c r="U171" s="236"/>
      <c r="W171" s="236"/>
      <c r="X171" s="236"/>
      <c r="Y171" s="236"/>
      <c r="Z171" s="236"/>
      <c r="AA171" s="236"/>
      <c r="AB171" s="236"/>
      <c r="AC171" s="236"/>
      <c r="AD171" s="236"/>
      <c r="AE171" s="236"/>
      <c r="AF171" s="236"/>
      <c r="AG171" s="236"/>
      <c r="AH171" s="236"/>
      <c r="AI171" s="236"/>
      <c r="AJ171" s="236"/>
      <c r="AK171" s="236"/>
      <c r="AL171" s="236"/>
      <c r="AM171" s="236"/>
      <c r="AN171" s="236"/>
      <c r="AO171" s="236"/>
      <c r="AP171" s="236"/>
      <c r="AQ171" s="236"/>
      <c r="AR171" s="236"/>
      <c r="AS171" s="236"/>
      <c r="AT171" s="236"/>
      <c r="AU171" s="236"/>
      <c r="AV171" s="236"/>
      <c r="AW171" s="236"/>
      <c r="AX171" s="236"/>
      <c r="AY171" s="236"/>
      <c r="AZ171" s="236"/>
      <c r="BA171" s="236"/>
      <c r="BB171" s="236"/>
      <c r="BC171" s="236"/>
      <c r="BD171" s="236"/>
      <c r="BE171" s="236"/>
      <c r="BF171" s="236"/>
      <c r="BG171" s="236"/>
      <c r="BH171" s="236"/>
      <c r="BI171" s="236"/>
      <c r="BJ171" s="236"/>
      <c r="BK171" s="236"/>
      <c r="BL171" s="236"/>
      <c r="BM171" s="236"/>
      <c r="BN171" s="236"/>
      <c r="BO171" s="236"/>
    </row>
    <row r="172" spans="1:67" x14ac:dyDescent="0.2">
      <c r="B172" s="217"/>
      <c r="C172" s="217"/>
      <c r="D172" s="217"/>
      <c r="E172" s="217"/>
      <c r="F172" s="217"/>
      <c r="G172" s="217"/>
      <c r="H172" s="217"/>
      <c r="I172" s="217"/>
      <c r="J172" s="217"/>
      <c r="K172" s="217"/>
      <c r="M172" s="217"/>
      <c r="N172" s="217"/>
      <c r="O172" s="217"/>
      <c r="P172" s="217"/>
      <c r="Q172" s="217"/>
      <c r="R172" s="217"/>
      <c r="S172" s="217"/>
      <c r="T172" s="217"/>
      <c r="U172" s="236"/>
      <c r="W172" s="236"/>
      <c r="X172" s="236"/>
      <c r="Y172" s="236"/>
      <c r="Z172" s="236"/>
      <c r="AA172" s="236"/>
      <c r="AB172" s="236"/>
      <c r="AC172" s="236"/>
      <c r="AD172" s="236"/>
      <c r="AE172" s="236"/>
      <c r="AF172" s="236"/>
      <c r="AG172" s="236"/>
      <c r="AH172" s="236"/>
      <c r="AI172" s="236"/>
      <c r="AJ172" s="236"/>
      <c r="AK172" s="236"/>
      <c r="AL172" s="236"/>
      <c r="AM172" s="236"/>
      <c r="AN172" s="236"/>
      <c r="AO172" s="236"/>
      <c r="AP172" s="236"/>
      <c r="AQ172" s="236"/>
      <c r="AR172" s="236"/>
      <c r="AS172" s="236"/>
      <c r="AT172" s="236"/>
      <c r="AU172" s="236"/>
      <c r="AV172" s="236"/>
      <c r="AW172" s="236"/>
      <c r="AX172" s="236"/>
      <c r="AY172" s="236"/>
      <c r="AZ172" s="236"/>
      <c r="BA172" s="236"/>
      <c r="BB172" s="236"/>
      <c r="BC172" s="236"/>
      <c r="BD172" s="236"/>
      <c r="BE172" s="236"/>
      <c r="BF172" s="236"/>
      <c r="BG172" s="236"/>
      <c r="BH172" s="236"/>
      <c r="BI172" s="236"/>
      <c r="BJ172" s="236"/>
      <c r="BK172" s="236"/>
      <c r="BL172" s="236"/>
      <c r="BM172" s="236"/>
      <c r="BN172" s="236"/>
      <c r="BO172" s="236"/>
    </row>
    <row r="173" spans="1:67" x14ac:dyDescent="0.2">
      <c r="B173" s="217"/>
      <c r="C173" s="217"/>
      <c r="D173" s="217"/>
      <c r="E173" s="217"/>
      <c r="F173" s="217"/>
      <c r="G173" s="217"/>
      <c r="H173" s="217"/>
      <c r="I173" s="217"/>
      <c r="J173" s="217"/>
      <c r="K173" s="217"/>
      <c r="M173" s="217"/>
      <c r="N173" s="217"/>
      <c r="O173" s="217"/>
      <c r="P173" s="217"/>
      <c r="Q173" s="217"/>
      <c r="R173" s="217"/>
      <c r="S173" s="217"/>
      <c r="T173" s="217"/>
      <c r="U173" s="236"/>
      <c r="W173" s="236"/>
      <c r="X173" s="236"/>
      <c r="Y173" s="236"/>
      <c r="Z173" s="236"/>
      <c r="AA173" s="236"/>
      <c r="AB173" s="236"/>
      <c r="AC173" s="236"/>
      <c r="AD173" s="236"/>
      <c r="AE173" s="236"/>
      <c r="AF173" s="236"/>
      <c r="AG173" s="236"/>
      <c r="AH173" s="236"/>
      <c r="AI173" s="236"/>
      <c r="AJ173" s="236"/>
      <c r="AK173" s="236"/>
      <c r="AL173" s="236"/>
      <c r="AM173" s="236"/>
      <c r="AN173" s="236"/>
      <c r="AO173" s="236"/>
      <c r="AP173" s="236"/>
      <c r="AQ173" s="236"/>
      <c r="AR173" s="236"/>
      <c r="AS173" s="236"/>
      <c r="AT173" s="236"/>
      <c r="AU173" s="236"/>
      <c r="AV173" s="236"/>
      <c r="AW173" s="236"/>
      <c r="AX173" s="236"/>
      <c r="AY173" s="236"/>
      <c r="AZ173" s="236"/>
      <c r="BA173" s="236"/>
      <c r="BB173" s="236"/>
      <c r="BC173" s="236"/>
      <c r="BD173" s="236"/>
      <c r="BE173" s="236"/>
      <c r="BF173" s="236"/>
      <c r="BG173" s="236"/>
      <c r="BH173" s="236"/>
      <c r="BI173" s="236"/>
      <c r="BJ173" s="236"/>
      <c r="BK173" s="236"/>
      <c r="BL173" s="236"/>
      <c r="BM173" s="236"/>
      <c r="BN173" s="236"/>
      <c r="BO173" s="236"/>
    </row>
    <row r="174" spans="1:67" x14ac:dyDescent="0.2">
      <c r="B174" s="217"/>
      <c r="C174" s="217"/>
      <c r="D174" s="217"/>
      <c r="E174" s="217"/>
      <c r="F174" s="217"/>
      <c r="G174" s="217"/>
      <c r="H174" s="217"/>
      <c r="I174" s="217"/>
      <c r="J174" s="217"/>
      <c r="K174" s="217"/>
      <c r="M174" s="217"/>
      <c r="N174" s="217"/>
      <c r="O174" s="217"/>
      <c r="P174" s="217"/>
      <c r="Q174" s="217"/>
      <c r="R174" s="217"/>
      <c r="S174" s="217"/>
      <c r="T174" s="217"/>
      <c r="U174" s="236"/>
      <c r="W174" s="236"/>
      <c r="X174" s="236"/>
      <c r="Y174" s="236"/>
      <c r="Z174" s="236"/>
      <c r="AA174" s="236"/>
      <c r="AB174" s="236"/>
      <c r="AC174" s="236"/>
      <c r="AD174" s="236"/>
      <c r="AE174" s="236"/>
      <c r="AF174" s="236"/>
      <c r="AG174" s="236"/>
      <c r="AH174" s="236"/>
      <c r="AI174" s="236"/>
      <c r="AJ174" s="236"/>
      <c r="AK174" s="236"/>
      <c r="AL174" s="236"/>
      <c r="AM174" s="236"/>
      <c r="AN174" s="236"/>
      <c r="AO174" s="236"/>
      <c r="AP174" s="236"/>
      <c r="AQ174" s="236"/>
      <c r="AR174" s="236"/>
      <c r="AS174" s="236"/>
      <c r="AT174" s="236"/>
      <c r="AU174" s="236"/>
      <c r="AV174" s="236"/>
      <c r="AW174" s="236"/>
      <c r="AX174" s="236"/>
      <c r="AY174" s="236"/>
      <c r="AZ174" s="236"/>
      <c r="BA174" s="236"/>
      <c r="BB174" s="236"/>
      <c r="BC174" s="236"/>
      <c r="BD174" s="236"/>
      <c r="BE174" s="236"/>
      <c r="BF174" s="236"/>
      <c r="BG174" s="236"/>
      <c r="BH174" s="236"/>
      <c r="BI174" s="236"/>
      <c r="BJ174" s="236"/>
      <c r="BK174" s="236"/>
      <c r="BL174" s="236"/>
      <c r="BM174" s="236"/>
      <c r="BN174" s="236"/>
      <c r="BO174" s="236"/>
    </row>
    <row r="175" spans="1:67" x14ac:dyDescent="0.2">
      <c r="B175" s="217"/>
      <c r="C175" s="217"/>
      <c r="D175" s="217"/>
      <c r="E175" s="217"/>
      <c r="F175" s="217"/>
      <c r="G175" s="217"/>
      <c r="H175" s="217"/>
      <c r="I175" s="217"/>
      <c r="J175" s="217"/>
      <c r="K175" s="217"/>
      <c r="M175" s="217"/>
      <c r="N175" s="217"/>
      <c r="O175" s="217"/>
      <c r="P175" s="217"/>
      <c r="Q175" s="217"/>
      <c r="R175" s="217"/>
      <c r="S175" s="217"/>
      <c r="T175" s="217"/>
      <c r="U175" s="236"/>
      <c r="W175" s="236"/>
      <c r="X175" s="236"/>
      <c r="Y175" s="236"/>
      <c r="Z175" s="236"/>
      <c r="AA175" s="236"/>
      <c r="AB175" s="236"/>
      <c r="AC175" s="236"/>
      <c r="AD175" s="236"/>
      <c r="AE175" s="236"/>
      <c r="AF175" s="236"/>
      <c r="AG175" s="236"/>
      <c r="AH175" s="236"/>
      <c r="AI175" s="236"/>
      <c r="AJ175" s="236"/>
      <c r="AK175" s="236"/>
      <c r="AL175" s="236"/>
      <c r="AM175" s="236"/>
      <c r="AN175" s="236"/>
      <c r="AO175" s="236"/>
      <c r="AP175" s="236"/>
      <c r="AQ175" s="236"/>
      <c r="AR175" s="236"/>
      <c r="AS175" s="236"/>
      <c r="AT175" s="236"/>
      <c r="AU175" s="236"/>
      <c r="AV175" s="236"/>
      <c r="AW175" s="236"/>
      <c r="AX175" s="236"/>
      <c r="AY175" s="236"/>
      <c r="AZ175" s="236"/>
      <c r="BA175" s="236"/>
      <c r="BB175" s="236"/>
      <c r="BC175" s="236"/>
      <c r="BD175" s="236"/>
      <c r="BE175" s="236"/>
      <c r="BF175" s="236"/>
      <c r="BG175" s="236"/>
      <c r="BH175" s="236"/>
      <c r="BI175" s="236"/>
      <c r="BJ175" s="236"/>
      <c r="BK175" s="236"/>
      <c r="BL175" s="236"/>
      <c r="BM175" s="236"/>
      <c r="BN175" s="236"/>
      <c r="BO175" s="236"/>
    </row>
    <row r="176" spans="1:67" x14ac:dyDescent="0.2">
      <c r="B176" s="217"/>
      <c r="C176" s="217"/>
      <c r="D176" s="217"/>
      <c r="E176" s="217"/>
      <c r="F176" s="217"/>
      <c r="G176" s="217"/>
      <c r="H176" s="217"/>
      <c r="I176" s="217"/>
      <c r="J176" s="217"/>
      <c r="K176" s="217"/>
      <c r="M176" s="217"/>
      <c r="N176" s="217"/>
      <c r="O176" s="217"/>
      <c r="P176" s="217"/>
      <c r="Q176" s="217"/>
      <c r="R176" s="217"/>
      <c r="S176" s="217"/>
      <c r="T176" s="217"/>
      <c r="U176" s="236"/>
      <c r="W176" s="236"/>
      <c r="X176" s="236"/>
      <c r="Y176" s="236"/>
      <c r="Z176" s="236"/>
      <c r="AA176" s="236"/>
      <c r="AB176" s="236"/>
      <c r="AC176" s="236"/>
      <c r="AD176" s="236"/>
      <c r="AE176" s="236"/>
      <c r="AF176" s="236"/>
      <c r="AG176" s="236"/>
      <c r="AH176" s="236"/>
      <c r="AI176" s="236"/>
      <c r="AJ176" s="236"/>
      <c r="AK176" s="236"/>
      <c r="AL176" s="236"/>
      <c r="AM176" s="236"/>
      <c r="AN176" s="236"/>
      <c r="AO176" s="236"/>
      <c r="AP176" s="236"/>
      <c r="AQ176" s="236"/>
      <c r="AR176" s="236"/>
      <c r="AS176" s="236"/>
      <c r="AT176" s="236"/>
      <c r="AU176" s="236"/>
      <c r="AV176" s="236"/>
      <c r="AW176" s="236"/>
      <c r="AX176" s="236"/>
      <c r="AY176" s="236"/>
      <c r="AZ176" s="236"/>
      <c r="BA176" s="236"/>
      <c r="BB176" s="236"/>
      <c r="BC176" s="236"/>
      <c r="BD176" s="236"/>
      <c r="BE176" s="236"/>
      <c r="BF176" s="236"/>
      <c r="BG176" s="236"/>
      <c r="BH176" s="236"/>
      <c r="BI176" s="236"/>
      <c r="BJ176" s="236"/>
      <c r="BK176" s="236"/>
      <c r="BL176" s="236"/>
      <c r="BM176" s="236"/>
      <c r="BN176" s="236"/>
      <c r="BO176" s="236"/>
    </row>
    <row r="177" spans="2:67" x14ac:dyDescent="0.2">
      <c r="B177" s="217"/>
      <c r="C177" s="217"/>
      <c r="D177" s="217"/>
      <c r="E177" s="217"/>
      <c r="F177" s="217"/>
      <c r="G177" s="217"/>
      <c r="H177" s="217"/>
      <c r="I177" s="217"/>
      <c r="J177" s="217"/>
      <c r="K177" s="217"/>
      <c r="M177" s="217"/>
      <c r="N177" s="217"/>
      <c r="O177" s="217"/>
      <c r="P177" s="217"/>
      <c r="Q177" s="217"/>
      <c r="R177" s="217"/>
      <c r="S177" s="217"/>
      <c r="T177" s="217"/>
      <c r="U177" s="236"/>
      <c r="W177" s="236"/>
      <c r="X177" s="236"/>
      <c r="Y177" s="236"/>
      <c r="Z177" s="236"/>
      <c r="AA177" s="236"/>
      <c r="AB177" s="236"/>
      <c r="AC177" s="236"/>
      <c r="AD177" s="236"/>
      <c r="AE177" s="236"/>
      <c r="AF177" s="236"/>
      <c r="AG177" s="236"/>
      <c r="AH177" s="236"/>
      <c r="AI177" s="236"/>
      <c r="AJ177" s="236"/>
      <c r="AK177" s="236"/>
      <c r="AL177" s="236"/>
      <c r="AM177" s="236"/>
      <c r="AN177" s="236"/>
      <c r="AO177" s="236"/>
      <c r="AP177" s="236"/>
      <c r="AQ177" s="236"/>
      <c r="AR177" s="236"/>
      <c r="AS177" s="236"/>
      <c r="AT177" s="236"/>
      <c r="AU177" s="236"/>
      <c r="AV177" s="236"/>
      <c r="AW177" s="236"/>
      <c r="AX177" s="236"/>
      <c r="AY177" s="236"/>
      <c r="AZ177" s="236"/>
      <c r="BA177" s="236"/>
      <c r="BB177" s="236"/>
      <c r="BC177" s="236"/>
      <c r="BD177" s="236"/>
      <c r="BE177" s="236"/>
      <c r="BF177" s="236"/>
      <c r="BG177" s="236"/>
      <c r="BH177" s="236"/>
      <c r="BI177" s="236"/>
      <c r="BJ177" s="236"/>
      <c r="BK177" s="236"/>
      <c r="BL177" s="236"/>
      <c r="BM177" s="236"/>
      <c r="BN177" s="236"/>
      <c r="BO177" s="236"/>
    </row>
    <row r="178" spans="2:67" x14ac:dyDescent="0.2">
      <c r="B178" s="217"/>
      <c r="C178" s="217"/>
      <c r="D178" s="217"/>
      <c r="E178" s="217"/>
      <c r="F178" s="217"/>
      <c r="G178" s="217"/>
      <c r="H178" s="217"/>
      <c r="I178" s="217"/>
      <c r="J178" s="217"/>
      <c r="K178" s="217"/>
      <c r="M178" s="217"/>
      <c r="N178" s="217"/>
      <c r="O178" s="217"/>
      <c r="P178" s="217"/>
      <c r="Q178" s="217"/>
      <c r="R178" s="217"/>
      <c r="S178" s="217"/>
      <c r="T178" s="217"/>
      <c r="U178" s="236"/>
      <c r="W178" s="236"/>
      <c r="X178" s="236"/>
      <c r="Y178" s="236"/>
      <c r="Z178" s="236"/>
      <c r="AA178" s="236"/>
      <c r="AB178" s="236"/>
      <c r="AC178" s="236"/>
      <c r="AD178" s="236"/>
      <c r="AE178" s="236"/>
      <c r="AF178" s="236"/>
      <c r="AG178" s="236"/>
      <c r="AH178" s="236"/>
      <c r="AI178" s="236"/>
      <c r="AJ178" s="236"/>
      <c r="AK178" s="236"/>
      <c r="AL178" s="236"/>
      <c r="AM178" s="236"/>
      <c r="AN178" s="236"/>
      <c r="AO178" s="236"/>
      <c r="AP178" s="236"/>
      <c r="AQ178" s="236"/>
      <c r="AR178" s="236"/>
      <c r="AS178" s="236"/>
      <c r="AT178" s="236"/>
      <c r="AU178" s="236"/>
      <c r="AV178" s="236"/>
      <c r="AW178" s="236"/>
      <c r="AX178" s="236"/>
      <c r="AY178" s="236"/>
      <c r="AZ178" s="236"/>
      <c r="BA178" s="236"/>
      <c r="BB178" s="236"/>
      <c r="BC178" s="236"/>
      <c r="BD178" s="236"/>
      <c r="BE178" s="236"/>
      <c r="BF178" s="236"/>
      <c r="BG178" s="236"/>
      <c r="BH178" s="236"/>
      <c r="BI178" s="236"/>
      <c r="BJ178" s="236"/>
      <c r="BK178" s="236"/>
      <c r="BL178" s="236"/>
      <c r="BM178" s="236"/>
      <c r="BN178" s="236"/>
      <c r="BO178" s="236"/>
    </row>
    <row r="179" spans="2:67" x14ac:dyDescent="0.2">
      <c r="B179" s="217"/>
      <c r="C179" s="217"/>
      <c r="D179" s="217"/>
      <c r="E179" s="217"/>
      <c r="F179" s="217"/>
      <c r="G179" s="217"/>
      <c r="H179" s="217"/>
      <c r="I179" s="217"/>
      <c r="J179" s="217"/>
      <c r="K179" s="217"/>
      <c r="M179" s="217"/>
      <c r="N179" s="217"/>
      <c r="O179" s="217"/>
      <c r="P179" s="217"/>
      <c r="Q179" s="217"/>
      <c r="R179" s="217"/>
      <c r="S179" s="217"/>
      <c r="T179" s="217"/>
      <c r="U179" s="236"/>
      <c r="W179" s="236"/>
      <c r="X179" s="236"/>
      <c r="Y179" s="236"/>
      <c r="Z179" s="236"/>
      <c r="AA179" s="236"/>
      <c r="AB179" s="236"/>
      <c r="AC179" s="236"/>
      <c r="AD179" s="236"/>
      <c r="AE179" s="236"/>
      <c r="AF179" s="236"/>
      <c r="AG179" s="236"/>
      <c r="AH179" s="236"/>
      <c r="AI179" s="236"/>
      <c r="AJ179" s="236"/>
      <c r="AK179" s="236"/>
      <c r="AL179" s="236"/>
      <c r="AM179" s="236"/>
      <c r="AN179" s="236"/>
      <c r="AO179" s="236"/>
      <c r="AP179" s="236"/>
      <c r="AQ179" s="236"/>
      <c r="AR179" s="236"/>
      <c r="AS179" s="236"/>
      <c r="AT179" s="236"/>
      <c r="AU179" s="236"/>
      <c r="AV179" s="236"/>
      <c r="AW179" s="236"/>
      <c r="AX179" s="236"/>
      <c r="AY179" s="236"/>
      <c r="AZ179" s="236"/>
      <c r="BA179" s="236"/>
      <c r="BB179" s="236"/>
      <c r="BC179" s="236"/>
      <c r="BD179" s="236"/>
      <c r="BE179" s="236"/>
      <c r="BF179" s="236"/>
      <c r="BG179" s="236"/>
      <c r="BH179" s="236"/>
      <c r="BI179" s="236"/>
      <c r="BJ179" s="236"/>
      <c r="BK179" s="236"/>
      <c r="BL179" s="236"/>
      <c r="BM179" s="236"/>
      <c r="BN179" s="236"/>
      <c r="BO179" s="236"/>
    </row>
    <row r="180" spans="2:67" x14ac:dyDescent="0.2">
      <c r="B180" s="217"/>
      <c r="C180" s="217"/>
      <c r="D180" s="217"/>
      <c r="E180" s="217"/>
      <c r="F180" s="217"/>
      <c r="G180" s="217"/>
      <c r="H180" s="217"/>
      <c r="I180" s="217"/>
      <c r="J180" s="217"/>
      <c r="K180" s="217"/>
      <c r="M180" s="217"/>
      <c r="N180" s="217"/>
      <c r="O180" s="217"/>
      <c r="P180" s="217"/>
      <c r="Q180" s="217"/>
      <c r="R180" s="217"/>
      <c r="S180" s="217"/>
      <c r="T180" s="217"/>
      <c r="U180" s="236"/>
      <c r="W180" s="236"/>
      <c r="X180" s="236"/>
      <c r="Y180" s="236"/>
      <c r="Z180" s="236"/>
      <c r="AA180" s="236"/>
      <c r="AB180" s="236"/>
      <c r="AC180" s="236"/>
      <c r="AD180" s="236"/>
      <c r="AE180" s="236"/>
      <c r="AF180" s="236"/>
      <c r="AG180" s="236"/>
      <c r="AH180" s="236"/>
      <c r="AI180" s="236"/>
      <c r="AJ180" s="236"/>
      <c r="AK180" s="236"/>
      <c r="AL180" s="236"/>
      <c r="AM180" s="236"/>
      <c r="AN180" s="236"/>
      <c r="AO180" s="236"/>
      <c r="AP180" s="236"/>
      <c r="AQ180" s="236"/>
      <c r="AR180" s="236"/>
      <c r="AS180" s="236"/>
      <c r="AT180" s="236"/>
      <c r="AU180" s="236"/>
      <c r="AV180" s="236"/>
      <c r="AW180" s="236"/>
      <c r="AX180" s="236"/>
      <c r="AY180" s="236"/>
      <c r="AZ180" s="236"/>
      <c r="BA180" s="236"/>
      <c r="BB180" s="236"/>
      <c r="BC180" s="236"/>
      <c r="BD180" s="236"/>
      <c r="BE180" s="236"/>
      <c r="BF180" s="236"/>
      <c r="BG180" s="236"/>
      <c r="BH180" s="236"/>
      <c r="BI180" s="236"/>
      <c r="BJ180" s="236"/>
      <c r="BK180" s="236"/>
      <c r="BL180" s="236"/>
      <c r="BM180" s="236"/>
      <c r="BN180" s="236"/>
      <c r="BO180" s="236"/>
    </row>
    <row r="181" spans="2:67" x14ac:dyDescent="0.2">
      <c r="B181" s="217"/>
      <c r="C181" s="217"/>
      <c r="D181" s="217"/>
      <c r="E181" s="217"/>
      <c r="F181" s="217"/>
      <c r="G181" s="217"/>
      <c r="H181" s="217"/>
      <c r="I181" s="217"/>
      <c r="J181" s="217"/>
      <c r="K181" s="217"/>
      <c r="M181" s="217"/>
      <c r="N181" s="217"/>
      <c r="O181" s="217"/>
      <c r="P181" s="217"/>
      <c r="Q181" s="217"/>
      <c r="R181" s="217"/>
      <c r="S181" s="217"/>
      <c r="T181" s="217"/>
      <c r="U181" s="236"/>
      <c r="W181" s="236"/>
      <c r="X181" s="236"/>
      <c r="Y181" s="236"/>
      <c r="Z181" s="236"/>
      <c r="AA181" s="236"/>
      <c r="AB181" s="236"/>
      <c r="AC181" s="236"/>
      <c r="AD181" s="236"/>
      <c r="AE181" s="236"/>
      <c r="AF181" s="236"/>
      <c r="AG181" s="236"/>
      <c r="AH181" s="236"/>
      <c r="AI181" s="236"/>
      <c r="AJ181" s="236"/>
      <c r="AK181" s="236"/>
      <c r="AL181" s="236"/>
      <c r="AM181" s="236"/>
      <c r="AN181" s="236"/>
      <c r="AO181" s="236"/>
      <c r="AP181" s="236"/>
      <c r="AQ181" s="236"/>
      <c r="AR181" s="236"/>
      <c r="AS181" s="236"/>
      <c r="AT181" s="236"/>
      <c r="AU181" s="236"/>
      <c r="AV181" s="236"/>
      <c r="AW181" s="236"/>
      <c r="AX181" s="236"/>
      <c r="AY181" s="236"/>
      <c r="AZ181" s="236"/>
      <c r="BA181" s="236"/>
      <c r="BB181" s="236"/>
      <c r="BC181" s="236"/>
      <c r="BD181" s="236"/>
      <c r="BE181" s="236"/>
      <c r="BF181" s="236"/>
      <c r="BG181" s="236"/>
      <c r="BH181" s="236"/>
      <c r="BI181" s="236"/>
      <c r="BJ181" s="236"/>
      <c r="BK181" s="236"/>
      <c r="BL181" s="236"/>
      <c r="BM181" s="236"/>
      <c r="BN181" s="236"/>
      <c r="BO181" s="236"/>
    </row>
    <row r="182" spans="2:67" x14ac:dyDescent="0.2">
      <c r="B182" s="217"/>
      <c r="C182" s="217"/>
      <c r="D182" s="217"/>
      <c r="E182" s="217"/>
      <c r="F182" s="217"/>
      <c r="G182" s="217"/>
      <c r="H182" s="217"/>
      <c r="I182" s="217"/>
      <c r="J182" s="217"/>
      <c r="K182" s="217"/>
      <c r="M182" s="217"/>
      <c r="N182" s="217"/>
      <c r="O182" s="217"/>
      <c r="P182" s="217"/>
      <c r="Q182" s="217"/>
      <c r="R182" s="217"/>
      <c r="S182" s="217"/>
      <c r="T182" s="217"/>
      <c r="U182" s="236"/>
      <c r="W182" s="236"/>
      <c r="X182" s="236"/>
      <c r="Y182" s="236"/>
      <c r="Z182" s="236"/>
      <c r="AA182" s="236"/>
      <c r="AB182" s="236"/>
      <c r="AC182" s="236"/>
      <c r="AD182" s="236"/>
      <c r="AE182" s="236"/>
      <c r="AF182" s="236"/>
      <c r="AG182" s="236"/>
      <c r="AH182" s="236"/>
      <c r="AI182" s="236"/>
      <c r="AJ182" s="236"/>
      <c r="AK182" s="236"/>
      <c r="AL182" s="236"/>
      <c r="AM182" s="236"/>
      <c r="AN182" s="236"/>
      <c r="AO182" s="236"/>
      <c r="AP182" s="236"/>
      <c r="AQ182" s="236"/>
      <c r="AR182" s="236"/>
      <c r="AS182" s="236"/>
      <c r="AT182" s="236"/>
      <c r="AU182" s="236"/>
      <c r="AV182" s="236"/>
      <c r="AW182" s="236"/>
      <c r="AX182" s="236"/>
      <c r="AY182" s="236"/>
      <c r="AZ182" s="236"/>
      <c r="BA182" s="236"/>
      <c r="BB182" s="236"/>
      <c r="BC182" s="236"/>
      <c r="BD182" s="236"/>
      <c r="BE182" s="236"/>
      <c r="BF182" s="236"/>
      <c r="BG182" s="236"/>
      <c r="BH182" s="236"/>
      <c r="BI182" s="236"/>
      <c r="BJ182" s="236"/>
      <c r="BK182" s="236"/>
      <c r="BL182" s="236"/>
      <c r="BM182" s="236"/>
      <c r="BN182" s="236"/>
      <c r="BO182" s="236"/>
    </row>
    <row r="183" spans="2:67" x14ac:dyDescent="0.2">
      <c r="B183" s="217"/>
      <c r="C183" s="217"/>
      <c r="D183" s="217"/>
      <c r="E183" s="217"/>
      <c r="F183" s="217"/>
      <c r="G183" s="217"/>
      <c r="H183" s="217"/>
      <c r="I183" s="217"/>
      <c r="J183" s="217"/>
      <c r="K183" s="217"/>
      <c r="M183" s="217"/>
      <c r="N183" s="217"/>
      <c r="O183" s="217"/>
      <c r="P183" s="217"/>
      <c r="Q183" s="217"/>
      <c r="R183" s="217"/>
      <c r="S183" s="217"/>
      <c r="T183" s="217"/>
      <c r="U183" s="236"/>
      <c r="W183" s="236"/>
      <c r="X183" s="236"/>
      <c r="Y183" s="236"/>
      <c r="Z183" s="236"/>
      <c r="AA183" s="236"/>
      <c r="AB183" s="236"/>
      <c r="AC183" s="236"/>
      <c r="AD183" s="236"/>
      <c r="AE183" s="236"/>
      <c r="AF183" s="236"/>
      <c r="AG183" s="236"/>
      <c r="AH183" s="236"/>
      <c r="AI183" s="236"/>
      <c r="AJ183" s="236"/>
      <c r="AK183" s="236"/>
      <c r="AL183" s="236"/>
      <c r="AM183" s="236"/>
      <c r="AN183" s="236"/>
      <c r="AO183" s="236"/>
      <c r="AP183" s="236"/>
      <c r="AQ183" s="236"/>
      <c r="AR183" s="236"/>
      <c r="AS183" s="236"/>
      <c r="AT183" s="236"/>
      <c r="AU183" s="236"/>
      <c r="AV183" s="236"/>
      <c r="AW183" s="236"/>
      <c r="AX183" s="236"/>
      <c r="AY183" s="236"/>
      <c r="AZ183" s="236"/>
      <c r="BA183" s="236"/>
      <c r="BB183" s="236"/>
      <c r="BC183" s="236"/>
      <c r="BD183" s="236"/>
      <c r="BE183" s="236"/>
      <c r="BF183" s="236"/>
      <c r="BG183" s="236"/>
      <c r="BH183" s="236"/>
      <c r="BI183" s="236"/>
      <c r="BJ183" s="236"/>
      <c r="BK183" s="236"/>
      <c r="BL183" s="236"/>
      <c r="BM183" s="236"/>
      <c r="BN183" s="236"/>
      <c r="BO183" s="236"/>
    </row>
    <row r="184" spans="2:67" x14ac:dyDescent="0.2">
      <c r="B184" s="217"/>
      <c r="C184" s="217"/>
      <c r="D184" s="217"/>
      <c r="E184" s="217"/>
      <c r="F184" s="217"/>
      <c r="G184" s="217"/>
      <c r="H184" s="217"/>
      <c r="I184" s="217"/>
      <c r="J184" s="217"/>
      <c r="K184" s="217"/>
      <c r="M184" s="217"/>
      <c r="N184" s="217"/>
      <c r="O184" s="217"/>
      <c r="P184" s="217"/>
      <c r="Q184" s="217"/>
      <c r="R184" s="217"/>
      <c r="S184" s="217"/>
      <c r="T184" s="217"/>
      <c r="U184" s="236"/>
      <c r="W184" s="236"/>
      <c r="X184" s="236"/>
      <c r="Y184" s="236"/>
      <c r="Z184" s="236"/>
      <c r="AA184" s="236"/>
      <c r="AB184" s="236"/>
      <c r="AC184" s="236"/>
      <c r="AD184" s="236"/>
      <c r="AE184" s="236"/>
      <c r="AF184" s="236"/>
      <c r="AG184" s="236"/>
      <c r="AH184" s="236"/>
      <c r="AI184" s="236"/>
      <c r="AJ184" s="236"/>
      <c r="AK184" s="236"/>
      <c r="AL184" s="236"/>
      <c r="AM184" s="236"/>
      <c r="AN184" s="236"/>
      <c r="AO184" s="236"/>
      <c r="AP184" s="236"/>
      <c r="AQ184" s="236"/>
      <c r="AR184" s="236"/>
      <c r="AS184" s="236"/>
      <c r="AT184" s="236"/>
      <c r="AU184" s="236"/>
      <c r="AV184" s="236"/>
      <c r="AW184" s="236"/>
      <c r="AX184" s="236"/>
      <c r="AY184" s="236"/>
      <c r="AZ184" s="236"/>
      <c r="BA184" s="236"/>
      <c r="BB184" s="236"/>
      <c r="BC184" s="236"/>
      <c r="BD184" s="236"/>
      <c r="BE184" s="236"/>
      <c r="BF184" s="236"/>
      <c r="BG184" s="236"/>
      <c r="BH184" s="236"/>
      <c r="BI184" s="236"/>
      <c r="BJ184" s="236"/>
      <c r="BK184" s="236"/>
      <c r="BL184" s="236"/>
      <c r="BM184" s="236"/>
      <c r="BN184" s="236"/>
      <c r="BO184" s="236"/>
    </row>
    <row r="185" spans="2:67" x14ac:dyDescent="0.2">
      <c r="B185" s="217"/>
      <c r="C185" s="217"/>
      <c r="D185" s="217"/>
      <c r="E185" s="217"/>
      <c r="F185" s="217"/>
      <c r="G185" s="217"/>
      <c r="H185" s="217"/>
      <c r="I185" s="217"/>
      <c r="J185" s="217"/>
      <c r="K185" s="217"/>
      <c r="M185" s="217"/>
      <c r="N185" s="217"/>
      <c r="O185" s="217"/>
      <c r="P185" s="217"/>
      <c r="Q185" s="217"/>
      <c r="R185" s="217"/>
      <c r="S185" s="217"/>
      <c r="T185" s="217"/>
      <c r="U185" s="236"/>
      <c r="W185" s="236"/>
      <c r="X185" s="236"/>
      <c r="Y185" s="236"/>
      <c r="Z185" s="236"/>
      <c r="AA185" s="236"/>
      <c r="AB185" s="236"/>
      <c r="AC185" s="236"/>
      <c r="AD185" s="236"/>
      <c r="AE185" s="236"/>
      <c r="AF185" s="236"/>
      <c r="AG185" s="236"/>
      <c r="AH185" s="236"/>
      <c r="AI185" s="236"/>
      <c r="AJ185" s="236"/>
      <c r="AK185" s="236"/>
      <c r="AL185" s="236"/>
      <c r="AM185" s="236"/>
      <c r="AN185" s="236"/>
      <c r="AO185" s="236"/>
      <c r="AP185" s="236"/>
      <c r="AQ185" s="236"/>
      <c r="AR185" s="236"/>
      <c r="AS185" s="236"/>
      <c r="AT185" s="236"/>
      <c r="AU185" s="236"/>
      <c r="AV185" s="236"/>
      <c r="AW185" s="236"/>
      <c r="AX185" s="236"/>
      <c r="AY185" s="236"/>
      <c r="AZ185" s="236"/>
      <c r="BA185" s="236"/>
      <c r="BB185" s="236"/>
      <c r="BC185" s="236"/>
      <c r="BD185" s="236"/>
      <c r="BE185" s="236"/>
      <c r="BF185" s="236"/>
      <c r="BG185" s="236"/>
      <c r="BH185" s="236"/>
      <c r="BI185" s="236"/>
      <c r="BJ185" s="236"/>
      <c r="BK185" s="236"/>
      <c r="BL185" s="236"/>
      <c r="BM185" s="236"/>
      <c r="BN185" s="236"/>
      <c r="BO185" s="236"/>
    </row>
    <row r="186" spans="2:67" x14ac:dyDescent="0.2">
      <c r="B186" s="217"/>
      <c r="C186" s="217"/>
      <c r="D186" s="217"/>
      <c r="E186" s="217"/>
      <c r="F186" s="217"/>
      <c r="G186" s="217"/>
      <c r="H186" s="217"/>
      <c r="I186" s="217"/>
      <c r="J186" s="217"/>
      <c r="K186" s="217"/>
      <c r="M186" s="217"/>
      <c r="N186" s="217"/>
      <c r="O186" s="217"/>
      <c r="P186" s="217"/>
      <c r="Q186" s="217"/>
      <c r="R186" s="217"/>
      <c r="S186" s="217"/>
      <c r="T186" s="217"/>
      <c r="U186" s="236"/>
      <c r="W186" s="236"/>
      <c r="X186" s="236"/>
      <c r="Y186" s="236"/>
      <c r="Z186" s="236"/>
      <c r="AA186" s="236"/>
      <c r="AB186" s="236"/>
      <c r="AC186" s="236"/>
      <c r="AD186" s="236"/>
      <c r="AE186" s="236"/>
      <c r="AF186" s="236"/>
      <c r="AG186" s="236"/>
      <c r="AH186" s="236"/>
      <c r="AI186" s="236"/>
      <c r="AJ186" s="236"/>
      <c r="AK186" s="236"/>
      <c r="AL186" s="236"/>
      <c r="AM186" s="236"/>
      <c r="AN186" s="236"/>
      <c r="AO186" s="236"/>
      <c r="AP186" s="236"/>
      <c r="AQ186" s="236"/>
      <c r="AR186" s="236"/>
      <c r="AS186" s="236"/>
      <c r="AT186" s="236"/>
      <c r="AU186" s="236"/>
      <c r="AV186" s="236"/>
      <c r="AW186" s="236"/>
      <c r="AX186" s="236"/>
      <c r="AY186" s="236"/>
      <c r="AZ186" s="236"/>
      <c r="BA186" s="236"/>
      <c r="BB186" s="236"/>
      <c r="BC186" s="236"/>
      <c r="BD186" s="236"/>
      <c r="BE186" s="236"/>
      <c r="BF186" s="236"/>
      <c r="BG186" s="236"/>
      <c r="BH186" s="236"/>
      <c r="BI186" s="236"/>
      <c r="BJ186" s="236"/>
      <c r="BK186" s="236"/>
      <c r="BL186" s="236"/>
      <c r="BM186" s="236"/>
      <c r="BN186" s="236"/>
      <c r="BO186" s="236"/>
    </row>
    <row r="187" spans="2:67" x14ac:dyDescent="0.2">
      <c r="B187" s="217"/>
      <c r="C187" s="217"/>
      <c r="D187" s="217"/>
      <c r="E187" s="217"/>
      <c r="F187" s="217"/>
      <c r="G187" s="217"/>
      <c r="H187" s="217"/>
      <c r="I187" s="217"/>
      <c r="J187" s="217"/>
      <c r="K187" s="217"/>
      <c r="M187" s="217"/>
      <c r="N187" s="217"/>
      <c r="O187" s="217"/>
      <c r="P187" s="217"/>
      <c r="Q187" s="217"/>
      <c r="R187" s="217"/>
      <c r="S187" s="217"/>
      <c r="T187" s="217"/>
      <c r="U187" s="236"/>
      <c r="W187" s="236"/>
      <c r="X187" s="236"/>
      <c r="Y187" s="236"/>
      <c r="Z187" s="236"/>
      <c r="AA187" s="236"/>
      <c r="AB187" s="236"/>
      <c r="AC187" s="236"/>
      <c r="AD187" s="236"/>
      <c r="AE187" s="236"/>
      <c r="AF187" s="236"/>
      <c r="AG187" s="236"/>
      <c r="AH187" s="236"/>
      <c r="AI187" s="236"/>
      <c r="AJ187" s="236"/>
      <c r="AK187" s="236"/>
      <c r="AL187" s="236"/>
      <c r="AM187" s="236"/>
      <c r="AN187" s="236"/>
      <c r="AO187" s="236"/>
      <c r="AP187" s="236"/>
      <c r="AQ187" s="236"/>
      <c r="AR187" s="236"/>
      <c r="AS187" s="236"/>
      <c r="AT187" s="236"/>
      <c r="AU187" s="236"/>
      <c r="AV187" s="236"/>
      <c r="AW187" s="236"/>
      <c r="AX187" s="236"/>
      <c r="AY187" s="236"/>
      <c r="AZ187" s="236"/>
      <c r="BA187" s="236"/>
      <c r="BB187" s="236"/>
      <c r="BC187" s="236"/>
      <c r="BD187" s="236"/>
      <c r="BE187" s="236"/>
      <c r="BF187" s="236"/>
      <c r="BG187" s="236"/>
      <c r="BH187" s="236"/>
      <c r="BI187" s="236"/>
      <c r="BJ187" s="236"/>
      <c r="BK187" s="236"/>
      <c r="BL187" s="236"/>
      <c r="BM187" s="236"/>
      <c r="BN187" s="236"/>
      <c r="BO187" s="236"/>
    </row>
    <row r="188" spans="2:67" x14ac:dyDescent="0.2">
      <c r="B188" s="217"/>
      <c r="C188" s="217"/>
      <c r="D188" s="217"/>
      <c r="E188" s="217"/>
      <c r="F188" s="217"/>
      <c r="G188" s="217"/>
      <c r="H188" s="217"/>
      <c r="I188" s="217"/>
      <c r="J188" s="217"/>
      <c r="K188" s="217"/>
      <c r="M188" s="217"/>
      <c r="N188" s="217"/>
      <c r="O188" s="217"/>
      <c r="P188" s="217"/>
      <c r="Q188" s="217"/>
      <c r="R188" s="217"/>
      <c r="S188" s="217"/>
      <c r="T188" s="217"/>
      <c r="U188" s="236"/>
      <c r="W188" s="236"/>
      <c r="X188" s="236"/>
      <c r="Y188" s="236"/>
      <c r="Z188" s="236"/>
      <c r="AA188" s="236"/>
      <c r="AB188" s="236"/>
      <c r="AC188" s="236"/>
      <c r="AD188" s="236"/>
      <c r="AE188" s="236"/>
      <c r="AF188" s="236"/>
      <c r="AG188" s="236"/>
      <c r="AH188" s="236"/>
      <c r="AI188" s="236"/>
      <c r="AJ188" s="236"/>
      <c r="AK188" s="236"/>
      <c r="AL188" s="236"/>
      <c r="AM188" s="236"/>
      <c r="AN188" s="236"/>
      <c r="AO188" s="236"/>
      <c r="AP188" s="236"/>
      <c r="AQ188" s="236"/>
      <c r="AR188" s="236"/>
      <c r="AS188" s="236"/>
      <c r="AT188" s="236"/>
      <c r="AU188" s="236"/>
      <c r="AV188" s="236"/>
      <c r="AW188" s="236"/>
      <c r="AX188" s="236"/>
      <c r="AY188" s="236"/>
      <c r="AZ188" s="236"/>
      <c r="BA188" s="236"/>
      <c r="BB188" s="236"/>
      <c r="BC188" s="236"/>
      <c r="BD188" s="236"/>
      <c r="BE188" s="236"/>
      <c r="BF188" s="236"/>
      <c r="BG188" s="236"/>
      <c r="BH188" s="236"/>
      <c r="BI188" s="236"/>
      <c r="BJ188" s="236"/>
      <c r="BK188" s="236"/>
      <c r="BL188" s="236"/>
      <c r="BM188" s="236"/>
      <c r="BN188" s="236"/>
      <c r="BO188" s="236"/>
    </row>
    <row r="189" spans="2:67" x14ac:dyDescent="0.2">
      <c r="B189" s="217"/>
      <c r="C189" s="217"/>
      <c r="D189" s="217"/>
      <c r="E189" s="217"/>
      <c r="F189" s="217"/>
      <c r="G189" s="217"/>
      <c r="H189" s="217"/>
      <c r="I189" s="217"/>
      <c r="J189" s="217"/>
      <c r="K189" s="217"/>
      <c r="M189" s="217"/>
      <c r="N189" s="217"/>
      <c r="O189" s="217"/>
      <c r="P189" s="217"/>
      <c r="Q189" s="217"/>
      <c r="R189" s="217"/>
      <c r="S189" s="217"/>
      <c r="T189" s="217"/>
      <c r="U189" s="236"/>
      <c r="W189" s="236"/>
      <c r="X189" s="236"/>
      <c r="Y189" s="236"/>
      <c r="Z189" s="236"/>
      <c r="AA189" s="236"/>
      <c r="AB189" s="236"/>
      <c r="AC189" s="236"/>
      <c r="AD189" s="236"/>
      <c r="AE189" s="236"/>
      <c r="AF189" s="236"/>
      <c r="AG189" s="236"/>
      <c r="AH189" s="236"/>
      <c r="AI189" s="236"/>
      <c r="AJ189" s="236"/>
      <c r="AK189" s="236"/>
      <c r="AL189" s="236"/>
      <c r="AM189" s="236"/>
      <c r="AN189" s="236"/>
      <c r="AO189" s="236"/>
      <c r="AP189" s="236"/>
      <c r="AQ189" s="236"/>
      <c r="AR189" s="236"/>
      <c r="AS189" s="236"/>
      <c r="AT189" s="236"/>
      <c r="AU189" s="236"/>
      <c r="AV189" s="236"/>
      <c r="AW189" s="236"/>
      <c r="AX189" s="236"/>
      <c r="AY189" s="236"/>
      <c r="AZ189" s="236"/>
      <c r="BA189" s="236"/>
      <c r="BB189" s="236"/>
      <c r="BC189" s="236"/>
      <c r="BD189" s="236"/>
      <c r="BE189" s="236"/>
      <c r="BF189" s="236"/>
      <c r="BG189" s="236"/>
      <c r="BH189" s="236"/>
      <c r="BI189" s="236"/>
      <c r="BJ189" s="236"/>
      <c r="BK189" s="236"/>
      <c r="BL189" s="236"/>
      <c r="BM189" s="236"/>
      <c r="BN189" s="236"/>
      <c r="BO189" s="236"/>
    </row>
    <row r="190" spans="2:67" x14ac:dyDescent="0.2">
      <c r="B190" s="217"/>
      <c r="C190" s="217"/>
      <c r="D190" s="217"/>
      <c r="E190" s="217"/>
      <c r="F190" s="217"/>
      <c r="G190" s="217"/>
      <c r="H190" s="217"/>
      <c r="I190" s="217"/>
      <c r="J190" s="217"/>
      <c r="K190" s="217"/>
      <c r="M190" s="217"/>
      <c r="N190" s="217"/>
      <c r="O190" s="217"/>
      <c r="P190" s="217"/>
      <c r="Q190" s="217"/>
      <c r="R190" s="217"/>
      <c r="S190" s="217"/>
      <c r="T190" s="217"/>
      <c r="U190" s="236"/>
      <c r="W190" s="236"/>
      <c r="X190" s="236"/>
      <c r="Y190" s="236"/>
      <c r="Z190" s="236"/>
      <c r="AA190" s="236"/>
      <c r="AB190" s="236"/>
      <c r="AC190" s="236"/>
      <c r="AD190" s="236"/>
      <c r="AE190" s="236"/>
      <c r="AF190" s="236"/>
      <c r="AG190" s="236"/>
      <c r="AH190" s="236"/>
      <c r="AI190" s="236"/>
      <c r="AJ190" s="236"/>
      <c r="AK190" s="236"/>
      <c r="AL190" s="236"/>
      <c r="AM190" s="236"/>
      <c r="AN190" s="236"/>
      <c r="AO190" s="236"/>
      <c r="AP190" s="236"/>
      <c r="AQ190" s="236"/>
      <c r="AR190" s="236"/>
      <c r="AS190" s="236"/>
      <c r="AT190" s="236"/>
      <c r="AU190" s="236"/>
      <c r="AV190" s="236"/>
      <c r="AW190" s="236"/>
      <c r="AX190" s="236"/>
      <c r="AY190" s="236"/>
      <c r="AZ190" s="236"/>
      <c r="BA190" s="236"/>
      <c r="BB190" s="236"/>
      <c r="BC190" s="236"/>
      <c r="BD190" s="236"/>
      <c r="BE190" s="236"/>
      <c r="BF190" s="236"/>
      <c r="BG190" s="236"/>
      <c r="BH190" s="236"/>
      <c r="BI190" s="236"/>
      <c r="BJ190" s="236"/>
      <c r="BK190" s="236"/>
      <c r="BL190" s="236"/>
      <c r="BM190" s="236"/>
      <c r="BN190" s="236"/>
      <c r="BO190" s="236"/>
    </row>
    <row r="191" spans="2:67" x14ac:dyDescent="0.2">
      <c r="B191" s="217"/>
      <c r="C191" s="217"/>
      <c r="D191" s="217"/>
      <c r="E191" s="217"/>
      <c r="F191" s="217"/>
      <c r="G191" s="217"/>
      <c r="H191" s="217"/>
      <c r="I191" s="217"/>
      <c r="J191" s="217"/>
      <c r="K191" s="217"/>
      <c r="M191" s="217"/>
      <c r="N191" s="217"/>
      <c r="O191" s="217"/>
      <c r="P191" s="217"/>
      <c r="Q191" s="217"/>
      <c r="R191" s="217"/>
      <c r="S191" s="217"/>
      <c r="T191" s="217"/>
      <c r="U191" s="236"/>
      <c r="W191" s="236"/>
      <c r="X191" s="236"/>
      <c r="Y191" s="236"/>
      <c r="Z191" s="236"/>
      <c r="AA191" s="236"/>
      <c r="AB191" s="236"/>
      <c r="AC191" s="236"/>
      <c r="AD191" s="236"/>
      <c r="AE191" s="236"/>
      <c r="AF191" s="236"/>
      <c r="AG191" s="236"/>
      <c r="AH191" s="236"/>
      <c r="AI191" s="236"/>
      <c r="AJ191" s="236"/>
      <c r="AK191" s="236"/>
      <c r="AL191" s="236"/>
      <c r="AM191" s="236"/>
      <c r="AN191" s="236"/>
      <c r="AO191" s="236"/>
      <c r="AP191" s="236"/>
      <c r="AQ191" s="236"/>
      <c r="AR191" s="236"/>
      <c r="AS191" s="236"/>
      <c r="AT191" s="236"/>
      <c r="AU191" s="236"/>
      <c r="AV191" s="236"/>
      <c r="AW191" s="236"/>
      <c r="AX191" s="236"/>
      <c r="AY191" s="236"/>
      <c r="AZ191" s="236"/>
      <c r="BA191" s="236"/>
      <c r="BB191" s="236"/>
      <c r="BC191" s="236"/>
      <c r="BD191" s="236"/>
      <c r="BE191" s="236"/>
      <c r="BF191" s="236"/>
      <c r="BG191" s="236"/>
      <c r="BH191" s="236"/>
      <c r="BI191" s="236"/>
      <c r="BJ191" s="236"/>
      <c r="BK191" s="236"/>
      <c r="BL191" s="236"/>
      <c r="BM191" s="236"/>
      <c r="BN191" s="236"/>
      <c r="BO191" s="236"/>
    </row>
    <row r="192" spans="2:67" x14ac:dyDescent="0.2">
      <c r="B192" s="217"/>
      <c r="C192" s="217"/>
      <c r="D192" s="217"/>
      <c r="E192" s="217"/>
      <c r="F192" s="217"/>
      <c r="G192" s="217"/>
      <c r="H192" s="217"/>
      <c r="I192" s="217"/>
      <c r="J192" s="217"/>
      <c r="K192" s="217"/>
      <c r="M192" s="217"/>
      <c r="N192" s="217"/>
      <c r="O192" s="217"/>
      <c r="P192" s="217"/>
      <c r="Q192" s="217"/>
      <c r="R192" s="217"/>
      <c r="S192" s="217"/>
      <c r="T192" s="217"/>
      <c r="U192" s="236"/>
      <c r="W192" s="236"/>
      <c r="X192" s="236"/>
      <c r="Y192" s="236"/>
      <c r="Z192" s="236"/>
      <c r="AA192" s="236"/>
      <c r="AB192" s="236"/>
      <c r="AC192" s="236"/>
      <c r="AD192" s="236"/>
      <c r="AE192" s="236"/>
      <c r="AF192" s="236"/>
      <c r="AG192" s="236"/>
      <c r="AH192" s="236"/>
      <c r="AI192" s="236"/>
      <c r="AJ192" s="236"/>
      <c r="AK192" s="236"/>
      <c r="AL192" s="236"/>
      <c r="AM192" s="236"/>
      <c r="AN192" s="236"/>
      <c r="AO192" s="236"/>
      <c r="AP192" s="236"/>
      <c r="AQ192" s="236"/>
      <c r="AR192" s="236"/>
      <c r="AS192" s="236"/>
      <c r="AT192" s="236"/>
      <c r="AU192" s="236"/>
      <c r="AV192" s="236"/>
      <c r="AW192" s="236"/>
      <c r="AX192" s="236"/>
      <c r="AY192" s="236"/>
      <c r="AZ192" s="236"/>
      <c r="BA192" s="236"/>
      <c r="BB192" s="236"/>
      <c r="BC192" s="236"/>
      <c r="BD192" s="236"/>
      <c r="BE192" s="236"/>
      <c r="BF192" s="236"/>
      <c r="BG192" s="236"/>
      <c r="BH192" s="236"/>
      <c r="BI192" s="236"/>
      <c r="BJ192" s="236"/>
      <c r="BK192" s="236"/>
      <c r="BL192" s="236"/>
      <c r="BM192" s="236"/>
      <c r="BN192" s="236"/>
      <c r="BO192" s="236"/>
    </row>
    <row r="193" spans="1:67" x14ac:dyDescent="0.2">
      <c r="B193" s="217"/>
      <c r="C193" s="217"/>
      <c r="D193" s="217"/>
      <c r="E193" s="217"/>
      <c r="F193" s="217"/>
      <c r="G193" s="217"/>
      <c r="H193" s="217"/>
      <c r="I193" s="217"/>
      <c r="J193" s="217"/>
      <c r="K193" s="217"/>
      <c r="M193" s="217"/>
      <c r="N193" s="217"/>
      <c r="O193" s="217"/>
      <c r="P193" s="217"/>
      <c r="Q193" s="217"/>
      <c r="R193" s="217"/>
      <c r="S193" s="217"/>
      <c r="T193" s="217"/>
      <c r="U193" s="236"/>
      <c r="W193" s="236"/>
      <c r="X193" s="236"/>
      <c r="Y193" s="236"/>
      <c r="Z193" s="236"/>
      <c r="AA193" s="236"/>
      <c r="AB193" s="236"/>
      <c r="AC193" s="236"/>
      <c r="AD193" s="236"/>
      <c r="AE193" s="236"/>
      <c r="AF193" s="236"/>
      <c r="AG193" s="236"/>
      <c r="AH193" s="236"/>
      <c r="AI193" s="236"/>
      <c r="AJ193" s="236"/>
      <c r="AK193" s="236"/>
      <c r="AL193" s="236"/>
      <c r="AM193" s="236"/>
      <c r="AN193" s="236"/>
      <c r="AO193" s="236"/>
      <c r="AP193" s="236"/>
      <c r="AQ193" s="236"/>
      <c r="AR193" s="236"/>
      <c r="AS193" s="236"/>
      <c r="AT193" s="236"/>
      <c r="AU193" s="236"/>
      <c r="AV193" s="236"/>
      <c r="AW193" s="236"/>
      <c r="AX193" s="236"/>
      <c r="AY193" s="236"/>
      <c r="AZ193" s="236"/>
      <c r="BA193" s="236"/>
      <c r="BB193" s="236"/>
      <c r="BC193" s="236"/>
      <c r="BD193" s="236"/>
      <c r="BE193" s="236"/>
      <c r="BF193" s="236"/>
      <c r="BG193" s="236"/>
      <c r="BH193" s="236"/>
      <c r="BI193" s="236"/>
      <c r="BJ193" s="236"/>
      <c r="BK193" s="236"/>
      <c r="BL193" s="236"/>
      <c r="BM193" s="236"/>
      <c r="BN193" s="236"/>
      <c r="BO193" s="236"/>
    </row>
    <row r="194" spans="1:67" x14ac:dyDescent="0.2">
      <c r="B194" s="217"/>
      <c r="C194" s="217"/>
      <c r="D194" s="217"/>
      <c r="E194" s="217"/>
      <c r="F194" s="217"/>
      <c r="G194" s="217"/>
      <c r="H194" s="217"/>
      <c r="I194" s="217"/>
      <c r="J194" s="217"/>
      <c r="K194" s="217"/>
      <c r="M194" s="217"/>
      <c r="N194" s="217"/>
      <c r="O194" s="217"/>
      <c r="P194" s="217"/>
      <c r="Q194" s="217"/>
      <c r="R194" s="217"/>
      <c r="S194" s="217"/>
      <c r="T194" s="217"/>
      <c r="U194" s="236"/>
      <c r="W194" s="236"/>
      <c r="X194" s="236"/>
      <c r="Y194" s="236"/>
      <c r="Z194" s="236"/>
      <c r="AA194" s="236"/>
      <c r="AB194" s="236"/>
      <c r="AC194" s="236"/>
      <c r="AD194" s="236"/>
      <c r="AE194" s="236"/>
      <c r="AF194" s="236"/>
      <c r="AG194" s="236"/>
      <c r="AH194" s="236"/>
      <c r="AI194" s="236"/>
      <c r="AJ194" s="236"/>
      <c r="AK194" s="236"/>
      <c r="AL194" s="236"/>
      <c r="AM194" s="236"/>
      <c r="AN194" s="236"/>
      <c r="AO194" s="236"/>
      <c r="AP194" s="236"/>
      <c r="AQ194" s="236"/>
      <c r="AR194" s="236"/>
      <c r="AS194" s="236"/>
      <c r="AT194" s="236"/>
      <c r="AU194" s="236"/>
      <c r="AV194" s="236"/>
      <c r="AW194" s="236"/>
      <c r="AX194" s="236"/>
      <c r="AY194" s="236"/>
      <c r="AZ194" s="236"/>
      <c r="BA194" s="236"/>
      <c r="BB194" s="236"/>
      <c r="BC194" s="236"/>
      <c r="BD194" s="236"/>
      <c r="BE194" s="236"/>
      <c r="BF194" s="236"/>
      <c r="BG194" s="236"/>
      <c r="BH194" s="236"/>
      <c r="BI194" s="236"/>
      <c r="BJ194" s="236"/>
      <c r="BK194" s="236"/>
      <c r="BL194" s="236"/>
      <c r="BM194" s="236"/>
      <c r="BN194" s="236"/>
      <c r="BO194" s="236"/>
    </row>
    <row r="195" spans="1:67" x14ac:dyDescent="0.2">
      <c r="B195" s="217"/>
      <c r="C195" s="217"/>
      <c r="D195" s="217"/>
      <c r="E195" s="217"/>
      <c r="F195" s="217"/>
      <c r="G195" s="217"/>
      <c r="H195" s="217"/>
      <c r="I195" s="217"/>
      <c r="J195" s="217"/>
      <c r="K195" s="217"/>
      <c r="M195" s="217"/>
      <c r="N195" s="217"/>
      <c r="O195" s="217"/>
      <c r="P195" s="217"/>
      <c r="Q195" s="217"/>
      <c r="R195" s="217"/>
      <c r="S195" s="217"/>
      <c r="T195" s="217"/>
      <c r="U195" s="236"/>
      <c r="W195" s="236"/>
      <c r="X195" s="236"/>
      <c r="Y195" s="236"/>
      <c r="Z195" s="236"/>
      <c r="AA195" s="236"/>
      <c r="AB195" s="236"/>
      <c r="AC195" s="236"/>
      <c r="AD195" s="236"/>
      <c r="AE195" s="236"/>
      <c r="AF195" s="236"/>
      <c r="AG195" s="236"/>
      <c r="AH195" s="236"/>
      <c r="AI195" s="236"/>
      <c r="AJ195" s="236"/>
      <c r="AK195" s="236"/>
      <c r="AL195" s="236"/>
      <c r="AM195" s="236"/>
      <c r="AN195" s="236"/>
      <c r="AO195" s="236"/>
      <c r="AP195" s="236"/>
      <c r="AQ195" s="236"/>
      <c r="AR195" s="236"/>
      <c r="AS195" s="236"/>
      <c r="AT195" s="236"/>
      <c r="AU195" s="236"/>
      <c r="AV195" s="236"/>
      <c r="AW195" s="236"/>
      <c r="AX195" s="236"/>
      <c r="AY195" s="236"/>
      <c r="AZ195" s="236"/>
      <c r="BA195" s="236"/>
      <c r="BB195" s="236"/>
      <c r="BC195" s="236"/>
      <c r="BD195" s="236"/>
      <c r="BE195" s="236"/>
      <c r="BF195" s="236"/>
      <c r="BG195" s="236"/>
      <c r="BH195" s="236"/>
      <c r="BI195" s="236"/>
      <c r="BJ195" s="236"/>
      <c r="BK195" s="236"/>
      <c r="BL195" s="236"/>
      <c r="BM195" s="236"/>
      <c r="BN195" s="236"/>
      <c r="BO195" s="236"/>
    </row>
    <row r="196" spans="1:67" x14ac:dyDescent="0.2">
      <c r="B196" s="217"/>
      <c r="C196" s="217"/>
      <c r="D196" s="217"/>
      <c r="E196" s="217"/>
      <c r="F196" s="217"/>
      <c r="G196" s="217"/>
      <c r="H196" s="217"/>
      <c r="I196" s="217"/>
      <c r="J196" s="217"/>
      <c r="K196" s="217"/>
      <c r="M196" s="217"/>
      <c r="N196" s="217"/>
      <c r="O196" s="217"/>
      <c r="P196" s="217"/>
      <c r="Q196" s="217"/>
      <c r="R196" s="217"/>
      <c r="S196" s="217"/>
      <c r="T196" s="217"/>
      <c r="U196" s="236"/>
      <c r="W196" s="236"/>
      <c r="X196" s="236"/>
      <c r="Y196" s="236"/>
      <c r="Z196" s="236"/>
      <c r="AA196" s="236"/>
      <c r="AB196" s="236"/>
      <c r="AC196" s="236"/>
      <c r="AD196" s="236"/>
      <c r="AE196" s="236"/>
      <c r="AF196" s="236"/>
      <c r="AG196" s="236"/>
      <c r="AH196" s="236"/>
      <c r="AI196" s="236"/>
      <c r="AJ196" s="236"/>
      <c r="AK196" s="236"/>
      <c r="AL196" s="236"/>
      <c r="AM196" s="236"/>
      <c r="AN196" s="236"/>
      <c r="AO196" s="236"/>
      <c r="AP196" s="236"/>
      <c r="AQ196" s="236"/>
      <c r="AR196" s="236"/>
      <c r="AS196" s="236"/>
      <c r="AT196" s="236"/>
      <c r="AU196" s="236"/>
      <c r="AV196" s="236"/>
      <c r="AW196" s="236"/>
      <c r="AX196" s="236"/>
      <c r="AY196" s="236"/>
      <c r="AZ196" s="236"/>
      <c r="BA196" s="236"/>
      <c r="BB196" s="236"/>
      <c r="BC196" s="236"/>
      <c r="BD196" s="236"/>
      <c r="BE196" s="236"/>
      <c r="BF196" s="236"/>
      <c r="BG196" s="236"/>
      <c r="BH196" s="236"/>
      <c r="BI196" s="236"/>
      <c r="BJ196" s="236"/>
      <c r="BK196" s="236"/>
      <c r="BL196" s="236"/>
      <c r="BM196" s="236"/>
      <c r="BN196" s="236"/>
      <c r="BO196" s="236"/>
    </row>
    <row r="197" spans="1:67" x14ac:dyDescent="0.2">
      <c r="B197" s="217"/>
      <c r="C197" s="217"/>
      <c r="D197" s="217"/>
      <c r="E197" s="217"/>
      <c r="F197" s="217"/>
      <c r="G197" s="217"/>
      <c r="H197" s="217"/>
      <c r="I197" s="217"/>
      <c r="J197" s="217"/>
      <c r="K197" s="217"/>
      <c r="M197" s="217"/>
      <c r="N197" s="217"/>
      <c r="O197" s="217"/>
      <c r="P197" s="217"/>
      <c r="Q197" s="217"/>
      <c r="R197" s="217"/>
      <c r="S197" s="217"/>
      <c r="T197" s="217"/>
      <c r="U197" s="236"/>
      <c r="W197" s="236"/>
      <c r="X197" s="236"/>
      <c r="Y197" s="236"/>
      <c r="Z197" s="236"/>
      <c r="AA197" s="236"/>
      <c r="AB197" s="236"/>
      <c r="AC197" s="236"/>
      <c r="AD197" s="236"/>
      <c r="AE197" s="236"/>
      <c r="AF197" s="236"/>
      <c r="AG197" s="236"/>
      <c r="AH197" s="236"/>
      <c r="AI197" s="236"/>
      <c r="AJ197" s="236"/>
      <c r="AK197" s="236"/>
      <c r="AL197" s="236"/>
      <c r="AM197" s="236"/>
      <c r="AN197" s="236"/>
      <c r="AO197" s="236"/>
      <c r="AP197" s="236"/>
      <c r="AQ197" s="236"/>
      <c r="AR197" s="236"/>
      <c r="AS197" s="236"/>
      <c r="AT197" s="236"/>
      <c r="AU197" s="236"/>
      <c r="AV197" s="236"/>
      <c r="AW197" s="236"/>
      <c r="AX197" s="236"/>
      <c r="AY197" s="236"/>
      <c r="AZ197" s="236"/>
      <c r="BA197" s="236"/>
      <c r="BB197" s="236"/>
      <c r="BC197" s="236"/>
      <c r="BD197" s="236"/>
      <c r="BE197" s="236"/>
      <c r="BF197" s="236"/>
      <c r="BG197" s="236"/>
      <c r="BH197" s="236"/>
      <c r="BI197" s="236"/>
      <c r="BJ197" s="236"/>
      <c r="BK197" s="236"/>
      <c r="BL197" s="236"/>
      <c r="BM197" s="236"/>
      <c r="BN197" s="236"/>
      <c r="BO197" s="236"/>
    </row>
    <row r="198" spans="1:67" x14ac:dyDescent="0.2">
      <c r="B198" s="217"/>
      <c r="C198" s="217"/>
      <c r="D198" s="217"/>
      <c r="E198" s="217"/>
      <c r="F198" s="217"/>
      <c r="G198" s="217"/>
      <c r="H198" s="217"/>
      <c r="I198" s="217"/>
      <c r="J198" s="217"/>
      <c r="K198" s="217"/>
      <c r="M198" s="217"/>
      <c r="N198" s="217"/>
      <c r="O198" s="217"/>
      <c r="P198" s="217"/>
      <c r="Q198" s="217"/>
      <c r="R198" s="217"/>
      <c r="S198" s="217"/>
      <c r="T198" s="217"/>
      <c r="U198" s="236"/>
      <c r="W198" s="236"/>
      <c r="X198" s="236"/>
      <c r="Y198" s="236"/>
      <c r="Z198" s="236"/>
      <c r="AA198" s="236"/>
      <c r="AB198" s="236"/>
      <c r="AC198" s="236"/>
      <c r="AD198" s="236"/>
      <c r="AE198" s="236"/>
      <c r="AF198" s="236"/>
      <c r="AG198" s="236"/>
      <c r="AH198" s="236"/>
      <c r="AI198" s="236"/>
      <c r="AJ198" s="236"/>
      <c r="AK198" s="236"/>
      <c r="AL198" s="236"/>
      <c r="AM198" s="236"/>
      <c r="AN198" s="236"/>
      <c r="AO198" s="236"/>
      <c r="AP198" s="236"/>
      <c r="AQ198" s="236"/>
      <c r="AR198" s="236"/>
      <c r="AS198" s="236"/>
      <c r="AT198" s="236"/>
      <c r="AU198" s="236"/>
      <c r="AV198" s="236"/>
      <c r="AW198" s="236"/>
      <c r="AX198" s="236"/>
      <c r="AY198" s="236"/>
      <c r="AZ198" s="236"/>
      <c r="BA198" s="236"/>
      <c r="BB198" s="236"/>
      <c r="BC198" s="236"/>
      <c r="BD198" s="236"/>
      <c r="BE198" s="236"/>
      <c r="BF198" s="236"/>
      <c r="BG198" s="236"/>
      <c r="BH198" s="236"/>
      <c r="BI198" s="236"/>
      <c r="BJ198" s="236"/>
      <c r="BK198" s="236"/>
      <c r="BL198" s="236"/>
      <c r="BM198" s="236"/>
      <c r="BN198" s="236"/>
      <c r="BO198" s="236"/>
    </row>
    <row r="199" spans="1:67" x14ac:dyDescent="0.2">
      <c r="B199" s="217"/>
      <c r="C199" s="217"/>
      <c r="D199" s="217"/>
      <c r="E199" s="217"/>
      <c r="F199" s="217"/>
      <c r="G199" s="217"/>
      <c r="H199" s="217"/>
      <c r="I199" s="217"/>
      <c r="J199" s="217"/>
      <c r="K199" s="217"/>
      <c r="M199" s="217"/>
      <c r="N199" s="217"/>
      <c r="O199" s="217"/>
      <c r="P199" s="217"/>
      <c r="Q199" s="217"/>
      <c r="R199" s="217"/>
      <c r="S199" s="217"/>
      <c r="T199" s="217"/>
      <c r="U199" s="236"/>
      <c r="W199" s="236"/>
      <c r="X199" s="236"/>
      <c r="Y199" s="236"/>
      <c r="Z199" s="236"/>
      <c r="AA199" s="236"/>
      <c r="AB199" s="236"/>
      <c r="AC199" s="236"/>
      <c r="AD199" s="236"/>
      <c r="AE199" s="236"/>
      <c r="AF199" s="236"/>
      <c r="AG199" s="236"/>
      <c r="AH199" s="236"/>
      <c r="AI199" s="236"/>
      <c r="AJ199" s="236"/>
      <c r="AK199" s="236"/>
      <c r="AL199" s="236"/>
      <c r="AM199" s="236"/>
      <c r="AN199" s="236"/>
      <c r="AO199" s="236"/>
      <c r="AP199" s="236"/>
      <c r="AQ199" s="236"/>
      <c r="AR199" s="236"/>
      <c r="AS199" s="236"/>
      <c r="AT199" s="236"/>
      <c r="AU199" s="236"/>
      <c r="AV199" s="236"/>
      <c r="AW199" s="236"/>
      <c r="AX199" s="236"/>
      <c r="AY199" s="236"/>
      <c r="AZ199" s="236"/>
      <c r="BA199" s="236"/>
      <c r="BB199" s="236"/>
      <c r="BC199" s="236"/>
      <c r="BD199" s="236"/>
      <c r="BE199" s="236"/>
      <c r="BF199" s="236"/>
      <c r="BG199" s="236"/>
      <c r="BH199" s="236"/>
      <c r="BI199" s="236"/>
      <c r="BJ199" s="236"/>
      <c r="BK199" s="236"/>
      <c r="BL199" s="236"/>
      <c r="BM199" s="236"/>
      <c r="BN199" s="236"/>
      <c r="BO199" s="236"/>
    </row>
    <row r="200" spans="1:67" ht="15" x14ac:dyDescent="0.25">
      <c r="A200" s="620">
        <v>5501</v>
      </c>
      <c r="B200" s="424"/>
      <c r="C200" s="424"/>
      <c r="D200" s="424"/>
      <c r="E200" s="424"/>
      <c r="F200" s="424"/>
      <c r="G200" s="424"/>
      <c r="H200" s="424"/>
      <c r="I200" s="424"/>
      <c r="J200" s="424"/>
      <c r="K200" s="424"/>
      <c r="L200" s="424"/>
      <c r="M200" s="424"/>
      <c r="N200" s="424"/>
      <c r="O200" s="424"/>
      <c r="P200" s="424"/>
      <c r="Q200" s="424"/>
      <c r="R200" s="424"/>
      <c r="S200" s="424"/>
      <c r="T200" s="424"/>
      <c r="U200" s="424"/>
      <c r="V200" s="424"/>
      <c r="W200" s="424"/>
      <c r="X200" s="424"/>
      <c r="Y200" s="424"/>
      <c r="Z200" s="424"/>
      <c r="AA200" s="424"/>
      <c r="AB200" s="424"/>
      <c r="AC200" s="424"/>
      <c r="AD200" s="424"/>
      <c r="AE200" s="424"/>
      <c r="AF200" s="424"/>
      <c r="AG200" s="424"/>
      <c r="AH200" s="424"/>
      <c r="AI200" s="424"/>
      <c r="AJ200" s="424"/>
      <c r="AK200" s="424"/>
      <c r="AL200" s="424"/>
      <c r="AM200" s="424"/>
      <c r="AN200" s="424"/>
      <c r="AO200" s="424"/>
      <c r="AP200" s="424"/>
      <c r="AQ200" s="424"/>
      <c r="AR200" s="424"/>
      <c r="AS200" s="424"/>
      <c r="AT200" s="424"/>
      <c r="AU200" s="424"/>
      <c r="AV200" s="424"/>
      <c r="AW200" s="424"/>
      <c r="AX200" s="424"/>
      <c r="AY200" s="424"/>
      <c r="AZ200" s="424"/>
      <c r="BA200" s="424"/>
      <c r="BB200" s="424"/>
      <c r="BC200" s="424"/>
      <c r="BD200" s="621">
        <v>0</v>
      </c>
      <c r="BE200" s="236"/>
      <c r="BF200" s="236"/>
      <c r="BG200" s="236"/>
      <c r="BH200" s="236"/>
      <c r="BI200" s="236"/>
      <c r="BJ200" s="236"/>
      <c r="BK200" s="236"/>
      <c r="BL200" s="236"/>
      <c r="BM200" s="236"/>
      <c r="BN200" s="236"/>
      <c r="BO200" s="236"/>
    </row>
  </sheetData>
  <mergeCells count="63">
    <mergeCell ref="A93:B93"/>
    <mergeCell ref="A57:B57"/>
    <mergeCell ref="A58:B58"/>
    <mergeCell ref="A60:B61"/>
    <mergeCell ref="A53:A54"/>
    <mergeCell ref="A56:B56"/>
    <mergeCell ref="A81:A82"/>
    <mergeCell ref="A83:A88"/>
    <mergeCell ref="A90:B91"/>
    <mergeCell ref="A64:L64"/>
    <mergeCell ref="A65:B66"/>
    <mergeCell ref="D65:I65"/>
    <mergeCell ref="E90:F90"/>
    <mergeCell ref="G90:H90"/>
    <mergeCell ref="C90:D90"/>
    <mergeCell ref="A79:A80"/>
    <mergeCell ref="C65:C66"/>
    <mergeCell ref="C60:C61"/>
    <mergeCell ref="D60:I60"/>
    <mergeCell ref="A6:L6"/>
    <mergeCell ref="A9:A10"/>
    <mergeCell ref="B9:B10"/>
    <mergeCell ref="C9:C10"/>
    <mergeCell ref="D9:I9"/>
    <mergeCell ref="J9:K9"/>
    <mergeCell ref="L9:L10"/>
    <mergeCell ref="C102:E102"/>
    <mergeCell ref="F102:F103"/>
    <mergeCell ref="A94:B94"/>
    <mergeCell ref="A95:B95"/>
    <mergeCell ref="A98:A99"/>
    <mergeCell ref="B98:B99"/>
    <mergeCell ref="A102:A103"/>
    <mergeCell ref="B102:B103"/>
    <mergeCell ref="A51:A52"/>
    <mergeCell ref="L36:L37"/>
    <mergeCell ref="A38:A44"/>
    <mergeCell ref="A46:A47"/>
    <mergeCell ref="A92:B92"/>
    <mergeCell ref="A67:A72"/>
    <mergeCell ref="A73:A74"/>
    <mergeCell ref="A75:A78"/>
    <mergeCell ref="J60:J61"/>
    <mergeCell ref="C36:C37"/>
    <mergeCell ref="D36:I36"/>
    <mergeCell ref="J36:K36"/>
    <mergeCell ref="A36:A37"/>
    <mergeCell ref="B36:B37"/>
    <mergeCell ref="J65:K65"/>
    <mergeCell ref="L65:L66"/>
    <mergeCell ref="C26:C27"/>
    <mergeCell ref="D26:E26"/>
    <mergeCell ref="A11:A19"/>
    <mergeCell ref="A49:A50"/>
    <mergeCell ref="B49:B50"/>
    <mergeCell ref="C49:C50"/>
    <mergeCell ref="A26:B27"/>
    <mergeCell ref="A28:B28"/>
    <mergeCell ref="A29:B29"/>
    <mergeCell ref="A30:B30"/>
    <mergeCell ref="A31:B31"/>
    <mergeCell ref="A32:B32"/>
    <mergeCell ref="A33:B33"/>
  </mergeCells>
  <dataValidations count="1">
    <dataValidation type="custom" allowBlank="1" showInputMessage="1" showErrorMessage="1" prompt="bloqueada" sqref="H95 F95 D95">
      <formula1>"bloq"</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sqref="A1:XFD1048576"/>
    </sheetView>
  </sheetViews>
  <sheetFormatPr baseColWidth="10" defaultRowHeight="12.75" x14ac:dyDescent="0.2"/>
  <cols>
    <col min="1" max="1" width="26.42578125" style="214" customWidth="1"/>
    <col min="2" max="2" width="30" style="426" customWidth="1"/>
    <col min="3" max="3" width="12.7109375" style="426" customWidth="1"/>
    <col min="4" max="4" width="10.7109375" style="426" customWidth="1"/>
    <col min="5" max="5" width="10.85546875" style="426" customWidth="1"/>
    <col min="6" max="11" width="10.7109375" style="426" customWidth="1"/>
    <col min="12" max="12" width="10.7109375" style="212" customWidth="1"/>
    <col min="13" max="20" width="13.140625" style="426" customWidth="1"/>
    <col min="21" max="21" width="13.140625" style="445" customWidth="1"/>
    <col min="22" max="22" width="13.140625" style="208" customWidth="1"/>
    <col min="23" max="23" width="13.5703125" style="445" customWidth="1"/>
    <col min="24" max="28" width="14.140625" style="445" customWidth="1"/>
    <col min="29" max="52" width="13.140625" style="445" customWidth="1"/>
    <col min="53" max="58" width="13.140625" style="445" hidden="1" customWidth="1"/>
    <col min="59" max="60" width="13.140625" style="445" customWidth="1"/>
    <col min="61" max="74" width="12.5703125" style="445" customWidth="1"/>
    <col min="75" max="256" width="11.42578125" style="445"/>
    <col min="257" max="257" width="26.42578125" style="445" customWidth="1"/>
    <col min="258" max="258" width="30" style="445" customWidth="1"/>
    <col min="259" max="259" width="12.7109375" style="445" customWidth="1"/>
    <col min="260" max="260" width="10.7109375" style="445" customWidth="1"/>
    <col min="261" max="261" width="10.85546875" style="445" customWidth="1"/>
    <col min="262" max="268" width="10.7109375" style="445" customWidth="1"/>
    <col min="269" max="278" width="13.140625" style="445" customWidth="1"/>
    <col min="279" max="279" width="13.5703125" style="445" customWidth="1"/>
    <col min="280" max="284" width="14.140625" style="445" customWidth="1"/>
    <col min="285" max="308" width="13.140625" style="445" customWidth="1"/>
    <col min="309" max="314" width="0" style="445" hidden="1" customWidth="1"/>
    <col min="315" max="316" width="13.140625" style="445" customWidth="1"/>
    <col min="317" max="330" width="12.5703125" style="445" customWidth="1"/>
    <col min="331" max="512" width="11.42578125" style="445"/>
    <col min="513" max="513" width="26.42578125" style="445" customWidth="1"/>
    <col min="514" max="514" width="30" style="445" customWidth="1"/>
    <col min="515" max="515" width="12.7109375" style="445" customWidth="1"/>
    <col min="516" max="516" width="10.7109375" style="445" customWidth="1"/>
    <col min="517" max="517" width="10.85546875" style="445" customWidth="1"/>
    <col min="518" max="524" width="10.7109375" style="445" customWidth="1"/>
    <col min="525" max="534" width="13.140625" style="445" customWidth="1"/>
    <col min="535" max="535" width="13.5703125" style="445" customWidth="1"/>
    <col min="536" max="540" width="14.140625" style="445" customWidth="1"/>
    <col min="541" max="564" width="13.140625" style="445" customWidth="1"/>
    <col min="565" max="570" width="0" style="445" hidden="1" customWidth="1"/>
    <col min="571" max="572" width="13.140625" style="445" customWidth="1"/>
    <col min="573" max="586" width="12.5703125" style="445" customWidth="1"/>
    <col min="587" max="768" width="11.42578125" style="445"/>
    <col min="769" max="769" width="26.42578125" style="445" customWidth="1"/>
    <col min="770" max="770" width="30" style="445" customWidth="1"/>
    <col min="771" max="771" width="12.7109375" style="445" customWidth="1"/>
    <col min="772" max="772" width="10.7109375" style="445" customWidth="1"/>
    <col min="773" max="773" width="10.85546875" style="445" customWidth="1"/>
    <col min="774" max="780" width="10.7109375" style="445" customWidth="1"/>
    <col min="781" max="790" width="13.140625" style="445" customWidth="1"/>
    <col min="791" max="791" width="13.5703125" style="445" customWidth="1"/>
    <col min="792" max="796" width="14.140625" style="445" customWidth="1"/>
    <col min="797" max="820" width="13.140625" style="445" customWidth="1"/>
    <col min="821" max="826" width="0" style="445" hidden="1" customWidth="1"/>
    <col min="827" max="828" width="13.140625" style="445" customWidth="1"/>
    <col min="829" max="842" width="12.5703125" style="445" customWidth="1"/>
    <col min="843" max="1024" width="11.42578125" style="445"/>
    <col min="1025" max="1025" width="26.42578125" style="445" customWidth="1"/>
    <col min="1026" max="1026" width="30" style="445" customWidth="1"/>
    <col min="1027" max="1027" width="12.7109375" style="445" customWidth="1"/>
    <col min="1028" max="1028" width="10.7109375" style="445" customWidth="1"/>
    <col min="1029" max="1029" width="10.85546875" style="445" customWidth="1"/>
    <col min="1030" max="1036" width="10.7109375" style="445" customWidth="1"/>
    <col min="1037" max="1046" width="13.140625" style="445" customWidth="1"/>
    <col min="1047" max="1047" width="13.5703125" style="445" customWidth="1"/>
    <col min="1048" max="1052" width="14.140625" style="445" customWidth="1"/>
    <col min="1053" max="1076" width="13.140625" style="445" customWidth="1"/>
    <col min="1077" max="1082" width="0" style="445" hidden="1" customWidth="1"/>
    <col min="1083" max="1084" width="13.140625" style="445" customWidth="1"/>
    <col min="1085" max="1098" width="12.5703125" style="445" customWidth="1"/>
    <col min="1099" max="1280" width="11.42578125" style="445"/>
    <col min="1281" max="1281" width="26.42578125" style="445" customWidth="1"/>
    <col min="1282" max="1282" width="30" style="445" customWidth="1"/>
    <col min="1283" max="1283" width="12.7109375" style="445" customWidth="1"/>
    <col min="1284" max="1284" width="10.7109375" style="445" customWidth="1"/>
    <col min="1285" max="1285" width="10.85546875" style="445" customWidth="1"/>
    <col min="1286" max="1292" width="10.7109375" style="445" customWidth="1"/>
    <col min="1293" max="1302" width="13.140625" style="445" customWidth="1"/>
    <col min="1303" max="1303" width="13.5703125" style="445" customWidth="1"/>
    <col min="1304" max="1308" width="14.140625" style="445" customWidth="1"/>
    <col min="1309" max="1332" width="13.140625" style="445" customWidth="1"/>
    <col min="1333" max="1338" width="0" style="445" hidden="1" customWidth="1"/>
    <col min="1339" max="1340" width="13.140625" style="445" customWidth="1"/>
    <col min="1341" max="1354" width="12.5703125" style="445" customWidth="1"/>
    <col min="1355" max="1536" width="11.42578125" style="445"/>
    <col min="1537" max="1537" width="26.42578125" style="445" customWidth="1"/>
    <col min="1538" max="1538" width="30" style="445" customWidth="1"/>
    <col min="1539" max="1539" width="12.7109375" style="445" customWidth="1"/>
    <col min="1540" max="1540" width="10.7109375" style="445" customWidth="1"/>
    <col min="1541" max="1541" width="10.85546875" style="445" customWidth="1"/>
    <col min="1542" max="1548" width="10.7109375" style="445" customWidth="1"/>
    <col min="1549" max="1558" width="13.140625" style="445" customWidth="1"/>
    <col min="1559" max="1559" width="13.5703125" style="445" customWidth="1"/>
    <col min="1560" max="1564" width="14.140625" style="445" customWidth="1"/>
    <col min="1565" max="1588" width="13.140625" style="445" customWidth="1"/>
    <col min="1589" max="1594" width="0" style="445" hidden="1" customWidth="1"/>
    <col min="1595" max="1596" width="13.140625" style="445" customWidth="1"/>
    <col min="1597" max="1610" width="12.5703125" style="445" customWidth="1"/>
    <col min="1611" max="1792" width="11.42578125" style="445"/>
    <col min="1793" max="1793" width="26.42578125" style="445" customWidth="1"/>
    <col min="1794" max="1794" width="30" style="445" customWidth="1"/>
    <col min="1795" max="1795" width="12.7109375" style="445" customWidth="1"/>
    <col min="1796" max="1796" width="10.7109375" style="445" customWidth="1"/>
    <col min="1797" max="1797" width="10.85546875" style="445" customWidth="1"/>
    <col min="1798" max="1804" width="10.7109375" style="445" customWidth="1"/>
    <col min="1805" max="1814" width="13.140625" style="445" customWidth="1"/>
    <col min="1815" max="1815" width="13.5703125" style="445" customWidth="1"/>
    <col min="1816" max="1820" width="14.140625" style="445" customWidth="1"/>
    <col min="1821" max="1844" width="13.140625" style="445" customWidth="1"/>
    <col min="1845" max="1850" width="0" style="445" hidden="1" customWidth="1"/>
    <col min="1851" max="1852" width="13.140625" style="445" customWidth="1"/>
    <col min="1853" max="1866" width="12.5703125" style="445" customWidth="1"/>
    <col min="1867" max="2048" width="11.42578125" style="445"/>
    <col min="2049" max="2049" width="26.42578125" style="445" customWidth="1"/>
    <col min="2050" max="2050" width="30" style="445" customWidth="1"/>
    <col min="2051" max="2051" width="12.7109375" style="445" customWidth="1"/>
    <col min="2052" max="2052" width="10.7109375" style="445" customWidth="1"/>
    <col min="2053" max="2053" width="10.85546875" style="445" customWidth="1"/>
    <col min="2054" max="2060" width="10.7109375" style="445" customWidth="1"/>
    <col min="2061" max="2070" width="13.140625" style="445" customWidth="1"/>
    <col min="2071" max="2071" width="13.5703125" style="445" customWidth="1"/>
    <col min="2072" max="2076" width="14.140625" style="445" customWidth="1"/>
    <col min="2077" max="2100" width="13.140625" style="445" customWidth="1"/>
    <col min="2101" max="2106" width="0" style="445" hidden="1" customWidth="1"/>
    <col min="2107" max="2108" width="13.140625" style="445" customWidth="1"/>
    <col min="2109" max="2122" width="12.5703125" style="445" customWidth="1"/>
    <col min="2123" max="2304" width="11.42578125" style="445"/>
    <col min="2305" max="2305" width="26.42578125" style="445" customWidth="1"/>
    <col min="2306" max="2306" width="30" style="445" customWidth="1"/>
    <col min="2307" max="2307" width="12.7109375" style="445" customWidth="1"/>
    <col min="2308" max="2308" width="10.7109375" style="445" customWidth="1"/>
    <col min="2309" max="2309" width="10.85546875" style="445" customWidth="1"/>
    <col min="2310" max="2316" width="10.7109375" style="445" customWidth="1"/>
    <col min="2317" max="2326" width="13.140625" style="445" customWidth="1"/>
    <col min="2327" max="2327" width="13.5703125" style="445" customWidth="1"/>
    <col min="2328" max="2332" width="14.140625" style="445" customWidth="1"/>
    <col min="2333" max="2356" width="13.140625" style="445" customWidth="1"/>
    <col min="2357" max="2362" width="0" style="445" hidden="1" customWidth="1"/>
    <col min="2363" max="2364" width="13.140625" style="445" customWidth="1"/>
    <col min="2365" max="2378" width="12.5703125" style="445" customWidth="1"/>
    <col min="2379" max="2560" width="11.42578125" style="445"/>
    <col min="2561" max="2561" width="26.42578125" style="445" customWidth="1"/>
    <col min="2562" max="2562" width="30" style="445" customWidth="1"/>
    <col min="2563" max="2563" width="12.7109375" style="445" customWidth="1"/>
    <col min="2564" max="2564" width="10.7109375" style="445" customWidth="1"/>
    <col min="2565" max="2565" width="10.85546875" style="445" customWidth="1"/>
    <col min="2566" max="2572" width="10.7109375" style="445" customWidth="1"/>
    <col min="2573" max="2582" width="13.140625" style="445" customWidth="1"/>
    <col min="2583" max="2583" width="13.5703125" style="445" customWidth="1"/>
    <col min="2584" max="2588" width="14.140625" style="445" customWidth="1"/>
    <col min="2589" max="2612" width="13.140625" style="445" customWidth="1"/>
    <col min="2613" max="2618" width="0" style="445" hidden="1" customWidth="1"/>
    <col min="2619" max="2620" width="13.140625" style="445" customWidth="1"/>
    <col min="2621" max="2634" width="12.5703125" style="445" customWidth="1"/>
    <col min="2635" max="2816" width="11.42578125" style="445"/>
    <col min="2817" max="2817" width="26.42578125" style="445" customWidth="1"/>
    <col min="2818" max="2818" width="30" style="445" customWidth="1"/>
    <col min="2819" max="2819" width="12.7109375" style="445" customWidth="1"/>
    <col min="2820" max="2820" width="10.7109375" style="445" customWidth="1"/>
    <col min="2821" max="2821" width="10.85546875" style="445" customWidth="1"/>
    <col min="2822" max="2828" width="10.7109375" style="445" customWidth="1"/>
    <col min="2829" max="2838" width="13.140625" style="445" customWidth="1"/>
    <col min="2839" max="2839" width="13.5703125" style="445" customWidth="1"/>
    <col min="2840" max="2844" width="14.140625" style="445" customWidth="1"/>
    <col min="2845" max="2868" width="13.140625" style="445" customWidth="1"/>
    <col min="2869" max="2874" width="0" style="445" hidden="1" customWidth="1"/>
    <col min="2875" max="2876" width="13.140625" style="445" customWidth="1"/>
    <col min="2877" max="2890" width="12.5703125" style="445" customWidth="1"/>
    <col min="2891" max="3072" width="11.42578125" style="445"/>
    <col min="3073" max="3073" width="26.42578125" style="445" customWidth="1"/>
    <col min="3074" max="3074" width="30" style="445" customWidth="1"/>
    <col min="3075" max="3075" width="12.7109375" style="445" customWidth="1"/>
    <col min="3076" max="3076" width="10.7109375" style="445" customWidth="1"/>
    <col min="3077" max="3077" width="10.85546875" style="445" customWidth="1"/>
    <col min="3078" max="3084" width="10.7109375" style="445" customWidth="1"/>
    <col min="3085" max="3094" width="13.140625" style="445" customWidth="1"/>
    <col min="3095" max="3095" width="13.5703125" style="445" customWidth="1"/>
    <col min="3096" max="3100" width="14.140625" style="445" customWidth="1"/>
    <col min="3101" max="3124" width="13.140625" style="445" customWidth="1"/>
    <col min="3125" max="3130" width="0" style="445" hidden="1" customWidth="1"/>
    <col min="3131" max="3132" width="13.140625" style="445" customWidth="1"/>
    <col min="3133" max="3146" width="12.5703125" style="445" customWidth="1"/>
    <col min="3147" max="3328" width="11.42578125" style="445"/>
    <col min="3329" max="3329" width="26.42578125" style="445" customWidth="1"/>
    <col min="3330" max="3330" width="30" style="445" customWidth="1"/>
    <col min="3331" max="3331" width="12.7109375" style="445" customWidth="1"/>
    <col min="3332" max="3332" width="10.7109375" style="445" customWidth="1"/>
    <col min="3333" max="3333" width="10.85546875" style="445" customWidth="1"/>
    <col min="3334" max="3340" width="10.7109375" style="445" customWidth="1"/>
    <col min="3341" max="3350" width="13.140625" style="445" customWidth="1"/>
    <col min="3351" max="3351" width="13.5703125" style="445" customWidth="1"/>
    <col min="3352" max="3356" width="14.140625" style="445" customWidth="1"/>
    <col min="3357" max="3380" width="13.140625" style="445" customWidth="1"/>
    <col min="3381" max="3386" width="0" style="445" hidden="1" customWidth="1"/>
    <col min="3387" max="3388" width="13.140625" style="445" customWidth="1"/>
    <col min="3389" max="3402" width="12.5703125" style="445" customWidth="1"/>
    <col min="3403" max="3584" width="11.42578125" style="445"/>
    <col min="3585" max="3585" width="26.42578125" style="445" customWidth="1"/>
    <col min="3586" max="3586" width="30" style="445" customWidth="1"/>
    <col min="3587" max="3587" width="12.7109375" style="445" customWidth="1"/>
    <col min="3588" max="3588" width="10.7109375" style="445" customWidth="1"/>
    <col min="3589" max="3589" width="10.85546875" style="445" customWidth="1"/>
    <col min="3590" max="3596" width="10.7109375" style="445" customWidth="1"/>
    <col min="3597" max="3606" width="13.140625" style="445" customWidth="1"/>
    <col min="3607" max="3607" width="13.5703125" style="445" customWidth="1"/>
    <col min="3608" max="3612" width="14.140625" style="445" customWidth="1"/>
    <col min="3613" max="3636" width="13.140625" style="445" customWidth="1"/>
    <col min="3637" max="3642" width="0" style="445" hidden="1" customWidth="1"/>
    <col min="3643" max="3644" width="13.140625" style="445" customWidth="1"/>
    <col min="3645" max="3658" width="12.5703125" style="445" customWidth="1"/>
    <col min="3659" max="3840" width="11.42578125" style="445"/>
    <col min="3841" max="3841" width="26.42578125" style="445" customWidth="1"/>
    <col min="3842" max="3842" width="30" style="445" customWidth="1"/>
    <col min="3843" max="3843" width="12.7109375" style="445" customWidth="1"/>
    <col min="3844" max="3844" width="10.7109375" style="445" customWidth="1"/>
    <col min="3845" max="3845" width="10.85546875" style="445" customWidth="1"/>
    <col min="3846" max="3852" width="10.7109375" style="445" customWidth="1"/>
    <col min="3853" max="3862" width="13.140625" style="445" customWidth="1"/>
    <col min="3863" max="3863" width="13.5703125" style="445" customWidth="1"/>
    <col min="3864" max="3868" width="14.140625" style="445" customWidth="1"/>
    <col min="3869" max="3892" width="13.140625" style="445" customWidth="1"/>
    <col min="3893" max="3898" width="0" style="445" hidden="1" customWidth="1"/>
    <col min="3899" max="3900" width="13.140625" style="445" customWidth="1"/>
    <col min="3901" max="3914" width="12.5703125" style="445" customWidth="1"/>
    <col min="3915" max="4096" width="11.42578125" style="445"/>
    <col min="4097" max="4097" width="26.42578125" style="445" customWidth="1"/>
    <col min="4098" max="4098" width="30" style="445" customWidth="1"/>
    <col min="4099" max="4099" width="12.7109375" style="445" customWidth="1"/>
    <col min="4100" max="4100" width="10.7109375" style="445" customWidth="1"/>
    <col min="4101" max="4101" width="10.85546875" style="445" customWidth="1"/>
    <col min="4102" max="4108" width="10.7109375" style="445" customWidth="1"/>
    <col min="4109" max="4118" width="13.140625" style="445" customWidth="1"/>
    <col min="4119" max="4119" width="13.5703125" style="445" customWidth="1"/>
    <col min="4120" max="4124" width="14.140625" style="445" customWidth="1"/>
    <col min="4125" max="4148" width="13.140625" style="445" customWidth="1"/>
    <col min="4149" max="4154" width="0" style="445" hidden="1" customWidth="1"/>
    <col min="4155" max="4156" width="13.140625" style="445" customWidth="1"/>
    <col min="4157" max="4170" width="12.5703125" style="445" customWidth="1"/>
    <col min="4171" max="4352" width="11.42578125" style="445"/>
    <col min="4353" max="4353" width="26.42578125" style="445" customWidth="1"/>
    <col min="4354" max="4354" width="30" style="445" customWidth="1"/>
    <col min="4355" max="4355" width="12.7109375" style="445" customWidth="1"/>
    <col min="4356" max="4356" width="10.7109375" style="445" customWidth="1"/>
    <col min="4357" max="4357" width="10.85546875" style="445" customWidth="1"/>
    <col min="4358" max="4364" width="10.7109375" style="445" customWidth="1"/>
    <col min="4365" max="4374" width="13.140625" style="445" customWidth="1"/>
    <col min="4375" max="4375" width="13.5703125" style="445" customWidth="1"/>
    <col min="4376" max="4380" width="14.140625" style="445" customWidth="1"/>
    <col min="4381" max="4404" width="13.140625" style="445" customWidth="1"/>
    <col min="4405" max="4410" width="0" style="445" hidden="1" customWidth="1"/>
    <col min="4411" max="4412" width="13.140625" style="445" customWidth="1"/>
    <col min="4413" max="4426" width="12.5703125" style="445" customWidth="1"/>
    <col min="4427" max="4608" width="11.42578125" style="445"/>
    <col min="4609" max="4609" width="26.42578125" style="445" customWidth="1"/>
    <col min="4610" max="4610" width="30" style="445" customWidth="1"/>
    <col min="4611" max="4611" width="12.7109375" style="445" customWidth="1"/>
    <col min="4612" max="4612" width="10.7109375" style="445" customWidth="1"/>
    <col min="4613" max="4613" width="10.85546875" style="445" customWidth="1"/>
    <col min="4614" max="4620" width="10.7109375" style="445" customWidth="1"/>
    <col min="4621" max="4630" width="13.140625" style="445" customWidth="1"/>
    <col min="4631" max="4631" width="13.5703125" style="445" customWidth="1"/>
    <col min="4632" max="4636" width="14.140625" style="445" customWidth="1"/>
    <col min="4637" max="4660" width="13.140625" style="445" customWidth="1"/>
    <col min="4661" max="4666" width="0" style="445" hidden="1" customWidth="1"/>
    <col min="4667" max="4668" width="13.140625" style="445" customWidth="1"/>
    <col min="4669" max="4682" width="12.5703125" style="445" customWidth="1"/>
    <col min="4683" max="4864" width="11.42578125" style="445"/>
    <col min="4865" max="4865" width="26.42578125" style="445" customWidth="1"/>
    <col min="4866" max="4866" width="30" style="445" customWidth="1"/>
    <col min="4867" max="4867" width="12.7109375" style="445" customWidth="1"/>
    <col min="4868" max="4868" width="10.7109375" style="445" customWidth="1"/>
    <col min="4869" max="4869" width="10.85546875" style="445" customWidth="1"/>
    <col min="4870" max="4876" width="10.7109375" style="445" customWidth="1"/>
    <col min="4877" max="4886" width="13.140625" style="445" customWidth="1"/>
    <col min="4887" max="4887" width="13.5703125" style="445" customWidth="1"/>
    <col min="4888" max="4892" width="14.140625" style="445" customWidth="1"/>
    <col min="4893" max="4916" width="13.140625" style="445" customWidth="1"/>
    <col min="4917" max="4922" width="0" style="445" hidden="1" customWidth="1"/>
    <col min="4923" max="4924" width="13.140625" style="445" customWidth="1"/>
    <col min="4925" max="4938" width="12.5703125" style="445" customWidth="1"/>
    <col min="4939" max="5120" width="11.42578125" style="445"/>
    <col min="5121" max="5121" width="26.42578125" style="445" customWidth="1"/>
    <col min="5122" max="5122" width="30" style="445" customWidth="1"/>
    <col min="5123" max="5123" width="12.7109375" style="445" customWidth="1"/>
    <col min="5124" max="5124" width="10.7109375" style="445" customWidth="1"/>
    <col min="5125" max="5125" width="10.85546875" style="445" customWidth="1"/>
    <col min="5126" max="5132" width="10.7109375" style="445" customWidth="1"/>
    <col min="5133" max="5142" width="13.140625" style="445" customWidth="1"/>
    <col min="5143" max="5143" width="13.5703125" style="445" customWidth="1"/>
    <col min="5144" max="5148" width="14.140625" style="445" customWidth="1"/>
    <col min="5149" max="5172" width="13.140625" style="445" customWidth="1"/>
    <col min="5173" max="5178" width="0" style="445" hidden="1" customWidth="1"/>
    <col min="5179" max="5180" width="13.140625" style="445" customWidth="1"/>
    <col min="5181" max="5194" width="12.5703125" style="445" customWidth="1"/>
    <col min="5195" max="5376" width="11.42578125" style="445"/>
    <col min="5377" max="5377" width="26.42578125" style="445" customWidth="1"/>
    <col min="5378" max="5378" width="30" style="445" customWidth="1"/>
    <col min="5379" max="5379" width="12.7109375" style="445" customWidth="1"/>
    <col min="5380" max="5380" width="10.7109375" style="445" customWidth="1"/>
    <col min="5381" max="5381" width="10.85546875" style="445" customWidth="1"/>
    <col min="5382" max="5388" width="10.7109375" style="445" customWidth="1"/>
    <col min="5389" max="5398" width="13.140625" style="445" customWidth="1"/>
    <col min="5399" max="5399" width="13.5703125" style="445" customWidth="1"/>
    <col min="5400" max="5404" width="14.140625" style="445" customWidth="1"/>
    <col min="5405" max="5428" width="13.140625" style="445" customWidth="1"/>
    <col min="5429" max="5434" width="0" style="445" hidden="1" customWidth="1"/>
    <col min="5435" max="5436" width="13.140625" style="445" customWidth="1"/>
    <col min="5437" max="5450" width="12.5703125" style="445" customWidth="1"/>
    <col min="5451" max="5632" width="11.42578125" style="445"/>
    <col min="5633" max="5633" width="26.42578125" style="445" customWidth="1"/>
    <col min="5634" max="5634" width="30" style="445" customWidth="1"/>
    <col min="5635" max="5635" width="12.7109375" style="445" customWidth="1"/>
    <col min="5636" max="5636" width="10.7109375" style="445" customWidth="1"/>
    <col min="5637" max="5637" width="10.85546875" style="445" customWidth="1"/>
    <col min="5638" max="5644" width="10.7109375" style="445" customWidth="1"/>
    <col min="5645" max="5654" width="13.140625" style="445" customWidth="1"/>
    <col min="5655" max="5655" width="13.5703125" style="445" customWidth="1"/>
    <col min="5656" max="5660" width="14.140625" style="445" customWidth="1"/>
    <col min="5661" max="5684" width="13.140625" style="445" customWidth="1"/>
    <col min="5685" max="5690" width="0" style="445" hidden="1" customWidth="1"/>
    <col min="5691" max="5692" width="13.140625" style="445" customWidth="1"/>
    <col min="5693" max="5706" width="12.5703125" style="445" customWidth="1"/>
    <col min="5707" max="5888" width="11.42578125" style="445"/>
    <col min="5889" max="5889" width="26.42578125" style="445" customWidth="1"/>
    <col min="5890" max="5890" width="30" style="445" customWidth="1"/>
    <col min="5891" max="5891" width="12.7109375" style="445" customWidth="1"/>
    <col min="5892" max="5892" width="10.7109375" style="445" customWidth="1"/>
    <col min="5893" max="5893" width="10.85546875" style="445" customWidth="1"/>
    <col min="5894" max="5900" width="10.7109375" style="445" customWidth="1"/>
    <col min="5901" max="5910" width="13.140625" style="445" customWidth="1"/>
    <col min="5911" max="5911" width="13.5703125" style="445" customWidth="1"/>
    <col min="5912" max="5916" width="14.140625" style="445" customWidth="1"/>
    <col min="5917" max="5940" width="13.140625" style="445" customWidth="1"/>
    <col min="5941" max="5946" width="0" style="445" hidden="1" customWidth="1"/>
    <col min="5947" max="5948" width="13.140625" style="445" customWidth="1"/>
    <col min="5949" max="5962" width="12.5703125" style="445" customWidth="1"/>
    <col min="5963" max="6144" width="11.42578125" style="445"/>
    <col min="6145" max="6145" width="26.42578125" style="445" customWidth="1"/>
    <col min="6146" max="6146" width="30" style="445" customWidth="1"/>
    <col min="6147" max="6147" width="12.7109375" style="445" customWidth="1"/>
    <col min="6148" max="6148" width="10.7109375" style="445" customWidth="1"/>
    <col min="6149" max="6149" width="10.85546875" style="445" customWidth="1"/>
    <col min="6150" max="6156" width="10.7109375" style="445" customWidth="1"/>
    <col min="6157" max="6166" width="13.140625" style="445" customWidth="1"/>
    <col min="6167" max="6167" width="13.5703125" style="445" customWidth="1"/>
    <col min="6168" max="6172" width="14.140625" style="445" customWidth="1"/>
    <col min="6173" max="6196" width="13.140625" style="445" customWidth="1"/>
    <col min="6197" max="6202" width="0" style="445" hidden="1" customWidth="1"/>
    <col min="6203" max="6204" width="13.140625" style="445" customWidth="1"/>
    <col min="6205" max="6218" width="12.5703125" style="445" customWidth="1"/>
    <col min="6219" max="6400" width="11.42578125" style="445"/>
    <col min="6401" max="6401" width="26.42578125" style="445" customWidth="1"/>
    <col min="6402" max="6402" width="30" style="445" customWidth="1"/>
    <col min="6403" max="6403" width="12.7109375" style="445" customWidth="1"/>
    <col min="6404" max="6404" width="10.7109375" style="445" customWidth="1"/>
    <col min="6405" max="6405" width="10.85546875" style="445" customWidth="1"/>
    <col min="6406" max="6412" width="10.7109375" style="445" customWidth="1"/>
    <col min="6413" max="6422" width="13.140625" style="445" customWidth="1"/>
    <col min="6423" max="6423" width="13.5703125" style="445" customWidth="1"/>
    <col min="6424" max="6428" width="14.140625" style="445" customWidth="1"/>
    <col min="6429" max="6452" width="13.140625" style="445" customWidth="1"/>
    <col min="6453" max="6458" width="0" style="445" hidden="1" customWidth="1"/>
    <col min="6459" max="6460" width="13.140625" style="445" customWidth="1"/>
    <col min="6461" max="6474" width="12.5703125" style="445" customWidth="1"/>
    <col min="6475" max="6656" width="11.42578125" style="445"/>
    <col min="6657" max="6657" width="26.42578125" style="445" customWidth="1"/>
    <col min="6658" max="6658" width="30" style="445" customWidth="1"/>
    <col min="6659" max="6659" width="12.7109375" style="445" customWidth="1"/>
    <col min="6660" max="6660" width="10.7109375" style="445" customWidth="1"/>
    <col min="6661" max="6661" width="10.85546875" style="445" customWidth="1"/>
    <col min="6662" max="6668" width="10.7109375" style="445" customWidth="1"/>
    <col min="6669" max="6678" width="13.140625" style="445" customWidth="1"/>
    <col min="6679" max="6679" width="13.5703125" style="445" customWidth="1"/>
    <col min="6680" max="6684" width="14.140625" style="445" customWidth="1"/>
    <col min="6685" max="6708" width="13.140625" style="445" customWidth="1"/>
    <col min="6709" max="6714" width="0" style="445" hidden="1" customWidth="1"/>
    <col min="6715" max="6716" width="13.140625" style="445" customWidth="1"/>
    <col min="6717" max="6730" width="12.5703125" style="445" customWidth="1"/>
    <col min="6731" max="6912" width="11.42578125" style="445"/>
    <col min="6913" max="6913" width="26.42578125" style="445" customWidth="1"/>
    <col min="6914" max="6914" width="30" style="445" customWidth="1"/>
    <col min="6915" max="6915" width="12.7109375" style="445" customWidth="1"/>
    <col min="6916" max="6916" width="10.7109375" style="445" customWidth="1"/>
    <col min="6917" max="6917" width="10.85546875" style="445" customWidth="1"/>
    <col min="6918" max="6924" width="10.7109375" style="445" customWidth="1"/>
    <col min="6925" max="6934" width="13.140625" style="445" customWidth="1"/>
    <col min="6935" max="6935" width="13.5703125" style="445" customWidth="1"/>
    <col min="6936" max="6940" width="14.140625" style="445" customWidth="1"/>
    <col min="6941" max="6964" width="13.140625" style="445" customWidth="1"/>
    <col min="6965" max="6970" width="0" style="445" hidden="1" customWidth="1"/>
    <col min="6971" max="6972" width="13.140625" style="445" customWidth="1"/>
    <col min="6973" max="6986" width="12.5703125" style="445" customWidth="1"/>
    <col min="6987" max="7168" width="11.42578125" style="445"/>
    <col min="7169" max="7169" width="26.42578125" style="445" customWidth="1"/>
    <col min="7170" max="7170" width="30" style="445" customWidth="1"/>
    <col min="7171" max="7171" width="12.7109375" style="445" customWidth="1"/>
    <col min="7172" max="7172" width="10.7109375" style="445" customWidth="1"/>
    <col min="7173" max="7173" width="10.85546875" style="445" customWidth="1"/>
    <col min="7174" max="7180" width="10.7109375" style="445" customWidth="1"/>
    <col min="7181" max="7190" width="13.140625" style="445" customWidth="1"/>
    <col min="7191" max="7191" width="13.5703125" style="445" customWidth="1"/>
    <col min="7192" max="7196" width="14.140625" style="445" customWidth="1"/>
    <col min="7197" max="7220" width="13.140625" style="445" customWidth="1"/>
    <col min="7221" max="7226" width="0" style="445" hidden="1" customWidth="1"/>
    <col min="7227" max="7228" width="13.140625" style="445" customWidth="1"/>
    <col min="7229" max="7242" width="12.5703125" style="445" customWidth="1"/>
    <col min="7243" max="7424" width="11.42578125" style="445"/>
    <col min="7425" max="7425" width="26.42578125" style="445" customWidth="1"/>
    <col min="7426" max="7426" width="30" style="445" customWidth="1"/>
    <col min="7427" max="7427" width="12.7109375" style="445" customWidth="1"/>
    <col min="7428" max="7428" width="10.7109375" style="445" customWidth="1"/>
    <col min="7429" max="7429" width="10.85546875" style="445" customWidth="1"/>
    <col min="7430" max="7436" width="10.7109375" style="445" customWidth="1"/>
    <col min="7437" max="7446" width="13.140625" style="445" customWidth="1"/>
    <col min="7447" max="7447" width="13.5703125" style="445" customWidth="1"/>
    <col min="7448" max="7452" width="14.140625" style="445" customWidth="1"/>
    <col min="7453" max="7476" width="13.140625" style="445" customWidth="1"/>
    <col min="7477" max="7482" width="0" style="445" hidden="1" customWidth="1"/>
    <col min="7483" max="7484" width="13.140625" style="445" customWidth="1"/>
    <col min="7485" max="7498" width="12.5703125" style="445" customWidth="1"/>
    <col min="7499" max="7680" width="11.42578125" style="445"/>
    <col min="7681" max="7681" width="26.42578125" style="445" customWidth="1"/>
    <col min="7682" max="7682" width="30" style="445" customWidth="1"/>
    <col min="7683" max="7683" width="12.7109375" style="445" customWidth="1"/>
    <col min="7684" max="7684" width="10.7109375" style="445" customWidth="1"/>
    <col min="7685" max="7685" width="10.85546875" style="445" customWidth="1"/>
    <col min="7686" max="7692" width="10.7109375" style="445" customWidth="1"/>
    <col min="7693" max="7702" width="13.140625" style="445" customWidth="1"/>
    <col min="7703" max="7703" width="13.5703125" style="445" customWidth="1"/>
    <col min="7704" max="7708" width="14.140625" style="445" customWidth="1"/>
    <col min="7709" max="7732" width="13.140625" style="445" customWidth="1"/>
    <col min="7733" max="7738" width="0" style="445" hidden="1" customWidth="1"/>
    <col min="7739" max="7740" width="13.140625" style="445" customWidth="1"/>
    <col min="7741" max="7754" width="12.5703125" style="445" customWidth="1"/>
    <col min="7755" max="7936" width="11.42578125" style="445"/>
    <col min="7937" max="7937" width="26.42578125" style="445" customWidth="1"/>
    <col min="7938" max="7938" width="30" style="445" customWidth="1"/>
    <col min="7939" max="7939" width="12.7109375" style="445" customWidth="1"/>
    <col min="7940" max="7940" width="10.7109375" style="445" customWidth="1"/>
    <col min="7941" max="7941" width="10.85546875" style="445" customWidth="1"/>
    <col min="7942" max="7948" width="10.7109375" style="445" customWidth="1"/>
    <col min="7949" max="7958" width="13.140625" style="445" customWidth="1"/>
    <col min="7959" max="7959" width="13.5703125" style="445" customWidth="1"/>
    <col min="7960" max="7964" width="14.140625" style="445" customWidth="1"/>
    <col min="7965" max="7988" width="13.140625" style="445" customWidth="1"/>
    <col min="7989" max="7994" width="0" style="445" hidden="1" customWidth="1"/>
    <col min="7995" max="7996" width="13.140625" style="445" customWidth="1"/>
    <col min="7997" max="8010" width="12.5703125" style="445" customWidth="1"/>
    <col min="8011" max="8192" width="11.42578125" style="445"/>
    <col min="8193" max="8193" width="26.42578125" style="445" customWidth="1"/>
    <col min="8194" max="8194" width="30" style="445" customWidth="1"/>
    <col min="8195" max="8195" width="12.7109375" style="445" customWidth="1"/>
    <col min="8196" max="8196" width="10.7109375" style="445" customWidth="1"/>
    <col min="8197" max="8197" width="10.85546875" style="445" customWidth="1"/>
    <col min="8198" max="8204" width="10.7109375" style="445" customWidth="1"/>
    <col min="8205" max="8214" width="13.140625" style="445" customWidth="1"/>
    <col min="8215" max="8215" width="13.5703125" style="445" customWidth="1"/>
    <col min="8216" max="8220" width="14.140625" style="445" customWidth="1"/>
    <col min="8221" max="8244" width="13.140625" style="445" customWidth="1"/>
    <col min="8245" max="8250" width="0" style="445" hidden="1" customWidth="1"/>
    <col min="8251" max="8252" width="13.140625" style="445" customWidth="1"/>
    <col min="8253" max="8266" width="12.5703125" style="445" customWidth="1"/>
    <col min="8267" max="8448" width="11.42578125" style="445"/>
    <col min="8449" max="8449" width="26.42578125" style="445" customWidth="1"/>
    <col min="8450" max="8450" width="30" style="445" customWidth="1"/>
    <col min="8451" max="8451" width="12.7109375" style="445" customWidth="1"/>
    <col min="8452" max="8452" width="10.7109375" style="445" customWidth="1"/>
    <col min="8453" max="8453" width="10.85546875" style="445" customWidth="1"/>
    <col min="8454" max="8460" width="10.7109375" style="445" customWidth="1"/>
    <col min="8461" max="8470" width="13.140625" style="445" customWidth="1"/>
    <col min="8471" max="8471" width="13.5703125" style="445" customWidth="1"/>
    <col min="8472" max="8476" width="14.140625" style="445" customWidth="1"/>
    <col min="8477" max="8500" width="13.140625" style="445" customWidth="1"/>
    <col min="8501" max="8506" width="0" style="445" hidden="1" customWidth="1"/>
    <col min="8507" max="8508" width="13.140625" style="445" customWidth="1"/>
    <col min="8509" max="8522" width="12.5703125" style="445" customWidth="1"/>
    <col min="8523" max="8704" width="11.42578125" style="445"/>
    <col min="8705" max="8705" width="26.42578125" style="445" customWidth="1"/>
    <col min="8706" max="8706" width="30" style="445" customWidth="1"/>
    <col min="8707" max="8707" width="12.7109375" style="445" customWidth="1"/>
    <col min="8708" max="8708" width="10.7109375" style="445" customWidth="1"/>
    <col min="8709" max="8709" width="10.85546875" style="445" customWidth="1"/>
    <col min="8710" max="8716" width="10.7109375" style="445" customWidth="1"/>
    <col min="8717" max="8726" width="13.140625" style="445" customWidth="1"/>
    <col min="8727" max="8727" width="13.5703125" style="445" customWidth="1"/>
    <col min="8728" max="8732" width="14.140625" style="445" customWidth="1"/>
    <col min="8733" max="8756" width="13.140625" style="445" customWidth="1"/>
    <col min="8757" max="8762" width="0" style="445" hidden="1" customWidth="1"/>
    <col min="8763" max="8764" width="13.140625" style="445" customWidth="1"/>
    <col min="8765" max="8778" width="12.5703125" style="445" customWidth="1"/>
    <col min="8779" max="8960" width="11.42578125" style="445"/>
    <col min="8961" max="8961" width="26.42578125" style="445" customWidth="1"/>
    <col min="8962" max="8962" width="30" style="445" customWidth="1"/>
    <col min="8963" max="8963" width="12.7109375" style="445" customWidth="1"/>
    <col min="8964" max="8964" width="10.7109375" style="445" customWidth="1"/>
    <col min="8965" max="8965" width="10.85546875" style="445" customWidth="1"/>
    <col min="8966" max="8972" width="10.7109375" style="445" customWidth="1"/>
    <col min="8973" max="8982" width="13.140625" style="445" customWidth="1"/>
    <col min="8983" max="8983" width="13.5703125" style="445" customWidth="1"/>
    <col min="8984" max="8988" width="14.140625" style="445" customWidth="1"/>
    <col min="8989" max="9012" width="13.140625" style="445" customWidth="1"/>
    <col min="9013" max="9018" width="0" style="445" hidden="1" customWidth="1"/>
    <col min="9019" max="9020" width="13.140625" style="445" customWidth="1"/>
    <col min="9021" max="9034" width="12.5703125" style="445" customWidth="1"/>
    <col min="9035" max="9216" width="11.42578125" style="445"/>
    <col min="9217" max="9217" width="26.42578125" style="445" customWidth="1"/>
    <col min="9218" max="9218" width="30" style="445" customWidth="1"/>
    <col min="9219" max="9219" width="12.7109375" style="445" customWidth="1"/>
    <col min="9220" max="9220" width="10.7109375" style="445" customWidth="1"/>
    <col min="9221" max="9221" width="10.85546875" style="445" customWidth="1"/>
    <col min="9222" max="9228" width="10.7109375" style="445" customWidth="1"/>
    <col min="9229" max="9238" width="13.140625" style="445" customWidth="1"/>
    <col min="9239" max="9239" width="13.5703125" style="445" customWidth="1"/>
    <col min="9240" max="9244" width="14.140625" style="445" customWidth="1"/>
    <col min="9245" max="9268" width="13.140625" style="445" customWidth="1"/>
    <col min="9269" max="9274" width="0" style="445" hidden="1" customWidth="1"/>
    <col min="9275" max="9276" width="13.140625" style="445" customWidth="1"/>
    <col min="9277" max="9290" width="12.5703125" style="445" customWidth="1"/>
    <col min="9291" max="9472" width="11.42578125" style="445"/>
    <col min="9473" max="9473" width="26.42578125" style="445" customWidth="1"/>
    <col min="9474" max="9474" width="30" style="445" customWidth="1"/>
    <col min="9475" max="9475" width="12.7109375" style="445" customWidth="1"/>
    <col min="9476" max="9476" width="10.7109375" style="445" customWidth="1"/>
    <col min="9477" max="9477" width="10.85546875" style="445" customWidth="1"/>
    <col min="9478" max="9484" width="10.7109375" style="445" customWidth="1"/>
    <col min="9485" max="9494" width="13.140625" style="445" customWidth="1"/>
    <col min="9495" max="9495" width="13.5703125" style="445" customWidth="1"/>
    <col min="9496" max="9500" width="14.140625" style="445" customWidth="1"/>
    <col min="9501" max="9524" width="13.140625" style="445" customWidth="1"/>
    <col min="9525" max="9530" width="0" style="445" hidden="1" customWidth="1"/>
    <col min="9531" max="9532" width="13.140625" style="445" customWidth="1"/>
    <col min="9533" max="9546" width="12.5703125" style="445" customWidth="1"/>
    <col min="9547" max="9728" width="11.42578125" style="445"/>
    <col min="9729" max="9729" width="26.42578125" style="445" customWidth="1"/>
    <col min="9730" max="9730" width="30" style="445" customWidth="1"/>
    <col min="9731" max="9731" width="12.7109375" style="445" customWidth="1"/>
    <col min="9732" max="9732" width="10.7109375" style="445" customWidth="1"/>
    <col min="9733" max="9733" width="10.85546875" style="445" customWidth="1"/>
    <col min="9734" max="9740" width="10.7109375" style="445" customWidth="1"/>
    <col min="9741" max="9750" width="13.140625" style="445" customWidth="1"/>
    <col min="9751" max="9751" width="13.5703125" style="445" customWidth="1"/>
    <col min="9752" max="9756" width="14.140625" style="445" customWidth="1"/>
    <col min="9757" max="9780" width="13.140625" style="445" customWidth="1"/>
    <col min="9781" max="9786" width="0" style="445" hidden="1" customWidth="1"/>
    <col min="9787" max="9788" width="13.140625" style="445" customWidth="1"/>
    <col min="9789" max="9802" width="12.5703125" style="445" customWidth="1"/>
    <col min="9803" max="9984" width="11.42578125" style="445"/>
    <col min="9985" max="9985" width="26.42578125" style="445" customWidth="1"/>
    <col min="9986" max="9986" width="30" style="445" customWidth="1"/>
    <col min="9987" max="9987" width="12.7109375" style="445" customWidth="1"/>
    <col min="9988" max="9988" width="10.7109375" style="445" customWidth="1"/>
    <col min="9989" max="9989" width="10.85546875" style="445" customWidth="1"/>
    <col min="9990" max="9996" width="10.7109375" style="445" customWidth="1"/>
    <col min="9997" max="10006" width="13.140625" style="445" customWidth="1"/>
    <col min="10007" max="10007" width="13.5703125" style="445" customWidth="1"/>
    <col min="10008" max="10012" width="14.140625" style="445" customWidth="1"/>
    <col min="10013" max="10036" width="13.140625" style="445" customWidth="1"/>
    <col min="10037" max="10042" width="0" style="445" hidden="1" customWidth="1"/>
    <col min="10043" max="10044" width="13.140625" style="445" customWidth="1"/>
    <col min="10045" max="10058" width="12.5703125" style="445" customWidth="1"/>
    <col min="10059" max="10240" width="11.42578125" style="445"/>
    <col min="10241" max="10241" width="26.42578125" style="445" customWidth="1"/>
    <col min="10242" max="10242" width="30" style="445" customWidth="1"/>
    <col min="10243" max="10243" width="12.7109375" style="445" customWidth="1"/>
    <col min="10244" max="10244" width="10.7109375" style="445" customWidth="1"/>
    <col min="10245" max="10245" width="10.85546875" style="445" customWidth="1"/>
    <col min="10246" max="10252" width="10.7109375" style="445" customWidth="1"/>
    <col min="10253" max="10262" width="13.140625" style="445" customWidth="1"/>
    <col min="10263" max="10263" width="13.5703125" style="445" customWidth="1"/>
    <col min="10264" max="10268" width="14.140625" style="445" customWidth="1"/>
    <col min="10269" max="10292" width="13.140625" style="445" customWidth="1"/>
    <col min="10293" max="10298" width="0" style="445" hidden="1" customWidth="1"/>
    <col min="10299" max="10300" width="13.140625" style="445" customWidth="1"/>
    <col min="10301" max="10314" width="12.5703125" style="445" customWidth="1"/>
    <col min="10315" max="10496" width="11.42578125" style="445"/>
    <col min="10497" max="10497" width="26.42578125" style="445" customWidth="1"/>
    <col min="10498" max="10498" width="30" style="445" customWidth="1"/>
    <col min="10499" max="10499" width="12.7109375" style="445" customWidth="1"/>
    <col min="10500" max="10500" width="10.7109375" style="445" customWidth="1"/>
    <col min="10501" max="10501" width="10.85546875" style="445" customWidth="1"/>
    <col min="10502" max="10508" width="10.7109375" style="445" customWidth="1"/>
    <col min="10509" max="10518" width="13.140625" style="445" customWidth="1"/>
    <col min="10519" max="10519" width="13.5703125" style="445" customWidth="1"/>
    <col min="10520" max="10524" width="14.140625" style="445" customWidth="1"/>
    <col min="10525" max="10548" width="13.140625" style="445" customWidth="1"/>
    <col min="10549" max="10554" width="0" style="445" hidden="1" customWidth="1"/>
    <col min="10555" max="10556" width="13.140625" style="445" customWidth="1"/>
    <col min="10557" max="10570" width="12.5703125" style="445" customWidth="1"/>
    <col min="10571" max="10752" width="11.42578125" style="445"/>
    <col min="10753" max="10753" width="26.42578125" style="445" customWidth="1"/>
    <col min="10754" max="10754" width="30" style="445" customWidth="1"/>
    <col min="10755" max="10755" width="12.7109375" style="445" customWidth="1"/>
    <col min="10756" max="10756" width="10.7109375" style="445" customWidth="1"/>
    <col min="10757" max="10757" width="10.85546875" style="445" customWidth="1"/>
    <col min="10758" max="10764" width="10.7109375" style="445" customWidth="1"/>
    <col min="10765" max="10774" width="13.140625" style="445" customWidth="1"/>
    <col min="10775" max="10775" width="13.5703125" style="445" customWidth="1"/>
    <col min="10776" max="10780" width="14.140625" style="445" customWidth="1"/>
    <col min="10781" max="10804" width="13.140625" style="445" customWidth="1"/>
    <col min="10805" max="10810" width="0" style="445" hidden="1" customWidth="1"/>
    <col min="10811" max="10812" width="13.140625" style="445" customWidth="1"/>
    <col min="10813" max="10826" width="12.5703125" style="445" customWidth="1"/>
    <col min="10827" max="11008" width="11.42578125" style="445"/>
    <col min="11009" max="11009" width="26.42578125" style="445" customWidth="1"/>
    <col min="11010" max="11010" width="30" style="445" customWidth="1"/>
    <col min="11011" max="11011" width="12.7109375" style="445" customWidth="1"/>
    <col min="11012" max="11012" width="10.7109375" style="445" customWidth="1"/>
    <col min="11013" max="11013" width="10.85546875" style="445" customWidth="1"/>
    <col min="11014" max="11020" width="10.7109375" style="445" customWidth="1"/>
    <col min="11021" max="11030" width="13.140625" style="445" customWidth="1"/>
    <col min="11031" max="11031" width="13.5703125" style="445" customWidth="1"/>
    <col min="11032" max="11036" width="14.140625" style="445" customWidth="1"/>
    <col min="11037" max="11060" width="13.140625" style="445" customWidth="1"/>
    <col min="11061" max="11066" width="0" style="445" hidden="1" customWidth="1"/>
    <col min="11067" max="11068" width="13.140625" style="445" customWidth="1"/>
    <col min="11069" max="11082" width="12.5703125" style="445" customWidth="1"/>
    <col min="11083" max="11264" width="11.42578125" style="445"/>
    <col min="11265" max="11265" width="26.42578125" style="445" customWidth="1"/>
    <col min="11266" max="11266" width="30" style="445" customWidth="1"/>
    <col min="11267" max="11267" width="12.7109375" style="445" customWidth="1"/>
    <col min="11268" max="11268" width="10.7109375" style="445" customWidth="1"/>
    <col min="11269" max="11269" width="10.85546875" style="445" customWidth="1"/>
    <col min="11270" max="11276" width="10.7109375" style="445" customWidth="1"/>
    <col min="11277" max="11286" width="13.140625" style="445" customWidth="1"/>
    <col min="11287" max="11287" width="13.5703125" style="445" customWidth="1"/>
    <col min="11288" max="11292" width="14.140625" style="445" customWidth="1"/>
    <col min="11293" max="11316" width="13.140625" style="445" customWidth="1"/>
    <col min="11317" max="11322" width="0" style="445" hidden="1" customWidth="1"/>
    <col min="11323" max="11324" width="13.140625" style="445" customWidth="1"/>
    <col min="11325" max="11338" width="12.5703125" style="445" customWidth="1"/>
    <col min="11339" max="11520" width="11.42578125" style="445"/>
    <col min="11521" max="11521" width="26.42578125" style="445" customWidth="1"/>
    <col min="11522" max="11522" width="30" style="445" customWidth="1"/>
    <col min="11523" max="11523" width="12.7109375" style="445" customWidth="1"/>
    <col min="11524" max="11524" width="10.7109375" style="445" customWidth="1"/>
    <col min="11525" max="11525" width="10.85546875" style="445" customWidth="1"/>
    <col min="11526" max="11532" width="10.7109375" style="445" customWidth="1"/>
    <col min="11533" max="11542" width="13.140625" style="445" customWidth="1"/>
    <col min="11543" max="11543" width="13.5703125" style="445" customWidth="1"/>
    <col min="11544" max="11548" width="14.140625" style="445" customWidth="1"/>
    <col min="11549" max="11572" width="13.140625" style="445" customWidth="1"/>
    <col min="11573" max="11578" width="0" style="445" hidden="1" customWidth="1"/>
    <col min="11579" max="11580" width="13.140625" style="445" customWidth="1"/>
    <col min="11581" max="11594" width="12.5703125" style="445" customWidth="1"/>
    <col min="11595" max="11776" width="11.42578125" style="445"/>
    <col min="11777" max="11777" width="26.42578125" style="445" customWidth="1"/>
    <col min="11778" max="11778" width="30" style="445" customWidth="1"/>
    <col min="11779" max="11779" width="12.7109375" style="445" customWidth="1"/>
    <col min="11780" max="11780" width="10.7109375" style="445" customWidth="1"/>
    <col min="11781" max="11781" width="10.85546875" style="445" customWidth="1"/>
    <col min="11782" max="11788" width="10.7109375" style="445" customWidth="1"/>
    <col min="11789" max="11798" width="13.140625" style="445" customWidth="1"/>
    <col min="11799" max="11799" width="13.5703125" style="445" customWidth="1"/>
    <col min="11800" max="11804" width="14.140625" style="445" customWidth="1"/>
    <col min="11805" max="11828" width="13.140625" style="445" customWidth="1"/>
    <col min="11829" max="11834" width="0" style="445" hidden="1" customWidth="1"/>
    <col min="11835" max="11836" width="13.140625" style="445" customWidth="1"/>
    <col min="11837" max="11850" width="12.5703125" style="445" customWidth="1"/>
    <col min="11851" max="12032" width="11.42578125" style="445"/>
    <col min="12033" max="12033" width="26.42578125" style="445" customWidth="1"/>
    <col min="12034" max="12034" width="30" style="445" customWidth="1"/>
    <col min="12035" max="12035" width="12.7109375" style="445" customWidth="1"/>
    <col min="12036" max="12036" width="10.7109375" style="445" customWidth="1"/>
    <col min="12037" max="12037" width="10.85546875" style="445" customWidth="1"/>
    <col min="12038" max="12044" width="10.7109375" style="445" customWidth="1"/>
    <col min="12045" max="12054" width="13.140625" style="445" customWidth="1"/>
    <col min="12055" max="12055" width="13.5703125" style="445" customWidth="1"/>
    <col min="12056" max="12060" width="14.140625" style="445" customWidth="1"/>
    <col min="12061" max="12084" width="13.140625" style="445" customWidth="1"/>
    <col min="12085" max="12090" width="0" style="445" hidden="1" customWidth="1"/>
    <col min="12091" max="12092" width="13.140625" style="445" customWidth="1"/>
    <col min="12093" max="12106" width="12.5703125" style="445" customWidth="1"/>
    <col min="12107" max="12288" width="11.42578125" style="445"/>
    <col min="12289" max="12289" width="26.42578125" style="445" customWidth="1"/>
    <col min="12290" max="12290" width="30" style="445" customWidth="1"/>
    <col min="12291" max="12291" width="12.7109375" style="445" customWidth="1"/>
    <col min="12292" max="12292" width="10.7109375" style="445" customWidth="1"/>
    <col min="12293" max="12293" width="10.85546875" style="445" customWidth="1"/>
    <col min="12294" max="12300" width="10.7109375" style="445" customWidth="1"/>
    <col min="12301" max="12310" width="13.140625" style="445" customWidth="1"/>
    <col min="12311" max="12311" width="13.5703125" style="445" customWidth="1"/>
    <col min="12312" max="12316" width="14.140625" style="445" customWidth="1"/>
    <col min="12317" max="12340" width="13.140625" style="445" customWidth="1"/>
    <col min="12341" max="12346" width="0" style="445" hidden="1" customWidth="1"/>
    <col min="12347" max="12348" width="13.140625" style="445" customWidth="1"/>
    <col min="12349" max="12362" width="12.5703125" style="445" customWidth="1"/>
    <col min="12363" max="12544" width="11.42578125" style="445"/>
    <col min="12545" max="12545" width="26.42578125" style="445" customWidth="1"/>
    <col min="12546" max="12546" width="30" style="445" customWidth="1"/>
    <col min="12547" max="12547" width="12.7109375" style="445" customWidth="1"/>
    <col min="12548" max="12548" width="10.7109375" style="445" customWidth="1"/>
    <col min="12549" max="12549" width="10.85546875" style="445" customWidth="1"/>
    <col min="12550" max="12556" width="10.7109375" style="445" customWidth="1"/>
    <col min="12557" max="12566" width="13.140625" style="445" customWidth="1"/>
    <col min="12567" max="12567" width="13.5703125" style="445" customWidth="1"/>
    <col min="12568" max="12572" width="14.140625" style="445" customWidth="1"/>
    <col min="12573" max="12596" width="13.140625" style="445" customWidth="1"/>
    <col min="12597" max="12602" width="0" style="445" hidden="1" customWidth="1"/>
    <col min="12603" max="12604" width="13.140625" style="445" customWidth="1"/>
    <col min="12605" max="12618" width="12.5703125" style="445" customWidth="1"/>
    <col min="12619" max="12800" width="11.42578125" style="445"/>
    <col min="12801" max="12801" width="26.42578125" style="445" customWidth="1"/>
    <col min="12802" max="12802" width="30" style="445" customWidth="1"/>
    <col min="12803" max="12803" width="12.7109375" style="445" customWidth="1"/>
    <col min="12804" max="12804" width="10.7109375" style="445" customWidth="1"/>
    <col min="12805" max="12805" width="10.85546875" style="445" customWidth="1"/>
    <col min="12806" max="12812" width="10.7109375" style="445" customWidth="1"/>
    <col min="12813" max="12822" width="13.140625" style="445" customWidth="1"/>
    <col min="12823" max="12823" width="13.5703125" style="445" customWidth="1"/>
    <col min="12824" max="12828" width="14.140625" style="445" customWidth="1"/>
    <col min="12829" max="12852" width="13.140625" style="445" customWidth="1"/>
    <col min="12853" max="12858" width="0" style="445" hidden="1" customWidth="1"/>
    <col min="12859" max="12860" width="13.140625" style="445" customWidth="1"/>
    <col min="12861" max="12874" width="12.5703125" style="445" customWidth="1"/>
    <col min="12875" max="13056" width="11.42578125" style="445"/>
    <col min="13057" max="13057" width="26.42578125" style="445" customWidth="1"/>
    <col min="13058" max="13058" width="30" style="445" customWidth="1"/>
    <col min="13059" max="13059" width="12.7109375" style="445" customWidth="1"/>
    <col min="13060" max="13060" width="10.7109375" style="445" customWidth="1"/>
    <col min="13061" max="13061" width="10.85546875" style="445" customWidth="1"/>
    <col min="13062" max="13068" width="10.7109375" style="445" customWidth="1"/>
    <col min="13069" max="13078" width="13.140625" style="445" customWidth="1"/>
    <col min="13079" max="13079" width="13.5703125" style="445" customWidth="1"/>
    <col min="13080" max="13084" width="14.140625" style="445" customWidth="1"/>
    <col min="13085" max="13108" width="13.140625" style="445" customWidth="1"/>
    <col min="13109" max="13114" width="0" style="445" hidden="1" customWidth="1"/>
    <col min="13115" max="13116" width="13.140625" style="445" customWidth="1"/>
    <col min="13117" max="13130" width="12.5703125" style="445" customWidth="1"/>
    <col min="13131" max="13312" width="11.42578125" style="445"/>
    <col min="13313" max="13313" width="26.42578125" style="445" customWidth="1"/>
    <col min="13314" max="13314" width="30" style="445" customWidth="1"/>
    <col min="13315" max="13315" width="12.7109375" style="445" customWidth="1"/>
    <col min="13316" max="13316" width="10.7109375" style="445" customWidth="1"/>
    <col min="13317" max="13317" width="10.85546875" style="445" customWidth="1"/>
    <col min="13318" max="13324" width="10.7109375" style="445" customWidth="1"/>
    <col min="13325" max="13334" width="13.140625" style="445" customWidth="1"/>
    <col min="13335" max="13335" width="13.5703125" style="445" customWidth="1"/>
    <col min="13336" max="13340" width="14.140625" style="445" customWidth="1"/>
    <col min="13341" max="13364" width="13.140625" style="445" customWidth="1"/>
    <col min="13365" max="13370" width="0" style="445" hidden="1" customWidth="1"/>
    <col min="13371" max="13372" width="13.140625" style="445" customWidth="1"/>
    <col min="13373" max="13386" width="12.5703125" style="445" customWidth="1"/>
    <col min="13387" max="13568" width="11.42578125" style="445"/>
    <col min="13569" max="13569" width="26.42578125" style="445" customWidth="1"/>
    <col min="13570" max="13570" width="30" style="445" customWidth="1"/>
    <col min="13571" max="13571" width="12.7109375" style="445" customWidth="1"/>
    <col min="13572" max="13572" width="10.7109375" style="445" customWidth="1"/>
    <col min="13573" max="13573" width="10.85546875" style="445" customWidth="1"/>
    <col min="13574" max="13580" width="10.7109375" style="445" customWidth="1"/>
    <col min="13581" max="13590" width="13.140625" style="445" customWidth="1"/>
    <col min="13591" max="13591" width="13.5703125" style="445" customWidth="1"/>
    <col min="13592" max="13596" width="14.140625" style="445" customWidth="1"/>
    <col min="13597" max="13620" width="13.140625" style="445" customWidth="1"/>
    <col min="13621" max="13626" width="0" style="445" hidden="1" customWidth="1"/>
    <col min="13627" max="13628" width="13.140625" style="445" customWidth="1"/>
    <col min="13629" max="13642" width="12.5703125" style="445" customWidth="1"/>
    <col min="13643" max="13824" width="11.42578125" style="445"/>
    <col min="13825" max="13825" width="26.42578125" style="445" customWidth="1"/>
    <col min="13826" max="13826" width="30" style="445" customWidth="1"/>
    <col min="13827" max="13827" width="12.7109375" style="445" customWidth="1"/>
    <col min="13828" max="13828" width="10.7109375" style="445" customWidth="1"/>
    <col min="13829" max="13829" width="10.85546875" style="445" customWidth="1"/>
    <col min="13830" max="13836" width="10.7109375" style="445" customWidth="1"/>
    <col min="13837" max="13846" width="13.140625" style="445" customWidth="1"/>
    <col min="13847" max="13847" width="13.5703125" style="445" customWidth="1"/>
    <col min="13848" max="13852" width="14.140625" style="445" customWidth="1"/>
    <col min="13853" max="13876" width="13.140625" style="445" customWidth="1"/>
    <col min="13877" max="13882" width="0" style="445" hidden="1" customWidth="1"/>
    <col min="13883" max="13884" width="13.140625" style="445" customWidth="1"/>
    <col min="13885" max="13898" width="12.5703125" style="445" customWidth="1"/>
    <col min="13899" max="14080" width="11.42578125" style="445"/>
    <col min="14081" max="14081" width="26.42578125" style="445" customWidth="1"/>
    <col min="14082" max="14082" width="30" style="445" customWidth="1"/>
    <col min="14083" max="14083" width="12.7109375" style="445" customWidth="1"/>
    <col min="14084" max="14084" width="10.7109375" style="445" customWidth="1"/>
    <col min="14085" max="14085" width="10.85546875" style="445" customWidth="1"/>
    <col min="14086" max="14092" width="10.7109375" style="445" customWidth="1"/>
    <col min="14093" max="14102" width="13.140625" style="445" customWidth="1"/>
    <col min="14103" max="14103" width="13.5703125" style="445" customWidth="1"/>
    <col min="14104" max="14108" width="14.140625" style="445" customWidth="1"/>
    <col min="14109" max="14132" width="13.140625" style="445" customWidth="1"/>
    <col min="14133" max="14138" width="0" style="445" hidden="1" customWidth="1"/>
    <col min="14139" max="14140" width="13.140625" style="445" customWidth="1"/>
    <col min="14141" max="14154" width="12.5703125" style="445" customWidth="1"/>
    <col min="14155" max="14336" width="11.42578125" style="445"/>
    <col min="14337" max="14337" width="26.42578125" style="445" customWidth="1"/>
    <col min="14338" max="14338" width="30" style="445" customWidth="1"/>
    <col min="14339" max="14339" width="12.7109375" style="445" customWidth="1"/>
    <col min="14340" max="14340" width="10.7109375" style="445" customWidth="1"/>
    <col min="14341" max="14341" width="10.85546875" style="445" customWidth="1"/>
    <col min="14342" max="14348" width="10.7109375" style="445" customWidth="1"/>
    <col min="14349" max="14358" width="13.140625" style="445" customWidth="1"/>
    <col min="14359" max="14359" width="13.5703125" style="445" customWidth="1"/>
    <col min="14360" max="14364" width="14.140625" style="445" customWidth="1"/>
    <col min="14365" max="14388" width="13.140625" style="445" customWidth="1"/>
    <col min="14389" max="14394" width="0" style="445" hidden="1" customWidth="1"/>
    <col min="14395" max="14396" width="13.140625" style="445" customWidth="1"/>
    <col min="14397" max="14410" width="12.5703125" style="445" customWidth="1"/>
    <col min="14411" max="14592" width="11.42578125" style="445"/>
    <col min="14593" max="14593" width="26.42578125" style="445" customWidth="1"/>
    <col min="14594" max="14594" width="30" style="445" customWidth="1"/>
    <col min="14595" max="14595" width="12.7109375" style="445" customWidth="1"/>
    <col min="14596" max="14596" width="10.7109375" style="445" customWidth="1"/>
    <col min="14597" max="14597" width="10.85546875" style="445" customWidth="1"/>
    <col min="14598" max="14604" width="10.7109375" style="445" customWidth="1"/>
    <col min="14605" max="14614" width="13.140625" style="445" customWidth="1"/>
    <col min="14615" max="14615" width="13.5703125" style="445" customWidth="1"/>
    <col min="14616" max="14620" width="14.140625" style="445" customWidth="1"/>
    <col min="14621" max="14644" width="13.140625" style="445" customWidth="1"/>
    <col min="14645" max="14650" width="0" style="445" hidden="1" customWidth="1"/>
    <col min="14651" max="14652" width="13.140625" style="445" customWidth="1"/>
    <col min="14653" max="14666" width="12.5703125" style="445" customWidth="1"/>
    <col min="14667" max="14848" width="11.42578125" style="445"/>
    <col min="14849" max="14849" width="26.42578125" style="445" customWidth="1"/>
    <col min="14850" max="14850" width="30" style="445" customWidth="1"/>
    <col min="14851" max="14851" width="12.7109375" style="445" customWidth="1"/>
    <col min="14852" max="14852" width="10.7109375" style="445" customWidth="1"/>
    <col min="14853" max="14853" width="10.85546875" style="445" customWidth="1"/>
    <col min="14854" max="14860" width="10.7109375" style="445" customWidth="1"/>
    <col min="14861" max="14870" width="13.140625" style="445" customWidth="1"/>
    <col min="14871" max="14871" width="13.5703125" style="445" customWidth="1"/>
    <col min="14872" max="14876" width="14.140625" style="445" customWidth="1"/>
    <col min="14877" max="14900" width="13.140625" style="445" customWidth="1"/>
    <col min="14901" max="14906" width="0" style="445" hidden="1" customWidth="1"/>
    <col min="14907" max="14908" width="13.140625" style="445" customWidth="1"/>
    <col min="14909" max="14922" width="12.5703125" style="445" customWidth="1"/>
    <col min="14923" max="15104" width="11.42578125" style="445"/>
    <col min="15105" max="15105" width="26.42578125" style="445" customWidth="1"/>
    <col min="15106" max="15106" width="30" style="445" customWidth="1"/>
    <col min="15107" max="15107" width="12.7109375" style="445" customWidth="1"/>
    <col min="15108" max="15108" width="10.7109375" style="445" customWidth="1"/>
    <col min="15109" max="15109" width="10.85546875" style="445" customWidth="1"/>
    <col min="15110" max="15116" width="10.7109375" style="445" customWidth="1"/>
    <col min="15117" max="15126" width="13.140625" style="445" customWidth="1"/>
    <col min="15127" max="15127" width="13.5703125" style="445" customWidth="1"/>
    <col min="15128" max="15132" width="14.140625" style="445" customWidth="1"/>
    <col min="15133" max="15156" width="13.140625" style="445" customWidth="1"/>
    <col min="15157" max="15162" width="0" style="445" hidden="1" customWidth="1"/>
    <col min="15163" max="15164" width="13.140625" style="445" customWidth="1"/>
    <col min="15165" max="15178" width="12.5703125" style="445" customWidth="1"/>
    <col min="15179" max="15360" width="11.42578125" style="445"/>
    <col min="15361" max="15361" width="26.42578125" style="445" customWidth="1"/>
    <col min="15362" max="15362" width="30" style="445" customWidth="1"/>
    <col min="15363" max="15363" width="12.7109375" style="445" customWidth="1"/>
    <col min="15364" max="15364" width="10.7109375" style="445" customWidth="1"/>
    <col min="15365" max="15365" width="10.85546875" style="445" customWidth="1"/>
    <col min="15366" max="15372" width="10.7109375" style="445" customWidth="1"/>
    <col min="15373" max="15382" width="13.140625" style="445" customWidth="1"/>
    <col min="15383" max="15383" width="13.5703125" style="445" customWidth="1"/>
    <col min="15384" max="15388" width="14.140625" style="445" customWidth="1"/>
    <col min="15389" max="15412" width="13.140625" style="445" customWidth="1"/>
    <col min="15413" max="15418" width="0" style="445" hidden="1" customWidth="1"/>
    <col min="15419" max="15420" width="13.140625" style="445" customWidth="1"/>
    <col min="15421" max="15434" width="12.5703125" style="445" customWidth="1"/>
    <col min="15435" max="15616" width="11.42578125" style="445"/>
    <col min="15617" max="15617" width="26.42578125" style="445" customWidth="1"/>
    <col min="15618" max="15618" width="30" style="445" customWidth="1"/>
    <col min="15619" max="15619" width="12.7109375" style="445" customWidth="1"/>
    <col min="15620" max="15620" width="10.7109375" style="445" customWidth="1"/>
    <col min="15621" max="15621" width="10.85546875" style="445" customWidth="1"/>
    <col min="15622" max="15628" width="10.7109375" style="445" customWidth="1"/>
    <col min="15629" max="15638" width="13.140625" style="445" customWidth="1"/>
    <col min="15639" max="15639" width="13.5703125" style="445" customWidth="1"/>
    <col min="15640" max="15644" width="14.140625" style="445" customWidth="1"/>
    <col min="15645" max="15668" width="13.140625" style="445" customWidth="1"/>
    <col min="15669" max="15674" width="0" style="445" hidden="1" customWidth="1"/>
    <col min="15675" max="15676" width="13.140625" style="445" customWidth="1"/>
    <col min="15677" max="15690" width="12.5703125" style="445" customWidth="1"/>
    <col min="15691" max="15872" width="11.42578125" style="445"/>
    <col min="15873" max="15873" width="26.42578125" style="445" customWidth="1"/>
    <col min="15874" max="15874" width="30" style="445" customWidth="1"/>
    <col min="15875" max="15875" width="12.7109375" style="445" customWidth="1"/>
    <col min="15876" max="15876" width="10.7109375" style="445" customWidth="1"/>
    <col min="15877" max="15877" width="10.85546875" style="445" customWidth="1"/>
    <col min="15878" max="15884" width="10.7109375" style="445" customWidth="1"/>
    <col min="15885" max="15894" width="13.140625" style="445" customWidth="1"/>
    <col min="15895" max="15895" width="13.5703125" style="445" customWidth="1"/>
    <col min="15896" max="15900" width="14.140625" style="445" customWidth="1"/>
    <col min="15901" max="15924" width="13.140625" style="445" customWidth="1"/>
    <col min="15925" max="15930" width="0" style="445" hidden="1" customWidth="1"/>
    <col min="15931" max="15932" width="13.140625" style="445" customWidth="1"/>
    <col min="15933" max="15946" width="12.5703125" style="445" customWidth="1"/>
    <col min="15947" max="16128" width="11.42578125" style="445"/>
    <col min="16129" max="16129" width="26.42578125" style="445" customWidth="1"/>
    <col min="16130" max="16130" width="30" style="445" customWidth="1"/>
    <col min="16131" max="16131" width="12.7109375" style="445" customWidth="1"/>
    <col min="16132" max="16132" width="10.7109375" style="445" customWidth="1"/>
    <col min="16133" max="16133" width="10.85546875" style="445" customWidth="1"/>
    <col min="16134" max="16140" width="10.7109375" style="445" customWidth="1"/>
    <col min="16141" max="16150" width="13.140625" style="445" customWidth="1"/>
    <col min="16151" max="16151" width="13.5703125" style="445" customWidth="1"/>
    <col min="16152" max="16156" width="14.140625" style="445" customWidth="1"/>
    <col min="16157" max="16180" width="13.140625" style="445" customWidth="1"/>
    <col min="16181" max="16186" width="0" style="445" hidden="1" customWidth="1"/>
    <col min="16187" max="16188" width="13.140625" style="445" customWidth="1"/>
    <col min="16189" max="16202" width="12.5703125" style="445" customWidth="1"/>
    <col min="16203" max="16384" width="11.42578125" style="445"/>
  </cols>
  <sheetData>
    <row r="1" spans="1:58" s="429" customFormat="1" ht="12.75" customHeight="1" x14ac:dyDescent="0.2">
      <c r="A1" s="616" t="s">
        <v>0</v>
      </c>
      <c r="B1" s="428"/>
      <c r="C1" s="428"/>
      <c r="D1" s="428"/>
      <c r="E1" s="428"/>
      <c r="F1" s="428"/>
      <c r="G1" s="428"/>
      <c r="H1" s="428"/>
      <c r="I1" s="428"/>
      <c r="J1" s="428"/>
      <c r="K1" s="428"/>
      <c r="L1" s="431"/>
      <c r="V1" s="447"/>
    </row>
    <row r="2" spans="1:58" s="429" customFormat="1" ht="12.75" customHeight="1" x14ac:dyDescent="0.2">
      <c r="A2" s="616" t="str">
        <f>CONCATENATE("COMUNA: ",[3]NOMBRE!B2," - ","( ",[3]NOMBRE!C2,[3]NOMBRE!D2,[3]NOMBRE!E2,[3]NOMBRE!F2,[3]NOMBRE!G2," )")</f>
        <v>COMUNA: LINARES  - ( 07401 )</v>
      </c>
      <c r="B2" s="428"/>
      <c r="C2" s="428"/>
      <c r="D2" s="428"/>
      <c r="E2" s="428"/>
      <c r="F2" s="428"/>
      <c r="G2" s="428"/>
      <c r="H2" s="428"/>
      <c r="I2" s="428"/>
      <c r="J2" s="428"/>
      <c r="K2" s="428"/>
      <c r="L2" s="431"/>
      <c r="V2" s="447"/>
    </row>
    <row r="3" spans="1:58" s="429" customFormat="1" ht="12.75" customHeight="1" x14ac:dyDescent="0.2">
      <c r="A3" s="616" t="str">
        <f>CONCATENATE("ESTABLECIMIENTO: ",[3]NOMBRE!B3," - ","( ",[3]NOMBRE!C3,[3]NOMBRE!D3,[3]NOMBRE!E3,[3]NOMBRE!F3,[3]NOMBRE!G3," )")</f>
        <v>ESTABLECIMIENTO: HOSPITAL DE LINARES  - ( 16108 )</v>
      </c>
      <c r="B3" s="428"/>
      <c r="C3" s="428"/>
      <c r="D3" s="430"/>
      <c r="E3" s="428"/>
      <c r="F3" s="428"/>
      <c r="G3" s="428"/>
      <c r="H3" s="428"/>
      <c r="I3" s="428"/>
      <c r="J3" s="428"/>
      <c r="K3" s="428"/>
      <c r="L3" s="431"/>
      <c r="V3" s="447"/>
    </row>
    <row r="4" spans="1:58" s="429" customFormat="1" ht="12.75" customHeight="1" x14ac:dyDescent="0.2">
      <c r="A4" s="616" t="str">
        <f>CONCATENATE("MES: ",[3]NOMBRE!B6," - ","( ",[3]NOMBRE!C6,[3]NOMBRE!D6," )")</f>
        <v>MES: MAYO - ( 05 )</v>
      </c>
      <c r="B4" s="428"/>
      <c r="C4" s="428"/>
      <c r="D4" s="428"/>
      <c r="E4" s="428"/>
      <c r="F4" s="428"/>
      <c r="G4" s="428"/>
      <c r="H4" s="428"/>
      <c r="I4" s="428"/>
      <c r="J4" s="428"/>
      <c r="K4" s="428"/>
      <c r="L4" s="431"/>
      <c r="V4" s="447"/>
    </row>
    <row r="5" spans="1:58" s="429" customFormat="1" ht="12.75" customHeight="1" x14ac:dyDescent="0.2">
      <c r="A5" s="427" t="str">
        <f>CONCATENATE("AÑO: ",[3]NOMBRE!B7)</f>
        <v>AÑO: 2013</v>
      </c>
      <c r="B5" s="428"/>
      <c r="C5" s="428"/>
      <c r="D5" s="428"/>
      <c r="E5" s="428"/>
      <c r="F5" s="428"/>
      <c r="G5" s="428"/>
      <c r="H5" s="428"/>
      <c r="I5" s="428"/>
      <c r="J5" s="428"/>
      <c r="K5" s="428"/>
      <c r="L5" s="431"/>
      <c r="V5" s="447"/>
    </row>
    <row r="6" spans="1:58" s="425" customFormat="1" ht="39.950000000000003" customHeight="1" x14ac:dyDescent="0.15">
      <c r="A6" s="697" t="s">
        <v>1</v>
      </c>
      <c r="B6" s="697"/>
      <c r="C6" s="697"/>
      <c r="D6" s="697"/>
      <c r="E6" s="697"/>
      <c r="F6" s="697"/>
      <c r="G6" s="697"/>
      <c r="H6" s="697"/>
      <c r="I6" s="697"/>
      <c r="J6" s="697"/>
      <c r="K6" s="697"/>
      <c r="L6" s="697"/>
      <c r="M6" s="449"/>
      <c r="N6" s="449"/>
      <c r="V6" s="447"/>
    </row>
    <row r="7" spans="1:58" s="425" customFormat="1" ht="45" customHeight="1" x14ac:dyDescent="0.2">
      <c r="A7" s="464" t="s">
        <v>2</v>
      </c>
      <c r="B7" s="434"/>
      <c r="C7" s="433"/>
      <c r="D7" s="433"/>
      <c r="E7" s="433"/>
      <c r="F7" s="433"/>
      <c r="G7" s="433"/>
      <c r="H7" s="433"/>
      <c r="I7" s="465"/>
      <c r="J7" s="434"/>
      <c r="K7" s="466"/>
      <c r="L7" s="433"/>
      <c r="M7" s="429"/>
      <c r="N7" s="429"/>
      <c r="V7" s="447"/>
    </row>
    <row r="8" spans="1:58" s="425" customFormat="1" ht="30" customHeight="1" x14ac:dyDescent="0.2">
      <c r="A8" s="467" t="s">
        <v>3</v>
      </c>
      <c r="B8" s="443"/>
      <c r="C8" s="443"/>
      <c r="D8" s="443"/>
      <c r="E8" s="443"/>
      <c r="F8" s="443"/>
      <c r="G8" s="443"/>
      <c r="H8" s="443"/>
      <c r="I8" s="443"/>
      <c r="J8" s="443"/>
      <c r="K8" s="468"/>
      <c r="L8" s="443"/>
      <c r="M8" s="451"/>
      <c r="N8" s="451"/>
      <c r="V8" s="447"/>
    </row>
    <row r="9" spans="1:58" s="426" customFormat="1" ht="10.5" x14ac:dyDescent="0.15">
      <c r="A9" s="681" t="s">
        <v>4</v>
      </c>
      <c r="B9" s="681" t="s">
        <v>5</v>
      </c>
      <c r="C9" s="675" t="s">
        <v>6</v>
      </c>
      <c r="D9" s="685" t="s">
        <v>7</v>
      </c>
      <c r="E9" s="686"/>
      <c r="F9" s="686"/>
      <c r="G9" s="686"/>
      <c r="H9" s="686"/>
      <c r="I9" s="687"/>
      <c r="J9" s="685" t="s">
        <v>8</v>
      </c>
      <c r="K9" s="687"/>
      <c r="L9" s="675" t="s">
        <v>9</v>
      </c>
      <c r="M9" s="425"/>
      <c r="N9" s="425"/>
      <c r="O9" s="425"/>
      <c r="P9" s="425"/>
      <c r="Q9" s="425"/>
      <c r="R9" s="425"/>
      <c r="S9" s="425"/>
      <c r="T9" s="425"/>
      <c r="U9" s="425"/>
      <c r="V9" s="447"/>
      <c r="W9" s="425"/>
      <c r="X9" s="425"/>
      <c r="Y9" s="425"/>
      <c r="Z9" s="425"/>
      <c r="AA9" s="425"/>
      <c r="AB9" s="425"/>
      <c r="AC9" s="425"/>
      <c r="AD9" s="425"/>
      <c r="AE9" s="425"/>
      <c r="AF9" s="425"/>
      <c r="AG9" s="425"/>
      <c r="AH9" s="425"/>
      <c r="AI9" s="425"/>
      <c r="AJ9" s="425"/>
      <c r="AK9" s="425"/>
      <c r="AL9" s="425"/>
      <c r="AM9" s="425"/>
      <c r="AN9" s="425"/>
      <c r="AO9" s="425"/>
      <c r="AP9" s="425"/>
      <c r="AQ9" s="425"/>
      <c r="AR9" s="425"/>
      <c r="AS9" s="425"/>
    </row>
    <row r="10" spans="1:58" s="426" customFormat="1" ht="21" customHeight="1" x14ac:dyDescent="0.15">
      <c r="A10" s="682"/>
      <c r="B10" s="682"/>
      <c r="C10" s="676"/>
      <c r="D10" s="435" t="s">
        <v>10</v>
      </c>
      <c r="E10" s="438" t="s">
        <v>11</v>
      </c>
      <c r="F10" s="438" t="s">
        <v>12</v>
      </c>
      <c r="G10" s="438" t="s">
        <v>13</v>
      </c>
      <c r="H10" s="438" t="s">
        <v>14</v>
      </c>
      <c r="I10" s="450" t="s">
        <v>15</v>
      </c>
      <c r="J10" s="455" t="s">
        <v>16</v>
      </c>
      <c r="K10" s="457" t="s">
        <v>17</v>
      </c>
      <c r="L10" s="676"/>
      <c r="M10" s="425"/>
      <c r="N10" s="425"/>
      <c r="O10" s="425"/>
      <c r="P10" s="425"/>
      <c r="Q10" s="425"/>
      <c r="R10" s="425"/>
      <c r="S10" s="425"/>
      <c r="T10" s="425"/>
      <c r="U10" s="425"/>
      <c r="V10" s="447"/>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58" s="426" customFormat="1" ht="15.95" customHeight="1" x14ac:dyDescent="0.15">
      <c r="A11" s="683" t="s">
        <v>18</v>
      </c>
      <c r="B11" s="469" t="s">
        <v>19</v>
      </c>
      <c r="C11" s="603">
        <f t="shared" ref="C11:C21" si="0">SUM(D11:I11)</f>
        <v>0</v>
      </c>
      <c r="D11" s="567"/>
      <c r="E11" s="568"/>
      <c r="F11" s="568"/>
      <c r="G11" s="568"/>
      <c r="H11" s="568"/>
      <c r="I11" s="580"/>
      <c r="J11" s="582"/>
      <c r="K11" s="580"/>
      <c r="L11" s="587"/>
      <c r="M11" s="617" t="str">
        <f t="shared" ref="M11:M21" si="1">$BA11&amp;" "&amp;$BB11&amp;""&amp;$BC11</f>
        <v xml:space="preserve"> </v>
      </c>
      <c r="N11" s="425"/>
      <c r="O11" s="425"/>
      <c r="P11" s="425"/>
      <c r="Q11" s="425"/>
      <c r="R11" s="425"/>
      <c r="S11" s="425"/>
      <c r="T11" s="425"/>
      <c r="U11" s="425"/>
      <c r="V11" s="425"/>
      <c r="W11" s="447"/>
      <c r="X11" s="425"/>
      <c r="AD11" s="425"/>
      <c r="AE11" s="425"/>
      <c r="AF11" s="425"/>
      <c r="AG11" s="425"/>
      <c r="AH11" s="425"/>
      <c r="AI11" s="425"/>
      <c r="AJ11" s="425"/>
      <c r="AK11" s="425"/>
      <c r="AL11" s="425"/>
      <c r="AM11" s="425"/>
      <c r="AN11" s="425"/>
      <c r="AO11" s="425"/>
      <c r="AP11" s="425"/>
      <c r="AQ11" s="425"/>
      <c r="AR11" s="425"/>
      <c r="AS11" s="425"/>
      <c r="BA11" s="623" t="str">
        <f>IF($C11&lt;&gt;($J11+$K11)," El número de consultas según sexo NO puede ser diferente al Total.","")</f>
        <v/>
      </c>
      <c r="BB11" s="623" t="str">
        <f>IF($C11=0,"",IF($L11="",IF($C11="",""," No olvide escribir la columna Beneficiarios."),""))</f>
        <v/>
      </c>
      <c r="BC11" s="623" t="str">
        <f>IF($C11&lt;$L11," El número de Beneficiarios NO puede ser mayor que el Total.","")</f>
        <v/>
      </c>
      <c r="BD11" s="546">
        <f>IF($C11&lt;&gt;($J11+$K11),1,0)</f>
        <v>0</v>
      </c>
      <c r="BE11" s="546">
        <f>IF($C11&lt;$L11,1,0)</f>
        <v>0</v>
      </c>
      <c r="BF11" s="546" t="str">
        <f>IF($C11=0,"",IF($L11="",IF($C11="","",1),0))</f>
        <v/>
      </c>
    </row>
    <row r="12" spans="1:58" s="426" customFormat="1" ht="15.95" customHeight="1" x14ac:dyDescent="0.15">
      <c r="A12" s="688"/>
      <c r="B12" s="470" t="s">
        <v>20</v>
      </c>
      <c r="C12" s="581">
        <f t="shared" si="0"/>
        <v>0</v>
      </c>
      <c r="D12" s="556"/>
      <c r="E12" s="557"/>
      <c r="F12" s="557"/>
      <c r="G12" s="557"/>
      <c r="H12" s="557"/>
      <c r="I12" s="554"/>
      <c r="J12" s="583"/>
      <c r="K12" s="554"/>
      <c r="L12" s="549"/>
      <c r="M12" s="617" t="str">
        <f t="shared" si="1"/>
        <v xml:space="preserve"> </v>
      </c>
      <c r="N12" s="425"/>
      <c r="O12" s="425"/>
      <c r="P12" s="425"/>
      <c r="Q12" s="425"/>
      <c r="R12" s="425"/>
      <c r="S12" s="425"/>
      <c r="T12" s="425"/>
      <c r="U12" s="425"/>
      <c r="V12" s="425"/>
      <c r="W12" s="447"/>
      <c r="X12" s="425"/>
      <c r="AD12" s="425"/>
      <c r="AE12" s="425"/>
      <c r="AF12" s="425"/>
      <c r="AG12" s="425"/>
      <c r="AH12" s="425"/>
      <c r="AI12" s="425"/>
      <c r="AJ12" s="425"/>
      <c r="AK12" s="425"/>
      <c r="AL12" s="425"/>
      <c r="AM12" s="425"/>
      <c r="AN12" s="425"/>
      <c r="AO12" s="425"/>
      <c r="AP12" s="425"/>
      <c r="AQ12" s="425"/>
      <c r="AR12" s="425"/>
      <c r="AS12" s="425"/>
      <c r="BA12" s="623" t="str">
        <f t="shared" ref="BA12:BA21" si="2">IF($C12&lt;&gt;($J12+$K12)," El número de consultas según sexo NO puede ser diferente al Total.","")</f>
        <v/>
      </c>
      <c r="BB12" s="623" t="str">
        <f t="shared" ref="BB12:BB21" si="3">IF($C12=0,"",IF($L12="",IF($C12="",""," No olvide escribir la columna Beneficiarios."),""))</f>
        <v/>
      </c>
      <c r="BC12" s="623" t="str">
        <f t="shared" ref="BC12:BC21" si="4">IF($C12&lt;$L12," El número de Beneficiarios NO puede ser mayor que el Total.","")</f>
        <v/>
      </c>
      <c r="BD12" s="546">
        <f t="shared" ref="BD12:BD21" si="5">IF($C12&lt;&gt;($J12+$K12),1,0)</f>
        <v>0</v>
      </c>
      <c r="BE12" s="546">
        <f t="shared" ref="BE12:BE20" si="6">IF($C12&lt;$L12,1,0)</f>
        <v>0</v>
      </c>
      <c r="BF12" s="546" t="str">
        <f t="shared" ref="BF12:BF21" si="7">IF($C12=0,"",IF($L12="",IF($C12="","",1),0))</f>
        <v/>
      </c>
    </row>
    <row r="13" spans="1:58" s="426" customFormat="1" ht="15.95" customHeight="1" x14ac:dyDescent="0.15">
      <c r="A13" s="688"/>
      <c r="B13" s="470" t="s">
        <v>21</v>
      </c>
      <c r="C13" s="581">
        <f t="shared" si="0"/>
        <v>0</v>
      </c>
      <c r="D13" s="556"/>
      <c r="E13" s="557"/>
      <c r="F13" s="557"/>
      <c r="G13" s="557"/>
      <c r="H13" s="557"/>
      <c r="I13" s="554"/>
      <c r="J13" s="583"/>
      <c r="K13" s="554"/>
      <c r="L13" s="549"/>
      <c r="M13" s="617" t="str">
        <f t="shared" si="1"/>
        <v xml:space="preserve"> </v>
      </c>
      <c r="N13" s="425"/>
      <c r="O13" s="425"/>
      <c r="P13" s="425"/>
      <c r="Q13" s="425"/>
      <c r="R13" s="425"/>
      <c r="S13" s="425"/>
      <c r="T13" s="425"/>
      <c r="U13" s="425"/>
      <c r="V13" s="425"/>
      <c r="W13" s="447"/>
      <c r="X13" s="425"/>
      <c r="AD13" s="425"/>
      <c r="AE13" s="425"/>
      <c r="AF13" s="425"/>
      <c r="AG13" s="425"/>
      <c r="AH13" s="425"/>
      <c r="AI13" s="425"/>
      <c r="AJ13" s="425"/>
      <c r="AK13" s="425"/>
      <c r="AL13" s="425"/>
      <c r="AM13" s="425"/>
      <c r="AN13" s="425"/>
      <c r="AO13" s="425"/>
      <c r="AP13" s="425"/>
      <c r="AQ13" s="425"/>
      <c r="AR13" s="425"/>
      <c r="AS13" s="425"/>
      <c r="BA13" s="623" t="str">
        <f t="shared" si="2"/>
        <v/>
      </c>
      <c r="BB13" s="623" t="str">
        <f t="shared" si="3"/>
        <v/>
      </c>
      <c r="BC13" s="623" t="str">
        <f t="shared" si="4"/>
        <v/>
      </c>
      <c r="BD13" s="546">
        <f t="shared" si="5"/>
        <v>0</v>
      </c>
      <c r="BE13" s="546">
        <f t="shared" si="6"/>
        <v>0</v>
      </c>
      <c r="BF13" s="546" t="str">
        <f t="shared" si="7"/>
        <v/>
      </c>
    </row>
    <row r="14" spans="1:58" s="426" customFormat="1" ht="15.95" customHeight="1" x14ac:dyDescent="0.15">
      <c r="A14" s="688"/>
      <c r="B14" s="470" t="s">
        <v>22</v>
      </c>
      <c r="C14" s="581">
        <f t="shared" si="0"/>
        <v>0</v>
      </c>
      <c r="D14" s="556"/>
      <c r="E14" s="557"/>
      <c r="F14" s="557"/>
      <c r="G14" s="557"/>
      <c r="H14" s="557"/>
      <c r="I14" s="554"/>
      <c r="J14" s="583"/>
      <c r="K14" s="554"/>
      <c r="L14" s="549"/>
      <c r="M14" s="617" t="str">
        <f t="shared" si="1"/>
        <v xml:space="preserve"> </v>
      </c>
      <c r="N14" s="425"/>
      <c r="O14" s="425"/>
      <c r="P14" s="425"/>
      <c r="Q14" s="425"/>
      <c r="R14" s="425"/>
      <c r="S14" s="425"/>
      <c r="T14" s="425"/>
      <c r="U14" s="425"/>
      <c r="V14" s="425"/>
      <c r="W14" s="447"/>
      <c r="X14" s="425"/>
      <c r="AD14" s="425"/>
      <c r="AE14" s="425"/>
      <c r="AF14" s="425"/>
      <c r="AG14" s="425"/>
      <c r="AH14" s="425"/>
      <c r="AI14" s="425"/>
      <c r="AJ14" s="425"/>
      <c r="AK14" s="425"/>
      <c r="AL14" s="425"/>
      <c r="AM14" s="425"/>
      <c r="AN14" s="425"/>
      <c r="AO14" s="425"/>
      <c r="AP14" s="425"/>
      <c r="AQ14" s="425"/>
      <c r="AR14" s="425"/>
      <c r="AS14" s="425"/>
      <c r="BA14" s="623" t="str">
        <f t="shared" si="2"/>
        <v/>
      </c>
      <c r="BB14" s="623" t="str">
        <f t="shared" si="3"/>
        <v/>
      </c>
      <c r="BC14" s="623" t="str">
        <f t="shared" si="4"/>
        <v/>
      </c>
      <c r="BD14" s="546">
        <f t="shared" si="5"/>
        <v>0</v>
      </c>
      <c r="BE14" s="546">
        <f t="shared" si="6"/>
        <v>0</v>
      </c>
      <c r="BF14" s="546" t="str">
        <f t="shared" si="7"/>
        <v/>
      </c>
    </row>
    <row r="15" spans="1:58" s="426" customFormat="1" ht="15.95" customHeight="1" x14ac:dyDescent="0.15">
      <c r="A15" s="688"/>
      <c r="B15" s="470" t="s">
        <v>23</v>
      </c>
      <c r="C15" s="581">
        <f t="shared" si="0"/>
        <v>0</v>
      </c>
      <c r="D15" s="556"/>
      <c r="E15" s="557"/>
      <c r="F15" s="557"/>
      <c r="G15" s="557"/>
      <c r="H15" s="557"/>
      <c r="I15" s="554"/>
      <c r="J15" s="583"/>
      <c r="K15" s="554"/>
      <c r="L15" s="549"/>
      <c r="M15" s="617" t="str">
        <f t="shared" si="1"/>
        <v xml:space="preserve"> </v>
      </c>
      <c r="N15" s="425"/>
      <c r="O15" s="425"/>
      <c r="P15" s="425"/>
      <c r="Q15" s="425"/>
      <c r="R15" s="425"/>
      <c r="S15" s="425"/>
      <c r="T15" s="425"/>
      <c r="U15" s="425"/>
      <c r="V15" s="425"/>
      <c r="W15" s="447"/>
      <c r="X15" s="425"/>
      <c r="AD15" s="425"/>
      <c r="AE15" s="425"/>
      <c r="AF15" s="425"/>
      <c r="AG15" s="425"/>
      <c r="AH15" s="425"/>
      <c r="AI15" s="425"/>
      <c r="AJ15" s="425"/>
      <c r="AK15" s="425"/>
      <c r="AL15" s="425"/>
      <c r="AM15" s="425"/>
      <c r="AN15" s="425"/>
      <c r="AO15" s="425"/>
      <c r="AP15" s="425"/>
      <c r="AQ15" s="425"/>
      <c r="AR15" s="425"/>
      <c r="AS15" s="425"/>
      <c r="BA15" s="623" t="str">
        <f t="shared" si="2"/>
        <v/>
      </c>
      <c r="BB15" s="623" t="str">
        <f t="shared" si="3"/>
        <v/>
      </c>
      <c r="BC15" s="623" t="str">
        <f t="shared" si="4"/>
        <v/>
      </c>
      <c r="BD15" s="546">
        <f t="shared" si="5"/>
        <v>0</v>
      </c>
      <c r="BE15" s="546">
        <f t="shared" si="6"/>
        <v>0</v>
      </c>
      <c r="BF15" s="546" t="str">
        <f t="shared" si="7"/>
        <v/>
      </c>
    </row>
    <row r="16" spans="1:58" s="426" customFormat="1" ht="15.95" customHeight="1" x14ac:dyDescent="0.15">
      <c r="A16" s="688"/>
      <c r="B16" s="470" t="s">
        <v>24</v>
      </c>
      <c r="C16" s="581">
        <f t="shared" si="0"/>
        <v>0</v>
      </c>
      <c r="D16" s="556"/>
      <c r="E16" s="557"/>
      <c r="F16" s="557"/>
      <c r="G16" s="557"/>
      <c r="H16" s="557"/>
      <c r="I16" s="554"/>
      <c r="J16" s="583"/>
      <c r="K16" s="554"/>
      <c r="L16" s="549"/>
      <c r="M16" s="617" t="str">
        <f t="shared" si="1"/>
        <v xml:space="preserve"> </v>
      </c>
      <c r="N16" s="425"/>
      <c r="O16" s="425"/>
      <c r="P16" s="425"/>
      <c r="Q16" s="425"/>
      <c r="R16" s="425"/>
      <c r="S16" s="425"/>
      <c r="T16" s="425"/>
      <c r="U16" s="425"/>
      <c r="V16" s="425"/>
      <c r="W16" s="447"/>
      <c r="X16" s="425"/>
      <c r="AD16" s="425"/>
      <c r="AE16" s="425"/>
      <c r="AF16" s="425"/>
      <c r="AG16" s="425"/>
      <c r="AH16" s="425"/>
      <c r="AI16" s="425"/>
      <c r="AJ16" s="425"/>
      <c r="AK16" s="425"/>
      <c r="AL16" s="425"/>
      <c r="AM16" s="425"/>
      <c r="AN16" s="425"/>
      <c r="AO16" s="425"/>
      <c r="AP16" s="425"/>
      <c r="AQ16" s="425"/>
      <c r="AR16" s="425"/>
      <c r="AS16" s="425"/>
      <c r="BA16" s="623" t="str">
        <f t="shared" si="2"/>
        <v/>
      </c>
      <c r="BB16" s="623" t="str">
        <f t="shared" si="3"/>
        <v/>
      </c>
      <c r="BC16" s="623" t="str">
        <f t="shared" si="4"/>
        <v/>
      </c>
      <c r="BD16" s="546">
        <f t="shared" si="5"/>
        <v>0</v>
      </c>
      <c r="BE16" s="546">
        <f>IF($C16&lt;$L16,1,0)</f>
        <v>0</v>
      </c>
      <c r="BF16" s="546" t="str">
        <f t="shared" si="7"/>
        <v/>
      </c>
    </row>
    <row r="17" spans="1:58" s="426" customFormat="1" ht="15.95" customHeight="1" x14ac:dyDescent="0.15">
      <c r="A17" s="688"/>
      <c r="B17" s="470" t="s">
        <v>25</v>
      </c>
      <c r="C17" s="604">
        <f t="shared" si="0"/>
        <v>0</v>
      </c>
      <c r="D17" s="571"/>
      <c r="E17" s="572"/>
      <c r="F17" s="572"/>
      <c r="G17" s="572"/>
      <c r="H17" s="572"/>
      <c r="I17" s="555"/>
      <c r="J17" s="595"/>
      <c r="K17" s="555"/>
      <c r="L17" s="549"/>
      <c r="M17" s="617" t="str">
        <f t="shared" si="1"/>
        <v xml:space="preserve"> </v>
      </c>
      <c r="N17" s="425"/>
      <c r="O17" s="425"/>
      <c r="P17" s="425"/>
      <c r="Q17" s="425"/>
      <c r="R17" s="425"/>
      <c r="S17" s="425"/>
      <c r="T17" s="425"/>
      <c r="U17" s="425"/>
      <c r="V17" s="425"/>
      <c r="W17" s="447"/>
      <c r="X17" s="425"/>
      <c r="AD17" s="425"/>
      <c r="AE17" s="425"/>
      <c r="AF17" s="425"/>
      <c r="AG17" s="425"/>
      <c r="AH17" s="425"/>
      <c r="AI17" s="425"/>
      <c r="AJ17" s="425"/>
      <c r="AK17" s="425"/>
      <c r="AL17" s="425"/>
      <c r="AM17" s="425"/>
      <c r="AN17" s="425"/>
      <c r="AO17" s="425"/>
      <c r="AP17" s="425"/>
      <c r="AQ17" s="425"/>
      <c r="AR17" s="425"/>
      <c r="AS17" s="425"/>
      <c r="BA17" s="623" t="str">
        <f t="shared" si="2"/>
        <v/>
      </c>
      <c r="BB17" s="623" t="str">
        <f t="shared" si="3"/>
        <v/>
      </c>
      <c r="BC17" s="623" t="str">
        <f t="shared" si="4"/>
        <v/>
      </c>
      <c r="BD17" s="546">
        <f t="shared" si="5"/>
        <v>0</v>
      </c>
      <c r="BE17" s="546">
        <f>IF($C17&lt;$L17,1,0)</f>
        <v>0</v>
      </c>
      <c r="BF17" s="546" t="str">
        <f t="shared" si="7"/>
        <v/>
      </c>
    </row>
    <row r="18" spans="1:58" s="426" customFormat="1" ht="21" x14ac:dyDescent="0.15">
      <c r="A18" s="688"/>
      <c r="B18" s="470" t="s">
        <v>26</v>
      </c>
      <c r="C18" s="604">
        <f t="shared" si="0"/>
        <v>0</v>
      </c>
      <c r="D18" s="571"/>
      <c r="E18" s="572"/>
      <c r="F18" s="572"/>
      <c r="G18" s="572"/>
      <c r="H18" s="572"/>
      <c r="I18" s="555"/>
      <c r="J18" s="595"/>
      <c r="K18" s="555"/>
      <c r="L18" s="602"/>
      <c r="M18" s="617" t="str">
        <f t="shared" si="1"/>
        <v xml:space="preserve"> </v>
      </c>
      <c r="N18" s="425"/>
      <c r="O18" s="425"/>
      <c r="P18" s="425"/>
      <c r="Q18" s="425"/>
      <c r="R18" s="425"/>
      <c r="S18" s="425"/>
      <c r="T18" s="425"/>
      <c r="U18" s="425"/>
      <c r="V18" s="425"/>
      <c r="W18" s="447"/>
      <c r="X18" s="425"/>
      <c r="AD18" s="425"/>
      <c r="AE18" s="425"/>
      <c r="AF18" s="425"/>
      <c r="AG18" s="425"/>
      <c r="AH18" s="425"/>
      <c r="AI18" s="425"/>
      <c r="AJ18" s="425"/>
      <c r="AK18" s="425"/>
      <c r="AL18" s="425"/>
      <c r="AM18" s="425"/>
      <c r="AN18" s="425"/>
      <c r="AO18" s="425"/>
      <c r="AP18" s="425"/>
      <c r="AQ18" s="425"/>
      <c r="AR18" s="425"/>
      <c r="AS18" s="425"/>
      <c r="BA18" s="623" t="str">
        <f t="shared" si="2"/>
        <v/>
      </c>
      <c r="BB18" s="623" t="str">
        <f t="shared" si="3"/>
        <v/>
      </c>
      <c r="BC18" s="623" t="str">
        <f>IF($C18&lt;$L18," El número de Beneficiarios NO puede ser mayor que el Total.","")</f>
        <v/>
      </c>
      <c r="BD18" s="546">
        <f t="shared" si="5"/>
        <v>0</v>
      </c>
      <c r="BE18" s="546">
        <f t="shared" si="6"/>
        <v>0</v>
      </c>
      <c r="BF18" s="546" t="str">
        <f t="shared" si="7"/>
        <v/>
      </c>
    </row>
    <row r="19" spans="1:58" s="426" customFormat="1" ht="15.95" customHeight="1" x14ac:dyDescent="0.15">
      <c r="A19" s="684"/>
      <c r="B19" s="471" t="s">
        <v>27</v>
      </c>
      <c r="C19" s="576">
        <f t="shared" si="0"/>
        <v>0</v>
      </c>
      <c r="D19" s="577">
        <f>SUM(D11:D18)</f>
        <v>0</v>
      </c>
      <c r="E19" s="578">
        <f t="shared" ref="E19:L19" si="8">SUM(E11:E18)</f>
        <v>0</v>
      </c>
      <c r="F19" s="578">
        <f t="shared" si="8"/>
        <v>0</v>
      </c>
      <c r="G19" s="578">
        <f t="shared" si="8"/>
        <v>0</v>
      </c>
      <c r="H19" s="578">
        <f t="shared" si="8"/>
        <v>0</v>
      </c>
      <c r="I19" s="579">
        <f t="shared" si="8"/>
        <v>0</v>
      </c>
      <c r="J19" s="577">
        <f t="shared" si="8"/>
        <v>0</v>
      </c>
      <c r="K19" s="579">
        <f t="shared" si="8"/>
        <v>0</v>
      </c>
      <c r="L19" s="576">
        <f t="shared" si="8"/>
        <v>0</v>
      </c>
      <c r="M19" s="617" t="str">
        <f t="shared" si="1"/>
        <v xml:space="preserve"> </v>
      </c>
      <c r="N19" s="425"/>
      <c r="O19" s="425"/>
      <c r="P19" s="425"/>
      <c r="Q19" s="425"/>
      <c r="R19" s="425"/>
      <c r="S19" s="425"/>
      <c r="T19" s="425"/>
      <c r="U19" s="425"/>
      <c r="V19" s="425"/>
      <c r="W19" s="447"/>
      <c r="X19" s="425"/>
      <c r="AD19" s="425"/>
      <c r="AE19" s="425"/>
      <c r="AF19" s="425"/>
      <c r="AG19" s="425"/>
      <c r="AH19" s="425"/>
      <c r="AI19" s="425"/>
      <c r="AJ19" s="425"/>
      <c r="AK19" s="425"/>
      <c r="AL19" s="425"/>
      <c r="AM19" s="425"/>
      <c r="AN19" s="425"/>
      <c r="AO19" s="425"/>
      <c r="AP19" s="425"/>
      <c r="AQ19" s="425"/>
      <c r="AR19" s="425"/>
      <c r="AS19" s="425"/>
      <c r="BA19" s="623" t="str">
        <f t="shared" si="2"/>
        <v/>
      </c>
      <c r="BB19" s="623" t="str">
        <f t="shared" si="3"/>
        <v/>
      </c>
      <c r="BC19" s="623" t="str">
        <f t="shared" si="4"/>
        <v/>
      </c>
      <c r="BD19" s="546">
        <f t="shared" si="5"/>
        <v>0</v>
      </c>
      <c r="BE19" s="546">
        <f t="shared" si="6"/>
        <v>0</v>
      </c>
      <c r="BF19" s="546" t="str">
        <f t="shared" si="7"/>
        <v/>
      </c>
    </row>
    <row r="20" spans="1:58" s="426" customFormat="1" ht="15.95" customHeight="1" x14ac:dyDescent="0.15">
      <c r="A20" s="441" t="s">
        <v>28</v>
      </c>
      <c r="B20" s="472" t="s">
        <v>20</v>
      </c>
      <c r="C20" s="603">
        <f t="shared" si="0"/>
        <v>0</v>
      </c>
      <c r="D20" s="567"/>
      <c r="E20" s="568"/>
      <c r="F20" s="568"/>
      <c r="G20" s="568"/>
      <c r="H20" s="568"/>
      <c r="I20" s="580"/>
      <c r="J20" s="582"/>
      <c r="K20" s="580"/>
      <c r="L20" s="587"/>
      <c r="M20" s="617" t="str">
        <f t="shared" si="1"/>
        <v xml:space="preserve"> </v>
      </c>
      <c r="N20" s="425"/>
      <c r="O20" s="425"/>
      <c r="P20" s="425"/>
      <c r="Q20" s="425"/>
      <c r="R20" s="425"/>
      <c r="S20" s="425"/>
      <c r="T20" s="425"/>
      <c r="U20" s="425"/>
      <c r="V20" s="425"/>
      <c r="W20" s="447"/>
      <c r="X20" s="425"/>
      <c r="AD20" s="425"/>
      <c r="AE20" s="425"/>
      <c r="AF20" s="425"/>
      <c r="AG20" s="425"/>
      <c r="AH20" s="425"/>
      <c r="AI20" s="425"/>
      <c r="AJ20" s="425"/>
      <c r="AK20" s="425"/>
      <c r="AL20" s="425"/>
      <c r="AM20" s="425"/>
      <c r="AN20" s="425"/>
      <c r="AO20" s="425"/>
      <c r="AP20" s="425"/>
      <c r="AQ20" s="425"/>
      <c r="AR20" s="425"/>
      <c r="AS20" s="425"/>
      <c r="BA20" s="623" t="str">
        <f t="shared" si="2"/>
        <v/>
      </c>
      <c r="BB20" s="623" t="str">
        <f t="shared" si="3"/>
        <v/>
      </c>
      <c r="BC20" s="623" t="str">
        <f t="shared" si="4"/>
        <v/>
      </c>
      <c r="BD20" s="546">
        <f t="shared" si="5"/>
        <v>0</v>
      </c>
      <c r="BE20" s="546">
        <f t="shared" si="6"/>
        <v>0</v>
      </c>
      <c r="BF20" s="546" t="str">
        <f t="shared" si="7"/>
        <v/>
      </c>
    </row>
    <row r="21" spans="1:58" s="426" customFormat="1" ht="15.95" customHeight="1" x14ac:dyDescent="0.15">
      <c r="A21" s="441" t="s">
        <v>29</v>
      </c>
      <c r="B21" s="548" t="s">
        <v>20</v>
      </c>
      <c r="C21" s="596">
        <f t="shared" si="0"/>
        <v>0</v>
      </c>
      <c r="D21" s="558"/>
      <c r="E21" s="559"/>
      <c r="F21" s="559"/>
      <c r="G21" s="559"/>
      <c r="H21" s="559"/>
      <c r="I21" s="560"/>
      <c r="J21" s="585"/>
      <c r="K21" s="560"/>
      <c r="L21" s="550"/>
      <c r="M21" s="617" t="str">
        <f t="shared" si="1"/>
        <v xml:space="preserve"> </v>
      </c>
      <c r="N21" s="425"/>
      <c r="O21" s="425"/>
      <c r="P21" s="425"/>
      <c r="Q21" s="425"/>
      <c r="R21" s="425"/>
      <c r="S21" s="425"/>
      <c r="T21" s="425"/>
      <c r="U21" s="425"/>
      <c r="V21" s="425"/>
      <c r="W21" s="447"/>
      <c r="X21" s="425"/>
      <c r="AD21" s="425"/>
      <c r="AE21" s="425"/>
      <c r="AF21" s="425"/>
      <c r="AG21" s="425"/>
      <c r="AH21" s="425"/>
      <c r="AI21" s="425"/>
      <c r="AJ21" s="425"/>
      <c r="AK21" s="425"/>
      <c r="AL21" s="425"/>
      <c r="AM21" s="425"/>
      <c r="AN21" s="425"/>
      <c r="AO21" s="425"/>
      <c r="AP21" s="425"/>
      <c r="AQ21" s="425"/>
      <c r="AR21" s="425"/>
      <c r="AS21" s="425"/>
      <c r="BA21" s="623" t="str">
        <f t="shared" si="2"/>
        <v/>
      </c>
      <c r="BB21" s="623" t="str">
        <f t="shared" si="3"/>
        <v/>
      </c>
      <c r="BC21" s="623" t="str">
        <f t="shared" si="4"/>
        <v/>
      </c>
      <c r="BD21" s="546">
        <f t="shared" si="5"/>
        <v>0</v>
      </c>
      <c r="BE21" s="546">
        <f>IF($C21&lt;$L21,1,0)</f>
        <v>0</v>
      </c>
      <c r="BF21" s="546" t="str">
        <f t="shared" si="7"/>
        <v/>
      </c>
    </row>
    <row r="22" spans="1:58" s="425" customFormat="1" ht="30" customHeight="1" x14ac:dyDescent="0.2">
      <c r="A22" s="467" t="s">
        <v>30</v>
      </c>
      <c r="B22" s="473"/>
      <c r="C22" s="474"/>
      <c r="D22" s="473"/>
      <c r="E22" s="443"/>
      <c r="F22" s="443"/>
      <c r="G22" s="443"/>
      <c r="H22" s="443"/>
      <c r="I22" s="443"/>
      <c r="J22" s="443"/>
      <c r="K22" s="443"/>
      <c r="L22" s="443"/>
      <c r="M22" s="451"/>
      <c r="N22" s="451"/>
      <c r="V22" s="447"/>
    </row>
    <row r="23" spans="1:58" s="426" customFormat="1" ht="21" x14ac:dyDescent="0.2">
      <c r="A23" s="475" t="s">
        <v>4</v>
      </c>
      <c r="B23" s="441" t="s">
        <v>31</v>
      </c>
      <c r="C23" s="441" t="s">
        <v>32</v>
      </c>
      <c r="D23" s="425"/>
      <c r="E23" s="425"/>
      <c r="F23" s="425"/>
      <c r="G23" s="425"/>
      <c r="H23" s="425"/>
      <c r="I23" s="425"/>
      <c r="J23" s="425"/>
      <c r="K23" s="476"/>
      <c r="L23" s="476"/>
      <c r="M23" s="451"/>
      <c r="N23" s="425"/>
      <c r="O23" s="425"/>
      <c r="P23" s="425"/>
      <c r="Q23" s="425"/>
      <c r="R23" s="425"/>
      <c r="S23" s="425"/>
      <c r="T23" s="425"/>
      <c r="U23" s="425"/>
      <c r="V23" s="447"/>
      <c r="W23" s="425"/>
      <c r="X23" s="425"/>
      <c r="AD23" s="425"/>
      <c r="AE23" s="425"/>
      <c r="AF23" s="425"/>
      <c r="AG23" s="425"/>
      <c r="AH23" s="425"/>
      <c r="AI23" s="425"/>
      <c r="AJ23" s="425"/>
      <c r="AK23" s="425"/>
      <c r="AL23" s="425"/>
      <c r="AM23" s="425"/>
      <c r="AN23" s="425"/>
      <c r="BA23" s="425"/>
      <c r="BB23" s="425"/>
      <c r="BC23" s="425"/>
      <c r="BD23" s="425"/>
      <c r="BE23" s="425"/>
    </row>
    <row r="24" spans="1:58" s="426" customFormat="1" ht="21" x14ac:dyDescent="0.2">
      <c r="A24" s="477" t="s">
        <v>33</v>
      </c>
      <c r="B24" s="593"/>
      <c r="C24" s="593"/>
      <c r="D24" s="425"/>
      <c r="E24" s="425"/>
      <c r="F24" s="425"/>
      <c r="G24" s="425"/>
      <c r="H24" s="425"/>
      <c r="I24" s="425"/>
      <c r="J24" s="425"/>
      <c r="K24" s="476"/>
      <c r="L24" s="476"/>
      <c r="M24" s="451"/>
      <c r="N24" s="425"/>
      <c r="O24" s="425"/>
      <c r="P24" s="425"/>
      <c r="Q24" s="425"/>
      <c r="R24" s="425"/>
      <c r="S24" s="425"/>
      <c r="T24" s="425"/>
      <c r="U24" s="425"/>
      <c r="V24" s="447"/>
      <c r="W24" s="425"/>
      <c r="X24" s="425"/>
      <c r="AD24" s="425"/>
      <c r="AE24" s="425"/>
      <c r="AF24" s="425"/>
      <c r="AG24" s="425"/>
      <c r="AH24" s="425"/>
      <c r="AI24" s="425"/>
      <c r="AJ24" s="425"/>
      <c r="AK24" s="425"/>
      <c r="AL24" s="425"/>
      <c r="AM24" s="425"/>
      <c r="AN24" s="425"/>
      <c r="BA24" s="425"/>
      <c r="BB24" s="425"/>
      <c r="BC24" s="425"/>
      <c r="BD24" s="425"/>
      <c r="BE24" s="425"/>
    </row>
    <row r="25" spans="1:58" s="426" customFormat="1" ht="30" customHeight="1" x14ac:dyDescent="0.2">
      <c r="A25" s="478" t="s">
        <v>34</v>
      </c>
      <c r="B25" s="478"/>
      <c r="C25" s="478"/>
      <c r="D25" s="467"/>
      <c r="E25" s="467"/>
      <c r="F25" s="467"/>
      <c r="G25" s="467"/>
      <c r="H25" s="467"/>
      <c r="I25" s="467"/>
      <c r="J25" s="467"/>
      <c r="K25" s="467"/>
      <c r="L25" s="467"/>
      <c r="M25" s="451"/>
      <c r="N25" s="429"/>
      <c r="O25" s="425"/>
      <c r="P25" s="425"/>
      <c r="Q25" s="425"/>
      <c r="R25" s="425"/>
      <c r="S25" s="425"/>
      <c r="T25" s="425"/>
      <c r="U25" s="425"/>
      <c r="V25" s="447"/>
      <c r="W25" s="425"/>
      <c r="X25" s="425"/>
      <c r="AD25" s="425"/>
      <c r="AE25" s="425"/>
      <c r="AF25" s="425"/>
      <c r="AG25" s="425"/>
      <c r="AH25" s="425"/>
      <c r="AI25" s="425"/>
      <c r="AJ25" s="425"/>
      <c r="AK25" s="425"/>
      <c r="AL25" s="425"/>
      <c r="AM25" s="425"/>
      <c r="AN25" s="425"/>
      <c r="BA25" s="425"/>
      <c r="BB25" s="425"/>
      <c r="BC25" s="425"/>
      <c r="BD25" s="425"/>
      <c r="BE25" s="425"/>
    </row>
    <row r="26" spans="1:58" s="426" customFormat="1" x14ac:dyDescent="0.2">
      <c r="A26" s="698" t="s">
        <v>35</v>
      </c>
      <c r="B26" s="699"/>
      <c r="C26" s="675" t="s">
        <v>27</v>
      </c>
      <c r="D26" s="702" t="s">
        <v>36</v>
      </c>
      <c r="E26" s="703"/>
      <c r="F26" s="431"/>
      <c r="G26" s="431"/>
      <c r="H26" s="431"/>
      <c r="I26" s="431"/>
      <c r="J26" s="431"/>
      <c r="K26" s="476"/>
      <c r="L26" s="476"/>
      <c r="M26" s="451"/>
      <c r="N26" s="429"/>
      <c r="O26" s="425"/>
      <c r="P26" s="425"/>
      <c r="Q26" s="425"/>
      <c r="R26" s="425"/>
      <c r="S26" s="425"/>
      <c r="T26" s="425"/>
      <c r="U26" s="425"/>
      <c r="V26" s="447"/>
      <c r="W26" s="425"/>
      <c r="X26" s="425"/>
      <c r="AD26" s="425"/>
      <c r="AE26" s="425"/>
      <c r="AF26" s="425"/>
      <c r="AG26" s="425"/>
      <c r="AH26" s="425"/>
      <c r="AI26" s="425"/>
      <c r="AJ26" s="425"/>
      <c r="AK26" s="425"/>
      <c r="AL26" s="425"/>
      <c r="AM26" s="425"/>
      <c r="AN26" s="425"/>
      <c r="AO26" s="425"/>
      <c r="BA26" s="425"/>
      <c r="BB26" s="425"/>
      <c r="BC26" s="425"/>
      <c r="BD26" s="425"/>
      <c r="BE26" s="425"/>
    </row>
    <row r="27" spans="1:58" s="426" customFormat="1" x14ac:dyDescent="0.2">
      <c r="A27" s="700"/>
      <c r="B27" s="701"/>
      <c r="C27" s="676"/>
      <c r="D27" s="439" t="s">
        <v>37</v>
      </c>
      <c r="E27" s="440" t="s">
        <v>17</v>
      </c>
      <c r="F27" s="431"/>
      <c r="G27" s="431"/>
      <c r="H27" s="431"/>
      <c r="I27" s="431"/>
      <c r="J27" s="431"/>
      <c r="K27" s="476"/>
      <c r="L27" s="476"/>
      <c r="M27" s="451"/>
      <c r="N27" s="429"/>
      <c r="O27" s="425"/>
      <c r="P27" s="425"/>
      <c r="Q27" s="425"/>
      <c r="R27" s="425"/>
      <c r="S27" s="425"/>
      <c r="T27" s="425"/>
      <c r="U27" s="425"/>
      <c r="V27" s="447"/>
      <c r="W27" s="425"/>
      <c r="X27" s="425"/>
      <c r="AD27" s="425"/>
      <c r="AE27" s="425"/>
      <c r="AF27" s="425"/>
      <c r="AG27" s="425"/>
      <c r="AH27" s="425"/>
      <c r="AI27" s="425"/>
      <c r="AJ27" s="425"/>
      <c r="AK27" s="425"/>
      <c r="AL27" s="425"/>
      <c r="AM27" s="425"/>
      <c r="AN27" s="425"/>
      <c r="AO27" s="425"/>
      <c r="BA27" s="425"/>
      <c r="BB27" s="425"/>
      <c r="BC27" s="425"/>
      <c r="BD27" s="425"/>
      <c r="BE27" s="425"/>
    </row>
    <row r="28" spans="1:58" s="426" customFormat="1" ht="15.95" customHeight="1" x14ac:dyDescent="0.2">
      <c r="A28" s="691" t="s">
        <v>38</v>
      </c>
      <c r="B28" s="692"/>
      <c r="C28" s="603">
        <f t="shared" ref="C28:C33" si="9">SUM(D28:E28)</f>
        <v>0</v>
      </c>
      <c r="D28" s="599">
        <f>+D29+D30</f>
        <v>0</v>
      </c>
      <c r="E28" s="600">
        <f>+E29+E30</f>
        <v>0</v>
      </c>
      <c r="F28" s="618"/>
      <c r="G28" s="479"/>
      <c r="H28" s="479"/>
      <c r="I28" s="446"/>
      <c r="J28" s="446"/>
      <c r="K28" s="476"/>
      <c r="L28" s="476"/>
      <c r="M28" s="451"/>
      <c r="N28" s="446"/>
      <c r="O28" s="425"/>
      <c r="P28" s="425"/>
      <c r="Q28" s="425"/>
      <c r="R28" s="425"/>
      <c r="S28" s="425"/>
      <c r="T28" s="425"/>
      <c r="U28" s="425"/>
      <c r="V28" s="447"/>
      <c r="W28" s="425"/>
      <c r="X28" s="425"/>
      <c r="AD28" s="425"/>
      <c r="AE28" s="425"/>
      <c r="AF28" s="425"/>
      <c r="AG28" s="425"/>
      <c r="AH28" s="425"/>
      <c r="AI28" s="425"/>
      <c r="AJ28" s="425"/>
      <c r="AK28" s="425"/>
      <c r="AL28" s="425"/>
      <c r="AM28" s="425"/>
      <c r="AN28" s="425"/>
      <c r="AO28" s="425"/>
      <c r="BE28" s="425"/>
    </row>
    <row r="29" spans="1:58" s="426" customFormat="1" ht="15.95" customHeight="1" x14ac:dyDescent="0.2">
      <c r="A29" s="693" t="s">
        <v>19</v>
      </c>
      <c r="B29" s="694"/>
      <c r="C29" s="581">
        <f t="shared" si="9"/>
        <v>0</v>
      </c>
      <c r="D29" s="556"/>
      <c r="E29" s="554"/>
      <c r="F29" s="618" t="str">
        <f>$BA29&amp;" "&amp;$BB29&amp;""</f>
        <v xml:space="preserve"> </v>
      </c>
      <c r="G29" s="479"/>
      <c r="H29" s="479"/>
      <c r="I29" s="446"/>
      <c r="J29" s="446"/>
      <c r="K29" s="476"/>
      <c r="L29" s="476"/>
      <c r="M29" s="451"/>
      <c r="N29" s="446"/>
      <c r="O29" s="425"/>
      <c r="P29" s="425"/>
      <c r="Q29" s="425"/>
      <c r="R29" s="425"/>
      <c r="S29" s="425"/>
      <c r="T29" s="425"/>
      <c r="U29" s="425"/>
      <c r="V29" s="447"/>
      <c r="W29" s="425"/>
      <c r="X29" s="425"/>
      <c r="AD29" s="425"/>
      <c r="AE29" s="425"/>
      <c r="AF29" s="425"/>
      <c r="AG29" s="425"/>
      <c r="AH29" s="425"/>
      <c r="AI29" s="425"/>
      <c r="AJ29" s="425"/>
      <c r="AK29" s="425"/>
      <c r="AL29" s="425"/>
      <c r="AM29" s="425"/>
      <c r="AN29" s="425"/>
      <c r="AO29" s="425"/>
      <c r="BA29" s="623" t="str">
        <f>IF($C29+$C32&lt;=$C11,"","Las consultas por médico en extensión horaria NO pueden ser mayor que el Total de consultas de sección A.1.")</f>
        <v/>
      </c>
      <c r="BB29" s="623" t="str">
        <f>IF($D29+$E29&lt;&gt;$C29,"Las consultas según sexo NO pueden ser diferente al Total.","")</f>
        <v/>
      </c>
      <c r="BD29" s="546">
        <f>IF($C29+$C32&lt;=$C11,0,1)</f>
        <v>0</v>
      </c>
      <c r="BE29" s="546">
        <f>IF($D29+$E29&lt;&gt;$C29,1,0)</f>
        <v>0</v>
      </c>
    </row>
    <row r="30" spans="1:58" s="426" customFormat="1" ht="15.95" customHeight="1" x14ac:dyDescent="0.2">
      <c r="A30" s="689" t="s">
        <v>24</v>
      </c>
      <c r="B30" s="690"/>
      <c r="C30" s="604">
        <f t="shared" si="9"/>
        <v>0</v>
      </c>
      <c r="D30" s="571"/>
      <c r="E30" s="555"/>
      <c r="F30" s="618" t="str">
        <f>$BA30&amp;" "&amp;$BB30&amp;""</f>
        <v xml:space="preserve"> </v>
      </c>
      <c r="G30" s="479"/>
      <c r="H30" s="479"/>
      <c r="I30" s="446"/>
      <c r="J30" s="446"/>
      <c r="K30" s="476"/>
      <c r="L30" s="476"/>
      <c r="M30" s="451"/>
      <c r="N30" s="446"/>
      <c r="O30" s="425"/>
      <c r="P30" s="425"/>
      <c r="Q30" s="425"/>
      <c r="R30" s="425"/>
      <c r="S30" s="425"/>
      <c r="T30" s="425"/>
      <c r="U30" s="425"/>
      <c r="V30" s="447"/>
      <c r="W30" s="425"/>
      <c r="X30" s="425"/>
      <c r="AD30" s="425"/>
      <c r="AE30" s="425"/>
      <c r="AF30" s="425"/>
      <c r="AG30" s="425"/>
      <c r="AH30" s="425"/>
      <c r="AI30" s="425"/>
      <c r="AJ30" s="425"/>
      <c r="AK30" s="425"/>
      <c r="AL30" s="425"/>
      <c r="AM30" s="425"/>
      <c r="AN30" s="425"/>
      <c r="AO30" s="425"/>
      <c r="BA30" s="623" t="str">
        <f>IF($C30+$C33&lt;=SUM($C12:$C18),"","Las consultas por otros profesionales en extensión horaria NO pueden ser mayor que el Total de consultas de sección A.1.")</f>
        <v/>
      </c>
      <c r="BB30" s="623" t="str">
        <f>IF(D30+E30&lt;&gt;C30,"Las consultas según sexo NO pueden ser diferente al Total.","")</f>
        <v/>
      </c>
      <c r="BD30" s="546">
        <f>IF($C30+$C33&lt;=SUM($C12:$C18),0,1)</f>
        <v>0</v>
      </c>
      <c r="BE30" s="546">
        <f>IF($D30+$E30&lt;&gt;$C30,1,0)</f>
        <v>0</v>
      </c>
    </row>
    <row r="31" spans="1:58" s="426" customFormat="1" ht="15.95" customHeight="1" x14ac:dyDescent="0.2">
      <c r="A31" s="691" t="s">
        <v>39</v>
      </c>
      <c r="B31" s="692"/>
      <c r="C31" s="603">
        <f t="shared" si="9"/>
        <v>0</v>
      </c>
      <c r="D31" s="599">
        <f>+D32+D33</f>
        <v>0</v>
      </c>
      <c r="E31" s="600">
        <f>+E32+E33</f>
        <v>0</v>
      </c>
      <c r="F31" s="619"/>
      <c r="G31" s="479"/>
      <c r="H31" s="479"/>
      <c r="I31" s="446"/>
      <c r="J31" s="446"/>
      <c r="K31" s="476"/>
      <c r="L31" s="476"/>
      <c r="M31" s="451"/>
      <c r="N31" s="446"/>
      <c r="O31" s="425"/>
      <c r="P31" s="425"/>
      <c r="Q31" s="425"/>
      <c r="R31" s="425"/>
      <c r="S31" s="425"/>
      <c r="T31" s="425"/>
      <c r="U31" s="425"/>
      <c r="V31" s="447"/>
      <c r="W31" s="425"/>
      <c r="X31" s="425"/>
      <c r="AD31" s="425"/>
      <c r="AE31" s="425"/>
      <c r="AF31" s="425"/>
      <c r="AG31" s="425"/>
      <c r="AH31" s="425"/>
      <c r="AI31" s="425"/>
      <c r="AJ31" s="425"/>
      <c r="AK31" s="425"/>
      <c r="AL31" s="425"/>
      <c r="AM31" s="425"/>
      <c r="AN31" s="425"/>
      <c r="AO31" s="425"/>
    </row>
    <row r="32" spans="1:58" s="426" customFormat="1" ht="15.95" customHeight="1" x14ac:dyDescent="0.2">
      <c r="A32" s="693" t="s">
        <v>19</v>
      </c>
      <c r="B32" s="694"/>
      <c r="C32" s="581">
        <f t="shared" si="9"/>
        <v>0</v>
      </c>
      <c r="D32" s="556"/>
      <c r="E32" s="554"/>
      <c r="F32" s="618" t="str">
        <f>$BA29&amp;" "&amp;$BB32&amp;""</f>
        <v xml:space="preserve"> </v>
      </c>
      <c r="G32" s="479"/>
      <c r="H32" s="479"/>
      <c r="I32" s="446"/>
      <c r="J32" s="446"/>
      <c r="K32" s="476"/>
      <c r="L32" s="476"/>
      <c r="M32" s="451"/>
      <c r="N32" s="446"/>
      <c r="O32" s="425"/>
      <c r="P32" s="425"/>
      <c r="Q32" s="425"/>
      <c r="R32" s="425"/>
      <c r="S32" s="425"/>
      <c r="T32" s="425"/>
      <c r="U32" s="425"/>
      <c r="V32" s="447"/>
      <c r="W32" s="425"/>
      <c r="X32" s="425"/>
      <c r="AD32" s="425"/>
      <c r="AE32" s="425"/>
      <c r="AF32" s="425"/>
      <c r="AG32" s="425"/>
      <c r="AH32" s="425"/>
      <c r="AI32" s="425"/>
      <c r="AJ32" s="425"/>
      <c r="AK32" s="425"/>
      <c r="AL32" s="425"/>
      <c r="AM32" s="425"/>
      <c r="AN32" s="425"/>
      <c r="AO32" s="425"/>
      <c r="BB32" s="623" t="str">
        <f>IF(D32+E32&lt;&gt;C32,"Las consultas según sexo NO pueden ser diferente al Total.","")</f>
        <v/>
      </c>
      <c r="BE32" s="546">
        <f>IF($D32+$E32&lt;&gt;$C32,1,0)</f>
        <v>0</v>
      </c>
    </row>
    <row r="33" spans="1:67" s="426" customFormat="1" ht="15.95" customHeight="1" x14ac:dyDescent="0.2">
      <c r="A33" s="695" t="s">
        <v>24</v>
      </c>
      <c r="B33" s="696"/>
      <c r="C33" s="596">
        <f t="shared" si="9"/>
        <v>0</v>
      </c>
      <c r="D33" s="558"/>
      <c r="E33" s="560"/>
      <c r="F33" s="618" t="str">
        <f>$BA30&amp;" "&amp;$BB33&amp;""</f>
        <v xml:space="preserve"> </v>
      </c>
      <c r="G33" s="479"/>
      <c r="H33" s="479"/>
      <c r="I33" s="446"/>
      <c r="J33" s="446"/>
      <c r="K33" s="476"/>
      <c r="L33" s="476"/>
      <c r="M33" s="451"/>
      <c r="N33" s="446"/>
      <c r="O33" s="425"/>
      <c r="P33" s="425"/>
      <c r="Q33" s="425"/>
      <c r="R33" s="425"/>
      <c r="S33" s="425"/>
      <c r="T33" s="425"/>
      <c r="U33" s="425"/>
      <c r="V33" s="447"/>
      <c r="W33" s="425"/>
      <c r="X33" s="425"/>
      <c r="AD33" s="425"/>
      <c r="AE33" s="425"/>
      <c r="AF33" s="425"/>
      <c r="AG33" s="425"/>
      <c r="AH33" s="425"/>
      <c r="AI33" s="425"/>
      <c r="AJ33" s="425"/>
      <c r="AK33" s="425"/>
      <c r="AL33" s="425"/>
      <c r="AM33" s="425"/>
      <c r="AN33" s="425"/>
      <c r="AO33" s="425"/>
      <c r="BB33" s="623" t="str">
        <f>IF(D33+E33&lt;&gt;C33,"Las consultas según sexo NO pueden ser diferente al Total.","")</f>
        <v/>
      </c>
      <c r="BE33" s="546">
        <f>IF($D33+$E33&lt;&gt;$C33,1,0)</f>
        <v>0</v>
      </c>
    </row>
    <row r="34" spans="1:67" s="425" customFormat="1" ht="30" customHeight="1" x14ac:dyDescent="0.2">
      <c r="A34" s="464" t="s">
        <v>40</v>
      </c>
      <c r="B34" s="434"/>
      <c r="C34" s="433"/>
      <c r="D34" s="433"/>
      <c r="E34" s="433"/>
      <c r="F34" s="433"/>
      <c r="G34" s="433"/>
      <c r="H34" s="433"/>
      <c r="I34" s="465"/>
      <c r="J34" s="434"/>
      <c r="K34" s="443"/>
      <c r="L34" s="443"/>
      <c r="M34" s="451"/>
      <c r="N34" s="429"/>
      <c r="V34" s="447"/>
      <c r="BA34" s="426"/>
      <c r="BC34" s="426"/>
      <c r="BD34" s="426"/>
    </row>
    <row r="35" spans="1:67" s="425" customFormat="1" ht="30" customHeight="1" x14ac:dyDescent="0.2">
      <c r="A35" s="467" t="s">
        <v>41</v>
      </c>
      <c r="B35" s="443"/>
      <c r="C35" s="443"/>
      <c r="D35" s="443"/>
      <c r="E35" s="443"/>
      <c r="F35" s="443"/>
      <c r="G35" s="443"/>
      <c r="H35" s="443"/>
      <c r="I35" s="443"/>
      <c r="J35" s="443"/>
      <c r="K35" s="443"/>
      <c r="L35" s="443"/>
      <c r="M35" s="451"/>
      <c r="N35" s="451"/>
      <c r="V35" s="447"/>
    </row>
    <row r="36" spans="1:67" s="426" customFormat="1" ht="15" customHeight="1" x14ac:dyDescent="0.15">
      <c r="A36" s="681" t="s">
        <v>4</v>
      </c>
      <c r="B36" s="681" t="s">
        <v>5</v>
      </c>
      <c r="C36" s="675" t="s">
        <v>6</v>
      </c>
      <c r="D36" s="685" t="s">
        <v>7</v>
      </c>
      <c r="E36" s="686"/>
      <c r="F36" s="686"/>
      <c r="G36" s="686"/>
      <c r="H36" s="686"/>
      <c r="I36" s="687"/>
      <c r="J36" s="685" t="s">
        <v>8</v>
      </c>
      <c r="K36" s="687"/>
      <c r="L36" s="675" t="s">
        <v>9</v>
      </c>
      <c r="M36" s="624"/>
      <c r="N36" s="624"/>
      <c r="O36" s="425"/>
      <c r="P36" s="425"/>
      <c r="Q36" s="425"/>
      <c r="R36" s="425"/>
      <c r="S36" s="425"/>
      <c r="T36" s="425"/>
      <c r="U36" s="425"/>
      <c r="V36" s="447"/>
      <c r="W36" s="425"/>
      <c r="X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row>
    <row r="37" spans="1:67" s="426" customFormat="1" ht="21" customHeight="1" x14ac:dyDescent="0.15">
      <c r="A37" s="682"/>
      <c r="B37" s="682"/>
      <c r="C37" s="676"/>
      <c r="D37" s="435" t="s">
        <v>10</v>
      </c>
      <c r="E37" s="438" t="s">
        <v>11</v>
      </c>
      <c r="F37" s="438" t="s">
        <v>12</v>
      </c>
      <c r="G37" s="438" t="s">
        <v>13</v>
      </c>
      <c r="H37" s="438" t="s">
        <v>14</v>
      </c>
      <c r="I37" s="450" t="s">
        <v>15</v>
      </c>
      <c r="J37" s="455" t="s">
        <v>16</v>
      </c>
      <c r="K37" s="456" t="s">
        <v>17</v>
      </c>
      <c r="L37" s="676"/>
      <c r="M37" s="624"/>
      <c r="N37" s="624"/>
      <c r="O37" s="425"/>
      <c r="P37" s="425"/>
      <c r="Q37" s="425"/>
      <c r="R37" s="425"/>
      <c r="S37" s="425"/>
      <c r="T37" s="425"/>
      <c r="U37" s="425"/>
      <c r="V37" s="447"/>
      <c r="W37" s="425"/>
      <c r="X37" s="425"/>
      <c r="AD37" s="425"/>
      <c r="AE37" s="425"/>
      <c r="AF37" s="425"/>
      <c r="AG37" s="425"/>
      <c r="AH37" s="425"/>
      <c r="AI37" s="425"/>
      <c r="AJ37" s="425"/>
      <c r="AK37" s="425"/>
      <c r="AL37" s="425"/>
      <c r="AM37" s="425"/>
      <c r="AN37" s="425"/>
      <c r="AO37" s="425"/>
      <c r="AP37" s="425"/>
      <c r="AQ37" s="425"/>
      <c r="AR37" s="425"/>
      <c r="AS37" s="425"/>
      <c r="AT37" s="425"/>
      <c r="AU37" s="425"/>
      <c r="AV37" s="425"/>
      <c r="AW37" s="425"/>
      <c r="AX37" s="425"/>
      <c r="AY37" s="425"/>
      <c r="AZ37" s="425"/>
      <c r="BA37" s="425"/>
      <c r="BB37" s="425"/>
      <c r="BC37" s="425"/>
      <c r="BD37" s="425"/>
      <c r="BE37" s="425"/>
      <c r="BF37" s="425"/>
      <c r="BG37" s="425"/>
      <c r="BH37" s="425"/>
      <c r="BI37" s="425"/>
      <c r="BJ37" s="425"/>
      <c r="BK37" s="425"/>
      <c r="BL37" s="425"/>
      <c r="BM37" s="425"/>
      <c r="BN37" s="425"/>
      <c r="BO37" s="425"/>
    </row>
    <row r="38" spans="1:67" s="426" customFormat="1" ht="15.95" customHeight="1" x14ac:dyDescent="0.15">
      <c r="A38" s="683" t="s">
        <v>18</v>
      </c>
      <c r="B38" s="469" t="s">
        <v>19</v>
      </c>
      <c r="C38" s="603">
        <f t="shared" ref="C38:C47" si="10">SUM(D38:I38)</f>
        <v>0</v>
      </c>
      <c r="D38" s="567"/>
      <c r="E38" s="568"/>
      <c r="F38" s="568"/>
      <c r="G38" s="568"/>
      <c r="H38" s="568"/>
      <c r="I38" s="580"/>
      <c r="J38" s="567"/>
      <c r="K38" s="580"/>
      <c r="L38" s="587"/>
      <c r="M38" s="617" t="str">
        <f>$BA38&amp;" "&amp;$BB38&amp;""&amp;$BC38</f>
        <v xml:space="preserve"> </v>
      </c>
      <c r="N38" s="425"/>
      <c r="O38" s="425"/>
      <c r="P38" s="425"/>
      <c r="Q38" s="425"/>
      <c r="R38" s="425"/>
      <c r="S38" s="425"/>
      <c r="T38" s="425"/>
      <c r="U38" s="425"/>
      <c r="V38" s="425"/>
      <c r="W38" s="447"/>
      <c r="X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623" t="str">
        <f>IF($C38&lt;&gt;($J38+$K38)," El número consultas según sexo NO puede ser diferente al Total.","")</f>
        <v/>
      </c>
      <c r="BB38" s="623" t="str">
        <f t="shared" ref="BB38:BB47" si="11">IF($C38=0,"",IF($L38="",IF($C38="",""," No olvide escribir la columna Beneficiarios."),""))</f>
        <v/>
      </c>
      <c r="BC38" s="623" t="str">
        <f>IF($C38&lt;$L38," El número de Beneficiarios NO puede ser mayor que el Total.","")</f>
        <v/>
      </c>
      <c r="BD38" s="546">
        <f>IF($C38&lt;&gt;($J38+$K38),1,0)</f>
        <v>0</v>
      </c>
      <c r="BE38" s="546">
        <f>IF($C38&lt;$L38,1,0)</f>
        <v>0</v>
      </c>
      <c r="BF38" s="546" t="str">
        <f>IF($C38=0,"",IF($L38="",IF($C38="","",1),0))</f>
        <v/>
      </c>
      <c r="BG38" s="425"/>
      <c r="BH38" s="425"/>
      <c r="BI38" s="425"/>
      <c r="BJ38" s="425"/>
      <c r="BK38" s="425"/>
      <c r="BL38" s="425"/>
      <c r="BM38" s="425"/>
      <c r="BN38" s="425"/>
      <c r="BO38" s="425"/>
    </row>
    <row r="39" spans="1:67" s="426" customFormat="1" ht="15.95" customHeight="1" x14ac:dyDescent="0.15">
      <c r="A39" s="688"/>
      <c r="B39" s="470" t="s">
        <v>20</v>
      </c>
      <c r="C39" s="581">
        <f t="shared" si="10"/>
        <v>117</v>
      </c>
      <c r="D39" s="556">
        <v>47</v>
      </c>
      <c r="E39" s="557">
        <v>29</v>
      </c>
      <c r="F39" s="557">
        <v>6</v>
      </c>
      <c r="G39" s="557">
        <v>3</v>
      </c>
      <c r="H39" s="557">
        <v>30</v>
      </c>
      <c r="I39" s="554">
        <v>2</v>
      </c>
      <c r="J39" s="556">
        <v>56</v>
      </c>
      <c r="K39" s="554">
        <v>61</v>
      </c>
      <c r="L39" s="549">
        <v>117</v>
      </c>
      <c r="M39" s="617" t="str">
        <f t="shared" ref="M39:M46" si="12">$BA39&amp;" "&amp;$BB39&amp;""&amp;$BC39</f>
        <v xml:space="preserve"> </v>
      </c>
      <c r="N39" s="425"/>
      <c r="O39" s="425"/>
      <c r="P39" s="425"/>
      <c r="Q39" s="425"/>
      <c r="R39" s="425"/>
      <c r="S39" s="425"/>
      <c r="T39" s="425"/>
      <c r="U39" s="425"/>
      <c r="V39" s="425"/>
      <c r="W39" s="447"/>
      <c r="X39" s="425"/>
      <c r="AD39" s="425"/>
      <c r="AE39" s="425"/>
      <c r="AF39" s="425"/>
      <c r="AG39" s="425"/>
      <c r="AH39" s="425"/>
      <c r="AI39" s="425"/>
      <c r="AJ39" s="425"/>
      <c r="AK39" s="425"/>
      <c r="AL39" s="425"/>
      <c r="AM39" s="425"/>
      <c r="AN39" s="425"/>
      <c r="AO39" s="425"/>
      <c r="AP39" s="425"/>
      <c r="AQ39" s="425"/>
      <c r="AR39" s="425"/>
      <c r="AS39" s="425"/>
      <c r="AT39" s="425"/>
      <c r="AU39" s="425"/>
      <c r="AV39" s="425"/>
      <c r="AW39" s="425"/>
      <c r="AX39" s="425"/>
      <c r="AY39" s="425"/>
      <c r="AZ39" s="425"/>
      <c r="BA39" s="623" t="str">
        <f t="shared" ref="BA39:BA47" si="13">IF($C39&lt;&gt;($J39+$K39)," El número consultas según sexo NO puede ser diferente al Total.","")</f>
        <v/>
      </c>
      <c r="BB39" s="623" t="str">
        <f t="shared" si="11"/>
        <v/>
      </c>
      <c r="BC39" s="623" t="str">
        <f t="shared" ref="BC39:BC47" si="14">IF($C39&lt;$L39," El número de Beneficiarios NO puede ser mayor que el Total.","")</f>
        <v/>
      </c>
      <c r="BD39" s="546">
        <f t="shared" ref="BD39:BD47" si="15">IF($C39&lt;&gt;($J39+$K39),1,0)</f>
        <v>0</v>
      </c>
      <c r="BE39" s="546">
        <f t="shared" ref="BE39:BE47" si="16">IF($C39&lt;$L39,1,0)</f>
        <v>0</v>
      </c>
      <c r="BF39" s="546">
        <f t="shared" ref="BF39:BF47" si="17">IF($C39=0,"",IF($L39="",IF($C39="","",1),0))</f>
        <v>0</v>
      </c>
      <c r="BG39" s="425"/>
      <c r="BH39" s="425"/>
      <c r="BI39" s="425"/>
      <c r="BJ39" s="425"/>
      <c r="BK39" s="425"/>
      <c r="BL39" s="425"/>
      <c r="BM39" s="425"/>
      <c r="BN39" s="425"/>
      <c r="BO39" s="425"/>
    </row>
    <row r="40" spans="1:67" s="426" customFormat="1" ht="15.95" customHeight="1" x14ac:dyDescent="0.15">
      <c r="A40" s="688"/>
      <c r="B40" s="470" t="s">
        <v>42</v>
      </c>
      <c r="C40" s="581">
        <f t="shared" si="10"/>
        <v>446</v>
      </c>
      <c r="D40" s="556">
        <v>1</v>
      </c>
      <c r="E40" s="557">
        <v>5</v>
      </c>
      <c r="F40" s="557">
        <v>11</v>
      </c>
      <c r="G40" s="557">
        <v>19</v>
      </c>
      <c r="H40" s="557">
        <v>366</v>
      </c>
      <c r="I40" s="554">
        <v>44</v>
      </c>
      <c r="J40" s="556">
        <v>177</v>
      </c>
      <c r="K40" s="554">
        <v>269</v>
      </c>
      <c r="L40" s="549">
        <v>446</v>
      </c>
      <c r="M40" s="617" t="str">
        <f t="shared" si="12"/>
        <v xml:space="preserve"> </v>
      </c>
      <c r="N40" s="425"/>
      <c r="O40" s="425"/>
      <c r="P40" s="425"/>
      <c r="Q40" s="425"/>
      <c r="R40" s="425"/>
      <c r="S40" s="425"/>
      <c r="T40" s="425"/>
      <c r="U40" s="425"/>
      <c r="V40" s="425"/>
      <c r="W40" s="447"/>
      <c r="X40" s="425"/>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623" t="str">
        <f t="shared" si="13"/>
        <v/>
      </c>
      <c r="BB40" s="623" t="str">
        <f t="shared" si="11"/>
        <v/>
      </c>
      <c r="BC40" s="623" t="str">
        <f t="shared" si="14"/>
        <v/>
      </c>
      <c r="BD40" s="546">
        <f t="shared" si="15"/>
        <v>0</v>
      </c>
      <c r="BE40" s="546">
        <f t="shared" si="16"/>
        <v>0</v>
      </c>
      <c r="BF40" s="546">
        <f t="shared" si="17"/>
        <v>0</v>
      </c>
      <c r="BG40" s="425"/>
      <c r="BH40" s="425"/>
      <c r="BI40" s="425"/>
      <c r="BJ40" s="425"/>
      <c r="BK40" s="425"/>
      <c r="BL40" s="425"/>
      <c r="BM40" s="425"/>
      <c r="BN40" s="425"/>
      <c r="BO40" s="425"/>
    </row>
    <row r="41" spans="1:67" s="426" customFormat="1" ht="15.95" customHeight="1" x14ac:dyDescent="0.15">
      <c r="A41" s="688"/>
      <c r="B41" s="470" t="s">
        <v>43</v>
      </c>
      <c r="C41" s="581">
        <f t="shared" si="10"/>
        <v>0</v>
      </c>
      <c r="D41" s="556"/>
      <c r="E41" s="557"/>
      <c r="F41" s="557"/>
      <c r="G41" s="557"/>
      <c r="H41" s="557"/>
      <c r="I41" s="554"/>
      <c r="J41" s="556"/>
      <c r="K41" s="554"/>
      <c r="L41" s="549"/>
      <c r="M41" s="617" t="str">
        <f t="shared" si="12"/>
        <v xml:space="preserve"> </v>
      </c>
      <c r="N41" s="425"/>
      <c r="O41" s="425"/>
      <c r="P41" s="425"/>
      <c r="Q41" s="425"/>
      <c r="R41" s="425"/>
      <c r="S41" s="425"/>
      <c r="T41" s="425"/>
      <c r="U41" s="425"/>
      <c r="V41" s="425"/>
      <c r="W41" s="447"/>
      <c r="X41" s="425"/>
      <c r="AD41" s="425"/>
      <c r="AE41" s="425"/>
      <c r="AF41" s="425"/>
      <c r="AG41" s="425"/>
      <c r="AH41" s="425"/>
      <c r="AI41" s="425"/>
      <c r="AJ41" s="425"/>
      <c r="AK41" s="425"/>
      <c r="AL41" s="425"/>
      <c r="AM41" s="425"/>
      <c r="AN41" s="425"/>
      <c r="AO41" s="425"/>
      <c r="AP41" s="425"/>
      <c r="AQ41" s="425"/>
      <c r="AR41" s="425"/>
      <c r="AS41" s="425"/>
      <c r="AT41" s="425"/>
      <c r="AU41" s="425"/>
      <c r="AV41" s="425"/>
      <c r="AW41" s="425"/>
      <c r="AX41" s="425"/>
      <c r="AY41" s="425"/>
      <c r="AZ41" s="425"/>
      <c r="BA41" s="623" t="str">
        <f t="shared" si="13"/>
        <v/>
      </c>
      <c r="BB41" s="623" t="str">
        <f t="shared" si="11"/>
        <v/>
      </c>
      <c r="BC41" s="623" t="str">
        <f t="shared" si="14"/>
        <v/>
      </c>
      <c r="BD41" s="546">
        <f t="shared" si="15"/>
        <v>0</v>
      </c>
      <c r="BE41" s="546">
        <f t="shared" si="16"/>
        <v>0</v>
      </c>
      <c r="BF41" s="546" t="str">
        <f t="shared" si="17"/>
        <v/>
      </c>
      <c r="BG41" s="425"/>
      <c r="BH41" s="425"/>
      <c r="BI41" s="425"/>
      <c r="BJ41" s="425"/>
      <c r="BK41" s="425"/>
      <c r="BL41" s="425"/>
      <c r="BM41" s="425"/>
      <c r="BN41" s="425"/>
      <c r="BO41" s="425"/>
    </row>
    <row r="42" spans="1:67" s="426" customFormat="1" ht="15.95" customHeight="1" x14ac:dyDescent="0.15">
      <c r="A42" s="688"/>
      <c r="B42" s="470" t="s">
        <v>23</v>
      </c>
      <c r="C42" s="581">
        <f t="shared" si="10"/>
        <v>64</v>
      </c>
      <c r="D42" s="556"/>
      <c r="E42" s="557">
        <v>1</v>
      </c>
      <c r="F42" s="557"/>
      <c r="G42" s="557">
        <v>2</v>
      </c>
      <c r="H42" s="557">
        <v>53</v>
      </c>
      <c r="I42" s="554">
        <v>8</v>
      </c>
      <c r="J42" s="556">
        <v>18</v>
      </c>
      <c r="K42" s="554">
        <v>46</v>
      </c>
      <c r="L42" s="549">
        <v>64</v>
      </c>
      <c r="M42" s="617" t="str">
        <f t="shared" si="12"/>
        <v xml:space="preserve"> </v>
      </c>
      <c r="N42" s="425"/>
      <c r="O42" s="425"/>
      <c r="P42" s="425"/>
      <c r="Q42" s="425"/>
      <c r="R42" s="425"/>
      <c r="S42" s="425"/>
      <c r="T42" s="425"/>
      <c r="U42" s="425"/>
      <c r="V42" s="425"/>
      <c r="W42" s="447"/>
      <c r="X42" s="425"/>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623" t="str">
        <f t="shared" si="13"/>
        <v/>
      </c>
      <c r="BB42" s="623" t="str">
        <f t="shared" si="11"/>
        <v/>
      </c>
      <c r="BC42" s="623" t="str">
        <f t="shared" si="14"/>
        <v/>
      </c>
      <c r="BD42" s="546">
        <f t="shared" si="15"/>
        <v>0</v>
      </c>
      <c r="BE42" s="546">
        <f t="shared" si="16"/>
        <v>0</v>
      </c>
      <c r="BF42" s="546">
        <f t="shared" si="17"/>
        <v>0</v>
      </c>
      <c r="BG42" s="425"/>
      <c r="BH42" s="425"/>
      <c r="BI42" s="425"/>
      <c r="BJ42" s="425"/>
      <c r="BK42" s="425"/>
      <c r="BL42" s="425"/>
      <c r="BM42" s="425"/>
      <c r="BN42" s="425"/>
      <c r="BO42" s="425"/>
    </row>
    <row r="43" spans="1:67" s="426" customFormat="1" ht="15.95" customHeight="1" x14ac:dyDescent="0.15">
      <c r="A43" s="688"/>
      <c r="B43" s="470" t="s">
        <v>24</v>
      </c>
      <c r="C43" s="604">
        <f t="shared" si="10"/>
        <v>0</v>
      </c>
      <c r="D43" s="571"/>
      <c r="E43" s="572"/>
      <c r="F43" s="572"/>
      <c r="G43" s="572"/>
      <c r="H43" s="572"/>
      <c r="I43" s="555"/>
      <c r="J43" s="571"/>
      <c r="K43" s="555"/>
      <c r="L43" s="602"/>
      <c r="M43" s="617" t="str">
        <f t="shared" si="12"/>
        <v xml:space="preserve"> </v>
      </c>
      <c r="N43" s="425"/>
      <c r="O43" s="425"/>
      <c r="P43" s="425"/>
      <c r="Q43" s="425"/>
      <c r="R43" s="425"/>
      <c r="S43" s="425"/>
      <c r="T43" s="425"/>
      <c r="U43" s="425"/>
      <c r="V43" s="425"/>
      <c r="W43" s="447"/>
      <c r="X43" s="425"/>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425"/>
      <c r="BA43" s="623" t="str">
        <f t="shared" si="13"/>
        <v/>
      </c>
      <c r="BB43" s="623" t="str">
        <f t="shared" si="11"/>
        <v/>
      </c>
      <c r="BC43" s="623" t="str">
        <f t="shared" si="14"/>
        <v/>
      </c>
      <c r="BD43" s="546">
        <f t="shared" si="15"/>
        <v>0</v>
      </c>
      <c r="BE43" s="546">
        <f t="shared" si="16"/>
        <v>0</v>
      </c>
      <c r="BF43" s="546" t="str">
        <f t="shared" si="17"/>
        <v/>
      </c>
      <c r="BG43" s="425"/>
      <c r="BH43" s="425"/>
      <c r="BI43" s="425"/>
      <c r="BJ43" s="425"/>
      <c r="BK43" s="425"/>
      <c r="BL43" s="425"/>
      <c r="BM43" s="425"/>
      <c r="BN43" s="425"/>
      <c r="BO43" s="425"/>
    </row>
    <row r="44" spans="1:67" s="426" customFormat="1" ht="15.95" customHeight="1" x14ac:dyDescent="0.15">
      <c r="A44" s="684"/>
      <c r="B44" s="471" t="s">
        <v>27</v>
      </c>
      <c r="C44" s="561">
        <f t="shared" si="10"/>
        <v>627</v>
      </c>
      <c r="D44" s="577">
        <f>SUM(D38:D43)</f>
        <v>48</v>
      </c>
      <c r="E44" s="578">
        <f t="shared" ref="E44:L44" si="18">SUM(E38:E43)</f>
        <v>35</v>
      </c>
      <c r="F44" s="578">
        <f t="shared" si="18"/>
        <v>17</v>
      </c>
      <c r="G44" s="578">
        <f t="shared" si="18"/>
        <v>24</v>
      </c>
      <c r="H44" s="578">
        <f t="shared" si="18"/>
        <v>449</v>
      </c>
      <c r="I44" s="579">
        <f t="shared" si="18"/>
        <v>54</v>
      </c>
      <c r="J44" s="577">
        <f t="shared" si="18"/>
        <v>251</v>
      </c>
      <c r="K44" s="579">
        <f t="shared" si="18"/>
        <v>376</v>
      </c>
      <c r="L44" s="589">
        <f t="shared" si="18"/>
        <v>627</v>
      </c>
      <c r="M44" s="617" t="str">
        <f t="shared" si="12"/>
        <v xml:space="preserve"> </v>
      </c>
      <c r="N44" s="425"/>
      <c r="O44" s="425"/>
      <c r="P44" s="425"/>
      <c r="Q44" s="425"/>
      <c r="R44" s="425"/>
      <c r="S44" s="425"/>
      <c r="T44" s="425"/>
      <c r="U44" s="425"/>
      <c r="V44" s="425"/>
      <c r="W44" s="447"/>
      <c r="X44" s="425"/>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425"/>
      <c r="BA44" s="623" t="str">
        <f t="shared" si="13"/>
        <v/>
      </c>
      <c r="BB44" s="623" t="str">
        <f t="shared" si="11"/>
        <v/>
      </c>
      <c r="BC44" s="623" t="str">
        <f t="shared" si="14"/>
        <v/>
      </c>
      <c r="BD44" s="546">
        <f t="shared" si="15"/>
        <v>0</v>
      </c>
      <c r="BE44" s="546">
        <f t="shared" si="16"/>
        <v>0</v>
      </c>
      <c r="BF44" s="546">
        <f t="shared" si="17"/>
        <v>0</v>
      </c>
      <c r="BG44" s="425"/>
      <c r="BH44" s="425"/>
      <c r="BI44" s="425"/>
      <c r="BJ44" s="425"/>
      <c r="BK44" s="425"/>
      <c r="BL44" s="425"/>
      <c r="BM44" s="425"/>
      <c r="BN44" s="425"/>
      <c r="BO44" s="425"/>
    </row>
    <row r="45" spans="1:67" s="426" customFormat="1" ht="15.95" customHeight="1" x14ac:dyDescent="0.15">
      <c r="A45" s="441" t="s">
        <v>28</v>
      </c>
      <c r="B45" s="481" t="s">
        <v>20</v>
      </c>
      <c r="C45" s="605">
        <f t="shared" si="10"/>
        <v>36</v>
      </c>
      <c r="D45" s="590">
        <v>20</v>
      </c>
      <c r="E45" s="591">
        <v>6</v>
      </c>
      <c r="F45" s="591">
        <v>1</v>
      </c>
      <c r="G45" s="591"/>
      <c r="H45" s="591">
        <v>8</v>
      </c>
      <c r="I45" s="592">
        <v>1</v>
      </c>
      <c r="J45" s="590">
        <v>30</v>
      </c>
      <c r="K45" s="592">
        <v>6</v>
      </c>
      <c r="L45" s="586">
        <v>36</v>
      </c>
      <c r="M45" s="617" t="str">
        <f t="shared" si="12"/>
        <v xml:space="preserve"> </v>
      </c>
      <c r="N45" s="425"/>
      <c r="O45" s="425"/>
      <c r="P45" s="425"/>
      <c r="Q45" s="425"/>
      <c r="R45" s="425"/>
      <c r="S45" s="425"/>
      <c r="T45" s="425"/>
      <c r="U45" s="425"/>
      <c r="V45" s="425"/>
      <c r="W45" s="447"/>
      <c r="X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623" t="str">
        <f t="shared" si="13"/>
        <v/>
      </c>
      <c r="BB45" s="623" t="str">
        <f t="shared" si="11"/>
        <v/>
      </c>
      <c r="BC45" s="623" t="str">
        <f t="shared" si="14"/>
        <v/>
      </c>
      <c r="BD45" s="546">
        <f t="shared" si="15"/>
        <v>0</v>
      </c>
      <c r="BE45" s="546">
        <f t="shared" si="16"/>
        <v>0</v>
      </c>
      <c r="BF45" s="546">
        <f t="shared" si="17"/>
        <v>0</v>
      </c>
      <c r="BG45" s="425"/>
      <c r="BH45" s="425"/>
      <c r="BI45" s="425"/>
      <c r="BJ45" s="425"/>
      <c r="BK45" s="425"/>
      <c r="BL45" s="425"/>
      <c r="BM45" s="425"/>
      <c r="BN45" s="425"/>
      <c r="BO45" s="425"/>
    </row>
    <row r="46" spans="1:67" s="426" customFormat="1" ht="15.95" customHeight="1" x14ac:dyDescent="0.15">
      <c r="A46" s="683" t="s">
        <v>29</v>
      </c>
      <c r="B46" s="469" t="s">
        <v>44</v>
      </c>
      <c r="C46" s="603">
        <f t="shared" si="10"/>
        <v>0</v>
      </c>
      <c r="D46" s="567"/>
      <c r="E46" s="568"/>
      <c r="F46" s="568"/>
      <c r="G46" s="568"/>
      <c r="H46" s="568"/>
      <c r="I46" s="580"/>
      <c r="J46" s="567"/>
      <c r="K46" s="580"/>
      <c r="L46" s="587"/>
      <c r="M46" s="617" t="str">
        <f t="shared" si="12"/>
        <v xml:space="preserve"> </v>
      </c>
      <c r="N46" s="425"/>
      <c r="O46" s="425"/>
      <c r="P46" s="425"/>
      <c r="Q46" s="425"/>
      <c r="R46" s="425"/>
      <c r="S46" s="425"/>
      <c r="T46" s="425"/>
      <c r="U46" s="425"/>
      <c r="V46" s="425"/>
      <c r="W46" s="447"/>
      <c r="X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623" t="str">
        <f t="shared" si="13"/>
        <v/>
      </c>
      <c r="BB46" s="623" t="str">
        <f t="shared" si="11"/>
        <v/>
      </c>
      <c r="BC46" s="623" t="str">
        <f t="shared" si="14"/>
        <v/>
      </c>
      <c r="BD46" s="546">
        <f t="shared" si="15"/>
        <v>0</v>
      </c>
      <c r="BE46" s="546">
        <f t="shared" si="16"/>
        <v>0</v>
      </c>
      <c r="BF46" s="546" t="str">
        <f t="shared" si="17"/>
        <v/>
      </c>
      <c r="BG46" s="425"/>
      <c r="BH46" s="425"/>
      <c r="BI46" s="425"/>
      <c r="BJ46" s="425"/>
      <c r="BK46" s="425"/>
      <c r="BL46" s="425"/>
      <c r="BM46" s="425"/>
      <c r="BN46" s="425"/>
      <c r="BO46" s="425"/>
    </row>
    <row r="47" spans="1:67" s="426" customFormat="1" ht="15.95" customHeight="1" x14ac:dyDescent="0.15">
      <c r="A47" s="684"/>
      <c r="B47" s="482" t="s">
        <v>20</v>
      </c>
      <c r="C47" s="596">
        <f t="shared" si="10"/>
        <v>179</v>
      </c>
      <c r="D47" s="558">
        <v>36</v>
      </c>
      <c r="E47" s="559">
        <v>43</v>
      </c>
      <c r="F47" s="559">
        <v>20</v>
      </c>
      <c r="G47" s="559">
        <v>11</v>
      </c>
      <c r="H47" s="559">
        <v>66</v>
      </c>
      <c r="I47" s="560">
        <v>3</v>
      </c>
      <c r="J47" s="558">
        <v>88</v>
      </c>
      <c r="K47" s="560">
        <v>91</v>
      </c>
      <c r="L47" s="550">
        <v>179</v>
      </c>
      <c r="M47" s="617" t="str">
        <f>$BA47&amp;" "&amp;$BB47&amp;""&amp;$BC47</f>
        <v xml:space="preserve"> </v>
      </c>
      <c r="N47" s="425"/>
      <c r="O47" s="425"/>
      <c r="P47" s="425"/>
      <c r="Q47" s="425"/>
      <c r="R47" s="425"/>
      <c r="S47" s="425"/>
      <c r="T47" s="425"/>
      <c r="U47" s="425"/>
      <c r="V47" s="425"/>
      <c r="W47" s="447"/>
      <c r="X47" s="425"/>
      <c r="AD47" s="425"/>
      <c r="AE47" s="425"/>
      <c r="AF47" s="425"/>
      <c r="AG47" s="425"/>
      <c r="AH47" s="425"/>
      <c r="AI47" s="425"/>
      <c r="AJ47" s="425"/>
      <c r="AK47" s="425"/>
      <c r="AL47" s="425"/>
      <c r="AM47" s="425"/>
      <c r="AN47" s="425"/>
      <c r="AO47" s="425"/>
      <c r="AP47" s="425"/>
      <c r="AQ47" s="425"/>
      <c r="AR47" s="425"/>
      <c r="AS47" s="425"/>
      <c r="AT47" s="425"/>
      <c r="AU47" s="425"/>
      <c r="AV47" s="425"/>
      <c r="AW47" s="425"/>
      <c r="AX47" s="425"/>
      <c r="AY47" s="425"/>
      <c r="AZ47" s="425"/>
      <c r="BA47" s="623" t="str">
        <f t="shared" si="13"/>
        <v/>
      </c>
      <c r="BB47" s="623" t="str">
        <f t="shared" si="11"/>
        <v/>
      </c>
      <c r="BC47" s="623" t="str">
        <f t="shared" si="14"/>
        <v/>
      </c>
      <c r="BD47" s="546">
        <f t="shared" si="15"/>
        <v>0</v>
      </c>
      <c r="BE47" s="546">
        <f t="shared" si="16"/>
        <v>0</v>
      </c>
      <c r="BF47" s="546">
        <f t="shared" si="17"/>
        <v>0</v>
      </c>
      <c r="BG47" s="425"/>
      <c r="BH47" s="425"/>
      <c r="BI47" s="425"/>
      <c r="BJ47" s="425"/>
      <c r="BK47" s="425"/>
      <c r="BL47" s="425"/>
      <c r="BM47" s="425"/>
      <c r="BN47" s="425"/>
      <c r="BO47" s="425"/>
    </row>
    <row r="48" spans="1:67" s="425" customFormat="1" ht="30" customHeight="1" x14ac:dyDescent="0.2">
      <c r="A48" s="467" t="s">
        <v>45</v>
      </c>
      <c r="B48" s="432"/>
      <c r="C48" s="432"/>
      <c r="D48" s="448"/>
      <c r="E48" s="448"/>
      <c r="F48" s="448"/>
      <c r="G48" s="448"/>
      <c r="H48" s="448"/>
      <c r="I48" s="448"/>
      <c r="J48" s="448"/>
      <c r="K48" s="483"/>
      <c r="L48" s="484"/>
      <c r="M48" s="624"/>
      <c r="N48" s="429"/>
      <c r="V48" s="447"/>
    </row>
    <row r="49" spans="1:67" s="426" customFormat="1" x14ac:dyDescent="0.2">
      <c r="A49" s="681" t="s">
        <v>4</v>
      </c>
      <c r="B49" s="683" t="s">
        <v>5</v>
      </c>
      <c r="C49" s="675" t="s">
        <v>6</v>
      </c>
      <c r="D49" s="454"/>
      <c r="E49" s="454"/>
      <c r="F49" s="454"/>
      <c r="G49" s="454"/>
      <c r="H49" s="454"/>
      <c r="I49" s="454"/>
      <c r="J49" s="454"/>
      <c r="K49" s="454"/>
      <c r="L49" s="480"/>
      <c r="M49" s="624"/>
      <c r="N49" s="429"/>
      <c r="O49" s="425"/>
      <c r="P49" s="425"/>
      <c r="Q49" s="425"/>
      <c r="R49" s="425"/>
      <c r="S49" s="425"/>
      <c r="T49" s="425"/>
      <c r="U49" s="425"/>
      <c r="V49" s="447"/>
      <c r="W49" s="425"/>
      <c r="X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5"/>
      <c r="BD49" s="425"/>
      <c r="BE49" s="425"/>
      <c r="BF49" s="425"/>
      <c r="BG49" s="425"/>
      <c r="BH49" s="425"/>
      <c r="BI49" s="425"/>
      <c r="BJ49" s="425"/>
      <c r="BK49" s="425"/>
      <c r="BL49" s="425"/>
      <c r="BM49" s="425"/>
      <c r="BN49" s="425"/>
      <c r="BO49" s="425"/>
    </row>
    <row r="50" spans="1:67" s="426" customFormat="1" x14ac:dyDescent="0.2">
      <c r="A50" s="682"/>
      <c r="B50" s="684"/>
      <c r="C50" s="676"/>
      <c r="D50" s="454"/>
      <c r="E50" s="454"/>
      <c r="F50" s="454"/>
      <c r="G50" s="454"/>
      <c r="H50" s="454"/>
      <c r="I50" s="454"/>
      <c r="J50" s="454"/>
      <c r="K50" s="454"/>
      <c r="L50" s="480"/>
      <c r="M50" s="624"/>
      <c r="N50" s="429"/>
      <c r="O50" s="425"/>
      <c r="P50" s="425"/>
      <c r="Q50" s="425"/>
      <c r="R50" s="425"/>
      <c r="S50" s="425"/>
      <c r="T50" s="425"/>
      <c r="U50" s="425"/>
      <c r="V50" s="447"/>
      <c r="W50" s="425"/>
      <c r="X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row>
    <row r="51" spans="1:67" s="426" customFormat="1" ht="15.95" customHeight="1" x14ac:dyDescent="0.2">
      <c r="A51" s="683" t="s">
        <v>46</v>
      </c>
      <c r="B51" s="485" t="s">
        <v>44</v>
      </c>
      <c r="C51" s="594"/>
      <c r="D51" s="454"/>
      <c r="E51" s="454"/>
      <c r="F51" s="454"/>
      <c r="G51" s="454"/>
      <c r="H51" s="425"/>
      <c r="I51" s="454"/>
      <c r="J51" s="454"/>
      <c r="K51" s="437"/>
      <c r="L51" s="480"/>
      <c r="M51" s="624"/>
      <c r="N51" s="429"/>
      <c r="O51" s="425"/>
      <c r="P51" s="425"/>
      <c r="Q51" s="425"/>
      <c r="R51" s="425"/>
      <c r="S51" s="425"/>
      <c r="T51" s="425"/>
      <c r="U51" s="425"/>
      <c r="V51" s="447"/>
      <c r="W51" s="425"/>
      <c r="X51" s="425"/>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5"/>
    </row>
    <row r="52" spans="1:67" s="426" customFormat="1" ht="15.95" customHeight="1" x14ac:dyDescent="0.2">
      <c r="A52" s="684"/>
      <c r="B52" s="470" t="s">
        <v>47</v>
      </c>
      <c r="C52" s="552">
        <v>4</v>
      </c>
      <c r="D52" s="454"/>
      <c r="E52" s="454"/>
      <c r="F52" s="454"/>
      <c r="G52" s="454"/>
      <c r="H52" s="454"/>
      <c r="I52" s="454"/>
      <c r="J52" s="454"/>
      <c r="K52" s="454"/>
      <c r="L52" s="480"/>
      <c r="M52" s="624"/>
      <c r="N52" s="429"/>
      <c r="O52" s="425"/>
      <c r="P52" s="425"/>
      <c r="Q52" s="425"/>
      <c r="R52" s="425"/>
      <c r="S52" s="425"/>
      <c r="T52" s="425"/>
      <c r="U52" s="425"/>
      <c r="V52" s="447"/>
      <c r="W52" s="425"/>
      <c r="X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row>
    <row r="53" spans="1:67" s="426" customFormat="1" ht="15.95" customHeight="1" x14ac:dyDescent="0.2">
      <c r="A53" s="683" t="s">
        <v>48</v>
      </c>
      <c r="B53" s="485" t="s">
        <v>44</v>
      </c>
      <c r="C53" s="594"/>
      <c r="D53" s="454"/>
      <c r="E53" s="454"/>
      <c r="F53" s="454"/>
      <c r="G53" s="454"/>
      <c r="H53" s="454"/>
      <c r="I53" s="454"/>
      <c r="J53" s="454"/>
      <c r="K53" s="454"/>
      <c r="L53" s="480"/>
      <c r="M53" s="624"/>
      <c r="N53" s="429"/>
      <c r="O53" s="425"/>
      <c r="P53" s="425"/>
      <c r="Q53" s="425"/>
      <c r="R53" s="425"/>
      <c r="S53" s="425"/>
      <c r="T53" s="425"/>
      <c r="U53" s="425"/>
      <c r="V53" s="447"/>
      <c r="W53" s="425"/>
      <c r="X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5"/>
    </row>
    <row r="54" spans="1:67" s="426" customFormat="1" ht="15.95" customHeight="1" x14ac:dyDescent="0.2">
      <c r="A54" s="684"/>
      <c r="B54" s="482" t="s">
        <v>47</v>
      </c>
      <c r="C54" s="553">
        <v>63</v>
      </c>
      <c r="D54" s="454"/>
      <c r="E54" s="454"/>
      <c r="F54" s="454"/>
      <c r="G54" s="454"/>
      <c r="H54" s="454"/>
      <c r="I54" s="454"/>
      <c r="J54" s="454"/>
      <c r="K54" s="454"/>
      <c r="L54" s="480"/>
      <c r="M54" s="624"/>
      <c r="N54" s="429"/>
      <c r="O54" s="425"/>
      <c r="P54" s="425"/>
      <c r="Q54" s="425"/>
      <c r="R54" s="425"/>
      <c r="S54" s="425"/>
      <c r="T54" s="425"/>
      <c r="U54" s="425"/>
      <c r="V54" s="447"/>
      <c r="W54" s="425"/>
      <c r="X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5"/>
      <c r="BC54" s="425"/>
      <c r="BD54" s="425"/>
      <c r="BE54" s="425"/>
      <c r="BF54" s="425"/>
      <c r="BG54" s="425"/>
      <c r="BH54" s="425"/>
      <c r="BI54" s="425"/>
      <c r="BJ54" s="425"/>
      <c r="BK54" s="425"/>
      <c r="BL54" s="425"/>
      <c r="BM54" s="425"/>
      <c r="BN54" s="425"/>
      <c r="BO54" s="425"/>
    </row>
    <row r="55" spans="1:67" s="425" customFormat="1" ht="30" customHeight="1" x14ac:dyDescent="0.2">
      <c r="A55" s="486" t="s">
        <v>49</v>
      </c>
      <c r="B55" s="487"/>
      <c r="C55" s="487"/>
      <c r="D55" s="487"/>
      <c r="E55" s="443"/>
      <c r="F55" s="443"/>
      <c r="G55" s="443"/>
      <c r="H55" s="443"/>
      <c r="I55" s="443"/>
      <c r="J55" s="443"/>
      <c r="K55" s="448"/>
      <c r="L55" s="484"/>
      <c r="M55" s="624"/>
      <c r="N55" s="451"/>
      <c r="V55" s="447"/>
    </row>
    <row r="56" spans="1:67" ht="52.5" x14ac:dyDescent="0.2">
      <c r="A56" s="685" t="s">
        <v>4</v>
      </c>
      <c r="B56" s="674"/>
      <c r="C56" s="488" t="s">
        <v>50</v>
      </c>
      <c r="D56" s="488" t="s">
        <v>51</v>
      </c>
      <c r="E56" s="444"/>
      <c r="F56" s="444"/>
      <c r="G56" s="444"/>
      <c r="H56" s="444"/>
      <c r="I56" s="444"/>
      <c r="J56" s="444"/>
      <c r="K56" s="489"/>
      <c r="L56" s="490"/>
      <c r="M56" s="625"/>
      <c r="N56" s="444"/>
      <c r="O56" s="444"/>
      <c r="P56" s="444"/>
      <c r="Q56" s="444"/>
      <c r="R56" s="444"/>
      <c r="S56" s="444"/>
      <c r="T56" s="444"/>
      <c r="U56" s="444"/>
      <c r="V56" s="452"/>
      <c r="W56" s="444"/>
      <c r="X56" s="444"/>
      <c r="AD56" s="444"/>
      <c r="AE56" s="444"/>
      <c r="AF56" s="444"/>
      <c r="AG56" s="444"/>
      <c r="AH56" s="444"/>
      <c r="AI56" s="444"/>
      <c r="AJ56" s="444"/>
      <c r="AK56" s="444"/>
      <c r="AL56" s="444"/>
      <c r="AM56" s="444"/>
      <c r="AN56" s="444"/>
      <c r="AO56" s="444"/>
      <c r="AP56" s="444"/>
      <c r="AQ56" s="444"/>
      <c r="AR56" s="444"/>
      <c r="AS56" s="444"/>
      <c r="AT56" s="444"/>
      <c r="AU56" s="444"/>
      <c r="AV56" s="444"/>
      <c r="AW56" s="444"/>
      <c r="AX56" s="444"/>
      <c r="AY56" s="444"/>
      <c r="AZ56" s="444"/>
      <c r="BA56" s="444"/>
      <c r="BB56" s="444"/>
      <c r="BC56" s="444"/>
      <c r="BD56" s="444"/>
      <c r="BE56" s="444"/>
      <c r="BF56" s="444"/>
      <c r="BG56" s="444"/>
      <c r="BH56" s="444"/>
      <c r="BI56" s="444"/>
      <c r="BJ56" s="444"/>
      <c r="BK56" s="444"/>
      <c r="BL56" s="444"/>
      <c r="BM56" s="444"/>
      <c r="BN56" s="444"/>
      <c r="BO56" s="444"/>
    </row>
    <row r="57" spans="1:67" ht="15.95" customHeight="1" x14ac:dyDescent="0.2">
      <c r="A57" s="653" t="s">
        <v>33</v>
      </c>
      <c r="B57" s="653"/>
      <c r="C57" s="551">
        <v>21</v>
      </c>
      <c r="D57" s="551">
        <v>21</v>
      </c>
      <c r="E57" s="444"/>
      <c r="F57" s="444"/>
      <c r="G57" s="444"/>
      <c r="H57" s="444"/>
      <c r="I57" s="444"/>
      <c r="J57" s="444"/>
      <c r="K57" s="489"/>
      <c r="L57" s="490"/>
      <c r="M57" s="625"/>
      <c r="N57" s="444"/>
      <c r="O57" s="444"/>
      <c r="P57" s="444"/>
      <c r="Q57" s="444"/>
      <c r="R57" s="444"/>
      <c r="S57" s="444"/>
      <c r="T57" s="444"/>
      <c r="U57" s="444"/>
      <c r="V57" s="452"/>
      <c r="W57" s="444"/>
      <c r="X57" s="444"/>
      <c r="AD57" s="444"/>
      <c r="AE57" s="444"/>
      <c r="AF57" s="444"/>
      <c r="AG57" s="444"/>
      <c r="AH57" s="444"/>
      <c r="AI57" s="444"/>
      <c r="AJ57" s="444"/>
      <c r="AK57" s="444"/>
      <c r="AL57" s="444"/>
      <c r="AM57" s="444"/>
      <c r="AN57" s="444"/>
      <c r="AO57" s="444"/>
      <c r="AP57" s="444"/>
      <c r="AQ57" s="444"/>
      <c r="AR57" s="444"/>
      <c r="AS57" s="444"/>
      <c r="AT57" s="444"/>
      <c r="AU57" s="444"/>
      <c r="AV57" s="444"/>
      <c r="AW57" s="444"/>
      <c r="AX57" s="444"/>
      <c r="AY57" s="444"/>
      <c r="AZ57" s="444"/>
      <c r="BA57" s="444"/>
      <c r="BB57" s="444"/>
      <c r="BC57" s="444"/>
      <c r="BD57" s="444"/>
      <c r="BE57" s="444"/>
      <c r="BF57" s="444"/>
      <c r="BG57" s="444"/>
      <c r="BH57" s="444"/>
      <c r="BI57" s="444"/>
      <c r="BJ57" s="444"/>
      <c r="BK57" s="444"/>
      <c r="BL57" s="444"/>
      <c r="BM57" s="444"/>
      <c r="BN57" s="444"/>
      <c r="BO57" s="444"/>
    </row>
    <row r="58" spans="1:67" ht="15.95" customHeight="1" x14ac:dyDescent="0.2">
      <c r="A58" s="658" t="s">
        <v>52</v>
      </c>
      <c r="B58" s="658"/>
      <c r="C58" s="575"/>
      <c r="D58" s="553">
        <v>2</v>
      </c>
      <c r="E58" s="492"/>
      <c r="F58" s="489"/>
      <c r="G58" s="489"/>
      <c r="H58" s="489"/>
      <c r="I58" s="489"/>
      <c r="J58" s="489"/>
      <c r="K58" s="489"/>
      <c r="L58" s="490"/>
      <c r="M58" s="625"/>
      <c r="N58" s="442"/>
      <c r="O58" s="444"/>
      <c r="P58" s="444"/>
      <c r="Q58" s="444"/>
      <c r="R58" s="444"/>
      <c r="S58" s="444"/>
      <c r="T58" s="444"/>
      <c r="U58" s="444"/>
      <c r="V58" s="452"/>
      <c r="W58" s="444"/>
      <c r="X58" s="44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4"/>
      <c r="AZ58" s="444"/>
      <c r="BA58" s="444"/>
      <c r="BB58" s="444"/>
      <c r="BC58" s="444"/>
      <c r="BD58" s="444"/>
      <c r="BE58" s="444"/>
      <c r="BF58" s="444"/>
      <c r="BG58" s="444"/>
      <c r="BH58" s="444"/>
      <c r="BI58" s="444"/>
      <c r="BJ58" s="444"/>
      <c r="BK58" s="444"/>
      <c r="BL58" s="444"/>
      <c r="BM58" s="444"/>
      <c r="BN58" s="444"/>
      <c r="BO58" s="444"/>
    </row>
    <row r="59" spans="1:67" s="444" customFormat="1" ht="30" customHeight="1" x14ac:dyDescent="0.2">
      <c r="A59" s="526" t="s">
        <v>53</v>
      </c>
      <c r="B59" s="494"/>
      <c r="C59" s="494"/>
      <c r="D59" s="494"/>
      <c r="E59" s="495"/>
      <c r="F59" s="495"/>
      <c r="G59" s="495"/>
      <c r="H59" s="495"/>
      <c r="I59" s="495"/>
      <c r="J59" s="495"/>
      <c r="K59" s="496"/>
      <c r="L59" s="497"/>
      <c r="M59" s="625"/>
      <c r="N59" s="626"/>
      <c r="V59" s="452"/>
    </row>
    <row r="60" spans="1:67" ht="15" customHeight="1" x14ac:dyDescent="0.15">
      <c r="A60" s="666" t="s">
        <v>54</v>
      </c>
      <c r="B60" s="667" t="s">
        <v>55</v>
      </c>
      <c r="C60" s="670" t="s">
        <v>6</v>
      </c>
      <c r="D60" s="672" t="s">
        <v>7</v>
      </c>
      <c r="E60" s="673"/>
      <c r="F60" s="673"/>
      <c r="G60" s="673"/>
      <c r="H60" s="673"/>
      <c r="I60" s="674"/>
      <c r="J60" s="675" t="s">
        <v>9</v>
      </c>
      <c r="K60" s="499"/>
      <c r="L60" s="490"/>
      <c r="M60" s="444"/>
      <c r="N60" s="444"/>
      <c r="O60" s="444"/>
      <c r="P60" s="444"/>
      <c r="Q60" s="444"/>
      <c r="R60" s="444"/>
      <c r="S60" s="444"/>
      <c r="T60" s="452"/>
      <c r="U60" s="444"/>
      <c r="V60" s="444"/>
      <c r="W60" s="444"/>
      <c r="X60" s="44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c r="BA60" s="444"/>
      <c r="BB60" s="444"/>
      <c r="BC60" s="444"/>
      <c r="BD60" s="444"/>
      <c r="BE60" s="444"/>
      <c r="BF60" s="444"/>
      <c r="BG60" s="444"/>
      <c r="BH60" s="444"/>
      <c r="BI60" s="444"/>
      <c r="BJ60" s="444"/>
      <c r="BK60" s="444"/>
      <c r="BL60" s="444"/>
      <c r="BM60" s="444"/>
    </row>
    <row r="61" spans="1:67" ht="21" customHeight="1" x14ac:dyDescent="0.15">
      <c r="A61" s="668"/>
      <c r="B61" s="669"/>
      <c r="C61" s="671"/>
      <c r="D61" s="458" t="s">
        <v>10</v>
      </c>
      <c r="E61" s="459" t="s">
        <v>11</v>
      </c>
      <c r="F61" s="459" t="s">
        <v>12</v>
      </c>
      <c r="G61" s="459" t="s">
        <v>13</v>
      </c>
      <c r="H61" s="459" t="s">
        <v>14</v>
      </c>
      <c r="I61" s="460" t="s">
        <v>15</v>
      </c>
      <c r="J61" s="676"/>
      <c r="K61" s="490"/>
      <c r="L61" s="490"/>
      <c r="M61" s="444"/>
      <c r="N61" s="444"/>
      <c r="O61" s="444"/>
      <c r="P61" s="444"/>
      <c r="Q61" s="444"/>
      <c r="R61" s="444"/>
      <c r="S61" s="444"/>
      <c r="T61" s="452"/>
      <c r="U61" s="444"/>
      <c r="V61" s="444"/>
      <c r="W61" s="444"/>
      <c r="X61" s="444"/>
      <c r="AD61" s="444"/>
      <c r="AE61" s="444"/>
      <c r="AF61" s="444"/>
      <c r="AG61" s="444"/>
      <c r="AH61" s="444"/>
      <c r="AI61" s="444"/>
      <c r="AJ61" s="444"/>
      <c r="AK61" s="444"/>
      <c r="AL61" s="444"/>
      <c r="AM61" s="444"/>
      <c r="AN61" s="444"/>
      <c r="AO61" s="444"/>
      <c r="AP61" s="444"/>
      <c r="AQ61" s="444"/>
      <c r="AR61" s="444"/>
      <c r="AS61" s="444"/>
      <c r="AT61" s="444"/>
      <c r="AU61" s="444"/>
      <c r="AV61" s="444"/>
      <c r="AW61" s="444"/>
      <c r="AX61" s="444"/>
      <c r="AY61" s="444"/>
      <c r="AZ61" s="444"/>
      <c r="BA61" s="444"/>
      <c r="BB61" s="444"/>
      <c r="BC61" s="444"/>
      <c r="BD61" s="444"/>
      <c r="BE61" s="444"/>
      <c r="BF61" s="444"/>
      <c r="BG61" s="444"/>
      <c r="BH61" s="444"/>
      <c r="BI61" s="444"/>
      <c r="BJ61" s="444"/>
      <c r="BK61" s="444"/>
      <c r="BL61" s="444"/>
      <c r="BM61" s="444"/>
    </row>
    <row r="62" spans="1:67" ht="21" x14ac:dyDescent="0.2">
      <c r="A62" s="463" t="s">
        <v>56</v>
      </c>
      <c r="B62" s="547" t="s">
        <v>57</v>
      </c>
      <c r="C62" s="576">
        <f>SUM(D62:I62)</f>
        <v>0</v>
      </c>
      <c r="D62" s="590"/>
      <c r="E62" s="591"/>
      <c r="F62" s="591"/>
      <c r="G62" s="591"/>
      <c r="H62" s="591"/>
      <c r="I62" s="592"/>
      <c r="J62" s="586"/>
      <c r="K62" s="436" t="str">
        <f>$BA62&amp;" "&amp;$BB62</f>
        <v xml:space="preserve"> </v>
      </c>
      <c r="L62" s="508"/>
      <c r="M62" s="444"/>
      <c r="N62" s="444"/>
      <c r="O62" s="444"/>
      <c r="P62" s="444"/>
      <c r="Q62" s="444"/>
      <c r="R62" s="444"/>
      <c r="S62" s="444"/>
      <c r="T62" s="444"/>
      <c r="U62" s="452"/>
      <c r="V62" s="444"/>
      <c r="W62" s="444"/>
      <c r="X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623" t="str">
        <f>IF($C62=0,"",IF($J62="",IF($C62="",""," No olvide escribir la columna Beneficiarios."),""))</f>
        <v/>
      </c>
      <c r="BB62" s="623" t="str">
        <f>IF($C62&lt;$J62," El número de Beneficiarios no puede ser mayor que el Total.","")</f>
        <v/>
      </c>
      <c r="BD62" s="546">
        <f>IF($C62&lt;$J62,1,0)</f>
        <v>0</v>
      </c>
      <c r="BE62" s="546" t="str">
        <f>IF($C62=0,"",IF($J62="",IF($C62="","",1),0))</f>
        <v/>
      </c>
      <c r="BF62" s="444"/>
      <c r="BG62" s="444"/>
      <c r="BH62" s="444"/>
      <c r="BI62" s="444"/>
      <c r="BJ62" s="444"/>
      <c r="BK62" s="444"/>
      <c r="BL62" s="444"/>
      <c r="BM62" s="444"/>
    </row>
    <row r="63" spans="1:67" ht="21" x14ac:dyDescent="0.2">
      <c r="A63" s="488" t="s">
        <v>58</v>
      </c>
      <c r="B63" s="524" t="s">
        <v>59</v>
      </c>
      <c r="C63" s="601">
        <f>SUM(D63:I63)</f>
        <v>0</v>
      </c>
      <c r="D63" s="597"/>
      <c r="E63" s="598"/>
      <c r="F63" s="598"/>
      <c r="G63" s="598"/>
      <c r="H63" s="598"/>
      <c r="I63" s="584"/>
      <c r="J63" s="588"/>
      <c r="K63" s="436" t="str">
        <f>$BA63&amp;" "&amp;$BB63</f>
        <v xml:space="preserve"> </v>
      </c>
      <c r="L63" s="508"/>
      <c r="M63" s="444"/>
      <c r="N63" s="444"/>
      <c r="O63" s="444"/>
      <c r="P63" s="444"/>
      <c r="Q63" s="444"/>
      <c r="R63" s="444"/>
      <c r="S63" s="444"/>
      <c r="T63" s="444"/>
      <c r="U63" s="452"/>
      <c r="V63" s="444"/>
      <c r="W63" s="444"/>
      <c r="X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623" t="str">
        <f>IF($C63=0,"",IF($J63="",IF($C63="",""," No olvide escribir la columna Beneficiarios."),""))</f>
        <v/>
      </c>
      <c r="BB63" s="623" t="str">
        <f>IF($C63&lt;$J63," El número de Beneficiarios no puede ser mayor que el Total.","")</f>
        <v/>
      </c>
      <c r="BD63" s="546">
        <f>IF($C63&lt;$J63,1,0)</f>
        <v>0</v>
      </c>
      <c r="BE63" s="546" t="str">
        <f>IF($C63=0,"",IF($J63="",IF($C63="","",1),0))</f>
        <v/>
      </c>
      <c r="BF63" s="444"/>
      <c r="BG63" s="444"/>
      <c r="BH63" s="444"/>
      <c r="BI63" s="444"/>
      <c r="BJ63" s="444"/>
      <c r="BK63" s="444"/>
      <c r="BL63" s="444"/>
      <c r="BM63" s="444"/>
    </row>
    <row r="64" spans="1:67" s="444" customFormat="1" ht="30" customHeight="1" x14ac:dyDescent="0.2">
      <c r="A64" s="664" t="s">
        <v>60</v>
      </c>
      <c r="B64" s="665"/>
      <c r="C64" s="665"/>
      <c r="D64" s="665"/>
      <c r="E64" s="665"/>
      <c r="F64" s="665"/>
      <c r="G64" s="665"/>
      <c r="H64" s="665"/>
      <c r="I64" s="665"/>
      <c r="J64" s="665"/>
      <c r="K64" s="665"/>
      <c r="L64" s="665"/>
      <c r="M64" s="625"/>
      <c r="N64" s="627"/>
      <c r="V64" s="452"/>
    </row>
    <row r="65" spans="1:67" ht="15" customHeight="1" x14ac:dyDescent="0.15">
      <c r="A65" s="666" t="s">
        <v>4</v>
      </c>
      <c r="B65" s="667"/>
      <c r="C65" s="670" t="s">
        <v>6</v>
      </c>
      <c r="D65" s="672" t="s">
        <v>7</v>
      </c>
      <c r="E65" s="673"/>
      <c r="F65" s="673"/>
      <c r="G65" s="673"/>
      <c r="H65" s="673"/>
      <c r="I65" s="674"/>
      <c r="J65" s="672" t="s">
        <v>36</v>
      </c>
      <c r="K65" s="674"/>
      <c r="L65" s="675" t="s">
        <v>9</v>
      </c>
      <c r="M65" s="625"/>
      <c r="N65" s="625"/>
      <c r="O65" s="444"/>
      <c r="P65" s="444"/>
      <c r="Q65" s="444"/>
      <c r="R65" s="444"/>
      <c r="S65" s="444"/>
      <c r="T65" s="444"/>
      <c r="U65" s="444"/>
      <c r="V65" s="452"/>
      <c r="W65" s="444"/>
      <c r="X65" s="444"/>
      <c r="AD65" s="444"/>
      <c r="AE65" s="444"/>
      <c r="AF65" s="444"/>
      <c r="AG65" s="444"/>
      <c r="AH65" s="444"/>
      <c r="AI65" s="444"/>
      <c r="AJ65" s="444"/>
      <c r="AK65" s="444"/>
      <c r="AL65" s="444"/>
      <c r="AM65" s="444"/>
      <c r="AN65" s="444"/>
      <c r="AO65" s="444"/>
      <c r="AP65" s="444"/>
      <c r="AQ65" s="444"/>
      <c r="AR65" s="444"/>
      <c r="AS65" s="444"/>
      <c r="AT65" s="444"/>
      <c r="AU65" s="444"/>
      <c r="AV65" s="444"/>
      <c r="AW65" s="444"/>
      <c r="AX65" s="444"/>
      <c r="AY65" s="444"/>
      <c r="AZ65" s="444"/>
      <c r="BA65" s="444"/>
      <c r="BB65" s="444"/>
      <c r="BC65" s="444"/>
      <c r="BD65" s="444"/>
      <c r="BE65" s="444"/>
      <c r="BF65" s="444"/>
      <c r="BG65" s="444"/>
      <c r="BH65" s="444"/>
      <c r="BI65" s="444"/>
      <c r="BJ65" s="444"/>
      <c r="BK65" s="444"/>
      <c r="BL65" s="444"/>
      <c r="BM65" s="444"/>
      <c r="BN65" s="444"/>
      <c r="BO65" s="444"/>
    </row>
    <row r="66" spans="1:67" ht="21" customHeight="1" x14ac:dyDescent="0.15">
      <c r="A66" s="668"/>
      <c r="B66" s="669"/>
      <c r="C66" s="671"/>
      <c r="D66" s="458" t="s">
        <v>10</v>
      </c>
      <c r="E66" s="459" t="s">
        <v>11</v>
      </c>
      <c r="F66" s="459" t="s">
        <v>12</v>
      </c>
      <c r="G66" s="459" t="s">
        <v>13</v>
      </c>
      <c r="H66" s="459" t="s">
        <v>14</v>
      </c>
      <c r="I66" s="460" t="s">
        <v>15</v>
      </c>
      <c r="J66" s="461" t="s">
        <v>16</v>
      </c>
      <c r="K66" s="462" t="s">
        <v>17</v>
      </c>
      <c r="L66" s="676"/>
      <c r="M66" s="625"/>
      <c r="N66" s="625"/>
      <c r="O66" s="444"/>
      <c r="P66" s="444"/>
      <c r="Q66" s="444"/>
      <c r="R66" s="444"/>
      <c r="S66" s="444"/>
      <c r="T66" s="444"/>
      <c r="U66" s="444"/>
      <c r="V66" s="452"/>
      <c r="W66" s="444"/>
      <c r="X66" s="444"/>
      <c r="AD66" s="444"/>
      <c r="AE66" s="444"/>
      <c r="AF66" s="444"/>
      <c r="AG66" s="444"/>
      <c r="AH66" s="444"/>
      <c r="AI66" s="444"/>
      <c r="AJ66" s="444"/>
      <c r="AK66" s="444"/>
      <c r="AL66" s="444"/>
      <c r="AM66" s="444"/>
      <c r="AN66" s="444"/>
      <c r="AO66" s="444"/>
      <c r="AP66" s="444"/>
      <c r="AQ66" s="444"/>
      <c r="AR66" s="444"/>
      <c r="AS66" s="444"/>
      <c r="AT66" s="444"/>
      <c r="AU66" s="444"/>
      <c r="AV66" s="444"/>
      <c r="AW66" s="444"/>
      <c r="AX66" s="444"/>
      <c r="AY66" s="444"/>
      <c r="AZ66" s="444"/>
      <c r="BA66" s="444"/>
      <c r="BB66" s="444"/>
      <c r="BC66" s="444"/>
      <c r="BD66" s="444"/>
      <c r="BE66" s="444"/>
      <c r="BF66" s="444"/>
      <c r="BG66" s="444"/>
      <c r="BH66" s="444"/>
      <c r="BI66" s="444"/>
      <c r="BJ66" s="444"/>
      <c r="BK66" s="444"/>
      <c r="BL66" s="444"/>
      <c r="BM66" s="444"/>
      <c r="BN66" s="444"/>
      <c r="BO66" s="444"/>
    </row>
    <row r="67" spans="1:67" ht="15.95" customHeight="1" x14ac:dyDescent="0.15">
      <c r="A67" s="655" t="s">
        <v>61</v>
      </c>
      <c r="B67" s="500" t="s">
        <v>19</v>
      </c>
      <c r="C67" s="562">
        <f t="shared" ref="C67:C72" si="19">SUM(D67:I67)</f>
        <v>0</v>
      </c>
      <c r="D67" s="567"/>
      <c r="E67" s="568"/>
      <c r="F67" s="568"/>
      <c r="G67" s="568"/>
      <c r="H67" s="568"/>
      <c r="I67" s="580"/>
      <c r="J67" s="567"/>
      <c r="K67" s="580"/>
      <c r="L67" s="587"/>
      <c r="M67" s="628" t="s">
        <v>62</v>
      </c>
      <c r="N67" s="444"/>
      <c r="O67" s="444"/>
      <c r="P67" s="444"/>
      <c r="Q67" s="444"/>
      <c r="R67" s="444"/>
      <c r="S67" s="444"/>
      <c r="T67" s="444"/>
      <c r="U67" s="444"/>
      <c r="V67" s="444"/>
      <c r="W67" s="452"/>
      <c r="X67" s="444"/>
      <c r="AD67" s="444"/>
      <c r="AE67" s="444"/>
      <c r="AF67" s="444"/>
      <c r="AG67" s="444"/>
      <c r="AH67" s="444"/>
      <c r="AI67" s="444"/>
      <c r="AJ67" s="444"/>
      <c r="AK67" s="444"/>
      <c r="AL67" s="444"/>
      <c r="AM67" s="444"/>
      <c r="AN67" s="444"/>
      <c r="AO67" s="444"/>
      <c r="AP67" s="444"/>
      <c r="AQ67" s="444"/>
      <c r="AR67" s="444"/>
      <c r="AS67" s="444"/>
      <c r="AT67" s="444"/>
      <c r="AU67" s="444"/>
      <c r="AV67" s="444"/>
      <c r="AW67" s="444"/>
      <c r="AX67" s="444"/>
      <c r="AY67" s="444"/>
      <c r="AZ67" s="444"/>
      <c r="BA67" s="629" t="s">
        <v>63</v>
      </c>
      <c r="BB67" s="629" t="s">
        <v>63</v>
      </c>
      <c r="BC67" s="629" t="s">
        <v>63</v>
      </c>
      <c r="BD67" s="546">
        <f>IF($C67&lt;&gt;($J67+$K67),1,0)</f>
        <v>0</v>
      </c>
      <c r="BE67" s="546">
        <f>IF($C67&lt;$L67,1,0)</f>
        <v>0</v>
      </c>
      <c r="BF67" s="546" t="str">
        <f>IF($C67=0,"",IF($L67="",IF($C67="","",1),0))</f>
        <v/>
      </c>
      <c r="BG67" s="444"/>
      <c r="BH67" s="444"/>
      <c r="BI67" s="444"/>
      <c r="BJ67" s="444"/>
      <c r="BK67" s="444"/>
      <c r="BL67" s="444"/>
      <c r="BM67" s="444"/>
      <c r="BN67" s="444"/>
      <c r="BO67" s="444"/>
    </row>
    <row r="68" spans="1:67" ht="15.95" customHeight="1" x14ac:dyDescent="0.15">
      <c r="A68" s="661"/>
      <c r="B68" s="501" t="s">
        <v>44</v>
      </c>
      <c r="C68" s="563">
        <f t="shared" si="19"/>
        <v>0</v>
      </c>
      <c r="D68" s="556"/>
      <c r="E68" s="557"/>
      <c r="F68" s="557"/>
      <c r="G68" s="557"/>
      <c r="H68" s="557"/>
      <c r="I68" s="554"/>
      <c r="J68" s="556"/>
      <c r="K68" s="554"/>
      <c r="L68" s="549"/>
      <c r="M68" s="628" t="s">
        <v>62</v>
      </c>
      <c r="N68" s="444"/>
      <c r="O68" s="444"/>
      <c r="P68" s="444"/>
      <c r="Q68" s="444"/>
      <c r="R68" s="444"/>
      <c r="S68" s="444"/>
      <c r="T68" s="444"/>
      <c r="U68" s="444"/>
      <c r="V68" s="444"/>
      <c r="W68" s="452"/>
      <c r="X68" s="444"/>
      <c r="AD68" s="444"/>
      <c r="AE68" s="444"/>
      <c r="AF68" s="444"/>
      <c r="AG68" s="444"/>
      <c r="AH68" s="444"/>
      <c r="AI68" s="444"/>
      <c r="AJ68" s="444"/>
      <c r="AK68" s="444"/>
      <c r="AL68" s="444"/>
      <c r="AM68" s="444"/>
      <c r="AN68" s="444"/>
      <c r="AO68" s="444"/>
      <c r="AP68" s="444"/>
      <c r="AQ68" s="444"/>
      <c r="AR68" s="444"/>
      <c r="AS68" s="444"/>
      <c r="AT68" s="444"/>
      <c r="AU68" s="444"/>
      <c r="AV68" s="444"/>
      <c r="AW68" s="444"/>
      <c r="AX68" s="444"/>
      <c r="AY68" s="444"/>
      <c r="AZ68" s="444"/>
      <c r="BA68" s="629" t="s">
        <v>63</v>
      </c>
      <c r="BB68" s="629" t="s">
        <v>63</v>
      </c>
      <c r="BC68" s="629" t="s">
        <v>63</v>
      </c>
      <c r="BD68" s="546">
        <f t="shared" ref="BD68:BD87" si="20">IF($C68&lt;&gt;($J68+$K68),1,0)</f>
        <v>0</v>
      </c>
      <c r="BE68" s="546">
        <f t="shared" ref="BE68:BE88" si="21">IF($C68&lt;$L68,1,0)</f>
        <v>0</v>
      </c>
      <c r="BF68" s="546" t="str">
        <f t="shared" ref="BF68:BF87" si="22">IF($C68=0,"",IF($L68="",IF($C68="","",1),0))</f>
        <v/>
      </c>
      <c r="BG68" s="444"/>
      <c r="BH68" s="444"/>
      <c r="BI68" s="444"/>
      <c r="BJ68" s="444"/>
      <c r="BK68" s="444"/>
      <c r="BL68" s="444"/>
      <c r="BM68" s="444"/>
      <c r="BN68" s="444"/>
      <c r="BO68" s="444"/>
    </row>
    <row r="69" spans="1:67" ht="15.95" customHeight="1" x14ac:dyDescent="0.15">
      <c r="A69" s="661"/>
      <c r="B69" s="501" t="s">
        <v>20</v>
      </c>
      <c r="C69" s="563">
        <f t="shared" si="19"/>
        <v>1</v>
      </c>
      <c r="D69" s="556"/>
      <c r="E69" s="557"/>
      <c r="F69" s="557"/>
      <c r="G69" s="557"/>
      <c r="H69" s="557">
        <v>1</v>
      </c>
      <c r="I69" s="554"/>
      <c r="J69" s="556"/>
      <c r="K69" s="554">
        <v>1</v>
      </c>
      <c r="L69" s="549">
        <v>1</v>
      </c>
      <c r="M69" s="628" t="s">
        <v>62</v>
      </c>
      <c r="N69" s="444"/>
      <c r="O69" s="444"/>
      <c r="P69" s="444"/>
      <c r="Q69" s="444"/>
      <c r="R69" s="444"/>
      <c r="S69" s="444"/>
      <c r="T69" s="444"/>
      <c r="U69" s="444"/>
      <c r="V69" s="444"/>
      <c r="W69" s="452"/>
      <c r="X69" s="444"/>
      <c r="AD69" s="444"/>
      <c r="AE69" s="444"/>
      <c r="AF69" s="444"/>
      <c r="AG69" s="444"/>
      <c r="AH69" s="444"/>
      <c r="AI69" s="444"/>
      <c r="AJ69" s="444"/>
      <c r="AK69" s="444"/>
      <c r="AL69" s="444"/>
      <c r="AM69" s="444"/>
      <c r="AN69" s="444"/>
      <c r="AO69" s="444"/>
      <c r="AP69" s="444"/>
      <c r="AQ69" s="444"/>
      <c r="AR69" s="444"/>
      <c r="AS69" s="444"/>
      <c r="AT69" s="444"/>
      <c r="AU69" s="444"/>
      <c r="AV69" s="444"/>
      <c r="AW69" s="444"/>
      <c r="AX69" s="444"/>
      <c r="AY69" s="444"/>
      <c r="AZ69" s="444"/>
      <c r="BA69" s="629" t="s">
        <v>63</v>
      </c>
      <c r="BB69" s="629" t="s">
        <v>63</v>
      </c>
      <c r="BC69" s="629" t="s">
        <v>63</v>
      </c>
      <c r="BD69" s="546">
        <f t="shared" si="20"/>
        <v>0</v>
      </c>
      <c r="BE69" s="546">
        <f t="shared" si="21"/>
        <v>0</v>
      </c>
      <c r="BF69" s="546">
        <f t="shared" si="22"/>
        <v>0</v>
      </c>
      <c r="BG69" s="444"/>
      <c r="BH69" s="444"/>
      <c r="BI69" s="444"/>
      <c r="BJ69" s="444"/>
      <c r="BK69" s="444"/>
      <c r="BL69" s="444"/>
      <c r="BM69" s="444"/>
      <c r="BN69" s="444"/>
      <c r="BO69" s="444"/>
    </row>
    <row r="70" spans="1:67" ht="15.95" customHeight="1" x14ac:dyDescent="0.15">
      <c r="A70" s="661"/>
      <c r="B70" s="501" t="s">
        <v>42</v>
      </c>
      <c r="C70" s="563">
        <f t="shared" si="19"/>
        <v>0</v>
      </c>
      <c r="D70" s="556"/>
      <c r="E70" s="557"/>
      <c r="F70" s="557"/>
      <c r="G70" s="557"/>
      <c r="H70" s="557"/>
      <c r="I70" s="554"/>
      <c r="J70" s="556"/>
      <c r="K70" s="554"/>
      <c r="L70" s="549"/>
      <c r="M70" s="628" t="s">
        <v>62</v>
      </c>
      <c r="N70" s="444"/>
      <c r="O70" s="444"/>
      <c r="P70" s="444"/>
      <c r="Q70" s="444"/>
      <c r="R70" s="444"/>
      <c r="S70" s="444"/>
      <c r="T70" s="444"/>
      <c r="U70" s="444"/>
      <c r="V70" s="444"/>
      <c r="W70" s="452"/>
      <c r="X70" s="444"/>
      <c r="AD70" s="444"/>
      <c r="AE70" s="444"/>
      <c r="AF70" s="444"/>
      <c r="AG70" s="444"/>
      <c r="AH70" s="444"/>
      <c r="AI70" s="444"/>
      <c r="AJ70" s="444"/>
      <c r="AK70" s="444"/>
      <c r="AL70" s="444"/>
      <c r="AM70" s="444"/>
      <c r="AN70" s="444"/>
      <c r="AO70" s="444"/>
      <c r="AP70" s="444"/>
      <c r="AQ70" s="444"/>
      <c r="AR70" s="444"/>
      <c r="AS70" s="444"/>
      <c r="AT70" s="444"/>
      <c r="AU70" s="444"/>
      <c r="AV70" s="444"/>
      <c r="AW70" s="444"/>
      <c r="AX70" s="444"/>
      <c r="AY70" s="444"/>
      <c r="AZ70" s="444"/>
      <c r="BA70" s="629" t="s">
        <v>63</v>
      </c>
      <c r="BB70" s="629" t="s">
        <v>63</v>
      </c>
      <c r="BC70" s="629" t="s">
        <v>63</v>
      </c>
      <c r="BD70" s="546">
        <f t="shared" si="20"/>
        <v>0</v>
      </c>
      <c r="BE70" s="546">
        <f t="shared" si="21"/>
        <v>0</v>
      </c>
      <c r="BF70" s="546" t="str">
        <f t="shared" si="22"/>
        <v/>
      </c>
      <c r="BG70" s="444"/>
      <c r="BH70" s="444"/>
      <c r="BI70" s="444"/>
      <c r="BJ70" s="444"/>
      <c r="BK70" s="444"/>
      <c r="BL70" s="444"/>
      <c r="BM70" s="444"/>
      <c r="BN70" s="444"/>
      <c r="BO70" s="444"/>
    </row>
    <row r="71" spans="1:67" ht="15.95" customHeight="1" x14ac:dyDescent="0.15">
      <c r="A71" s="661"/>
      <c r="B71" s="501" t="s">
        <v>23</v>
      </c>
      <c r="C71" s="563">
        <f t="shared" si="19"/>
        <v>0</v>
      </c>
      <c r="D71" s="556"/>
      <c r="E71" s="557"/>
      <c r="F71" s="557"/>
      <c r="G71" s="557"/>
      <c r="H71" s="557"/>
      <c r="I71" s="554"/>
      <c r="J71" s="556"/>
      <c r="K71" s="554"/>
      <c r="L71" s="549"/>
      <c r="M71" s="628" t="s">
        <v>62</v>
      </c>
      <c r="N71" s="444"/>
      <c r="O71" s="444"/>
      <c r="P71" s="444"/>
      <c r="Q71" s="444"/>
      <c r="R71" s="444"/>
      <c r="S71" s="444"/>
      <c r="T71" s="444"/>
      <c r="U71" s="444"/>
      <c r="V71" s="444"/>
      <c r="W71" s="452"/>
      <c r="X71" s="444"/>
      <c r="AD71" s="444"/>
      <c r="AE71" s="444"/>
      <c r="AF71" s="444"/>
      <c r="AG71" s="444"/>
      <c r="AH71" s="444"/>
      <c r="AI71" s="444"/>
      <c r="AJ71" s="444"/>
      <c r="AK71" s="444"/>
      <c r="AL71" s="444"/>
      <c r="AM71" s="444"/>
      <c r="AN71" s="444"/>
      <c r="AO71" s="444"/>
      <c r="AP71" s="444"/>
      <c r="AQ71" s="444"/>
      <c r="AR71" s="444"/>
      <c r="AS71" s="444"/>
      <c r="AT71" s="444"/>
      <c r="AU71" s="444"/>
      <c r="AV71" s="444"/>
      <c r="AW71" s="444"/>
      <c r="AX71" s="444"/>
      <c r="AY71" s="444"/>
      <c r="AZ71" s="444"/>
      <c r="BA71" s="629" t="s">
        <v>63</v>
      </c>
      <c r="BB71" s="629" t="s">
        <v>63</v>
      </c>
      <c r="BC71" s="629" t="s">
        <v>63</v>
      </c>
      <c r="BD71" s="546">
        <f t="shared" si="20"/>
        <v>0</v>
      </c>
      <c r="BE71" s="546">
        <f t="shared" si="21"/>
        <v>0</v>
      </c>
      <c r="BF71" s="546" t="str">
        <f t="shared" si="22"/>
        <v/>
      </c>
      <c r="BG71" s="444"/>
      <c r="BH71" s="444"/>
      <c r="BI71" s="444"/>
      <c r="BJ71" s="444"/>
      <c r="BK71" s="444"/>
      <c r="BL71" s="444"/>
      <c r="BM71" s="444"/>
      <c r="BN71" s="444"/>
      <c r="BO71" s="444"/>
    </row>
    <row r="72" spans="1:67" ht="15.95" customHeight="1" x14ac:dyDescent="0.15">
      <c r="A72" s="656"/>
      <c r="B72" s="502" t="s">
        <v>24</v>
      </c>
      <c r="C72" s="564">
        <f t="shared" si="19"/>
        <v>0</v>
      </c>
      <c r="D72" s="558"/>
      <c r="E72" s="559"/>
      <c r="F72" s="559"/>
      <c r="G72" s="559"/>
      <c r="H72" s="559"/>
      <c r="I72" s="560"/>
      <c r="J72" s="558"/>
      <c r="K72" s="560"/>
      <c r="L72" s="550"/>
      <c r="M72" s="628" t="s">
        <v>62</v>
      </c>
      <c r="N72" s="444"/>
      <c r="O72" s="444"/>
      <c r="P72" s="444"/>
      <c r="Q72" s="444"/>
      <c r="R72" s="444"/>
      <c r="S72" s="444"/>
      <c r="T72" s="444"/>
      <c r="U72" s="444"/>
      <c r="V72" s="444"/>
      <c r="W72" s="452"/>
      <c r="X72" s="444"/>
      <c r="AD72" s="444"/>
      <c r="AE72" s="444"/>
      <c r="AF72" s="444"/>
      <c r="AG72" s="444"/>
      <c r="AH72" s="444"/>
      <c r="AI72" s="444"/>
      <c r="AJ72" s="444"/>
      <c r="AK72" s="444"/>
      <c r="AL72" s="444"/>
      <c r="AM72" s="444"/>
      <c r="AN72" s="444"/>
      <c r="AO72" s="444"/>
      <c r="AP72" s="444"/>
      <c r="AQ72" s="444"/>
      <c r="AR72" s="444"/>
      <c r="AS72" s="444"/>
      <c r="AT72" s="444"/>
      <c r="AU72" s="444"/>
      <c r="AV72" s="444"/>
      <c r="AW72" s="444"/>
      <c r="AX72" s="444"/>
      <c r="AY72" s="444"/>
      <c r="AZ72" s="444"/>
      <c r="BA72" s="629" t="s">
        <v>63</v>
      </c>
      <c r="BB72" s="629" t="s">
        <v>63</v>
      </c>
      <c r="BC72" s="629" t="s">
        <v>63</v>
      </c>
      <c r="BD72" s="546">
        <f t="shared" si="20"/>
        <v>0</v>
      </c>
      <c r="BE72" s="546">
        <f t="shared" si="21"/>
        <v>0</v>
      </c>
      <c r="BF72" s="546" t="str">
        <f t="shared" si="22"/>
        <v/>
      </c>
      <c r="BG72" s="444"/>
      <c r="BH72" s="444"/>
      <c r="BI72" s="444"/>
      <c r="BJ72" s="444"/>
      <c r="BK72" s="444"/>
      <c r="BL72" s="444"/>
      <c r="BM72" s="444"/>
      <c r="BN72" s="444"/>
      <c r="BO72" s="444"/>
    </row>
    <row r="73" spans="1:67" ht="25.5" customHeight="1" x14ac:dyDescent="0.15">
      <c r="A73" s="655" t="s">
        <v>64</v>
      </c>
      <c r="B73" s="500" t="s">
        <v>20</v>
      </c>
      <c r="C73" s="562">
        <f t="shared" ref="C73:C78" si="23">SUM(D73:G73)</f>
        <v>0</v>
      </c>
      <c r="D73" s="567"/>
      <c r="E73" s="568"/>
      <c r="F73" s="568"/>
      <c r="G73" s="568"/>
      <c r="H73" s="569"/>
      <c r="I73" s="570"/>
      <c r="J73" s="567"/>
      <c r="K73" s="580"/>
      <c r="L73" s="587"/>
      <c r="M73" s="628" t="s">
        <v>62</v>
      </c>
      <c r="N73" s="444"/>
      <c r="O73" s="444"/>
      <c r="P73" s="444"/>
      <c r="Q73" s="444"/>
      <c r="R73" s="444"/>
      <c r="S73" s="444"/>
      <c r="T73" s="444"/>
      <c r="U73" s="444"/>
      <c r="V73" s="444"/>
      <c r="W73" s="452"/>
      <c r="X73" s="444"/>
      <c r="AD73" s="444"/>
      <c r="AE73" s="444"/>
      <c r="AF73" s="444"/>
      <c r="AG73" s="444"/>
      <c r="AH73" s="444"/>
      <c r="AI73" s="444"/>
      <c r="AJ73" s="444"/>
      <c r="AK73" s="444"/>
      <c r="AL73" s="444"/>
      <c r="AM73" s="444"/>
      <c r="AN73" s="444"/>
      <c r="AO73" s="444"/>
      <c r="AP73" s="444"/>
      <c r="AQ73" s="444"/>
      <c r="AR73" s="444"/>
      <c r="AS73" s="444"/>
      <c r="AT73" s="444"/>
      <c r="AU73" s="444"/>
      <c r="AV73" s="444"/>
      <c r="AW73" s="444"/>
      <c r="AX73" s="444"/>
      <c r="AY73" s="444"/>
      <c r="AZ73" s="444"/>
      <c r="BA73" s="629" t="s">
        <v>63</v>
      </c>
      <c r="BB73" s="629" t="s">
        <v>63</v>
      </c>
      <c r="BC73" s="629" t="s">
        <v>63</v>
      </c>
      <c r="BD73" s="546">
        <f t="shared" si="20"/>
        <v>0</v>
      </c>
      <c r="BE73" s="546">
        <f t="shared" si="21"/>
        <v>0</v>
      </c>
      <c r="BF73" s="546" t="str">
        <f t="shared" si="22"/>
        <v/>
      </c>
      <c r="BG73" s="444"/>
      <c r="BH73" s="444"/>
      <c r="BI73" s="444"/>
      <c r="BJ73" s="444"/>
      <c r="BK73" s="444"/>
      <c r="BL73" s="444"/>
      <c r="BM73" s="444"/>
      <c r="BN73" s="444"/>
      <c r="BO73" s="444"/>
    </row>
    <row r="74" spans="1:67" ht="24.75" customHeight="1" x14ac:dyDescent="0.15">
      <c r="A74" s="656"/>
      <c r="B74" s="502" t="s">
        <v>23</v>
      </c>
      <c r="C74" s="564">
        <f t="shared" si="23"/>
        <v>0</v>
      </c>
      <c r="D74" s="558"/>
      <c r="E74" s="559"/>
      <c r="F74" s="559"/>
      <c r="G74" s="559"/>
      <c r="H74" s="573"/>
      <c r="I74" s="574"/>
      <c r="J74" s="558"/>
      <c r="K74" s="560"/>
      <c r="L74" s="550"/>
      <c r="M74" s="628" t="s">
        <v>62</v>
      </c>
      <c r="N74" s="444"/>
      <c r="O74" s="444"/>
      <c r="P74" s="444"/>
      <c r="Q74" s="444"/>
      <c r="R74" s="444"/>
      <c r="S74" s="444"/>
      <c r="T74" s="444"/>
      <c r="U74" s="444"/>
      <c r="V74" s="444"/>
      <c r="W74" s="452"/>
      <c r="X74" s="444"/>
      <c r="AD74" s="444"/>
      <c r="AE74" s="444"/>
      <c r="AF74" s="444"/>
      <c r="AG74" s="444"/>
      <c r="AH74" s="444"/>
      <c r="AI74" s="444"/>
      <c r="AJ74" s="444"/>
      <c r="AK74" s="444"/>
      <c r="AL74" s="444"/>
      <c r="AM74" s="444"/>
      <c r="AN74" s="444"/>
      <c r="AO74" s="444"/>
      <c r="AP74" s="444"/>
      <c r="AQ74" s="444"/>
      <c r="AR74" s="444"/>
      <c r="AS74" s="444"/>
      <c r="AT74" s="444"/>
      <c r="AU74" s="444"/>
      <c r="AV74" s="444"/>
      <c r="AW74" s="444"/>
      <c r="AX74" s="444"/>
      <c r="AY74" s="444"/>
      <c r="AZ74" s="444"/>
      <c r="BA74" s="629" t="s">
        <v>63</v>
      </c>
      <c r="BB74" s="629" t="s">
        <v>63</v>
      </c>
      <c r="BC74" s="629" t="s">
        <v>63</v>
      </c>
      <c r="BD74" s="546">
        <f t="shared" si="20"/>
        <v>0</v>
      </c>
      <c r="BE74" s="546">
        <f t="shared" si="21"/>
        <v>0</v>
      </c>
      <c r="BF74" s="546" t="str">
        <f t="shared" si="22"/>
        <v/>
      </c>
      <c r="BG74" s="444"/>
      <c r="BH74" s="444"/>
      <c r="BI74" s="444"/>
      <c r="BJ74" s="444"/>
      <c r="BK74" s="444"/>
      <c r="BL74" s="444"/>
      <c r="BM74" s="444"/>
      <c r="BN74" s="444"/>
      <c r="BO74" s="444"/>
    </row>
    <row r="75" spans="1:67" ht="15.95" customHeight="1" x14ac:dyDescent="0.15">
      <c r="A75" s="655" t="s">
        <v>65</v>
      </c>
      <c r="B75" s="500" t="s">
        <v>19</v>
      </c>
      <c r="C75" s="562">
        <f t="shared" si="23"/>
        <v>0</v>
      </c>
      <c r="D75" s="567"/>
      <c r="E75" s="568"/>
      <c r="F75" s="568"/>
      <c r="G75" s="568"/>
      <c r="H75" s="569"/>
      <c r="I75" s="570"/>
      <c r="J75" s="567"/>
      <c r="K75" s="580"/>
      <c r="L75" s="587"/>
      <c r="M75" s="628" t="s">
        <v>62</v>
      </c>
      <c r="N75" s="444"/>
      <c r="O75" s="444"/>
      <c r="P75" s="444"/>
      <c r="Q75" s="444"/>
      <c r="R75" s="444"/>
      <c r="S75" s="444"/>
      <c r="T75" s="444"/>
      <c r="U75" s="444"/>
      <c r="V75" s="444"/>
      <c r="W75" s="452"/>
      <c r="X75" s="444"/>
      <c r="AD75" s="444"/>
      <c r="AE75" s="444"/>
      <c r="AF75" s="444"/>
      <c r="AG75" s="444"/>
      <c r="AH75" s="444"/>
      <c r="AI75" s="444"/>
      <c r="AJ75" s="444"/>
      <c r="AK75" s="444"/>
      <c r="AL75" s="444"/>
      <c r="AM75" s="444"/>
      <c r="AN75" s="444"/>
      <c r="AO75" s="444"/>
      <c r="AP75" s="444"/>
      <c r="AQ75" s="444"/>
      <c r="AR75" s="444"/>
      <c r="AS75" s="444"/>
      <c r="AT75" s="444"/>
      <c r="AU75" s="444"/>
      <c r="AV75" s="444"/>
      <c r="AW75" s="444"/>
      <c r="AX75" s="444"/>
      <c r="AY75" s="444"/>
      <c r="AZ75" s="444"/>
      <c r="BA75" s="629" t="s">
        <v>63</v>
      </c>
      <c r="BB75" s="629" t="s">
        <v>63</v>
      </c>
      <c r="BC75" s="629" t="s">
        <v>63</v>
      </c>
      <c r="BD75" s="546">
        <f t="shared" si="20"/>
        <v>0</v>
      </c>
      <c r="BE75" s="546">
        <f t="shared" si="21"/>
        <v>0</v>
      </c>
      <c r="BF75" s="546" t="str">
        <f t="shared" si="22"/>
        <v/>
      </c>
      <c r="BG75" s="444"/>
      <c r="BH75" s="444"/>
      <c r="BI75" s="444"/>
      <c r="BJ75" s="444"/>
      <c r="BK75" s="444"/>
      <c r="BL75" s="444"/>
      <c r="BM75" s="444"/>
      <c r="BN75" s="444"/>
      <c r="BO75" s="444"/>
    </row>
    <row r="76" spans="1:67" ht="15.95" customHeight="1" x14ac:dyDescent="0.15">
      <c r="A76" s="661"/>
      <c r="B76" s="501" t="s">
        <v>44</v>
      </c>
      <c r="C76" s="563">
        <f t="shared" si="23"/>
        <v>0</v>
      </c>
      <c r="D76" s="556"/>
      <c r="E76" s="557"/>
      <c r="F76" s="557"/>
      <c r="G76" s="557"/>
      <c r="H76" s="565"/>
      <c r="I76" s="566"/>
      <c r="J76" s="556"/>
      <c r="K76" s="554"/>
      <c r="L76" s="549"/>
      <c r="M76" s="628" t="s">
        <v>62</v>
      </c>
      <c r="N76" s="444"/>
      <c r="O76" s="444"/>
      <c r="P76" s="444"/>
      <c r="Q76" s="444"/>
      <c r="R76" s="444"/>
      <c r="S76" s="444"/>
      <c r="T76" s="444"/>
      <c r="U76" s="444"/>
      <c r="V76" s="444"/>
      <c r="W76" s="452"/>
      <c r="X76" s="444"/>
      <c r="AD76" s="444"/>
      <c r="AE76" s="444"/>
      <c r="AF76" s="444"/>
      <c r="AG76" s="444"/>
      <c r="AH76" s="444"/>
      <c r="AI76" s="444"/>
      <c r="AJ76" s="444"/>
      <c r="AK76" s="444"/>
      <c r="AL76" s="444"/>
      <c r="AM76" s="444"/>
      <c r="AN76" s="444"/>
      <c r="AO76" s="444"/>
      <c r="AP76" s="444"/>
      <c r="AQ76" s="444"/>
      <c r="AR76" s="444"/>
      <c r="AS76" s="444"/>
      <c r="AT76" s="444"/>
      <c r="AU76" s="444"/>
      <c r="AV76" s="444"/>
      <c r="AW76" s="444"/>
      <c r="AX76" s="444"/>
      <c r="AY76" s="444"/>
      <c r="AZ76" s="444"/>
      <c r="BA76" s="629" t="s">
        <v>63</v>
      </c>
      <c r="BB76" s="629" t="s">
        <v>63</v>
      </c>
      <c r="BC76" s="629" t="s">
        <v>63</v>
      </c>
      <c r="BD76" s="546">
        <f t="shared" si="20"/>
        <v>0</v>
      </c>
      <c r="BE76" s="546">
        <f t="shared" si="21"/>
        <v>0</v>
      </c>
      <c r="BF76" s="546" t="str">
        <f t="shared" si="22"/>
        <v/>
      </c>
      <c r="BG76" s="444"/>
      <c r="BH76" s="444"/>
      <c r="BI76" s="444"/>
      <c r="BJ76" s="444"/>
      <c r="BK76" s="444"/>
      <c r="BL76" s="444"/>
      <c r="BM76" s="444"/>
      <c r="BN76" s="444"/>
      <c r="BO76" s="444"/>
    </row>
    <row r="77" spans="1:67" ht="15.95" customHeight="1" x14ac:dyDescent="0.15">
      <c r="A77" s="661"/>
      <c r="B77" s="501" t="s">
        <v>20</v>
      </c>
      <c r="C77" s="563">
        <f t="shared" si="23"/>
        <v>0</v>
      </c>
      <c r="D77" s="556"/>
      <c r="E77" s="557"/>
      <c r="F77" s="557"/>
      <c r="G77" s="557"/>
      <c r="H77" s="565"/>
      <c r="I77" s="566"/>
      <c r="J77" s="556"/>
      <c r="K77" s="554"/>
      <c r="L77" s="549"/>
      <c r="M77" s="628" t="s">
        <v>62</v>
      </c>
      <c r="N77" s="444"/>
      <c r="O77" s="444"/>
      <c r="P77" s="444"/>
      <c r="Q77" s="444"/>
      <c r="R77" s="444"/>
      <c r="S77" s="444"/>
      <c r="T77" s="444"/>
      <c r="U77" s="444"/>
      <c r="V77" s="444"/>
      <c r="W77" s="452"/>
      <c r="X77" s="444"/>
      <c r="AD77" s="444"/>
      <c r="AE77" s="444"/>
      <c r="AF77" s="444"/>
      <c r="AG77" s="444"/>
      <c r="AH77" s="444"/>
      <c r="AI77" s="444"/>
      <c r="AJ77" s="444"/>
      <c r="AK77" s="444"/>
      <c r="AL77" s="444"/>
      <c r="AM77" s="444"/>
      <c r="AN77" s="444"/>
      <c r="AO77" s="444"/>
      <c r="AP77" s="444"/>
      <c r="AQ77" s="444"/>
      <c r="AR77" s="444"/>
      <c r="AS77" s="444"/>
      <c r="AT77" s="444"/>
      <c r="AU77" s="444"/>
      <c r="AV77" s="444"/>
      <c r="AW77" s="444"/>
      <c r="AX77" s="444"/>
      <c r="AY77" s="444"/>
      <c r="AZ77" s="444"/>
      <c r="BA77" s="629" t="s">
        <v>63</v>
      </c>
      <c r="BB77" s="629" t="s">
        <v>63</v>
      </c>
      <c r="BC77" s="629" t="s">
        <v>63</v>
      </c>
      <c r="BD77" s="546">
        <f t="shared" si="20"/>
        <v>0</v>
      </c>
      <c r="BE77" s="546">
        <f t="shared" si="21"/>
        <v>0</v>
      </c>
      <c r="BF77" s="546" t="str">
        <f t="shared" si="22"/>
        <v/>
      </c>
      <c r="BG77" s="444"/>
      <c r="BH77" s="444"/>
      <c r="BI77" s="444"/>
      <c r="BJ77" s="444"/>
      <c r="BK77" s="444"/>
      <c r="BL77" s="444"/>
      <c r="BM77" s="444"/>
      <c r="BN77" s="444"/>
      <c r="BO77" s="444"/>
    </row>
    <row r="78" spans="1:67" ht="15.95" customHeight="1" x14ac:dyDescent="0.15">
      <c r="A78" s="656"/>
      <c r="B78" s="502" t="s">
        <v>23</v>
      </c>
      <c r="C78" s="564">
        <f t="shared" si="23"/>
        <v>0</v>
      </c>
      <c r="D78" s="558"/>
      <c r="E78" s="559"/>
      <c r="F78" s="559"/>
      <c r="G78" s="559"/>
      <c r="H78" s="573"/>
      <c r="I78" s="574"/>
      <c r="J78" s="558"/>
      <c r="K78" s="560"/>
      <c r="L78" s="550"/>
      <c r="M78" s="628" t="s">
        <v>62</v>
      </c>
      <c r="N78" s="444"/>
      <c r="O78" s="444"/>
      <c r="P78" s="444"/>
      <c r="Q78" s="444"/>
      <c r="R78" s="444"/>
      <c r="S78" s="444"/>
      <c r="T78" s="444"/>
      <c r="U78" s="444"/>
      <c r="V78" s="444"/>
      <c r="W78" s="452"/>
      <c r="X78" s="444"/>
      <c r="AD78" s="444"/>
      <c r="AE78" s="444"/>
      <c r="AF78" s="444"/>
      <c r="AG78" s="444"/>
      <c r="AH78" s="444"/>
      <c r="AI78" s="444"/>
      <c r="AJ78" s="444"/>
      <c r="AK78" s="444"/>
      <c r="AL78" s="444"/>
      <c r="AM78" s="444"/>
      <c r="AN78" s="444"/>
      <c r="AO78" s="444"/>
      <c r="AP78" s="444"/>
      <c r="AQ78" s="444"/>
      <c r="AR78" s="444"/>
      <c r="AS78" s="444"/>
      <c r="AT78" s="444"/>
      <c r="AU78" s="444"/>
      <c r="AV78" s="444"/>
      <c r="AW78" s="444"/>
      <c r="AX78" s="444"/>
      <c r="AY78" s="444"/>
      <c r="AZ78" s="444"/>
      <c r="BA78" s="629" t="s">
        <v>63</v>
      </c>
      <c r="BB78" s="629" t="s">
        <v>63</v>
      </c>
      <c r="BC78" s="629" t="s">
        <v>63</v>
      </c>
      <c r="BD78" s="546">
        <f t="shared" si="20"/>
        <v>0</v>
      </c>
      <c r="BE78" s="546">
        <f t="shared" si="21"/>
        <v>0</v>
      </c>
      <c r="BF78" s="546" t="str">
        <f t="shared" si="22"/>
        <v/>
      </c>
      <c r="BG78" s="444"/>
      <c r="BH78" s="444"/>
      <c r="BI78" s="444"/>
      <c r="BJ78" s="444"/>
      <c r="BK78" s="444"/>
      <c r="BL78" s="444"/>
      <c r="BM78" s="444"/>
      <c r="BN78" s="444"/>
      <c r="BO78" s="444"/>
    </row>
    <row r="79" spans="1:67" ht="15.95" customHeight="1" x14ac:dyDescent="0.15">
      <c r="A79" s="655" t="s">
        <v>66</v>
      </c>
      <c r="B79" s="500" t="s">
        <v>19</v>
      </c>
      <c r="C79" s="562">
        <f t="shared" ref="C79:C88" si="24">SUM(D79:I79)</f>
        <v>0</v>
      </c>
      <c r="D79" s="567"/>
      <c r="E79" s="568"/>
      <c r="F79" s="568"/>
      <c r="G79" s="568"/>
      <c r="H79" s="568"/>
      <c r="I79" s="580"/>
      <c r="J79" s="567"/>
      <c r="K79" s="580"/>
      <c r="L79" s="587"/>
      <c r="M79" s="628" t="s">
        <v>62</v>
      </c>
      <c r="N79" s="444"/>
      <c r="O79" s="444"/>
      <c r="P79" s="444"/>
      <c r="Q79" s="444"/>
      <c r="R79" s="444"/>
      <c r="S79" s="444"/>
      <c r="T79" s="444"/>
      <c r="U79" s="444"/>
      <c r="V79" s="444"/>
      <c r="W79" s="452"/>
      <c r="X79" s="444"/>
      <c r="AD79" s="444"/>
      <c r="AE79" s="444"/>
      <c r="AF79" s="444"/>
      <c r="AG79" s="444"/>
      <c r="AH79" s="444"/>
      <c r="AI79" s="444"/>
      <c r="AJ79" s="444"/>
      <c r="AK79" s="444"/>
      <c r="AL79" s="444"/>
      <c r="AM79" s="444"/>
      <c r="AN79" s="444"/>
      <c r="AO79" s="444"/>
      <c r="AP79" s="444"/>
      <c r="AQ79" s="444"/>
      <c r="AR79" s="444"/>
      <c r="AS79" s="444"/>
      <c r="AT79" s="444"/>
      <c r="AU79" s="444"/>
      <c r="AV79" s="444"/>
      <c r="AW79" s="444"/>
      <c r="AX79" s="444"/>
      <c r="AY79" s="444"/>
      <c r="AZ79" s="444"/>
      <c r="BA79" s="629" t="s">
        <v>63</v>
      </c>
      <c r="BB79" s="629" t="s">
        <v>63</v>
      </c>
      <c r="BC79" s="629" t="s">
        <v>63</v>
      </c>
      <c r="BD79" s="546">
        <f t="shared" si="20"/>
        <v>0</v>
      </c>
      <c r="BE79" s="546">
        <f t="shared" si="21"/>
        <v>0</v>
      </c>
      <c r="BF79" s="546" t="str">
        <f t="shared" si="22"/>
        <v/>
      </c>
      <c r="BG79" s="444"/>
      <c r="BH79" s="444"/>
      <c r="BI79" s="444"/>
      <c r="BJ79" s="444"/>
      <c r="BK79" s="444"/>
      <c r="BL79" s="444"/>
      <c r="BM79" s="444"/>
      <c r="BN79" s="444"/>
      <c r="BO79" s="444"/>
    </row>
    <row r="80" spans="1:67" ht="15.95" customHeight="1" x14ac:dyDescent="0.15">
      <c r="A80" s="656"/>
      <c r="B80" s="501" t="s">
        <v>44</v>
      </c>
      <c r="C80" s="564">
        <f t="shared" si="24"/>
        <v>0</v>
      </c>
      <c r="D80" s="558"/>
      <c r="E80" s="559"/>
      <c r="F80" s="559"/>
      <c r="G80" s="559"/>
      <c r="H80" s="559"/>
      <c r="I80" s="560"/>
      <c r="J80" s="558"/>
      <c r="K80" s="560"/>
      <c r="L80" s="550"/>
      <c r="M80" s="628" t="s">
        <v>62</v>
      </c>
      <c r="N80" s="444"/>
      <c r="O80" s="444"/>
      <c r="P80" s="444"/>
      <c r="Q80" s="444"/>
      <c r="R80" s="444"/>
      <c r="S80" s="444"/>
      <c r="T80" s="444"/>
      <c r="U80" s="444"/>
      <c r="V80" s="444"/>
      <c r="W80" s="452"/>
      <c r="X80" s="444"/>
      <c r="AD80" s="444"/>
      <c r="AE80" s="444"/>
      <c r="AF80" s="444"/>
      <c r="AG80" s="444"/>
      <c r="AH80" s="444"/>
      <c r="AI80" s="444"/>
      <c r="AJ80" s="444"/>
      <c r="AK80" s="444"/>
      <c r="AL80" s="444"/>
      <c r="AM80" s="444"/>
      <c r="AN80" s="444"/>
      <c r="AO80" s="444"/>
      <c r="AP80" s="444"/>
      <c r="AQ80" s="444"/>
      <c r="AR80" s="444"/>
      <c r="AS80" s="444"/>
      <c r="AT80" s="444"/>
      <c r="AU80" s="444"/>
      <c r="AV80" s="444"/>
      <c r="AW80" s="444"/>
      <c r="AX80" s="444"/>
      <c r="AY80" s="444"/>
      <c r="AZ80" s="444"/>
      <c r="BA80" s="629" t="s">
        <v>63</v>
      </c>
      <c r="BB80" s="629" t="s">
        <v>63</v>
      </c>
      <c r="BC80" s="629" t="s">
        <v>63</v>
      </c>
      <c r="BD80" s="546">
        <f t="shared" si="20"/>
        <v>0</v>
      </c>
      <c r="BE80" s="546">
        <f t="shared" si="21"/>
        <v>0</v>
      </c>
      <c r="BF80" s="546" t="str">
        <f t="shared" si="22"/>
        <v/>
      </c>
      <c r="BG80" s="444"/>
      <c r="BH80" s="444"/>
      <c r="BI80" s="444"/>
      <c r="BJ80" s="444"/>
      <c r="BK80" s="444"/>
      <c r="BL80" s="444"/>
      <c r="BM80" s="444"/>
      <c r="BN80" s="444"/>
      <c r="BO80" s="444"/>
    </row>
    <row r="81" spans="1:67" ht="15.95" customHeight="1" x14ac:dyDescent="0.15">
      <c r="A81" s="655" t="s">
        <v>67</v>
      </c>
      <c r="B81" s="500" t="s">
        <v>19</v>
      </c>
      <c r="C81" s="562">
        <f t="shared" si="24"/>
        <v>0</v>
      </c>
      <c r="D81" s="567"/>
      <c r="E81" s="568"/>
      <c r="F81" s="568"/>
      <c r="G81" s="568"/>
      <c r="H81" s="568"/>
      <c r="I81" s="580"/>
      <c r="J81" s="567"/>
      <c r="K81" s="580"/>
      <c r="L81" s="587"/>
      <c r="M81" s="628" t="s">
        <v>62</v>
      </c>
      <c r="N81" s="444"/>
      <c r="O81" s="444"/>
      <c r="P81" s="444"/>
      <c r="Q81" s="444"/>
      <c r="R81" s="444"/>
      <c r="S81" s="444"/>
      <c r="T81" s="444"/>
      <c r="U81" s="444"/>
      <c r="V81" s="444"/>
      <c r="W81" s="452"/>
      <c r="X81" s="444"/>
      <c r="AD81" s="444"/>
      <c r="AE81" s="444"/>
      <c r="AF81" s="444"/>
      <c r="AG81" s="444"/>
      <c r="AH81" s="444"/>
      <c r="AI81" s="444"/>
      <c r="AJ81" s="444"/>
      <c r="AK81" s="444"/>
      <c r="AL81" s="444"/>
      <c r="AM81" s="444"/>
      <c r="AN81" s="444"/>
      <c r="AO81" s="444"/>
      <c r="AP81" s="444"/>
      <c r="AQ81" s="444"/>
      <c r="AR81" s="444"/>
      <c r="AS81" s="444"/>
      <c r="AT81" s="444"/>
      <c r="AU81" s="444"/>
      <c r="AV81" s="444"/>
      <c r="AW81" s="444"/>
      <c r="AX81" s="444"/>
      <c r="AY81" s="444"/>
      <c r="AZ81" s="444"/>
      <c r="BA81" s="629" t="s">
        <v>63</v>
      </c>
      <c r="BB81" s="629" t="s">
        <v>63</v>
      </c>
      <c r="BC81" s="629" t="s">
        <v>63</v>
      </c>
      <c r="BD81" s="546">
        <f t="shared" si="20"/>
        <v>0</v>
      </c>
      <c r="BE81" s="546">
        <f t="shared" si="21"/>
        <v>0</v>
      </c>
      <c r="BF81" s="546" t="str">
        <f t="shared" si="22"/>
        <v/>
      </c>
      <c r="BG81" s="444"/>
      <c r="BH81" s="444"/>
      <c r="BI81" s="444"/>
      <c r="BJ81" s="444"/>
      <c r="BK81" s="444"/>
      <c r="BL81" s="444"/>
      <c r="BM81" s="444"/>
      <c r="BN81" s="444"/>
      <c r="BO81" s="444"/>
    </row>
    <row r="82" spans="1:67" ht="15.95" customHeight="1" x14ac:dyDescent="0.15">
      <c r="A82" s="656"/>
      <c r="B82" s="502" t="s">
        <v>44</v>
      </c>
      <c r="C82" s="564">
        <f t="shared" si="24"/>
        <v>0</v>
      </c>
      <c r="D82" s="558"/>
      <c r="E82" s="559"/>
      <c r="F82" s="559"/>
      <c r="G82" s="559"/>
      <c r="H82" s="559"/>
      <c r="I82" s="560"/>
      <c r="J82" s="558"/>
      <c r="K82" s="560"/>
      <c r="L82" s="550"/>
      <c r="M82" s="628" t="s">
        <v>62</v>
      </c>
      <c r="N82" s="444"/>
      <c r="O82" s="444"/>
      <c r="P82" s="444"/>
      <c r="Q82" s="444"/>
      <c r="R82" s="444"/>
      <c r="S82" s="444"/>
      <c r="T82" s="444"/>
      <c r="U82" s="444"/>
      <c r="V82" s="444"/>
      <c r="W82" s="452"/>
      <c r="X82" s="444"/>
      <c r="AD82" s="444"/>
      <c r="AE82" s="444"/>
      <c r="AF82" s="444"/>
      <c r="AG82" s="444"/>
      <c r="AH82" s="444"/>
      <c r="AI82" s="444"/>
      <c r="AJ82" s="444"/>
      <c r="AK82" s="444"/>
      <c r="AL82" s="444"/>
      <c r="AM82" s="444"/>
      <c r="AN82" s="444"/>
      <c r="AO82" s="444"/>
      <c r="AP82" s="444"/>
      <c r="AQ82" s="444"/>
      <c r="AR82" s="444"/>
      <c r="AS82" s="444"/>
      <c r="AT82" s="444"/>
      <c r="AU82" s="444"/>
      <c r="AV82" s="444"/>
      <c r="AW82" s="444"/>
      <c r="AX82" s="444"/>
      <c r="AY82" s="444"/>
      <c r="AZ82" s="444"/>
      <c r="BA82" s="629" t="s">
        <v>63</v>
      </c>
      <c r="BB82" s="629" t="s">
        <v>63</v>
      </c>
      <c r="BC82" s="629" t="s">
        <v>63</v>
      </c>
      <c r="BD82" s="546">
        <f t="shared" si="20"/>
        <v>0</v>
      </c>
      <c r="BE82" s="546">
        <f t="shared" si="21"/>
        <v>0</v>
      </c>
      <c r="BF82" s="546" t="str">
        <f t="shared" si="22"/>
        <v/>
      </c>
      <c r="BG82" s="444"/>
      <c r="BH82" s="444"/>
      <c r="BI82" s="444"/>
      <c r="BJ82" s="444"/>
      <c r="BK82" s="444"/>
      <c r="BL82" s="444"/>
      <c r="BM82" s="444"/>
      <c r="BN82" s="444"/>
      <c r="BO82" s="444"/>
    </row>
    <row r="83" spans="1:67" ht="15.95" customHeight="1" x14ac:dyDescent="0.15">
      <c r="A83" s="655" t="s">
        <v>68</v>
      </c>
      <c r="B83" s="500" t="s">
        <v>19</v>
      </c>
      <c r="C83" s="562">
        <f t="shared" si="24"/>
        <v>0</v>
      </c>
      <c r="D83" s="567"/>
      <c r="E83" s="568"/>
      <c r="F83" s="568"/>
      <c r="G83" s="568"/>
      <c r="H83" s="568"/>
      <c r="I83" s="580"/>
      <c r="J83" s="567"/>
      <c r="K83" s="580"/>
      <c r="L83" s="587"/>
      <c r="M83" s="628" t="s">
        <v>62</v>
      </c>
      <c r="N83" s="444"/>
      <c r="O83" s="444"/>
      <c r="P83" s="444"/>
      <c r="Q83" s="444"/>
      <c r="R83" s="444"/>
      <c r="S83" s="444"/>
      <c r="T83" s="444"/>
      <c r="U83" s="444"/>
      <c r="V83" s="444"/>
      <c r="W83" s="452"/>
      <c r="X83" s="444"/>
      <c r="AD83" s="444"/>
      <c r="AE83" s="444"/>
      <c r="AF83" s="444"/>
      <c r="AG83" s="444"/>
      <c r="AH83" s="444"/>
      <c r="AI83" s="444"/>
      <c r="AJ83" s="444"/>
      <c r="AK83" s="444"/>
      <c r="AL83" s="444"/>
      <c r="AM83" s="444"/>
      <c r="AN83" s="444"/>
      <c r="AO83" s="444"/>
      <c r="AP83" s="444"/>
      <c r="AQ83" s="444"/>
      <c r="AR83" s="444"/>
      <c r="AS83" s="444"/>
      <c r="AT83" s="444"/>
      <c r="AU83" s="444"/>
      <c r="AV83" s="444"/>
      <c r="AW83" s="444"/>
      <c r="AX83" s="444"/>
      <c r="AY83" s="444"/>
      <c r="AZ83" s="444"/>
      <c r="BA83" s="629" t="s">
        <v>63</v>
      </c>
      <c r="BB83" s="629" t="s">
        <v>63</v>
      </c>
      <c r="BC83" s="629" t="s">
        <v>63</v>
      </c>
      <c r="BD83" s="546">
        <f t="shared" si="20"/>
        <v>0</v>
      </c>
      <c r="BE83" s="546">
        <f t="shared" si="21"/>
        <v>0</v>
      </c>
      <c r="BF83" s="546" t="str">
        <f t="shared" si="22"/>
        <v/>
      </c>
      <c r="BG83" s="444"/>
      <c r="BH83" s="444"/>
      <c r="BI83" s="444"/>
      <c r="BJ83" s="444"/>
      <c r="BK83" s="444"/>
      <c r="BL83" s="444"/>
      <c r="BM83" s="444"/>
      <c r="BN83" s="444"/>
      <c r="BO83" s="444"/>
    </row>
    <row r="84" spans="1:67" ht="15.95" customHeight="1" x14ac:dyDescent="0.15">
      <c r="A84" s="661"/>
      <c r="B84" s="501" t="s">
        <v>44</v>
      </c>
      <c r="C84" s="563">
        <f t="shared" si="24"/>
        <v>0</v>
      </c>
      <c r="D84" s="556"/>
      <c r="E84" s="557"/>
      <c r="F84" s="557"/>
      <c r="G84" s="557"/>
      <c r="H84" s="557"/>
      <c r="I84" s="554"/>
      <c r="J84" s="556"/>
      <c r="K84" s="554"/>
      <c r="L84" s="549"/>
      <c r="M84" s="628" t="s">
        <v>62</v>
      </c>
      <c r="N84" s="444"/>
      <c r="O84" s="444"/>
      <c r="P84" s="444"/>
      <c r="Q84" s="444"/>
      <c r="R84" s="444"/>
      <c r="S84" s="444"/>
      <c r="T84" s="444"/>
      <c r="U84" s="444"/>
      <c r="V84" s="444"/>
      <c r="W84" s="452"/>
      <c r="X84" s="444"/>
      <c r="AD84" s="444"/>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c r="BA84" s="629" t="s">
        <v>63</v>
      </c>
      <c r="BB84" s="629" t="s">
        <v>63</v>
      </c>
      <c r="BC84" s="629" t="s">
        <v>63</v>
      </c>
      <c r="BD84" s="546">
        <f t="shared" si="20"/>
        <v>0</v>
      </c>
      <c r="BE84" s="546">
        <f t="shared" si="21"/>
        <v>0</v>
      </c>
      <c r="BF84" s="546" t="str">
        <f t="shared" si="22"/>
        <v/>
      </c>
      <c r="BG84" s="444"/>
      <c r="BH84" s="444"/>
      <c r="BI84" s="444"/>
      <c r="BJ84" s="444"/>
      <c r="BK84" s="444"/>
      <c r="BL84" s="444"/>
      <c r="BM84" s="444"/>
      <c r="BN84" s="444"/>
      <c r="BO84" s="444"/>
    </row>
    <row r="85" spans="1:67" ht="15.95" customHeight="1" x14ac:dyDescent="0.15">
      <c r="A85" s="661"/>
      <c r="B85" s="501" t="s">
        <v>20</v>
      </c>
      <c r="C85" s="563">
        <f t="shared" si="24"/>
        <v>0</v>
      </c>
      <c r="D85" s="556"/>
      <c r="E85" s="557"/>
      <c r="F85" s="557"/>
      <c r="G85" s="557"/>
      <c r="H85" s="557"/>
      <c r="I85" s="554"/>
      <c r="J85" s="556"/>
      <c r="K85" s="554"/>
      <c r="L85" s="549"/>
      <c r="M85" s="628" t="s">
        <v>62</v>
      </c>
      <c r="N85" s="444"/>
      <c r="O85" s="444"/>
      <c r="P85" s="444"/>
      <c r="Q85" s="444"/>
      <c r="R85" s="444"/>
      <c r="S85" s="444"/>
      <c r="T85" s="444"/>
      <c r="U85" s="444"/>
      <c r="V85" s="444"/>
      <c r="W85" s="452"/>
      <c r="X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c r="BA85" s="629" t="s">
        <v>63</v>
      </c>
      <c r="BB85" s="629" t="s">
        <v>63</v>
      </c>
      <c r="BC85" s="629" t="s">
        <v>63</v>
      </c>
      <c r="BD85" s="546">
        <f t="shared" si="20"/>
        <v>0</v>
      </c>
      <c r="BE85" s="546">
        <f t="shared" si="21"/>
        <v>0</v>
      </c>
      <c r="BF85" s="546" t="str">
        <f t="shared" si="22"/>
        <v/>
      </c>
      <c r="BG85" s="444"/>
      <c r="BH85" s="444"/>
      <c r="BI85" s="444"/>
      <c r="BJ85" s="444"/>
      <c r="BK85" s="444"/>
      <c r="BL85" s="444"/>
      <c r="BM85" s="444"/>
      <c r="BN85" s="444"/>
      <c r="BO85" s="444"/>
    </row>
    <row r="86" spans="1:67" ht="15.95" customHeight="1" x14ac:dyDescent="0.15">
      <c r="A86" s="661"/>
      <c r="B86" s="501" t="s">
        <v>42</v>
      </c>
      <c r="C86" s="563">
        <f t="shared" si="24"/>
        <v>0</v>
      </c>
      <c r="D86" s="556"/>
      <c r="E86" s="557"/>
      <c r="F86" s="557"/>
      <c r="G86" s="557"/>
      <c r="H86" s="557"/>
      <c r="I86" s="554"/>
      <c r="J86" s="556"/>
      <c r="K86" s="554"/>
      <c r="L86" s="549"/>
      <c r="M86" s="628" t="s">
        <v>62</v>
      </c>
      <c r="N86" s="444"/>
      <c r="O86" s="444"/>
      <c r="P86" s="444"/>
      <c r="Q86" s="444"/>
      <c r="R86" s="444"/>
      <c r="S86" s="444"/>
      <c r="T86" s="444"/>
      <c r="U86" s="444"/>
      <c r="V86" s="444"/>
      <c r="W86" s="452"/>
      <c r="X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c r="AZ86" s="444"/>
      <c r="BA86" s="629" t="s">
        <v>63</v>
      </c>
      <c r="BB86" s="629" t="s">
        <v>63</v>
      </c>
      <c r="BC86" s="629" t="s">
        <v>63</v>
      </c>
      <c r="BD86" s="546">
        <f t="shared" si="20"/>
        <v>0</v>
      </c>
      <c r="BE86" s="546">
        <f t="shared" si="21"/>
        <v>0</v>
      </c>
      <c r="BF86" s="546" t="str">
        <f t="shared" si="22"/>
        <v/>
      </c>
      <c r="BG86" s="444"/>
      <c r="BH86" s="444"/>
      <c r="BI86" s="444"/>
      <c r="BJ86" s="444"/>
      <c r="BK86" s="444"/>
      <c r="BL86" s="444"/>
      <c r="BM86" s="444"/>
      <c r="BN86" s="444"/>
      <c r="BO86" s="444"/>
    </row>
    <row r="87" spans="1:67" ht="15.95" customHeight="1" x14ac:dyDescent="0.15">
      <c r="A87" s="661"/>
      <c r="B87" s="501" t="s">
        <v>23</v>
      </c>
      <c r="C87" s="563">
        <f t="shared" si="24"/>
        <v>0</v>
      </c>
      <c r="D87" s="556"/>
      <c r="E87" s="557"/>
      <c r="F87" s="557"/>
      <c r="G87" s="557"/>
      <c r="H87" s="557"/>
      <c r="I87" s="554"/>
      <c r="J87" s="556"/>
      <c r="K87" s="554"/>
      <c r="L87" s="549"/>
      <c r="M87" s="628" t="s">
        <v>62</v>
      </c>
      <c r="N87" s="444"/>
      <c r="O87" s="444"/>
      <c r="P87" s="444"/>
      <c r="Q87" s="444"/>
      <c r="R87" s="444"/>
      <c r="S87" s="444"/>
      <c r="T87" s="444"/>
      <c r="U87" s="444"/>
      <c r="V87" s="444"/>
      <c r="W87" s="452"/>
      <c r="X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c r="AZ87" s="444"/>
      <c r="BA87" s="629" t="s">
        <v>63</v>
      </c>
      <c r="BB87" s="629" t="s">
        <v>63</v>
      </c>
      <c r="BC87" s="629" t="s">
        <v>63</v>
      </c>
      <c r="BD87" s="546">
        <f t="shared" si="20"/>
        <v>0</v>
      </c>
      <c r="BE87" s="546">
        <f t="shared" si="21"/>
        <v>0</v>
      </c>
      <c r="BF87" s="546" t="str">
        <f t="shared" si="22"/>
        <v/>
      </c>
      <c r="BG87" s="444"/>
      <c r="BH87" s="444"/>
      <c r="BI87" s="444"/>
      <c r="BJ87" s="444"/>
      <c r="BK87" s="444"/>
      <c r="BL87" s="444"/>
      <c r="BM87" s="444"/>
      <c r="BN87" s="444"/>
      <c r="BO87" s="444"/>
    </row>
    <row r="88" spans="1:67" ht="15.95" customHeight="1" x14ac:dyDescent="0.15">
      <c r="A88" s="656"/>
      <c r="B88" s="502" t="s">
        <v>24</v>
      </c>
      <c r="C88" s="564">
        <f t="shared" si="24"/>
        <v>0</v>
      </c>
      <c r="D88" s="558"/>
      <c r="E88" s="559"/>
      <c r="F88" s="559"/>
      <c r="G88" s="559"/>
      <c r="H88" s="559"/>
      <c r="I88" s="560"/>
      <c r="J88" s="558"/>
      <c r="K88" s="560"/>
      <c r="L88" s="550"/>
      <c r="M88" s="628" t="s">
        <v>62</v>
      </c>
      <c r="N88" s="444"/>
      <c r="O88" s="444"/>
      <c r="P88" s="444"/>
      <c r="Q88" s="444"/>
      <c r="R88" s="444"/>
      <c r="S88" s="444"/>
      <c r="T88" s="444"/>
      <c r="U88" s="444"/>
      <c r="V88" s="444"/>
      <c r="W88" s="452"/>
      <c r="X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c r="BA88" s="629" t="s">
        <v>63</v>
      </c>
      <c r="BB88" s="629" t="s">
        <v>63</v>
      </c>
      <c r="BC88" s="629" t="s">
        <v>63</v>
      </c>
      <c r="BD88" s="546">
        <f>IF($C88&lt;&gt;($J88+$K88),1,0)</f>
        <v>0</v>
      </c>
      <c r="BE88" s="546">
        <f t="shared" si="21"/>
        <v>0</v>
      </c>
      <c r="BF88" s="546" t="str">
        <f>IF($C88=0,"",IF($L88="",IF($C88="","",1),0))</f>
        <v/>
      </c>
      <c r="BG88" s="444"/>
      <c r="BH88" s="444"/>
      <c r="BI88" s="444"/>
      <c r="BJ88" s="444"/>
      <c r="BK88" s="444"/>
      <c r="BL88" s="444"/>
      <c r="BM88" s="444"/>
      <c r="BN88" s="444"/>
      <c r="BO88" s="444"/>
    </row>
    <row r="89" spans="1:67" s="444" customFormat="1" ht="30" customHeight="1" x14ac:dyDescent="0.2">
      <c r="A89" s="526" t="s">
        <v>69</v>
      </c>
      <c r="B89" s="503"/>
      <c r="C89" s="503"/>
      <c r="D89" s="504"/>
      <c r="E89" s="504"/>
      <c r="F89" s="504"/>
      <c r="G89" s="505"/>
      <c r="H89" s="505"/>
      <c r="I89" s="505"/>
      <c r="J89" s="505"/>
      <c r="K89" s="506"/>
      <c r="L89" s="506"/>
      <c r="M89" s="630"/>
      <c r="N89" s="631"/>
      <c r="V89" s="452"/>
    </row>
    <row r="90" spans="1:67" ht="31.5" customHeight="1" x14ac:dyDescent="0.15">
      <c r="A90" s="655" t="s">
        <v>70</v>
      </c>
      <c r="B90" s="662"/>
      <c r="C90" s="677" t="s">
        <v>71</v>
      </c>
      <c r="D90" s="678"/>
      <c r="E90" s="677" t="s">
        <v>72</v>
      </c>
      <c r="F90" s="679"/>
      <c r="G90" s="680" t="s">
        <v>73</v>
      </c>
      <c r="H90" s="678"/>
      <c r="I90" s="507"/>
      <c r="J90" s="507"/>
      <c r="K90" s="507"/>
      <c r="L90" s="507"/>
      <c r="M90" s="630"/>
      <c r="N90" s="630"/>
      <c r="O90" s="630"/>
      <c r="P90" s="453"/>
      <c r="Q90" s="444"/>
      <c r="R90" s="444"/>
      <c r="S90" s="444"/>
      <c r="T90" s="444"/>
      <c r="U90" s="444"/>
      <c r="V90" s="444"/>
      <c r="W90" s="444"/>
      <c r="X90" s="452"/>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c r="AZ90" s="444"/>
      <c r="BA90" s="444"/>
      <c r="BB90" s="444"/>
      <c r="BC90" s="444"/>
      <c r="BD90" s="444"/>
      <c r="BE90" s="444"/>
      <c r="BF90" s="444"/>
      <c r="BG90" s="444"/>
      <c r="BH90" s="444"/>
      <c r="BI90" s="444"/>
      <c r="BJ90" s="444"/>
      <c r="BK90" s="444"/>
      <c r="BL90" s="444"/>
      <c r="BM90" s="444"/>
      <c r="BN90" s="444"/>
      <c r="BO90" s="444"/>
    </row>
    <row r="91" spans="1:67" ht="21" x14ac:dyDescent="0.15">
      <c r="A91" s="663"/>
      <c r="B91" s="663"/>
      <c r="C91" s="509" t="s">
        <v>74</v>
      </c>
      <c r="D91" s="510" t="s">
        <v>75</v>
      </c>
      <c r="E91" s="509" t="s">
        <v>74</v>
      </c>
      <c r="F91" s="511" t="s">
        <v>75</v>
      </c>
      <c r="G91" s="512" t="s">
        <v>74</v>
      </c>
      <c r="H91" s="510" t="s">
        <v>75</v>
      </c>
      <c r="I91" s="507"/>
      <c r="J91" s="507"/>
      <c r="K91" s="507"/>
      <c r="L91" s="507"/>
      <c r="M91" s="630"/>
      <c r="N91" s="630"/>
      <c r="O91" s="630"/>
      <c r="P91" s="453"/>
      <c r="Q91" s="444"/>
      <c r="R91" s="444"/>
      <c r="S91" s="444"/>
      <c r="T91" s="444"/>
      <c r="U91" s="444"/>
      <c r="V91" s="444"/>
      <c r="W91" s="444"/>
      <c r="X91" s="452"/>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c r="AZ91" s="444"/>
      <c r="BA91" s="444"/>
      <c r="BB91" s="444"/>
      <c r="BC91" s="444"/>
      <c r="BD91" s="444"/>
      <c r="BE91" s="444"/>
      <c r="BF91" s="444"/>
      <c r="BG91" s="444"/>
      <c r="BH91" s="444"/>
      <c r="BI91" s="444"/>
      <c r="BJ91" s="444"/>
      <c r="BK91" s="444"/>
      <c r="BL91" s="444"/>
      <c r="BM91" s="444"/>
      <c r="BN91" s="444"/>
      <c r="BO91" s="444"/>
    </row>
    <row r="92" spans="1:67" ht="15.95" customHeight="1" x14ac:dyDescent="0.15">
      <c r="A92" s="653" t="s">
        <v>76</v>
      </c>
      <c r="B92" s="653"/>
      <c r="C92" s="607"/>
      <c r="D92" s="608"/>
      <c r="E92" s="607"/>
      <c r="F92" s="609"/>
      <c r="G92" s="610"/>
      <c r="H92" s="608"/>
      <c r="I92" s="507"/>
      <c r="J92" s="507"/>
      <c r="K92" s="507"/>
      <c r="L92" s="507"/>
      <c r="M92" s="630"/>
      <c r="N92" s="630"/>
      <c r="O92" s="630"/>
      <c r="P92" s="453"/>
      <c r="Q92" s="444"/>
      <c r="R92" s="444"/>
      <c r="S92" s="444"/>
      <c r="T92" s="444"/>
      <c r="U92" s="444"/>
      <c r="V92" s="444"/>
      <c r="W92" s="444"/>
      <c r="X92" s="452"/>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c r="AZ92" s="444"/>
      <c r="BA92" s="444"/>
      <c r="BB92" s="444"/>
      <c r="BC92" s="444"/>
      <c r="BD92" s="444"/>
      <c r="BE92" s="444"/>
      <c r="BF92" s="444"/>
      <c r="BG92" s="444"/>
      <c r="BH92" s="444"/>
      <c r="BI92" s="444"/>
      <c r="BJ92" s="444"/>
      <c r="BK92" s="444"/>
      <c r="BL92" s="444"/>
      <c r="BM92" s="444"/>
      <c r="BN92" s="444"/>
      <c r="BO92" s="444"/>
    </row>
    <row r="93" spans="1:67" ht="15.95" customHeight="1" x14ac:dyDescent="0.15">
      <c r="A93" s="657" t="s">
        <v>77</v>
      </c>
      <c r="B93" s="657"/>
      <c r="C93" s="611"/>
      <c r="D93" s="612"/>
      <c r="E93" s="611"/>
      <c r="F93" s="613"/>
      <c r="G93" s="614"/>
      <c r="H93" s="612"/>
      <c r="I93" s="507"/>
      <c r="J93" s="507"/>
      <c r="K93" s="507"/>
      <c r="L93" s="507"/>
      <c r="M93" s="630"/>
      <c r="N93" s="630"/>
      <c r="O93" s="630"/>
      <c r="P93" s="453"/>
      <c r="Q93" s="444"/>
      <c r="R93" s="444"/>
      <c r="S93" s="444"/>
      <c r="T93" s="444"/>
      <c r="U93" s="444"/>
      <c r="V93" s="444"/>
      <c r="W93" s="444"/>
      <c r="X93" s="452"/>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c r="AZ93" s="444"/>
      <c r="BA93" s="444"/>
      <c r="BB93" s="444"/>
      <c r="BC93" s="444"/>
      <c r="BD93" s="444"/>
      <c r="BE93" s="444"/>
      <c r="BF93" s="444"/>
      <c r="BG93" s="444"/>
      <c r="BH93" s="444"/>
      <c r="BI93" s="444"/>
      <c r="BJ93" s="444"/>
      <c r="BK93" s="444"/>
      <c r="BL93" s="444"/>
      <c r="BM93" s="444"/>
      <c r="BN93" s="444"/>
      <c r="BO93" s="444"/>
    </row>
    <row r="94" spans="1:67" ht="15.95" customHeight="1" x14ac:dyDescent="0.15">
      <c r="A94" s="657" t="s">
        <v>78</v>
      </c>
      <c r="B94" s="657"/>
      <c r="C94" s="611"/>
      <c r="D94" s="612"/>
      <c r="E94" s="611"/>
      <c r="F94" s="613"/>
      <c r="G94" s="614"/>
      <c r="H94" s="612"/>
      <c r="I94" s="507"/>
      <c r="J94" s="507"/>
      <c r="K94" s="507"/>
      <c r="L94" s="507"/>
      <c r="M94" s="630"/>
      <c r="N94" s="630"/>
      <c r="O94" s="630"/>
      <c r="P94" s="453"/>
      <c r="Q94" s="444"/>
      <c r="R94" s="444"/>
      <c r="S94" s="444"/>
      <c r="T94" s="444"/>
      <c r="U94" s="444"/>
      <c r="V94" s="444"/>
      <c r="W94" s="444"/>
      <c r="X94" s="452"/>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c r="AZ94" s="444"/>
      <c r="BA94" s="444"/>
      <c r="BB94" s="444"/>
      <c r="BC94" s="444"/>
      <c r="BD94" s="444"/>
      <c r="BE94" s="444"/>
      <c r="BF94" s="444"/>
      <c r="BG94" s="444"/>
      <c r="BH94" s="444"/>
      <c r="BI94" s="444"/>
      <c r="BJ94" s="444"/>
      <c r="BK94" s="444"/>
      <c r="BL94" s="444"/>
      <c r="BM94" s="444"/>
      <c r="BN94" s="444"/>
      <c r="BO94" s="444"/>
    </row>
    <row r="95" spans="1:67" ht="24.75" customHeight="1" x14ac:dyDescent="0.15">
      <c r="A95" s="658" t="s">
        <v>79</v>
      </c>
      <c r="B95" s="658"/>
      <c r="C95" s="558"/>
      <c r="D95" s="574"/>
      <c r="E95" s="558"/>
      <c r="F95" s="606"/>
      <c r="G95" s="585"/>
      <c r="H95" s="574"/>
      <c r="I95" s="507"/>
      <c r="J95" s="507"/>
      <c r="K95" s="507"/>
      <c r="L95" s="507"/>
      <c r="M95" s="630"/>
      <c r="N95" s="630"/>
      <c r="O95" s="630"/>
      <c r="P95" s="453"/>
      <c r="Q95" s="444"/>
      <c r="R95" s="444"/>
      <c r="S95" s="444"/>
      <c r="T95" s="444"/>
      <c r="U95" s="444"/>
      <c r="V95" s="444"/>
      <c r="W95" s="444"/>
      <c r="X95" s="452"/>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c r="BA95" s="444"/>
      <c r="BB95" s="444"/>
      <c r="BC95" s="444"/>
      <c r="BD95" s="444"/>
      <c r="BE95" s="444"/>
      <c r="BF95" s="444"/>
      <c r="BG95" s="444"/>
      <c r="BH95" s="444"/>
      <c r="BI95" s="444"/>
      <c r="BJ95" s="444"/>
      <c r="BK95" s="444"/>
      <c r="BL95" s="444"/>
      <c r="BM95" s="444"/>
      <c r="BN95" s="444"/>
      <c r="BO95" s="444"/>
    </row>
    <row r="96" spans="1:67" s="444" customFormat="1" ht="30" customHeight="1" x14ac:dyDescent="0.2">
      <c r="A96" s="513" t="s">
        <v>80</v>
      </c>
      <c r="B96" s="514"/>
      <c r="C96" s="493"/>
      <c r="D96" s="493"/>
      <c r="E96" s="493"/>
      <c r="F96" s="493"/>
      <c r="G96" s="493"/>
      <c r="H96" s="493"/>
      <c r="I96" s="515"/>
      <c r="J96" s="514"/>
      <c r="K96" s="506"/>
      <c r="L96" s="506"/>
      <c r="M96" s="630"/>
      <c r="N96" s="442"/>
      <c r="V96" s="452"/>
    </row>
    <row r="97" spans="1:67" s="444" customFormat="1" ht="30" customHeight="1" x14ac:dyDescent="0.2">
      <c r="A97" s="516" t="s">
        <v>81</v>
      </c>
      <c r="B97" s="517"/>
      <c r="C97" s="517"/>
      <c r="D97" s="517"/>
      <c r="E97" s="517"/>
      <c r="F97" s="517"/>
      <c r="G97" s="517"/>
      <c r="H97" s="517"/>
      <c r="I97" s="517"/>
      <c r="J97" s="517"/>
      <c r="K97" s="518"/>
      <c r="L97" s="498"/>
      <c r="M97" s="626"/>
      <c r="N97" s="626"/>
      <c r="V97" s="452"/>
    </row>
    <row r="98" spans="1:67" ht="15" x14ac:dyDescent="0.2">
      <c r="A98" s="659" t="s">
        <v>4</v>
      </c>
      <c r="B98" s="659" t="s">
        <v>6</v>
      </c>
      <c r="C98" s="519"/>
      <c r="D98" s="519"/>
      <c r="E98" s="519"/>
      <c r="F98" s="519"/>
      <c r="G98" s="520"/>
      <c r="H98" s="521"/>
      <c r="I98" s="521"/>
      <c r="J98" s="521"/>
      <c r="K98" s="522"/>
      <c r="L98" s="491"/>
      <c r="M98" s="444"/>
      <c r="N98" s="444"/>
      <c r="O98" s="444"/>
      <c r="P98" s="444"/>
      <c r="Q98" s="444"/>
      <c r="R98" s="444"/>
      <c r="S98" s="444"/>
      <c r="T98" s="444"/>
      <c r="U98" s="444"/>
      <c r="V98" s="452"/>
      <c r="W98" s="444"/>
      <c r="X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c r="AZ98" s="444"/>
      <c r="BA98" s="444"/>
      <c r="BB98" s="444"/>
      <c r="BC98" s="444"/>
      <c r="BD98" s="444"/>
      <c r="BE98" s="444"/>
      <c r="BF98" s="444"/>
      <c r="BG98" s="444"/>
      <c r="BH98" s="444"/>
      <c r="BI98" s="444"/>
      <c r="BJ98" s="444"/>
      <c r="BK98" s="444"/>
      <c r="BL98" s="444"/>
      <c r="BM98" s="444"/>
      <c r="BN98" s="444"/>
      <c r="BO98" s="444"/>
    </row>
    <row r="99" spans="1:67" ht="15" x14ac:dyDescent="0.2">
      <c r="A99" s="660"/>
      <c r="B99" s="660"/>
      <c r="C99" s="523"/>
      <c r="D99" s="519"/>
      <c r="E99" s="520"/>
      <c r="F99" s="520"/>
      <c r="G99" s="520"/>
      <c r="H99" s="521"/>
      <c r="I99" s="521"/>
      <c r="J99" s="521"/>
      <c r="K99" s="522"/>
      <c r="L99" s="491"/>
      <c r="M99" s="444"/>
      <c r="N99" s="444"/>
      <c r="O99" s="444"/>
      <c r="P99" s="444"/>
      <c r="Q99" s="444"/>
      <c r="R99" s="444"/>
      <c r="S99" s="444"/>
      <c r="T99" s="444"/>
      <c r="U99" s="444"/>
      <c r="V99" s="452"/>
      <c r="W99" s="444"/>
      <c r="X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c r="AZ99" s="444"/>
      <c r="BA99" s="444"/>
      <c r="BB99" s="444"/>
      <c r="BC99" s="444"/>
      <c r="BD99" s="444"/>
      <c r="BE99" s="444"/>
      <c r="BF99" s="444"/>
      <c r="BG99" s="444"/>
      <c r="BH99" s="444"/>
      <c r="BI99" s="444"/>
      <c r="BJ99" s="444"/>
      <c r="BK99" s="444"/>
      <c r="BL99" s="444"/>
      <c r="BM99" s="444"/>
      <c r="BN99" s="444"/>
      <c r="BO99" s="444"/>
    </row>
    <row r="100" spans="1:67" ht="21" x14ac:dyDescent="0.2">
      <c r="A100" s="524" t="s">
        <v>82</v>
      </c>
      <c r="B100" s="593">
        <v>2</v>
      </c>
      <c r="C100" s="525"/>
      <c r="D100" s="525"/>
      <c r="E100" s="525"/>
      <c r="F100" s="525"/>
      <c r="G100" s="489"/>
      <c r="H100" s="521"/>
      <c r="I100" s="521"/>
      <c r="J100" s="521"/>
      <c r="K100" s="522"/>
      <c r="L100" s="491"/>
      <c r="M100" s="444"/>
      <c r="N100" s="444"/>
      <c r="O100" s="444"/>
      <c r="P100" s="444"/>
      <c r="Q100" s="444"/>
      <c r="R100" s="444"/>
      <c r="S100" s="444"/>
      <c r="T100" s="444"/>
      <c r="U100" s="444"/>
      <c r="V100" s="452"/>
      <c r="W100" s="444"/>
      <c r="X100" s="444"/>
      <c r="AD100" s="444"/>
      <c r="AE100" s="444"/>
      <c r="BA100" s="444"/>
      <c r="BB100" s="444"/>
      <c r="BC100" s="444"/>
      <c r="BD100" s="444"/>
      <c r="BE100" s="444"/>
    </row>
    <row r="101" spans="1:67" s="444" customFormat="1" ht="30" customHeight="1" x14ac:dyDescent="0.2">
      <c r="A101" s="526" t="s">
        <v>83</v>
      </c>
      <c r="B101" s="527"/>
      <c r="C101" s="528"/>
      <c r="D101" s="529"/>
      <c r="E101" s="530"/>
      <c r="F101" s="531"/>
      <c r="G101" s="531"/>
      <c r="H101" s="531"/>
      <c r="I101" s="531"/>
      <c r="J101" s="531"/>
      <c r="K101" s="532"/>
      <c r="L101" s="531"/>
      <c r="M101" s="626"/>
      <c r="N101" s="626"/>
      <c r="V101" s="452"/>
    </row>
    <row r="102" spans="1:67" ht="23.25" customHeight="1" x14ac:dyDescent="0.2">
      <c r="A102" s="655" t="s">
        <v>84</v>
      </c>
      <c r="B102" s="655" t="s">
        <v>85</v>
      </c>
      <c r="C102" s="654" t="s">
        <v>86</v>
      </c>
      <c r="D102" s="654"/>
      <c r="E102" s="654"/>
      <c r="F102" s="655" t="s">
        <v>87</v>
      </c>
      <c r="G102" s="444"/>
      <c r="H102" s="444"/>
      <c r="I102" s="444"/>
      <c r="J102" s="533"/>
      <c r="K102" s="491"/>
      <c r="L102" s="491"/>
      <c r="M102" s="444"/>
      <c r="N102" s="444"/>
      <c r="O102" s="444"/>
      <c r="P102" s="444"/>
      <c r="Q102" s="444"/>
      <c r="R102" s="444"/>
      <c r="S102" s="444"/>
      <c r="T102" s="444"/>
      <c r="U102" s="452"/>
      <c r="V102" s="444"/>
      <c r="W102" s="444"/>
      <c r="X102" s="444"/>
      <c r="AD102" s="444"/>
      <c r="AE102" s="444"/>
      <c r="AF102" s="444"/>
      <c r="AG102" s="444"/>
      <c r="AH102" s="444"/>
      <c r="AI102" s="444"/>
      <c r="AJ102" s="444"/>
      <c r="BA102" s="444"/>
      <c r="BB102" s="444"/>
      <c r="BC102" s="444"/>
      <c r="BD102" s="444"/>
      <c r="BE102" s="444"/>
    </row>
    <row r="103" spans="1:67" ht="29.25" customHeight="1" x14ac:dyDescent="0.2">
      <c r="A103" s="656"/>
      <c r="B103" s="656"/>
      <c r="C103" s="534" t="s">
        <v>88</v>
      </c>
      <c r="D103" s="534" t="s">
        <v>89</v>
      </c>
      <c r="E103" s="534" t="s">
        <v>90</v>
      </c>
      <c r="F103" s="656"/>
      <c r="G103" s="444"/>
      <c r="H103" s="444"/>
      <c r="I103" s="444"/>
      <c r="J103" s="533"/>
      <c r="K103" s="491"/>
      <c r="L103" s="491"/>
      <c r="M103" s="444"/>
      <c r="N103" s="444"/>
      <c r="O103" s="444"/>
      <c r="P103" s="444"/>
      <c r="Q103" s="444"/>
      <c r="R103" s="444"/>
      <c r="S103" s="444"/>
      <c r="T103" s="444"/>
      <c r="U103" s="452"/>
      <c r="V103" s="444"/>
      <c r="W103" s="444"/>
      <c r="X103" s="444"/>
      <c r="AD103" s="444"/>
      <c r="AE103" s="444"/>
      <c r="AF103" s="444"/>
      <c r="AG103" s="444"/>
      <c r="AH103" s="444"/>
      <c r="AI103" s="444"/>
      <c r="AJ103" s="444"/>
      <c r="BA103" s="444"/>
      <c r="BB103" s="444"/>
      <c r="BC103" s="444"/>
      <c r="BD103" s="444"/>
      <c r="BE103" s="444"/>
    </row>
    <row r="104" spans="1:67" ht="30.75" customHeight="1" x14ac:dyDescent="0.2">
      <c r="A104" s="535" t="s">
        <v>91</v>
      </c>
      <c r="B104" s="594">
        <v>1</v>
      </c>
      <c r="C104" s="594"/>
      <c r="D104" s="594">
        <v>1</v>
      </c>
      <c r="E104" s="594"/>
      <c r="F104" s="594">
        <v>1</v>
      </c>
      <c r="G104" s="444"/>
      <c r="H104" s="444"/>
      <c r="I104" s="444"/>
      <c r="J104" s="533"/>
      <c r="K104" s="491"/>
      <c r="L104" s="491"/>
      <c r="M104" s="444"/>
      <c r="N104" s="444"/>
      <c r="O104" s="444"/>
      <c r="P104" s="444"/>
      <c r="Q104" s="444"/>
      <c r="R104" s="444"/>
      <c r="S104" s="444"/>
      <c r="T104" s="444"/>
      <c r="U104" s="452"/>
      <c r="V104" s="444"/>
      <c r="W104" s="444"/>
      <c r="X104" s="444"/>
      <c r="AD104" s="444"/>
      <c r="AE104" s="444"/>
      <c r="AF104" s="444"/>
      <c r="AG104" s="444"/>
      <c r="AH104" s="444"/>
      <c r="AI104" s="444"/>
      <c r="AJ104" s="444"/>
      <c r="BA104" s="444"/>
      <c r="BB104" s="444"/>
      <c r="BC104" s="444"/>
      <c r="BD104" s="444"/>
      <c r="BE104" s="444"/>
    </row>
    <row r="105" spans="1:67" ht="36.75" customHeight="1" x14ac:dyDescent="0.2">
      <c r="A105" s="536" t="s">
        <v>92</v>
      </c>
      <c r="B105" s="593"/>
      <c r="C105" s="593"/>
      <c r="D105" s="593"/>
      <c r="E105" s="593"/>
      <c r="F105" s="593"/>
      <c r="G105" s="444"/>
      <c r="H105" s="444"/>
      <c r="I105" s="444"/>
      <c r="J105" s="533"/>
      <c r="K105" s="491"/>
      <c r="L105" s="491"/>
      <c r="M105" s="444"/>
      <c r="N105" s="444"/>
      <c r="O105" s="444"/>
      <c r="P105" s="444"/>
      <c r="Q105" s="444"/>
      <c r="R105" s="444"/>
      <c r="S105" s="444"/>
      <c r="T105" s="444"/>
      <c r="U105" s="452"/>
      <c r="V105" s="444"/>
      <c r="W105" s="444"/>
      <c r="X105" s="444"/>
      <c r="AD105" s="444"/>
      <c r="AE105" s="444"/>
      <c r="AF105" s="444"/>
      <c r="AG105" s="444"/>
      <c r="AH105" s="444"/>
      <c r="AI105" s="444"/>
      <c r="AJ105" s="444"/>
      <c r="BA105" s="444"/>
      <c r="BB105" s="444"/>
      <c r="BC105" s="444"/>
      <c r="BD105" s="444"/>
      <c r="BE105" s="444"/>
    </row>
    <row r="106" spans="1:67" ht="38.25" customHeight="1" x14ac:dyDescent="0.2">
      <c r="A106" s="537" t="s">
        <v>93</v>
      </c>
      <c r="B106" s="593"/>
      <c r="C106" s="593"/>
      <c r="D106" s="593"/>
      <c r="E106" s="593"/>
      <c r="F106" s="593"/>
      <c r="G106" s="444"/>
      <c r="H106" s="444"/>
      <c r="I106" s="444"/>
      <c r="J106" s="533"/>
      <c r="K106" s="491"/>
      <c r="L106" s="491"/>
      <c r="M106" s="444"/>
      <c r="N106" s="444"/>
      <c r="O106" s="444"/>
      <c r="P106" s="444"/>
      <c r="Q106" s="444"/>
      <c r="R106" s="444"/>
      <c r="S106" s="444"/>
      <c r="T106" s="444"/>
      <c r="U106" s="452"/>
      <c r="V106" s="444"/>
      <c r="W106" s="444"/>
      <c r="X106" s="444"/>
      <c r="AD106" s="444"/>
      <c r="AE106" s="444"/>
      <c r="AF106" s="444"/>
      <c r="AG106" s="444"/>
      <c r="AH106" s="444"/>
      <c r="AI106" s="444"/>
      <c r="AJ106" s="444"/>
      <c r="BA106" s="444"/>
      <c r="BB106" s="444"/>
      <c r="BC106" s="444"/>
      <c r="BD106" s="444"/>
      <c r="BE106" s="444"/>
    </row>
    <row r="107" spans="1:67" s="444" customFormat="1" ht="30" customHeight="1" x14ac:dyDescent="0.2">
      <c r="A107" s="538" t="s">
        <v>94</v>
      </c>
      <c r="B107" s="508"/>
      <c r="C107" s="508"/>
      <c r="D107" s="508"/>
      <c r="E107" s="508"/>
      <c r="F107" s="508"/>
      <c r="G107" s="508"/>
      <c r="K107" s="533"/>
      <c r="V107" s="452"/>
    </row>
    <row r="108" spans="1:67" ht="15" x14ac:dyDescent="0.2">
      <c r="A108" s="539" t="s">
        <v>95</v>
      </c>
      <c r="B108" s="488" t="s">
        <v>96</v>
      </c>
      <c r="C108" s="453"/>
      <c r="D108" s="453"/>
      <c r="E108" s="453"/>
      <c r="F108" s="453"/>
      <c r="G108" s="444"/>
      <c r="H108" s="444"/>
      <c r="I108" s="444"/>
      <c r="J108" s="533"/>
      <c r="K108" s="498"/>
      <c r="L108" s="491"/>
      <c r="M108" s="444"/>
      <c r="N108" s="444"/>
      <c r="O108" s="444"/>
      <c r="P108" s="444"/>
      <c r="Q108" s="444"/>
      <c r="R108" s="444"/>
      <c r="S108" s="444"/>
      <c r="T108" s="444"/>
      <c r="U108" s="452"/>
      <c r="V108" s="444"/>
      <c r="W108" s="444"/>
      <c r="X108" s="444"/>
      <c r="AD108" s="444"/>
      <c r="AE108" s="444"/>
      <c r="AF108" s="444"/>
      <c r="AG108" s="444"/>
      <c r="AH108" s="444"/>
      <c r="AI108" s="444"/>
      <c r="AJ108" s="444"/>
      <c r="BA108" s="444"/>
      <c r="BB108" s="444"/>
      <c r="BC108" s="444"/>
      <c r="BD108" s="444"/>
      <c r="BE108" s="444"/>
    </row>
    <row r="109" spans="1:67" ht="15.95" customHeight="1" x14ac:dyDescent="0.2">
      <c r="A109" s="500" t="s">
        <v>97</v>
      </c>
      <c r="B109" s="551"/>
      <c r="C109" s="453"/>
      <c r="D109" s="453"/>
      <c r="E109" s="453"/>
      <c r="F109" s="453"/>
      <c r="G109" s="444"/>
      <c r="H109" s="444"/>
      <c r="I109" s="444"/>
      <c r="J109" s="533"/>
      <c r="K109" s="540"/>
      <c r="L109" s="491"/>
      <c r="M109" s="444"/>
      <c r="N109" s="444"/>
      <c r="O109" s="444"/>
      <c r="P109" s="444"/>
      <c r="Q109" s="444"/>
      <c r="R109" s="444"/>
      <c r="S109" s="444"/>
      <c r="T109" s="444"/>
      <c r="U109" s="452"/>
      <c r="V109" s="444"/>
      <c r="W109" s="444"/>
      <c r="X109" s="444"/>
      <c r="AD109" s="444"/>
      <c r="AE109" s="444"/>
      <c r="AF109" s="444"/>
      <c r="AG109" s="444"/>
      <c r="AH109" s="444"/>
      <c r="AI109" s="444"/>
      <c r="AJ109" s="444"/>
      <c r="BA109" s="444"/>
      <c r="BB109" s="444"/>
      <c r="BC109" s="444"/>
      <c r="BD109" s="444"/>
      <c r="BE109" s="444"/>
    </row>
    <row r="110" spans="1:67" ht="15.95" customHeight="1" x14ac:dyDescent="0.2">
      <c r="A110" s="501" t="s">
        <v>98</v>
      </c>
      <c r="B110" s="552"/>
      <c r="C110" s="453"/>
      <c r="D110" s="453"/>
      <c r="E110" s="453"/>
      <c r="F110" s="453"/>
      <c r="G110" s="444"/>
      <c r="H110" s="444"/>
      <c r="I110" s="444"/>
      <c r="J110" s="533"/>
      <c r="K110" s="540"/>
      <c r="L110" s="491"/>
      <c r="M110" s="444"/>
      <c r="N110" s="444"/>
      <c r="O110" s="444"/>
      <c r="P110" s="444"/>
      <c r="Q110" s="444"/>
      <c r="R110" s="444"/>
      <c r="S110" s="444"/>
      <c r="T110" s="444"/>
      <c r="U110" s="452"/>
      <c r="V110" s="444"/>
      <c r="W110" s="444"/>
      <c r="X110" s="444"/>
      <c r="AD110" s="444"/>
      <c r="AE110" s="444"/>
      <c r="AF110" s="444"/>
      <c r="AG110" s="444"/>
      <c r="AH110" s="444"/>
      <c r="AI110" s="444"/>
      <c r="AJ110" s="444"/>
      <c r="BA110" s="444"/>
      <c r="BB110" s="444"/>
      <c r="BC110" s="444"/>
      <c r="BD110" s="444"/>
      <c r="BE110" s="444"/>
    </row>
    <row r="111" spans="1:67" ht="15.95" customHeight="1" x14ac:dyDescent="0.2">
      <c r="A111" s="501" t="s">
        <v>99</v>
      </c>
      <c r="B111" s="552"/>
      <c r="C111" s="453"/>
      <c r="D111" s="453"/>
      <c r="E111" s="453"/>
      <c r="F111" s="453"/>
      <c r="G111" s="444"/>
      <c r="H111" s="444"/>
      <c r="I111" s="444"/>
      <c r="J111" s="444"/>
      <c r="K111" s="541"/>
      <c r="L111" s="491"/>
      <c r="M111" s="444"/>
      <c r="N111" s="444"/>
      <c r="O111" s="444"/>
      <c r="P111" s="444"/>
      <c r="Q111" s="444"/>
      <c r="R111" s="444"/>
      <c r="S111" s="444"/>
      <c r="T111" s="444"/>
      <c r="U111" s="452"/>
      <c r="V111" s="444"/>
      <c r="W111" s="444"/>
      <c r="X111" s="444"/>
      <c r="AD111" s="444"/>
      <c r="AE111" s="444"/>
      <c r="AF111" s="444"/>
      <c r="AG111" s="444"/>
      <c r="AH111" s="444"/>
      <c r="AI111" s="444"/>
      <c r="AJ111" s="444"/>
      <c r="BA111" s="444"/>
      <c r="BB111" s="444"/>
      <c r="BC111" s="444"/>
      <c r="BD111" s="444"/>
      <c r="BE111" s="444"/>
    </row>
    <row r="112" spans="1:67" ht="15.95" customHeight="1" x14ac:dyDescent="0.2">
      <c r="A112" s="501" t="s">
        <v>100</v>
      </c>
      <c r="B112" s="552"/>
      <c r="C112" s="453"/>
      <c r="D112" s="453"/>
      <c r="E112" s="453"/>
      <c r="F112" s="453"/>
      <c r="G112" s="444"/>
      <c r="H112" s="444"/>
      <c r="I112" s="444"/>
      <c r="J112" s="444"/>
      <c r="K112" s="541"/>
      <c r="L112" s="491"/>
      <c r="M112" s="444"/>
      <c r="N112" s="444"/>
      <c r="O112" s="444"/>
      <c r="P112" s="444"/>
      <c r="Q112" s="444"/>
      <c r="R112" s="444"/>
      <c r="S112" s="444"/>
      <c r="T112" s="444"/>
      <c r="U112" s="452"/>
      <c r="V112" s="444"/>
      <c r="W112" s="444"/>
      <c r="X112" s="444"/>
      <c r="AD112" s="444"/>
      <c r="AE112" s="444"/>
      <c r="AF112" s="444"/>
      <c r="AG112" s="444"/>
      <c r="AH112" s="444"/>
      <c r="AI112" s="444"/>
      <c r="AJ112" s="444"/>
      <c r="BA112" s="444"/>
      <c r="BB112" s="444"/>
      <c r="BC112" s="444"/>
      <c r="BD112" s="444"/>
      <c r="BE112" s="444"/>
    </row>
    <row r="113" spans="1:57" ht="15.95" customHeight="1" x14ac:dyDescent="0.2">
      <c r="A113" s="501" t="s">
        <v>101</v>
      </c>
      <c r="B113" s="552"/>
      <c r="C113" s="453"/>
      <c r="D113" s="453"/>
      <c r="E113" s="453"/>
      <c r="F113" s="453"/>
      <c r="G113" s="444"/>
      <c r="H113" s="444"/>
      <c r="I113" s="444"/>
      <c r="J113" s="444"/>
      <c r="K113" s="541"/>
      <c r="L113" s="491"/>
      <c r="M113" s="444"/>
      <c r="N113" s="444"/>
      <c r="O113" s="444"/>
      <c r="P113" s="444"/>
      <c r="Q113" s="444"/>
      <c r="R113" s="444"/>
      <c r="S113" s="444"/>
      <c r="T113" s="444"/>
      <c r="U113" s="452"/>
      <c r="V113" s="444"/>
      <c r="W113" s="444"/>
      <c r="X113" s="444"/>
      <c r="AD113" s="444"/>
      <c r="AE113" s="444"/>
      <c r="AF113" s="444"/>
      <c r="AG113" s="444"/>
      <c r="AH113" s="444"/>
      <c r="AI113" s="444"/>
      <c r="AJ113" s="444"/>
      <c r="BA113" s="444"/>
      <c r="BB113" s="444"/>
      <c r="BC113" s="444"/>
      <c r="BD113" s="444"/>
      <c r="BE113" s="444"/>
    </row>
    <row r="114" spans="1:57" ht="15.95" customHeight="1" x14ac:dyDescent="0.2">
      <c r="A114" s="539" t="s">
        <v>27</v>
      </c>
      <c r="B114" s="615">
        <f>SUM(B109:B113)</f>
        <v>0</v>
      </c>
      <c r="C114" s="542"/>
      <c r="D114" s="453"/>
      <c r="E114" s="453"/>
      <c r="F114" s="453"/>
      <c r="G114" s="444"/>
      <c r="H114" s="444"/>
      <c r="I114" s="444"/>
      <c r="J114" s="444"/>
      <c r="K114" s="541"/>
      <c r="L114" s="491"/>
      <c r="M114" s="444"/>
      <c r="N114" s="444"/>
      <c r="O114" s="444"/>
      <c r="P114" s="444"/>
      <c r="Q114" s="444"/>
      <c r="R114" s="444"/>
      <c r="S114" s="444"/>
      <c r="T114" s="444"/>
      <c r="U114" s="452"/>
      <c r="V114" s="444"/>
      <c r="W114" s="444"/>
      <c r="X114" s="444"/>
      <c r="AD114" s="444"/>
      <c r="AE114" s="444"/>
      <c r="AF114" s="444"/>
      <c r="AG114" s="444"/>
      <c r="AH114" s="444"/>
      <c r="AI114" s="444"/>
      <c r="AJ114" s="444"/>
      <c r="BA114" s="444"/>
      <c r="BB114" s="444"/>
      <c r="BC114" s="444"/>
      <c r="BD114" s="444"/>
      <c r="BE114" s="444"/>
    </row>
    <row r="115" spans="1:57" s="444" customFormat="1" x14ac:dyDescent="0.2">
      <c r="A115" s="543"/>
      <c r="L115" s="541"/>
      <c r="V115" s="452"/>
    </row>
    <row r="116" spans="1:57" s="444" customFormat="1" x14ac:dyDescent="0.2">
      <c r="A116" s="543"/>
      <c r="L116" s="541"/>
      <c r="V116" s="452"/>
    </row>
    <row r="117" spans="1:57" s="444" customFormat="1" x14ac:dyDescent="0.2">
      <c r="A117" s="543"/>
      <c r="L117" s="541"/>
      <c r="V117" s="452"/>
    </row>
    <row r="118" spans="1:57" s="444" customFormat="1" x14ac:dyDescent="0.2">
      <c r="A118" s="543"/>
      <c r="L118" s="541"/>
      <c r="V118" s="452"/>
    </row>
    <row r="119" spans="1:57" s="444" customFormat="1" x14ac:dyDescent="0.2">
      <c r="A119" s="543"/>
      <c r="L119" s="541"/>
      <c r="V119" s="452"/>
    </row>
    <row r="120" spans="1:57" s="444" customFormat="1" x14ac:dyDescent="0.2">
      <c r="A120" s="543"/>
      <c r="L120" s="541"/>
      <c r="V120" s="452"/>
    </row>
    <row r="121" spans="1:57" s="444" customFormat="1" x14ac:dyDescent="0.2">
      <c r="A121" s="543"/>
      <c r="L121" s="541"/>
      <c r="V121" s="452"/>
    </row>
    <row r="122" spans="1:57" s="444" customFormat="1" x14ac:dyDescent="0.2">
      <c r="A122" s="543"/>
      <c r="L122" s="541"/>
      <c r="V122" s="452"/>
    </row>
    <row r="123" spans="1:57" s="444" customFormat="1" x14ac:dyDescent="0.2">
      <c r="A123" s="543"/>
      <c r="L123" s="541"/>
      <c r="V123" s="452"/>
    </row>
    <row r="124" spans="1:57" s="444" customFormat="1" x14ac:dyDescent="0.2">
      <c r="A124" s="543"/>
      <c r="L124" s="541"/>
      <c r="V124" s="452"/>
    </row>
    <row r="125" spans="1:57" s="444" customFormat="1" x14ac:dyDescent="0.2">
      <c r="A125" s="543"/>
      <c r="L125" s="541"/>
      <c r="V125" s="452"/>
    </row>
    <row r="126" spans="1:57" s="444" customFormat="1" x14ac:dyDescent="0.2">
      <c r="A126" s="543"/>
      <c r="L126" s="541"/>
      <c r="V126" s="452"/>
    </row>
    <row r="127" spans="1:57" s="444" customFormat="1" x14ac:dyDescent="0.2">
      <c r="A127" s="543"/>
      <c r="L127" s="541"/>
      <c r="V127" s="452"/>
    </row>
    <row r="128" spans="1:57" s="444" customFormat="1" x14ac:dyDescent="0.2">
      <c r="A128" s="543"/>
      <c r="L128" s="541"/>
      <c r="V128" s="452"/>
    </row>
    <row r="129" spans="1:22" s="444" customFormat="1" x14ac:dyDescent="0.2">
      <c r="A129" s="543"/>
      <c r="L129" s="541"/>
      <c r="V129" s="452"/>
    </row>
    <row r="130" spans="1:22" s="444" customFormat="1" x14ac:dyDescent="0.2">
      <c r="A130" s="543"/>
      <c r="L130" s="541"/>
      <c r="V130" s="452"/>
    </row>
    <row r="131" spans="1:22" s="444" customFormat="1" x14ac:dyDescent="0.2">
      <c r="A131" s="543"/>
      <c r="L131" s="541"/>
      <c r="V131" s="452"/>
    </row>
    <row r="132" spans="1:22" s="444" customFormat="1" x14ac:dyDescent="0.2">
      <c r="A132" s="543"/>
      <c r="L132" s="541"/>
      <c r="V132" s="452"/>
    </row>
    <row r="133" spans="1:22" s="444" customFormat="1" x14ac:dyDescent="0.2">
      <c r="A133" s="543"/>
      <c r="L133" s="541"/>
      <c r="V133" s="452"/>
    </row>
    <row r="134" spans="1:22" s="444" customFormat="1" x14ac:dyDescent="0.2">
      <c r="A134" s="543"/>
      <c r="L134" s="541"/>
      <c r="V134" s="452"/>
    </row>
    <row r="135" spans="1:22" s="444" customFormat="1" x14ac:dyDescent="0.2">
      <c r="A135" s="543"/>
      <c r="L135" s="541"/>
      <c r="V135" s="452"/>
    </row>
    <row r="136" spans="1:22" s="444" customFormat="1" x14ac:dyDescent="0.2">
      <c r="A136" s="543"/>
      <c r="L136" s="541"/>
      <c r="V136" s="452"/>
    </row>
    <row r="137" spans="1:22" s="444" customFormat="1" x14ac:dyDescent="0.2">
      <c r="A137" s="543"/>
      <c r="L137" s="541"/>
      <c r="V137" s="452"/>
    </row>
    <row r="138" spans="1:22" s="444" customFormat="1" x14ac:dyDescent="0.2">
      <c r="A138" s="543"/>
      <c r="L138" s="541"/>
      <c r="V138" s="452"/>
    </row>
    <row r="139" spans="1:22" s="444" customFormat="1" x14ac:dyDescent="0.2">
      <c r="A139" s="543"/>
      <c r="L139" s="541"/>
      <c r="V139" s="452"/>
    </row>
    <row r="140" spans="1:22" s="444" customFormat="1" x14ac:dyDescent="0.2">
      <c r="A140" s="543"/>
      <c r="L140" s="541"/>
      <c r="V140" s="452"/>
    </row>
    <row r="141" spans="1:22" s="444" customFormat="1" x14ac:dyDescent="0.2">
      <c r="A141" s="543"/>
      <c r="L141" s="541"/>
      <c r="V141" s="452"/>
    </row>
    <row r="142" spans="1:22" s="444" customFormat="1" x14ac:dyDescent="0.2">
      <c r="A142" s="543"/>
      <c r="L142" s="541"/>
      <c r="V142" s="452"/>
    </row>
    <row r="143" spans="1:22" s="444" customFormat="1" x14ac:dyDescent="0.2">
      <c r="A143" s="543"/>
      <c r="L143" s="541"/>
      <c r="V143" s="452"/>
    </row>
    <row r="144" spans="1:22" s="444" customFormat="1" x14ac:dyDescent="0.2">
      <c r="A144" s="543"/>
      <c r="L144" s="541"/>
      <c r="V144" s="452"/>
    </row>
    <row r="145" spans="1:30" s="444" customFormat="1" x14ac:dyDescent="0.2">
      <c r="A145" s="543"/>
      <c r="L145" s="541"/>
      <c r="V145" s="452"/>
    </row>
    <row r="146" spans="1:30" s="444" customFormat="1" x14ac:dyDescent="0.2">
      <c r="A146" s="543"/>
      <c r="L146" s="541"/>
      <c r="V146" s="452"/>
    </row>
    <row r="147" spans="1:30" s="444" customFormat="1" x14ac:dyDescent="0.2">
      <c r="A147" s="543"/>
      <c r="L147" s="541"/>
      <c r="V147" s="452"/>
    </row>
    <row r="148" spans="1:30" s="444" customFormat="1" x14ac:dyDescent="0.2">
      <c r="A148" s="543"/>
      <c r="L148" s="541"/>
      <c r="V148" s="452"/>
    </row>
    <row r="149" spans="1:30" s="444" customFormat="1" x14ac:dyDescent="0.2">
      <c r="A149" s="543"/>
      <c r="L149" s="541"/>
      <c r="V149" s="452"/>
    </row>
    <row r="150" spans="1:30" s="444" customFormat="1" x14ac:dyDescent="0.2">
      <c r="A150" s="543"/>
      <c r="L150" s="541"/>
      <c r="V150" s="452"/>
    </row>
    <row r="151" spans="1:30" s="444" customFormat="1" x14ac:dyDescent="0.2">
      <c r="A151" s="543"/>
      <c r="L151" s="541"/>
      <c r="V151" s="452"/>
    </row>
    <row r="152" spans="1:30" s="444" customFormat="1" x14ac:dyDescent="0.2">
      <c r="A152" s="543"/>
      <c r="L152" s="541"/>
      <c r="V152" s="452"/>
    </row>
    <row r="153" spans="1:30" s="444" customFormat="1" x14ac:dyDescent="0.2">
      <c r="A153" s="543"/>
      <c r="L153" s="541"/>
      <c r="V153" s="452"/>
    </row>
    <row r="154" spans="1:30" s="444" customFormat="1" x14ac:dyDescent="0.2">
      <c r="A154" s="543"/>
      <c r="L154" s="541"/>
      <c r="V154" s="452"/>
    </row>
    <row r="155" spans="1:30" x14ac:dyDescent="0.2">
      <c r="A155" s="622"/>
      <c r="B155" s="445"/>
      <c r="C155" s="445"/>
      <c r="D155" s="445"/>
      <c r="E155" s="445"/>
      <c r="F155" s="445"/>
      <c r="G155" s="445"/>
      <c r="H155" s="445"/>
      <c r="I155" s="445"/>
      <c r="J155" s="445"/>
      <c r="K155" s="445"/>
      <c r="L155" s="544"/>
      <c r="M155" s="445"/>
      <c r="N155" s="445"/>
      <c r="O155" s="445"/>
      <c r="P155" s="445"/>
      <c r="Q155" s="445"/>
      <c r="R155" s="445"/>
      <c r="S155" s="445"/>
      <c r="T155" s="445"/>
    </row>
    <row r="156" spans="1:30" x14ac:dyDescent="0.2">
      <c r="A156" s="545"/>
      <c r="B156" s="445"/>
      <c r="C156" s="445"/>
      <c r="D156" s="445"/>
      <c r="E156" s="445"/>
      <c r="F156" s="445"/>
      <c r="G156" s="445"/>
      <c r="H156" s="445"/>
      <c r="I156" s="445"/>
      <c r="J156" s="445"/>
      <c r="K156" s="445"/>
      <c r="L156" s="544"/>
      <c r="M156" s="445"/>
      <c r="N156" s="445"/>
      <c r="O156" s="445"/>
      <c r="P156" s="445"/>
      <c r="Q156" s="445"/>
      <c r="R156" s="445"/>
      <c r="S156" s="445"/>
      <c r="T156" s="445"/>
      <c r="AD156" s="632"/>
    </row>
    <row r="157" spans="1:30" x14ac:dyDescent="0.2">
      <c r="A157" s="545"/>
      <c r="B157" s="445"/>
      <c r="C157" s="445"/>
      <c r="D157" s="445"/>
      <c r="E157" s="445"/>
      <c r="F157" s="445"/>
      <c r="G157" s="445"/>
      <c r="H157" s="445"/>
      <c r="I157" s="445"/>
      <c r="J157" s="445"/>
      <c r="K157" s="445"/>
      <c r="L157" s="544"/>
      <c r="M157" s="445"/>
      <c r="N157" s="445"/>
      <c r="O157" s="445"/>
      <c r="P157" s="445"/>
      <c r="Q157" s="445"/>
      <c r="R157" s="445"/>
      <c r="S157" s="445"/>
      <c r="T157" s="445"/>
    </row>
    <row r="158" spans="1:30" x14ac:dyDescent="0.2">
      <c r="A158" s="545"/>
      <c r="B158" s="445"/>
      <c r="C158" s="445"/>
      <c r="D158" s="445"/>
      <c r="E158" s="445"/>
      <c r="F158" s="445"/>
      <c r="G158" s="445"/>
      <c r="H158" s="445"/>
      <c r="I158" s="445"/>
      <c r="J158" s="445"/>
      <c r="K158" s="445"/>
      <c r="L158" s="544"/>
      <c r="M158" s="445"/>
      <c r="N158" s="445"/>
      <c r="O158" s="445"/>
      <c r="P158" s="445"/>
      <c r="Q158" s="445"/>
      <c r="R158" s="445"/>
      <c r="S158" s="445"/>
      <c r="T158" s="445"/>
    </row>
    <row r="159" spans="1:30" x14ac:dyDescent="0.2">
      <c r="A159" s="545"/>
      <c r="B159" s="445"/>
      <c r="C159" s="445"/>
      <c r="D159" s="445"/>
      <c r="E159" s="445"/>
      <c r="F159" s="445"/>
      <c r="G159" s="445"/>
      <c r="H159" s="445"/>
      <c r="I159" s="445"/>
      <c r="J159" s="445"/>
      <c r="K159" s="445"/>
      <c r="L159" s="544"/>
      <c r="M159" s="445"/>
      <c r="N159" s="445"/>
      <c r="O159" s="445"/>
      <c r="P159" s="445"/>
      <c r="Q159" s="445"/>
      <c r="R159" s="445"/>
      <c r="S159" s="445"/>
      <c r="T159" s="445"/>
    </row>
    <row r="160" spans="1:30" x14ac:dyDescent="0.2">
      <c r="A160" s="545"/>
      <c r="B160" s="445"/>
      <c r="C160" s="445"/>
      <c r="D160" s="445"/>
      <c r="E160" s="445"/>
      <c r="F160" s="445"/>
      <c r="G160" s="445"/>
      <c r="H160" s="445"/>
      <c r="I160" s="445"/>
      <c r="J160" s="445"/>
      <c r="K160" s="445"/>
      <c r="L160" s="544"/>
      <c r="M160" s="445"/>
      <c r="N160" s="445"/>
      <c r="O160" s="445"/>
      <c r="P160" s="445"/>
      <c r="Q160" s="445"/>
      <c r="R160" s="445"/>
      <c r="S160" s="445"/>
      <c r="T160" s="445"/>
    </row>
    <row r="161" spans="1:20" x14ac:dyDescent="0.2">
      <c r="A161" s="545"/>
      <c r="B161" s="445"/>
      <c r="C161" s="445"/>
      <c r="D161" s="445"/>
      <c r="E161" s="445"/>
      <c r="F161" s="445"/>
      <c r="G161" s="445"/>
      <c r="H161" s="445"/>
      <c r="I161" s="445"/>
      <c r="J161" s="445"/>
      <c r="K161" s="445"/>
      <c r="L161" s="544"/>
      <c r="M161" s="445"/>
      <c r="N161" s="445"/>
      <c r="O161" s="445"/>
      <c r="P161" s="445"/>
      <c r="Q161" s="445"/>
      <c r="R161" s="445"/>
      <c r="S161" s="445"/>
      <c r="T161" s="445"/>
    </row>
    <row r="162" spans="1:20" x14ac:dyDescent="0.2">
      <c r="A162" s="545"/>
      <c r="B162" s="445"/>
      <c r="C162" s="445"/>
      <c r="D162" s="445"/>
      <c r="E162" s="445"/>
      <c r="F162" s="445"/>
      <c r="G162" s="445"/>
      <c r="H162" s="445"/>
      <c r="I162" s="445"/>
      <c r="J162" s="445"/>
      <c r="K162" s="445"/>
      <c r="L162" s="544"/>
      <c r="M162" s="445"/>
      <c r="N162" s="445"/>
      <c r="O162" s="445"/>
      <c r="P162" s="445"/>
      <c r="Q162" s="445"/>
      <c r="R162" s="445"/>
      <c r="S162" s="445"/>
      <c r="T162" s="445"/>
    </row>
    <row r="163" spans="1:20" x14ac:dyDescent="0.2">
      <c r="A163" s="545"/>
      <c r="B163" s="445"/>
      <c r="C163" s="445"/>
      <c r="D163" s="445"/>
      <c r="E163" s="445"/>
      <c r="F163" s="445"/>
      <c r="G163" s="445"/>
      <c r="H163" s="445"/>
      <c r="I163" s="445"/>
      <c r="J163" s="445"/>
      <c r="K163" s="445"/>
      <c r="L163" s="544"/>
      <c r="M163" s="445"/>
      <c r="N163" s="445"/>
      <c r="O163" s="445"/>
      <c r="P163" s="445"/>
      <c r="Q163" s="445"/>
      <c r="R163" s="445"/>
      <c r="S163" s="445"/>
      <c r="T163" s="445"/>
    </row>
    <row r="164" spans="1:20" x14ac:dyDescent="0.2">
      <c r="A164" s="545"/>
      <c r="B164" s="445"/>
      <c r="C164" s="445"/>
      <c r="D164" s="445"/>
      <c r="E164" s="445"/>
      <c r="F164" s="445"/>
      <c r="G164" s="445"/>
      <c r="H164" s="445"/>
      <c r="I164" s="445"/>
      <c r="J164" s="445"/>
      <c r="K164" s="445"/>
      <c r="L164" s="544"/>
      <c r="M164" s="445"/>
      <c r="N164" s="445"/>
      <c r="O164" s="445"/>
      <c r="P164" s="445"/>
      <c r="Q164" s="445"/>
      <c r="R164" s="445"/>
      <c r="S164" s="445"/>
      <c r="T164" s="445"/>
    </row>
    <row r="165" spans="1:20" x14ac:dyDescent="0.2">
      <c r="A165" s="545"/>
      <c r="B165" s="445"/>
      <c r="C165" s="445"/>
      <c r="D165" s="445"/>
      <c r="E165" s="445"/>
      <c r="F165" s="445"/>
      <c r="G165" s="445"/>
      <c r="H165" s="445"/>
      <c r="I165" s="445"/>
      <c r="J165" s="445"/>
      <c r="K165" s="445"/>
      <c r="L165" s="544"/>
      <c r="M165" s="445"/>
      <c r="N165" s="445"/>
      <c r="O165" s="445"/>
      <c r="P165" s="445"/>
      <c r="Q165" s="445"/>
      <c r="R165" s="445"/>
      <c r="S165" s="445"/>
      <c r="T165" s="445"/>
    </row>
    <row r="166" spans="1:20" x14ac:dyDescent="0.2">
      <c r="A166" s="545"/>
      <c r="B166" s="445"/>
      <c r="C166" s="445"/>
      <c r="D166" s="445"/>
      <c r="E166" s="445"/>
      <c r="F166" s="445"/>
      <c r="G166" s="445"/>
      <c r="H166" s="445"/>
      <c r="I166" s="445"/>
      <c r="J166" s="445"/>
      <c r="K166" s="445"/>
      <c r="L166" s="544"/>
      <c r="M166" s="445"/>
      <c r="N166" s="445"/>
      <c r="O166" s="445"/>
      <c r="P166" s="445"/>
      <c r="Q166" s="445"/>
      <c r="R166" s="445"/>
      <c r="S166" s="445"/>
      <c r="T166" s="445"/>
    </row>
    <row r="167" spans="1:20" x14ac:dyDescent="0.2">
      <c r="A167" s="545"/>
      <c r="B167" s="445"/>
      <c r="C167" s="445"/>
      <c r="D167" s="445"/>
      <c r="E167" s="445"/>
      <c r="F167" s="445"/>
      <c r="G167" s="445"/>
      <c r="H167" s="445"/>
      <c r="I167" s="445"/>
      <c r="J167" s="445"/>
      <c r="K167" s="445"/>
      <c r="L167" s="544"/>
      <c r="M167" s="445"/>
      <c r="N167" s="445"/>
      <c r="O167" s="445"/>
      <c r="P167" s="445"/>
      <c r="Q167" s="445"/>
      <c r="R167" s="445"/>
      <c r="S167" s="445"/>
      <c r="T167" s="445"/>
    </row>
    <row r="168" spans="1:20" x14ac:dyDescent="0.2">
      <c r="A168" s="545"/>
      <c r="B168" s="445"/>
      <c r="C168" s="445"/>
      <c r="D168" s="445"/>
      <c r="E168" s="445"/>
      <c r="F168" s="445"/>
      <c r="G168" s="445"/>
      <c r="H168" s="445"/>
      <c r="I168" s="445"/>
      <c r="J168" s="445"/>
      <c r="K168" s="445"/>
      <c r="L168" s="544"/>
      <c r="M168" s="445"/>
      <c r="N168" s="445"/>
      <c r="O168" s="445"/>
      <c r="P168" s="445"/>
      <c r="Q168" s="445"/>
      <c r="R168" s="445"/>
      <c r="S168" s="445"/>
      <c r="T168" s="445"/>
    </row>
    <row r="200" spans="1:56" hidden="1" x14ac:dyDescent="0.2">
      <c r="A200" s="620">
        <f>SUM(A8:L114)</f>
        <v>5996</v>
      </c>
      <c r="BD200" s="621">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JD95 SZ95 ACV95 AMR95 AWN95 BGJ95 BQF95 CAB95 CJX95 CTT95 DDP95 DNL95 DXH95 EHD95 EQZ95 FAV95 FKR95 FUN95 GEJ95 GOF95 GYB95 HHX95 HRT95 IBP95 ILL95 IVH95 JFD95 JOZ95 JYV95 KIR95 KSN95 LCJ95 LMF95 LWB95 MFX95 MPT95 MZP95 NJL95 NTH95 ODD95 OMZ95 OWV95 PGR95 PQN95 QAJ95 QKF95 QUB95 RDX95 RNT95 RXP95 SHL95 SRH95 TBD95 TKZ95 TUV95 UER95 UON95 UYJ95 VIF95 VSB95 WBX95 WLT95 WVP95 H65631 JD65631 SZ65631 ACV65631 AMR65631 AWN65631 BGJ65631 BQF65631 CAB65631 CJX65631 CTT65631 DDP65631 DNL65631 DXH65631 EHD65631 EQZ65631 FAV65631 FKR65631 FUN65631 GEJ65631 GOF65631 GYB65631 HHX65631 HRT65631 IBP65631 ILL65631 IVH65631 JFD65631 JOZ65631 JYV65631 KIR65631 KSN65631 LCJ65631 LMF65631 LWB65631 MFX65631 MPT65631 MZP65631 NJL65631 NTH65631 ODD65631 OMZ65631 OWV65631 PGR65631 PQN65631 QAJ65631 QKF65631 QUB65631 RDX65631 RNT65631 RXP65631 SHL65631 SRH65631 TBD65631 TKZ65631 TUV65631 UER65631 UON65631 UYJ65631 VIF65631 VSB65631 WBX65631 WLT65631 WVP65631 H131167 JD131167 SZ131167 ACV131167 AMR131167 AWN131167 BGJ131167 BQF131167 CAB131167 CJX131167 CTT131167 DDP131167 DNL131167 DXH131167 EHD131167 EQZ131167 FAV131167 FKR131167 FUN131167 GEJ131167 GOF131167 GYB131167 HHX131167 HRT131167 IBP131167 ILL131167 IVH131167 JFD131167 JOZ131167 JYV131167 KIR131167 KSN131167 LCJ131167 LMF131167 LWB131167 MFX131167 MPT131167 MZP131167 NJL131167 NTH131167 ODD131167 OMZ131167 OWV131167 PGR131167 PQN131167 QAJ131167 QKF131167 QUB131167 RDX131167 RNT131167 RXP131167 SHL131167 SRH131167 TBD131167 TKZ131167 TUV131167 UER131167 UON131167 UYJ131167 VIF131167 VSB131167 WBX131167 WLT131167 WVP131167 H196703 JD196703 SZ196703 ACV196703 AMR196703 AWN196703 BGJ196703 BQF196703 CAB196703 CJX196703 CTT196703 DDP196703 DNL196703 DXH196703 EHD196703 EQZ196703 FAV196703 FKR196703 FUN196703 GEJ196703 GOF196703 GYB196703 HHX196703 HRT196703 IBP196703 ILL196703 IVH196703 JFD196703 JOZ196703 JYV196703 KIR196703 KSN196703 LCJ196703 LMF196703 LWB196703 MFX196703 MPT196703 MZP196703 NJL196703 NTH196703 ODD196703 OMZ196703 OWV196703 PGR196703 PQN196703 QAJ196703 QKF196703 QUB196703 RDX196703 RNT196703 RXP196703 SHL196703 SRH196703 TBD196703 TKZ196703 TUV196703 UER196703 UON196703 UYJ196703 VIF196703 VSB196703 WBX196703 WLT196703 WVP196703 H262239 JD262239 SZ262239 ACV262239 AMR262239 AWN262239 BGJ262239 BQF262239 CAB262239 CJX262239 CTT262239 DDP262239 DNL262239 DXH262239 EHD262239 EQZ262239 FAV262239 FKR262239 FUN262239 GEJ262239 GOF262239 GYB262239 HHX262239 HRT262239 IBP262239 ILL262239 IVH262239 JFD262239 JOZ262239 JYV262239 KIR262239 KSN262239 LCJ262239 LMF262239 LWB262239 MFX262239 MPT262239 MZP262239 NJL262239 NTH262239 ODD262239 OMZ262239 OWV262239 PGR262239 PQN262239 QAJ262239 QKF262239 QUB262239 RDX262239 RNT262239 RXP262239 SHL262239 SRH262239 TBD262239 TKZ262239 TUV262239 UER262239 UON262239 UYJ262239 VIF262239 VSB262239 WBX262239 WLT262239 WVP262239 H327775 JD327775 SZ327775 ACV327775 AMR327775 AWN327775 BGJ327775 BQF327775 CAB327775 CJX327775 CTT327775 DDP327775 DNL327775 DXH327775 EHD327775 EQZ327775 FAV327775 FKR327775 FUN327775 GEJ327775 GOF327775 GYB327775 HHX327775 HRT327775 IBP327775 ILL327775 IVH327775 JFD327775 JOZ327775 JYV327775 KIR327775 KSN327775 LCJ327775 LMF327775 LWB327775 MFX327775 MPT327775 MZP327775 NJL327775 NTH327775 ODD327775 OMZ327775 OWV327775 PGR327775 PQN327775 QAJ327775 QKF327775 QUB327775 RDX327775 RNT327775 RXP327775 SHL327775 SRH327775 TBD327775 TKZ327775 TUV327775 UER327775 UON327775 UYJ327775 VIF327775 VSB327775 WBX327775 WLT327775 WVP327775 H393311 JD393311 SZ393311 ACV393311 AMR393311 AWN393311 BGJ393311 BQF393311 CAB393311 CJX393311 CTT393311 DDP393311 DNL393311 DXH393311 EHD393311 EQZ393311 FAV393311 FKR393311 FUN393311 GEJ393311 GOF393311 GYB393311 HHX393311 HRT393311 IBP393311 ILL393311 IVH393311 JFD393311 JOZ393311 JYV393311 KIR393311 KSN393311 LCJ393311 LMF393311 LWB393311 MFX393311 MPT393311 MZP393311 NJL393311 NTH393311 ODD393311 OMZ393311 OWV393311 PGR393311 PQN393311 QAJ393311 QKF393311 QUB393311 RDX393311 RNT393311 RXP393311 SHL393311 SRH393311 TBD393311 TKZ393311 TUV393311 UER393311 UON393311 UYJ393311 VIF393311 VSB393311 WBX393311 WLT393311 WVP393311 H458847 JD458847 SZ458847 ACV458847 AMR458847 AWN458847 BGJ458847 BQF458847 CAB458847 CJX458847 CTT458847 DDP458847 DNL458847 DXH458847 EHD458847 EQZ458847 FAV458847 FKR458847 FUN458847 GEJ458847 GOF458847 GYB458847 HHX458847 HRT458847 IBP458847 ILL458847 IVH458847 JFD458847 JOZ458847 JYV458847 KIR458847 KSN458847 LCJ458847 LMF458847 LWB458847 MFX458847 MPT458847 MZP458847 NJL458847 NTH458847 ODD458847 OMZ458847 OWV458847 PGR458847 PQN458847 QAJ458847 QKF458847 QUB458847 RDX458847 RNT458847 RXP458847 SHL458847 SRH458847 TBD458847 TKZ458847 TUV458847 UER458847 UON458847 UYJ458847 VIF458847 VSB458847 WBX458847 WLT458847 WVP458847 H524383 JD524383 SZ524383 ACV524383 AMR524383 AWN524383 BGJ524383 BQF524383 CAB524383 CJX524383 CTT524383 DDP524383 DNL524383 DXH524383 EHD524383 EQZ524383 FAV524383 FKR524383 FUN524383 GEJ524383 GOF524383 GYB524383 HHX524383 HRT524383 IBP524383 ILL524383 IVH524383 JFD524383 JOZ524383 JYV524383 KIR524383 KSN524383 LCJ524383 LMF524383 LWB524383 MFX524383 MPT524383 MZP524383 NJL524383 NTH524383 ODD524383 OMZ524383 OWV524383 PGR524383 PQN524383 QAJ524383 QKF524383 QUB524383 RDX524383 RNT524383 RXP524383 SHL524383 SRH524383 TBD524383 TKZ524383 TUV524383 UER524383 UON524383 UYJ524383 VIF524383 VSB524383 WBX524383 WLT524383 WVP524383 H589919 JD589919 SZ589919 ACV589919 AMR589919 AWN589919 BGJ589919 BQF589919 CAB589919 CJX589919 CTT589919 DDP589919 DNL589919 DXH589919 EHD589919 EQZ589919 FAV589919 FKR589919 FUN589919 GEJ589919 GOF589919 GYB589919 HHX589919 HRT589919 IBP589919 ILL589919 IVH589919 JFD589919 JOZ589919 JYV589919 KIR589919 KSN589919 LCJ589919 LMF589919 LWB589919 MFX589919 MPT589919 MZP589919 NJL589919 NTH589919 ODD589919 OMZ589919 OWV589919 PGR589919 PQN589919 QAJ589919 QKF589919 QUB589919 RDX589919 RNT589919 RXP589919 SHL589919 SRH589919 TBD589919 TKZ589919 TUV589919 UER589919 UON589919 UYJ589919 VIF589919 VSB589919 WBX589919 WLT589919 WVP589919 H655455 JD655455 SZ655455 ACV655455 AMR655455 AWN655455 BGJ655455 BQF655455 CAB655455 CJX655455 CTT655455 DDP655455 DNL655455 DXH655455 EHD655455 EQZ655455 FAV655455 FKR655455 FUN655455 GEJ655455 GOF655455 GYB655455 HHX655455 HRT655455 IBP655455 ILL655455 IVH655455 JFD655455 JOZ655455 JYV655455 KIR655455 KSN655455 LCJ655455 LMF655455 LWB655455 MFX655455 MPT655455 MZP655455 NJL655455 NTH655455 ODD655455 OMZ655455 OWV655455 PGR655455 PQN655455 QAJ655455 QKF655455 QUB655455 RDX655455 RNT655455 RXP655455 SHL655455 SRH655455 TBD655455 TKZ655455 TUV655455 UER655455 UON655455 UYJ655455 VIF655455 VSB655455 WBX655455 WLT655455 WVP655455 H720991 JD720991 SZ720991 ACV720991 AMR720991 AWN720991 BGJ720991 BQF720991 CAB720991 CJX720991 CTT720991 DDP720991 DNL720991 DXH720991 EHD720991 EQZ720991 FAV720991 FKR720991 FUN720991 GEJ720991 GOF720991 GYB720991 HHX720991 HRT720991 IBP720991 ILL720991 IVH720991 JFD720991 JOZ720991 JYV720991 KIR720991 KSN720991 LCJ720991 LMF720991 LWB720991 MFX720991 MPT720991 MZP720991 NJL720991 NTH720991 ODD720991 OMZ720991 OWV720991 PGR720991 PQN720991 QAJ720991 QKF720991 QUB720991 RDX720991 RNT720991 RXP720991 SHL720991 SRH720991 TBD720991 TKZ720991 TUV720991 UER720991 UON720991 UYJ720991 VIF720991 VSB720991 WBX720991 WLT720991 WVP720991 H786527 JD786527 SZ786527 ACV786527 AMR786527 AWN786527 BGJ786527 BQF786527 CAB786527 CJX786527 CTT786527 DDP786527 DNL786527 DXH786527 EHD786527 EQZ786527 FAV786527 FKR786527 FUN786527 GEJ786527 GOF786527 GYB786527 HHX786527 HRT786527 IBP786527 ILL786527 IVH786527 JFD786527 JOZ786527 JYV786527 KIR786527 KSN786527 LCJ786527 LMF786527 LWB786527 MFX786527 MPT786527 MZP786527 NJL786527 NTH786527 ODD786527 OMZ786527 OWV786527 PGR786527 PQN786527 QAJ786527 QKF786527 QUB786527 RDX786527 RNT786527 RXP786527 SHL786527 SRH786527 TBD786527 TKZ786527 TUV786527 UER786527 UON786527 UYJ786527 VIF786527 VSB786527 WBX786527 WLT786527 WVP786527 H852063 JD852063 SZ852063 ACV852063 AMR852063 AWN852063 BGJ852063 BQF852063 CAB852063 CJX852063 CTT852063 DDP852063 DNL852063 DXH852063 EHD852063 EQZ852063 FAV852063 FKR852063 FUN852063 GEJ852063 GOF852063 GYB852063 HHX852063 HRT852063 IBP852063 ILL852063 IVH852063 JFD852063 JOZ852063 JYV852063 KIR852063 KSN852063 LCJ852063 LMF852063 LWB852063 MFX852063 MPT852063 MZP852063 NJL852063 NTH852063 ODD852063 OMZ852063 OWV852063 PGR852063 PQN852063 QAJ852063 QKF852063 QUB852063 RDX852063 RNT852063 RXP852063 SHL852063 SRH852063 TBD852063 TKZ852063 TUV852063 UER852063 UON852063 UYJ852063 VIF852063 VSB852063 WBX852063 WLT852063 WVP852063 H917599 JD917599 SZ917599 ACV917599 AMR917599 AWN917599 BGJ917599 BQF917599 CAB917599 CJX917599 CTT917599 DDP917599 DNL917599 DXH917599 EHD917599 EQZ917599 FAV917599 FKR917599 FUN917599 GEJ917599 GOF917599 GYB917599 HHX917599 HRT917599 IBP917599 ILL917599 IVH917599 JFD917599 JOZ917599 JYV917599 KIR917599 KSN917599 LCJ917599 LMF917599 LWB917599 MFX917599 MPT917599 MZP917599 NJL917599 NTH917599 ODD917599 OMZ917599 OWV917599 PGR917599 PQN917599 QAJ917599 QKF917599 QUB917599 RDX917599 RNT917599 RXP917599 SHL917599 SRH917599 TBD917599 TKZ917599 TUV917599 UER917599 UON917599 UYJ917599 VIF917599 VSB917599 WBX917599 WLT917599 WVP917599 H983135 JD983135 SZ983135 ACV983135 AMR983135 AWN983135 BGJ983135 BQF983135 CAB983135 CJX983135 CTT983135 DDP983135 DNL983135 DXH983135 EHD983135 EQZ983135 FAV983135 FKR983135 FUN983135 GEJ983135 GOF983135 GYB983135 HHX983135 HRT983135 IBP983135 ILL983135 IVH983135 JFD983135 JOZ983135 JYV983135 KIR983135 KSN983135 LCJ983135 LMF983135 LWB983135 MFX983135 MPT983135 MZP983135 NJL983135 NTH983135 ODD983135 OMZ983135 OWV983135 PGR983135 PQN983135 QAJ983135 QKF983135 QUB983135 RDX983135 RNT983135 RXP983135 SHL983135 SRH983135 TBD983135 TKZ983135 TUV983135 UER983135 UON983135 UYJ983135 VIF983135 VSB983135 WBX983135 WLT983135 WVP983135 F95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F65631 JB65631 SX65631 ACT65631 AMP65631 AWL65631 BGH65631 BQD65631 BZZ65631 CJV65631 CTR65631 DDN65631 DNJ65631 DXF65631 EHB65631 EQX65631 FAT65631 FKP65631 FUL65631 GEH65631 GOD65631 GXZ65631 HHV65631 HRR65631 IBN65631 ILJ65631 IVF65631 JFB65631 JOX65631 JYT65631 KIP65631 KSL65631 LCH65631 LMD65631 LVZ65631 MFV65631 MPR65631 MZN65631 NJJ65631 NTF65631 ODB65631 OMX65631 OWT65631 PGP65631 PQL65631 QAH65631 QKD65631 QTZ65631 RDV65631 RNR65631 RXN65631 SHJ65631 SRF65631 TBB65631 TKX65631 TUT65631 UEP65631 UOL65631 UYH65631 VID65631 VRZ65631 WBV65631 WLR65631 WVN65631 F131167 JB131167 SX131167 ACT131167 AMP131167 AWL131167 BGH131167 BQD131167 BZZ131167 CJV131167 CTR131167 DDN131167 DNJ131167 DXF131167 EHB131167 EQX131167 FAT131167 FKP131167 FUL131167 GEH131167 GOD131167 GXZ131167 HHV131167 HRR131167 IBN131167 ILJ131167 IVF131167 JFB131167 JOX131167 JYT131167 KIP131167 KSL131167 LCH131167 LMD131167 LVZ131167 MFV131167 MPR131167 MZN131167 NJJ131167 NTF131167 ODB131167 OMX131167 OWT131167 PGP131167 PQL131167 QAH131167 QKD131167 QTZ131167 RDV131167 RNR131167 RXN131167 SHJ131167 SRF131167 TBB131167 TKX131167 TUT131167 UEP131167 UOL131167 UYH131167 VID131167 VRZ131167 WBV131167 WLR131167 WVN131167 F196703 JB196703 SX196703 ACT196703 AMP196703 AWL196703 BGH196703 BQD196703 BZZ196703 CJV196703 CTR196703 DDN196703 DNJ196703 DXF196703 EHB196703 EQX196703 FAT196703 FKP196703 FUL196703 GEH196703 GOD196703 GXZ196703 HHV196703 HRR196703 IBN196703 ILJ196703 IVF196703 JFB196703 JOX196703 JYT196703 KIP196703 KSL196703 LCH196703 LMD196703 LVZ196703 MFV196703 MPR196703 MZN196703 NJJ196703 NTF196703 ODB196703 OMX196703 OWT196703 PGP196703 PQL196703 QAH196703 QKD196703 QTZ196703 RDV196703 RNR196703 RXN196703 SHJ196703 SRF196703 TBB196703 TKX196703 TUT196703 UEP196703 UOL196703 UYH196703 VID196703 VRZ196703 WBV196703 WLR196703 WVN196703 F262239 JB262239 SX262239 ACT262239 AMP262239 AWL262239 BGH262239 BQD262239 BZZ262239 CJV262239 CTR262239 DDN262239 DNJ262239 DXF262239 EHB262239 EQX262239 FAT262239 FKP262239 FUL262239 GEH262239 GOD262239 GXZ262239 HHV262239 HRR262239 IBN262239 ILJ262239 IVF262239 JFB262239 JOX262239 JYT262239 KIP262239 KSL262239 LCH262239 LMD262239 LVZ262239 MFV262239 MPR262239 MZN262239 NJJ262239 NTF262239 ODB262239 OMX262239 OWT262239 PGP262239 PQL262239 QAH262239 QKD262239 QTZ262239 RDV262239 RNR262239 RXN262239 SHJ262239 SRF262239 TBB262239 TKX262239 TUT262239 UEP262239 UOL262239 UYH262239 VID262239 VRZ262239 WBV262239 WLR262239 WVN262239 F327775 JB327775 SX327775 ACT327775 AMP327775 AWL327775 BGH327775 BQD327775 BZZ327775 CJV327775 CTR327775 DDN327775 DNJ327775 DXF327775 EHB327775 EQX327775 FAT327775 FKP327775 FUL327775 GEH327775 GOD327775 GXZ327775 HHV327775 HRR327775 IBN327775 ILJ327775 IVF327775 JFB327775 JOX327775 JYT327775 KIP327775 KSL327775 LCH327775 LMD327775 LVZ327775 MFV327775 MPR327775 MZN327775 NJJ327775 NTF327775 ODB327775 OMX327775 OWT327775 PGP327775 PQL327775 QAH327775 QKD327775 QTZ327775 RDV327775 RNR327775 RXN327775 SHJ327775 SRF327775 TBB327775 TKX327775 TUT327775 UEP327775 UOL327775 UYH327775 VID327775 VRZ327775 WBV327775 WLR327775 WVN327775 F393311 JB393311 SX393311 ACT393311 AMP393311 AWL393311 BGH393311 BQD393311 BZZ393311 CJV393311 CTR393311 DDN393311 DNJ393311 DXF393311 EHB393311 EQX393311 FAT393311 FKP393311 FUL393311 GEH393311 GOD393311 GXZ393311 HHV393311 HRR393311 IBN393311 ILJ393311 IVF393311 JFB393311 JOX393311 JYT393311 KIP393311 KSL393311 LCH393311 LMD393311 LVZ393311 MFV393311 MPR393311 MZN393311 NJJ393311 NTF393311 ODB393311 OMX393311 OWT393311 PGP393311 PQL393311 QAH393311 QKD393311 QTZ393311 RDV393311 RNR393311 RXN393311 SHJ393311 SRF393311 TBB393311 TKX393311 TUT393311 UEP393311 UOL393311 UYH393311 VID393311 VRZ393311 WBV393311 WLR393311 WVN393311 F458847 JB458847 SX458847 ACT458847 AMP458847 AWL458847 BGH458847 BQD458847 BZZ458847 CJV458847 CTR458847 DDN458847 DNJ458847 DXF458847 EHB458847 EQX458847 FAT458847 FKP458847 FUL458847 GEH458847 GOD458847 GXZ458847 HHV458847 HRR458847 IBN458847 ILJ458847 IVF458847 JFB458847 JOX458847 JYT458847 KIP458847 KSL458847 LCH458847 LMD458847 LVZ458847 MFV458847 MPR458847 MZN458847 NJJ458847 NTF458847 ODB458847 OMX458847 OWT458847 PGP458847 PQL458847 QAH458847 QKD458847 QTZ458847 RDV458847 RNR458847 RXN458847 SHJ458847 SRF458847 TBB458847 TKX458847 TUT458847 UEP458847 UOL458847 UYH458847 VID458847 VRZ458847 WBV458847 WLR458847 WVN458847 F524383 JB524383 SX524383 ACT524383 AMP524383 AWL524383 BGH524383 BQD524383 BZZ524383 CJV524383 CTR524383 DDN524383 DNJ524383 DXF524383 EHB524383 EQX524383 FAT524383 FKP524383 FUL524383 GEH524383 GOD524383 GXZ524383 HHV524383 HRR524383 IBN524383 ILJ524383 IVF524383 JFB524383 JOX524383 JYT524383 KIP524383 KSL524383 LCH524383 LMD524383 LVZ524383 MFV524383 MPR524383 MZN524383 NJJ524383 NTF524383 ODB524383 OMX524383 OWT524383 PGP524383 PQL524383 QAH524383 QKD524383 QTZ524383 RDV524383 RNR524383 RXN524383 SHJ524383 SRF524383 TBB524383 TKX524383 TUT524383 UEP524383 UOL524383 UYH524383 VID524383 VRZ524383 WBV524383 WLR524383 WVN524383 F589919 JB589919 SX589919 ACT589919 AMP589919 AWL589919 BGH589919 BQD589919 BZZ589919 CJV589919 CTR589919 DDN589919 DNJ589919 DXF589919 EHB589919 EQX589919 FAT589919 FKP589919 FUL589919 GEH589919 GOD589919 GXZ589919 HHV589919 HRR589919 IBN589919 ILJ589919 IVF589919 JFB589919 JOX589919 JYT589919 KIP589919 KSL589919 LCH589919 LMD589919 LVZ589919 MFV589919 MPR589919 MZN589919 NJJ589919 NTF589919 ODB589919 OMX589919 OWT589919 PGP589919 PQL589919 QAH589919 QKD589919 QTZ589919 RDV589919 RNR589919 RXN589919 SHJ589919 SRF589919 TBB589919 TKX589919 TUT589919 UEP589919 UOL589919 UYH589919 VID589919 VRZ589919 WBV589919 WLR589919 WVN589919 F655455 JB655455 SX655455 ACT655455 AMP655455 AWL655455 BGH655455 BQD655455 BZZ655455 CJV655455 CTR655455 DDN655455 DNJ655455 DXF655455 EHB655455 EQX655455 FAT655455 FKP655455 FUL655455 GEH655455 GOD655455 GXZ655455 HHV655455 HRR655455 IBN655455 ILJ655455 IVF655455 JFB655455 JOX655455 JYT655455 KIP655455 KSL655455 LCH655455 LMD655455 LVZ655455 MFV655455 MPR655455 MZN655455 NJJ655455 NTF655455 ODB655455 OMX655455 OWT655455 PGP655455 PQL655455 QAH655455 QKD655455 QTZ655455 RDV655455 RNR655455 RXN655455 SHJ655455 SRF655455 TBB655455 TKX655455 TUT655455 UEP655455 UOL655455 UYH655455 VID655455 VRZ655455 WBV655455 WLR655455 WVN655455 F720991 JB720991 SX720991 ACT720991 AMP720991 AWL720991 BGH720991 BQD720991 BZZ720991 CJV720991 CTR720991 DDN720991 DNJ720991 DXF720991 EHB720991 EQX720991 FAT720991 FKP720991 FUL720991 GEH720991 GOD720991 GXZ720991 HHV720991 HRR720991 IBN720991 ILJ720991 IVF720991 JFB720991 JOX720991 JYT720991 KIP720991 KSL720991 LCH720991 LMD720991 LVZ720991 MFV720991 MPR720991 MZN720991 NJJ720991 NTF720991 ODB720991 OMX720991 OWT720991 PGP720991 PQL720991 QAH720991 QKD720991 QTZ720991 RDV720991 RNR720991 RXN720991 SHJ720991 SRF720991 TBB720991 TKX720991 TUT720991 UEP720991 UOL720991 UYH720991 VID720991 VRZ720991 WBV720991 WLR720991 WVN720991 F786527 JB786527 SX786527 ACT786527 AMP786527 AWL786527 BGH786527 BQD786527 BZZ786527 CJV786527 CTR786527 DDN786527 DNJ786527 DXF786527 EHB786527 EQX786527 FAT786527 FKP786527 FUL786527 GEH786527 GOD786527 GXZ786527 HHV786527 HRR786527 IBN786527 ILJ786527 IVF786527 JFB786527 JOX786527 JYT786527 KIP786527 KSL786527 LCH786527 LMD786527 LVZ786527 MFV786527 MPR786527 MZN786527 NJJ786527 NTF786527 ODB786527 OMX786527 OWT786527 PGP786527 PQL786527 QAH786527 QKD786527 QTZ786527 RDV786527 RNR786527 RXN786527 SHJ786527 SRF786527 TBB786527 TKX786527 TUT786527 UEP786527 UOL786527 UYH786527 VID786527 VRZ786527 WBV786527 WLR786527 WVN786527 F852063 JB852063 SX852063 ACT852063 AMP852063 AWL852063 BGH852063 BQD852063 BZZ852063 CJV852063 CTR852063 DDN852063 DNJ852063 DXF852063 EHB852063 EQX852063 FAT852063 FKP852063 FUL852063 GEH852063 GOD852063 GXZ852063 HHV852063 HRR852063 IBN852063 ILJ852063 IVF852063 JFB852063 JOX852063 JYT852063 KIP852063 KSL852063 LCH852063 LMD852063 LVZ852063 MFV852063 MPR852063 MZN852063 NJJ852063 NTF852063 ODB852063 OMX852063 OWT852063 PGP852063 PQL852063 QAH852063 QKD852063 QTZ852063 RDV852063 RNR852063 RXN852063 SHJ852063 SRF852063 TBB852063 TKX852063 TUT852063 UEP852063 UOL852063 UYH852063 VID852063 VRZ852063 WBV852063 WLR852063 WVN852063 F917599 JB917599 SX917599 ACT917599 AMP917599 AWL917599 BGH917599 BQD917599 BZZ917599 CJV917599 CTR917599 DDN917599 DNJ917599 DXF917599 EHB917599 EQX917599 FAT917599 FKP917599 FUL917599 GEH917599 GOD917599 GXZ917599 HHV917599 HRR917599 IBN917599 ILJ917599 IVF917599 JFB917599 JOX917599 JYT917599 KIP917599 KSL917599 LCH917599 LMD917599 LVZ917599 MFV917599 MPR917599 MZN917599 NJJ917599 NTF917599 ODB917599 OMX917599 OWT917599 PGP917599 PQL917599 QAH917599 QKD917599 QTZ917599 RDV917599 RNR917599 RXN917599 SHJ917599 SRF917599 TBB917599 TKX917599 TUT917599 UEP917599 UOL917599 UYH917599 VID917599 VRZ917599 WBV917599 WLR917599 WVN917599 F983135 JB983135 SX983135 ACT983135 AMP983135 AWL983135 BGH983135 BQD983135 BZZ983135 CJV983135 CTR983135 DDN983135 DNJ983135 DXF983135 EHB983135 EQX983135 FAT983135 FKP983135 FUL983135 GEH983135 GOD983135 GXZ983135 HHV983135 HRR983135 IBN983135 ILJ983135 IVF983135 JFB983135 JOX983135 JYT983135 KIP983135 KSL983135 LCH983135 LMD983135 LVZ983135 MFV983135 MPR983135 MZN983135 NJJ983135 NTF983135 ODB983135 OMX983135 OWT983135 PGP983135 PQL983135 QAH983135 QKD983135 QTZ983135 RDV983135 RNR983135 RXN983135 SHJ983135 SRF983135 TBB983135 TKX983135 TUT983135 UEP983135 UOL983135 UYH983135 VID983135 VRZ983135 WBV983135 WLR983135 WVN983135 D95 IZ95 SV95 ACR95 AMN95 AWJ95 BGF95 BQB95 BZX95 CJT95 CTP95 DDL95 DNH95 DXD95 EGZ95 EQV95 FAR95 FKN95 FUJ95 GEF95 GOB95 GXX95 HHT95 HRP95 IBL95 ILH95 IVD95 JEZ95 JOV95 JYR95 KIN95 KSJ95 LCF95 LMB95 LVX95 MFT95 MPP95 MZL95 NJH95 NTD95 OCZ95 OMV95 OWR95 PGN95 PQJ95 QAF95 QKB95 QTX95 RDT95 RNP95 RXL95 SHH95 SRD95 TAZ95 TKV95 TUR95 UEN95 UOJ95 UYF95 VIB95 VRX95 WBT95 WLP95 WVL95 D65631 IZ65631 SV65631 ACR65631 AMN65631 AWJ65631 BGF65631 BQB65631 BZX65631 CJT65631 CTP65631 DDL65631 DNH65631 DXD65631 EGZ65631 EQV65631 FAR65631 FKN65631 FUJ65631 GEF65631 GOB65631 GXX65631 HHT65631 HRP65631 IBL65631 ILH65631 IVD65631 JEZ65631 JOV65631 JYR65631 KIN65631 KSJ65631 LCF65631 LMB65631 LVX65631 MFT65631 MPP65631 MZL65631 NJH65631 NTD65631 OCZ65631 OMV65631 OWR65631 PGN65631 PQJ65631 QAF65631 QKB65631 QTX65631 RDT65631 RNP65631 RXL65631 SHH65631 SRD65631 TAZ65631 TKV65631 TUR65631 UEN65631 UOJ65631 UYF65631 VIB65631 VRX65631 WBT65631 WLP65631 WVL65631 D131167 IZ131167 SV131167 ACR131167 AMN131167 AWJ131167 BGF131167 BQB131167 BZX131167 CJT131167 CTP131167 DDL131167 DNH131167 DXD131167 EGZ131167 EQV131167 FAR131167 FKN131167 FUJ131167 GEF131167 GOB131167 GXX131167 HHT131167 HRP131167 IBL131167 ILH131167 IVD131167 JEZ131167 JOV131167 JYR131167 KIN131167 KSJ131167 LCF131167 LMB131167 LVX131167 MFT131167 MPP131167 MZL131167 NJH131167 NTD131167 OCZ131167 OMV131167 OWR131167 PGN131167 PQJ131167 QAF131167 QKB131167 QTX131167 RDT131167 RNP131167 RXL131167 SHH131167 SRD131167 TAZ131167 TKV131167 TUR131167 UEN131167 UOJ131167 UYF131167 VIB131167 VRX131167 WBT131167 WLP131167 WVL131167 D196703 IZ196703 SV196703 ACR196703 AMN196703 AWJ196703 BGF196703 BQB196703 BZX196703 CJT196703 CTP196703 DDL196703 DNH196703 DXD196703 EGZ196703 EQV196703 FAR196703 FKN196703 FUJ196703 GEF196703 GOB196703 GXX196703 HHT196703 HRP196703 IBL196703 ILH196703 IVD196703 JEZ196703 JOV196703 JYR196703 KIN196703 KSJ196703 LCF196703 LMB196703 LVX196703 MFT196703 MPP196703 MZL196703 NJH196703 NTD196703 OCZ196703 OMV196703 OWR196703 PGN196703 PQJ196703 QAF196703 QKB196703 QTX196703 RDT196703 RNP196703 RXL196703 SHH196703 SRD196703 TAZ196703 TKV196703 TUR196703 UEN196703 UOJ196703 UYF196703 VIB196703 VRX196703 WBT196703 WLP196703 WVL196703 D262239 IZ262239 SV262239 ACR262239 AMN262239 AWJ262239 BGF262239 BQB262239 BZX262239 CJT262239 CTP262239 DDL262239 DNH262239 DXD262239 EGZ262239 EQV262239 FAR262239 FKN262239 FUJ262239 GEF262239 GOB262239 GXX262239 HHT262239 HRP262239 IBL262239 ILH262239 IVD262239 JEZ262239 JOV262239 JYR262239 KIN262239 KSJ262239 LCF262239 LMB262239 LVX262239 MFT262239 MPP262239 MZL262239 NJH262239 NTD262239 OCZ262239 OMV262239 OWR262239 PGN262239 PQJ262239 QAF262239 QKB262239 QTX262239 RDT262239 RNP262239 RXL262239 SHH262239 SRD262239 TAZ262239 TKV262239 TUR262239 UEN262239 UOJ262239 UYF262239 VIB262239 VRX262239 WBT262239 WLP262239 WVL262239 D327775 IZ327775 SV327775 ACR327775 AMN327775 AWJ327775 BGF327775 BQB327775 BZX327775 CJT327775 CTP327775 DDL327775 DNH327775 DXD327775 EGZ327775 EQV327775 FAR327775 FKN327775 FUJ327775 GEF327775 GOB327775 GXX327775 HHT327775 HRP327775 IBL327775 ILH327775 IVD327775 JEZ327775 JOV327775 JYR327775 KIN327775 KSJ327775 LCF327775 LMB327775 LVX327775 MFT327775 MPP327775 MZL327775 NJH327775 NTD327775 OCZ327775 OMV327775 OWR327775 PGN327775 PQJ327775 QAF327775 QKB327775 QTX327775 RDT327775 RNP327775 RXL327775 SHH327775 SRD327775 TAZ327775 TKV327775 TUR327775 UEN327775 UOJ327775 UYF327775 VIB327775 VRX327775 WBT327775 WLP327775 WVL327775 D393311 IZ393311 SV393311 ACR393311 AMN393311 AWJ393311 BGF393311 BQB393311 BZX393311 CJT393311 CTP393311 DDL393311 DNH393311 DXD393311 EGZ393311 EQV393311 FAR393311 FKN393311 FUJ393311 GEF393311 GOB393311 GXX393311 HHT393311 HRP393311 IBL393311 ILH393311 IVD393311 JEZ393311 JOV393311 JYR393311 KIN393311 KSJ393311 LCF393311 LMB393311 LVX393311 MFT393311 MPP393311 MZL393311 NJH393311 NTD393311 OCZ393311 OMV393311 OWR393311 PGN393311 PQJ393311 QAF393311 QKB393311 QTX393311 RDT393311 RNP393311 RXL393311 SHH393311 SRD393311 TAZ393311 TKV393311 TUR393311 UEN393311 UOJ393311 UYF393311 VIB393311 VRX393311 WBT393311 WLP393311 WVL393311 D458847 IZ458847 SV458847 ACR458847 AMN458847 AWJ458847 BGF458847 BQB458847 BZX458847 CJT458847 CTP458847 DDL458847 DNH458847 DXD458847 EGZ458847 EQV458847 FAR458847 FKN458847 FUJ458847 GEF458847 GOB458847 GXX458847 HHT458847 HRP458847 IBL458847 ILH458847 IVD458847 JEZ458847 JOV458847 JYR458847 KIN458847 KSJ458847 LCF458847 LMB458847 LVX458847 MFT458847 MPP458847 MZL458847 NJH458847 NTD458847 OCZ458847 OMV458847 OWR458847 PGN458847 PQJ458847 QAF458847 QKB458847 QTX458847 RDT458847 RNP458847 RXL458847 SHH458847 SRD458847 TAZ458847 TKV458847 TUR458847 UEN458847 UOJ458847 UYF458847 VIB458847 VRX458847 WBT458847 WLP458847 WVL458847 D524383 IZ524383 SV524383 ACR524383 AMN524383 AWJ524383 BGF524383 BQB524383 BZX524383 CJT524383 CTP524383 DDL524383 DNH524383 DXD524383 EGZ524383 EQV524383 FAR524383 FKN524383 FUJ524383 GEF524383 GOB524383 GXX524383 HHT524383 HRP524383 IBL524383 ILH524383 IVD524383 JEZ524383 JOV524383 JYR524383 KIN524383 KSJ524383 LCF524383 LMB524383 LVX524383 MFT524383 MPP524383 MZL524383 NJH524383 NTD524383 OCZ524383 OMV524383 OWR524383 PGN524383 PQJ524383 QAF524383 QKB524383 QTX524383 RDT524383 RNP524383 RXL524383 SHH524383 SRD524383 TAZ524383 TKV524383 TUR524383 UEN524383 UOJ524383 UYF524383 VIB524383 VRX524383 WBT524383 WLP524383 WVL524383 D589919 IZ589919 SV589919 ACR589919 AMN589919 AWJ589919 BGF589919 BQB589919 BZX589919 CJT589919 CTP589919 DDL589919 DNH589919 DXD589919 EGZ589919 EQV589919 FAR589919 FKN589919 FUJ589919 GEF589919 GOB589919 GXX589919 HHT589919 HRP589919 IBL589919 ILH589919 IVD589919 JEZ589919 JOV589919 JYR589919 KIN589919 KSJ589919 LCF589919 LMB589919 LVX589919 MFT589919 MPP589919 MZL589919 NJH589919 NTD589919 OCZ589919 OMV589919 OWR589919 PGN589919 PQJ589919 QAF589919 QKB589919 QTX589919 RDT589919 RNP589919 RXL589919 SHH589919 SRD589919 TAZ589919 TKV589919 TUR589919 UEN589919 UOJ589919 UYF589919 VIB589919 VRX589919 WBT589919 WLP589919 WVL589919 D655455 IZ655455 SV655455 ACR655455 AMN655455 AWJ655455 BGF655455 BQB655455 BZX655455 CJT655455 CTP655455 DDL655455 DNH655455 DXD655455 EGZ655455 EQV655455 FAR655455 FKN655455 FUJ655455 GEF655455 GOB655455 GXX655455 HHT655455 HRP655455 IBL655455 ILH655455 IVD655455 JEZ655455 JOV655455 JYR655455 KIN655455 KSJ655455 LCF655455 LMB655455 LVX655455 MFT655455 MPP655455 MZL655455 NJH655455 NTD655455 OCZ655455 OMV655455 OWR655455 PGN655455 PQJ655455 QAF655455 QKB655455 QTX655455 RDT655455 RNP655455 RXL655455 SHH655455 SRD655455 TAZ655455 TKV655455 TUR655455 UEN655455 UOJ655455 UYF655455 VIB655455 VRX655455 WBT655455 WLP655455 WVL655455 D720991 IZ720991 SV720991 ACR720991 AMN720991 AWJ720991 BGF720991 BQB720991 BZX720991 CJT720991 CTP720991 DDL720991 DNH720991 DXD720991 EGZ720991 EQV720991 FAR720991 FKN720991 FUJ720991 GEF720991 GOB720991 GXX720991 HHT720991 HRP720991 IBL720991 ILH720991 IVD720991 JEZ720991 JOV720991 JYR720991 KIN720991 KSJ720991 LCF720991 LMB720991 LVX720991 MFT720991 MPP720991 MZL720991 NJH720991 NTD720991 OCZ720991 OMV720991 OWR720991 PGN720991 PQJ720991 QAF720991 QKB720991 QTX720991 RDT720991 RNP720991 RXL720991 SHH720991 SRD720991 TAZ720991 TKV720991 TUR720991 UEN720991 UOJ720991 UYF720991 VIB720991 VRX720991 WBT720991 WLP720991 WVL720991 D786527 IZ786527 SV786527 ACR786527 AMN786527 AWJ786527 BGF786527 BQB786527 BZX786527 CJT786527 CTP786527 DDL786527 DNH786527 DXD786527 EGZ786527 EQV786527 FAR786527 FKN786527 FUJ786527 GEF786527 GOB786527 GXX786527 HHT786527 HRP786527 IBL786527 ILH786527 IVD786527 JEZ786527 JOV786527 JYR786527 KIN786527 KSJ786527 LCF786527 LMB786527 LVX786527 MFT786527 MPP786527 MZL786527 NJH786527 NTD786527 OCZ786527 OMV786527 OWR786527 PGN786527 PQJ786527 QAF786527 QKB786527 QTX786527 RDT786527 RNP786527 RXL786527 SHH786527 SRD786527 TAZ786527 TKV786527 TUR786527 UEN786527 UOJ786527 UYF786527 VIB786527 VRX786527 WBT786527 WLP786527 WVL786527 D852063 IZ852063 SV852063 ACR852063 AMN852063 AWJ852063 BGF852063 BQB852063 BZX852063 CJT852063 CTP852063 DDL852063 DNH852063 DXD852063 EGZ852063 EQV852063 FAR852063 FKN852063 FUJ852063 GEF852063 GOB852063 GXX852063 HHT852063 HRP852063 IBL852063 ILH852063 IVD852063 JEZ852063 JOV852063 JYR852063 KIN852063 KSJ852063 LCF852063 LMB852063 LVX852063 MFT852063 MPP852063 MZL852063 NJH852063 NTD852063 OCZ852063 OMV852063 OWR852063 PGN852063 PQJ852063 QAF852063 QKB852063 QTX852063 RDT852063 RNP852063 RXL852063 SHH852063 SRD852063 TAZ852063 TKV852063 TUR852063 UEN852063 UOJ852063 UYF852063 VIB852063 VRX852063 WBT852063 WLP852063 WVL852063 D917599 IZ917599 SV917599 ACR917599 AMN917599 AWJ917599 BGF917599 BQB917599 BZX917599 CJT917599 CTP917599 DDL917599 DNH917599 DXD917599 EGZ917599 EQV917599 FAR917599 FKN917599 FUJ917599 GEF917599 GOB917599 GXX917599 HHT917599 HRP917599 IBL917599 ILH917599 IVD917599 JEZ917599 JOV917599 JYR917599 KIN917599 KSJ917599 LCF917599 LMB917599 LVX917599 MFT917599 MPP917599 MZL917599 NJH917599 NTD917599 OCZ917599 OMV917599 OWR917599 PGN917599 PQJ917599 QAF917599 QKB917599 QTX917599 RDT917599 RNP917599 RXL917599 SHH917599 SRD917599 TAZ917599 TKV917599 TUR917599 UEN917599 UOJ917599 UYF917599 VIB917599 VRX917599 WBT917599 WLP917599 WVL917599 D983135 IZ983135 SV983135 ACR983135 AMN983135 AWJ983135 BGF983135 BQB983135 BZX983135 CJT983135 CTP983135 DDL983135 DNH983135 DXD983135 EGZ983135 EQV983135 FAR983135 FKN983135 FUJ983135 GEF983135 GOB983135 GXX983135 HHT983135 HRP983135 IBL983135 ILH983135 IVD983135 JEZ983135 JOV983135 JYR983135 KIN983135 KSJ983135 LCF983135 LMB983135 LVX983135 MFT983135 MPP983135 MZL983135 NJH983135 NTD983135 OCZ983135 OMV983135 OWR983135 PGN983135 PQJ983135 QAF983135 QKB983135 QTX983135 RDT983135 RNP983135 RXL983135 SHH983135 SRD983135 TAZ983135 TKV983135 TUR983135 UEN983135 UOJ983135 UYF983135 VIB983135 VRX983135 WBT983135 WLP983135 WVL983135">
      <formula1>"bloq"</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workbookViewId="0">
      <selection activeCell="N6" sqref="N6"/>
    </sheetView>
  </sheetViews>
  <sheetFormatPr baseColWidth="10" defaultRowHeight="12.75" x14ac:dyDescent="0.2"/>
  <cols>
    <col min="1" max="1" width="26.42578125" style="214" customWidth="1"/>
    <col min="2" max="2" width="30" style="426" customWidth="1"/>
    <col min="3" max="3" width="12.7109375" style="426" customWidth="1"/>
    <col min="4" max="4" width="10.7109375" style="426" customWidth="1"/>
    <col min="5" max="5" width="10.85546875" style="426" customWidth="1"/>
    <col min="6" max="11" width="10.7109375" style="426" customWidth="1"/>
    <col min="12" max="12" width="10.7109375" style="212" customWidth="1"/>
    <col min="13" max="20" width="13.140625" style="426" customWidth="1"/>
    <col min="21" max="21" width="13.140625" style="445" customWidth="1"/>
    <col min="22" max="22" width="13.140625" style="208" customWidth="1"/>
    <col min="23" max="23" width="13.5703125" style="445" customWidth="1"/>
    <col min="24" max="28" width="14.140625" style="445" customWidth="1"/>
    <col min="29" max="52" width="13.140625" style="445" customWidth="1"/>
    <col min="53" max="58" width="13.140625" style="445" hidden="1" customWidth="1"/>
    <col min="59" max="60" width="13.140625" style="445" customWidth="1"/>
    <col min="61" max="74" width="12.5703125" style="445" customWidth="1"/>
    <col min="75" max="256" width="11.42578125" style="445"/>
    <col min="257" max="257" width="26.42578125" style="445" customWidth="1"/>
    <col min="258" max="258" width="30" style="445" customWidth="1"/>
    <col min="259" max="259" width="12.7109375" style="445" customWidth="1"/>
    <col min="260" max="260" width="10.7109375" style="445" customWidth="1"/>
    <col min="261" max="261" width="10.85546875" style="445" customWidth="1"/>
    <col min="262" max="268" width="10.7109375" style="445" customWidth="1"/>
    <col min="269" max="278" width="13.140625" style="445" customWidth="1"/>
    <col min="279" max="279" width="13.5703125" style="445" customWidth="1"/>
    <col min="280" max="284" width="14.140625" style="445" customWidth="1"/>
    <col min="285" max="308" width="13.140625" style="445" customWidth="1"/>
    <col min="309" max="314" width="0" style="445" hidden="1" customWidth="1"/>
    <col min="315" max="316" width="13.140625" style="445" customWidth="1"/>
    <col min="317" max="330" width="12.5703125" style="445" customWidth="1"/>
    <col min="331" max="512" width="11.42578125" style="445"/>
    <col min="513" max="513" width="26.42578125" style="445" customWidth="1"/>
    <col min="514" max="514" width="30" style="445" customWidth="1"/>
    <col min="515" max="515" width="12.7109375" style="445" customWidth="1"/>
    <col min="516" max="516" width="10.7109375" style="445" customWidth="1"/>
    <col min="517" max="517" width="10.85546875" style="445" customWidth="1"/>
    <col min="518" max="524" width="10.7109375" style="445" customWidth="1"/>
    <col min="525" max="534" width="13.140625" style="445" customWidth="1"/>
    <col min="535" max="535" width="13.5703125" style="445" customWidth="1"/>
    <col min="536" max="540" width="14.140625" style="445" customWidth="1"/>
    <col min="541" max="564" width="13.140625" style="445" customWidth="1"/>
    <col min="565" max="570" width="0" style="445" hidden="1" customWidth="1"/>
    <col min="571" max="572" width="13.140625" style="445" customWidth="1"/>
    <col min="573" max="586" width="12.5703125" style="445" customWidth="1"/>
    <col min="587" max="768" width="11.42578125" style="445"/>
    <col min="769" max="769" width="26.42578125" style="445" customWidth="1"/>
    <col min="770" max="770" width="30" style="445" customWidth="1"/>
    <col min="771" max="771" width="12.7109375" style="445" customWidth="1"/>
    <col min="772" max="772" width="10.7109375" style="445" customWidth="1"/>
    <col min="773" max="773" width="10.85546875" style="445" customWidth="1"/>
    <col min="774" max="780" width="10.7109375" style="445" customWidth="1"/>
    <col min="781" max="790" width="13.140625" style="445" customWidth="1"/>
    <col min="791" max="791" width="13.5703125" style="445" customWidth="1"/>
    <col min="792" max="796" width="14.140625" style="445" customWidth="1"/>
    <col min="797" max="820" width="13.140625" style="445" customWidth="1"/>
    <col min="821" max="826" width="0" style="445" hidden="1" customWidth="1"/>
    <col min="827" max="828" width="13.140625" style="445" customWidth="1"/>
    <col min="829" max="842" width="12.5703125" style="445" customWidth="1"/>
    <col min="843" max="1024" width="11.42578125" style="445"/>
    <col min="1025" max="1025" width="26.42578125" style="445" customWidth="1"/>
    <col min="1026" max="1026" width="30" style="445" customWidth="1"/>
    <col min="1027" max="1027" width="12.7109375" style="445" customWidth="1"/>
    <col min="1028" max="1028" width="10.7109375" style="445" customWidth="1"/>
    <col min="1029" max="1029" width="10.85546875" style="445" customWidth="1"/>
    <col min="1030" max="1036" width="10.7109375" style="445" customWidth="1"/>
    <col min="1037" max="1046" width="13.140625" style="445" customWidth="1"/>
    <col min="1047" max="1047" width="13.5703125" style="445" customWidth="1"/>
    <col min="1048" max="1052" width="14.140625" style="445" customWidth="1"/>
    <col min="1053" max="1076" width="13.140625" style="445" customWidth="1"/>
    <col min="1077" max="1082" width="0" style="445" hidden="1" customWidth="1"/>
    <col min="1083" max="1084" width="13.140625" style="445" customWidth="1"/>
    <col min="1085" max="1098" width="12.5703125" style="445" customWidth="1"/>
    <col min="1099" max="1280" width="11.42578125" style="445"/>
    <col min="1281" max="1281" width="26.42578125" style="445" customWidth="1"/>
    <col min="1282" max="1282" width="30" style="445" customWidth="1"/>
    <col min="1283" max="1283" width="12.7109375" style="445" customWidth="1"/>
    <col min="1284" max="1284" width="10.7109375" style="445" customWidth="1"/>
    <col min="1285" max="1285" width="10.85546875" style="445" customWidth="1"/>
    <col min="1286" max="1292" width="10.7109375" style="445" customWidth="1"/>
    <col min="1293" max="1302" width="13.140625" style="445" customWidth="1"/>
    <col min="1303" max="1303" width="13.5703125" style="445" customWidth="1"/>
    <col min="1304" max="1308" width="14.140625" style="445" customWidth="1"/>
    <col min="1309" max="1332" width="13.140625" style="445" customWidth="1"/>
    <col min="1333" max="1338" width="0" style="445" hidden="1" customWidth="1"/>
    <col min="1339" max="1340" width="13.140625" style="445" customWidth="1"/>
    <col min="1341" max="1354" width="12.5703125" style="445" customWidth="1"/>
    <col min="1355" max="1536" width="11.42578125" style="445"/>
    <col min="1537" max="1537" width="26.42578125" style="445" customWidth="1"/>
    <col min="1538" max="1538" width="30" style="445" customWidth="1"/>
    <col min="1539" max="1539" width="12.7109375" style="445" customWidth="1"/>
    <col min="1540" max="1540" width="10.7109375" style="445" customWidth="1"/>
    <col min="1541" max="1541" width="10.85546875" style="445" customWidth="1"/>
    <col min="1542" max="1548" width="10.7109375" style="445" customWidth="1"/>
    <col min="1549" max="1558" width="13.140625" style="445" customWidth="1"/>
    <col min="1559" max="1559" width="13.5703125" style="445" customWidth="1"/>
    <col min="1560" max="1564" width="14.140625" style="445" customWidth="1"/>
    <col min="1565" max="1588" width="13.140625" style="445" customWidth="1"/>
    <col min="1589" max="1594" width="0" style="445" hidden="1" customWidth="1"/>
    <col min="1595" max="1596" width="13.140625" style="445" customWidth="1"/>
    <col min="1597" max="1610" width="12.5703125" style="445" customWidth="1"/>
    <col min="1611" max="1792" width="11.42578125" style="445"/>
    <col min="1793" max="1793" width="26.42578125" style="445" customWidth="1"/>
    <col min="1794" max="1794" width="30" style="445" customWidth="1"/>
    <col min="1795" max="1795" width="12.7109375" style="445" customWidth="1"/>
    <col min="1796" max="1796" width="10.7109375" style="445" customWidth="1"/>
    <col min="1797" max="1797" width="10.85546875" style="445" customWidth="1"/>
    <col min="1798" max="1804" width="10.7109375" style="445" customWidth="1"/>
    <col min="1805" max="1814" width="13.140625" style="445" customWidth="1"/>
    <col min="1815" max="1815" width="13.5703125" style="445" customWidth="1"/>
    <col min="1816" max="1820" width="14.140625" style="445" customWidth="1"/>
    <col min="1821" max="1844" width="13.140625" style="445" customWidth="1"/>
    <col min="1845" max="1850" width="0" style="445" hidden="1" customWidth="1"/>
    <col min="1851" max="1852" width="13.140625" style="445" customWidth="1"/>
    <col min="1853" max="1866" width="12.5703125" style="445" customWidth="1"/>
    <col min="1867" max="2048" width="11.42578125" style="445"/>
    <col min="2049" max="2049" width="26.42578125" style="445" customWidth="1"/>
    <col min="2050" max="2050" width="30" style="445" customWidth="1"/>
    <col min="2051" max="2051" width="12.7109375" style="445" customWidth="1"/>
    <col min="2052" max="2052" width="10.7109375" style="445" customWidth="1"/>
    <col min="2053" max="2053" width="10.85546875" style="445" customWidth="1"/>
    <col min="2054" max="2060" width="10.7109375" style="445" customWidth="1"/>
    <col min="2061" max="2070" width="13.140625" style="445" customWidth="1"/>
    <col min="2071" max="2071" width="13.5703125" style="445" customWidth="1"/>
    <col min="2072" max="2076" width="14.140625" style="445" customWidth="1"/>
    <col min="2077" max="2100" width="13.140625" style="445" customWidth="1"/>
    <col min="2101" max="2106" width="0" style="445" hidden="1" customWidth="1"/>
    <col min="2107" max="2108" width="13.140625" style="445" customWidth="1"/>
    <col min="2109" max="2122" width="12.5703125" style="445" customWidth="1"/>
    <col min="2123" max="2304" width="11.42578125" style="445"/>
    <col min="2305" max="2305" width="26.42578125" style="445" customWidth="1"/>
    <col min="2306" max="2306" width="30" style="445" customWidth="1"/>
    <col min="2307" max="2307" width="12.7109375" style="445" customWidth="1"/>
    <col min="2308" max="2308" width="10.7109375" style="445" customWidth="1"/>
    <col min="2309" max="2309" width="10.85546875" style="445" customWidth="1"/>
    <col min="2310" max="2316" width="10.7109375" style="445" customWidth="1"/>
    <col min="2317" max="2326" width="13.140625" style="445" customWidth="1"/>
    <col min="2327" max="2327" width="13.5703125" style="445" customWidth="1"/>
    <col min="2328" max="2332" width="14.140625" style="445" customWidth="1"/>
    <col min="2333" max="2356" width="13.140625" style="445" customWidth="1"/>
    <col min="2357" max="2362" width="0" style="445" hidden="1" customWidth="1"/>
    <col min="2363" max="2364" width="13.140625" style="445" customWidth="1"/>
    <col min="2365" max="2378" width="12.5703125" style="445" customWidth="1"/>
    <col min="2379" max="2560" width="11.42578125" style="445"/>
    <col min="2561" max="2561" width="26.42578125" style="445" customWidth="1"/>
    <col min="2562" max="2562" width="30" style="445" customWidth="1"/>
    <col min="2563" max="2563" width="12.7109375" style="445" customWidth="1"/>
    <col min="2564" max="2564" width="10.7109375" style="445" customWidth="1"/>
    <col min="2565" max="2565" width="10.85546875" style="445" customWidth="1"/>
    <col min="2566" max="2572" width="10.7109375" style="445" customWidth="1"/>
    <col min="2573" max="2582" width="13.140625" style="445" customWidth="1"/>
    <col min="2583" max="2583" width="13.5703125" style="445" customWidth="1"/>
    <col min="2584" max="2588" width="14.140625" style="445" customWidth="1"/>
    <col min="2589" max="2612" width="13.140625" style="445" customWidth="1"/>
    <col min="2613" max="2618" width="0" style="445" hidden="1" customWidth="1"/>
    <col min="2619" max="2620" width="13.140625" style="445" customWidth="1"/>
    <col min="2621" max="2634" width="12.5703125" style="445" customWidth="1"/>
    <col min="2635" max="2816" width="11.42578125" style="445"/>
    <col min="2817" max="2817" width="26.42578125" style="445" customWidth="1"/>
    <col min="2818" max="2818" width="30" style="445" customWidth="1"/>
    <col min="2819" max="2819" width="12.7109375" style="445" customWidth="1"/>
    <col min="2820" max="2820" width="10.7109375" style="445" customWidth="1"/>
    <col min="2821" max="2821" width="10.85546875" style="445" customWidth="1"/>
    <col min="2822" max="2828" width="10.7109375" style="445" customWidth="1"/>
    <col min="2829" max="2838" width="13.140625" style="445" customWidth="1"/>
    <col min="2839" max="2839" width="13.5703125" style="445" customWidth="1"/>
    <col min="2840" max="2844" width="14.140625" style="445" customWidth="1"/>
    <col min="2845" max="2868" width="13.140625" style="445" customWidth="1"/>
    <col min="2869" max="2874" width="0" style="445" hidden="1" customWidth="1"/>
    <col min="2875" max="2876" width="13.140625" style="445" customWidth="1"/>
    <col min="2877" max="2890" width="12.5703125" style="445" customWidth="1"/>
    <col min="2891" max="3072" width="11.42578125" style="445"/>
    <col min="3073" max="3073" width="26.42578125" style="445" customWidth="1"/>
    <col min="3074" max="3074" width="30" style="445" customWidth="1"/>
    <col min="3075" max="3075" width="12.7109375" style="445" customWidth="1"/>
    <col min="3076" max="3076" width="10.7109375" style="445" customWidth="1"/>
    <col min="3077" max="3077" width="10.85546875" style="445" customWidth="1"/>
    <col min="3078" max="3084" width="10.7109375" style="445" customWidth="1"/>
    <col min="3085" max="3094" width="13.140625" style="445" customWidth="1"/>
    <col min="3095" max="3095" width="13.5703125" style="445" customWidth="1"/>
    <col min="3096" max="3100" width="14.140625" style="445" customWidth="1"/>
    <col min="3101" max="3124" width="13.140625" style="445" customWidth="1"/>
    <col min="3125" max="3130" width="0" style="445" hidden="1" customWidth="1"/>
    <col min="3131" max="3132" width="13.140625" style="445" customWidth="1"/>
    <col min="3133" max="3146" width="12.5703125" style="445" customWidth="1"/>
    <col min="3147" max="3328" width="11.42578125" style="445"/>
    <col min="3329" max="3329" width="26.42578125" style="445" customWidth="1"/>
    <col min="3330" max="3330" width="30" style="445" customWidth="1"/>
    <col min="3331" max="3331" width="12.7109375" style="445" customWidth="1"/>
    <col min="3332" max="3332" width="10.7109375" style="445" customWidth="1"/>
    <col min="3333" max="3333" width="10.85546875" style="445" customWidth="1"/>
    <col min="3334" max="3340" width="10.7109375" style="445" customWidth="1"/>
    <col min="3341" max="3350" width="13.140625" style="445" customWidth="1"/>
    <col min="3351" max="3351" width="13.5703125" style="445" customWidth="1"/>
    <col min="3352" max="3356" width="14.140625" style="445" customWidth="1"/>
    <col min="3357" max="3380" width="13.140625" style="445" customWidth="1"/>
    <col min="3381" max="3386" width="0" style="445" hidden="1" customWidth="1"/>
    <col min="3387" max="3388" width="13.140625" style="445" customWidth="1"/>
    <col min="3389" max="3402" width="12.5703125" style="445" customWidth="1"/>
    <col min="3403" max="3584" width="11.42578125" style="445"/>
    <col min="3585" max="3585" width="26.42578125" style="445" customWidth="1"/>
    <col min="3586" max="3586" width="30" style="445" customWidth="1"/>
    <col min="3587" max="3587" width="12.7109375" style="445" customWidth="1"/>
    <col min="3588" max="3588" width="10.7109375" style="445" customWidth="1"/>
    <col min="3589" max="3589" width="10.85546875" style="445" customWidth="1"/>
    <col min="3590" max="3596" width="10.7109375" style="445" customWidth="1"/>
    <col min="3597" max="3606" width="13.140625" style="445" customWidth="1"/>
    <col min="3607" max="3607" width="13.5703125" style="445" customWidth="1"/>
    <col min="3608" max="3612" width="14.140625" style="445" customWidth="1"/>
    <col min="3613" max="3636" width="13.140625" style="445" customWidth="1"/>
    <col min="3637" max="3642" width="0" style="445" hidden="1" customWidth="1"/>
    <col min="3643" max="3644" width="13.140625" style="445" customWidth="1"/>
    <col min="3645" max="3658" width="12.5703125" style="445" customWidth="1"/>
    <col min="3659" max="3840" width="11.42578125" style="445"/>
    <col min="3841" max="3841" width="26.42578125" style="445" customWidth="1"/>
    <col min="3842" max="3842" width="30" style="445" customWidth="1"/>
    <col min="3843" max="3843" width="12.7109375" style="445" customWidth="1"/>
    <col min="3844" max="3844" width="10.7109375" style="445" customWidth="1"/>
    <col min="3845" max="3845" width="10.85546875" style="445" customWidth="1"/>
    <col min="3846" max="3852" width="10.7109375" style="445" customWidth="1"/>
    <col min="3853" max="3862" width="13.140625" style="445" customWidth="1"/>
    <col min="3863" max="3863" width="13.5703125" style="445" customWidth="1"/>
    <col min="3864" max="3868" width="14.140625" style="445" customWidth="1"/>
    <col min="3869" max="3892" width="13.140625" style="445" customWidth="1"/>
    <col min="3893" max="3898" width="0" style="445" hidden="1" customWidth="1"/>
    <col min="3899" max="3900" width="13.140625" style="445" customWidth="1"/>
    <col min="3901" max="3914" width="12.5703125" style="445" customWidth="1"/>
    <col min="3915" max="4096" width="11.42578125" style="445"/>
    <col min="4097" max="4097" width="26.42578125" style="445" customWidth="1"/>
    <col min="4098" max="4098" width="30" style="445" customWidth="1"/>
    <col min="4099" max="4099" width="12.7109375" style="445" customWidth="1"/>
    <col min="4100" max="4100" width="10.7109375" style="445" customWidth="1"/>
    <col min="4101" max="4101" width="10.85546875" style="445" customWidth="1"/>
    <col min="4102" max="4108" width="10.7109375" style="445" customWidth="1"/>
    <col min="4109" max="4118" width="13.140625" style="445" customWidth="1"/>
    <col min="4119" max="4119" width="13.5703125" style="445" customWidth="1"/>
    <col min="4120" max="4124" width="14.140625" style="445" customWidth="1"/>
    <col min="4125" max="4148" width="13.140625" style="445" customWidth="1"/>
    <col min="4149" max="4154" width="0" style="445" hidden="1" customWidth="1"/>
    <col min="4155" max="4156" width="13.140625" style="445" customWidth="1"/>
    <col min="4157" max="4170" width="12.5703125" style="445" customWidth="1"/>
    <col min="4171" max="4352" width="11.42578125" style="445"/>
    <col min="4353" max="4353" width="26.42578125" style="445" customWidth="1"/>
    <col min="4354" max="4354" width="30" style="445" customWidth="1"/>
    <col min="4355" max="4355" width="12.7109375" style="445" customWidth="1"/>
    <col min="4356" max="4356" width="10.7109375" style="445" customWidth="1"/>
    <col min="4357" max="4357" width="10.85546875" style="445" customWidth="1"/>
    <col min="4358" max="4364" width="10.7109375" style="445" customWidth="1"/>
    <col min="4365" max="4374" width="13.140625" style="445" customWidth="1"/>
    <col min="4375" max="4375" width="13.5703125" style="445" customWidth="1"/>
    <col min="4376" max="4380" width="14.140625" style="445" customWidth="1"/>
    <col min="4381" max="4404" width="13.140625" style="445" customWidth="1"/>
    <col min="4405" max="4410" width="0" style="445" hidden="1" customWidth="1"/>
    <col min="4411" max="4412" width="13.140625" style="445" customWidth="1"/>
    <col min="4413" max="4426" width="12.5703125" style="445" customWidth="1"/>
    <col min="4427" max="4608" width="11.42578125" style="445"/>
    <col min="4609" max="4609" width="26.42578125" style="445" customWidth="1"/>
    <col min="4610" max="4610" width="30" style="445" customWidth="1"/>
    <col min="4611" max="4611" width="12.7109375" style="445" customWidth="1"/>
    <col min="4612" max="4612" width="10.7109375" style="445" customWidth="1"/>
    <col min="4613" max="4613" width="10.85546875" style="445" customWidth="1"/>
    <col min="4614" max="4620" width="10.7109375" style="445" customWidth="1"/>
    <col min="4621" max="4630" width="13.140625" style="445" customWidth="1"/>
    <col min="4631" max="4631" width="13.5703125" style="445" customWidth="1"/>
    <col min="4632" max="4636" width="14.140625" style="445" customWidth="1"/>
    <col min="4637" max="4660" width="13.140625" style="445" customWidth="1"/>
    <col min="4661" max="4666" width="0" style="445" hidden="1" customWidth="1"/>
    <col min="4667" max="4668" width="13.140625" style="445" customWidth="1"/>
    <col min="4669" max="4682" width="12.5703125" style="445" customWidth="1"/>
    <col min="4683" max="4864" width="11.42578125" style="445"/>
    <col min="4865" max="4865" width="26.42578125" style="445" customWidth="1"/>
    <col min="4866" max="4866" width="30" style="445" customWidth="1"/>
    <col min="4867" max="4867" width="12.7109375" style="445" customWidth="1"/>
    <col min="4868" max="4868" width="10.7109375" style="445" customWidth="1"/>
    <col min="4869" max="4869" width="10.85546875" style="445" customWidth="1"/>
    <col min="4870" max="4876" width="10.7109375" style="445" customWidth="1"/>
    <col min="4877" max="4886" width="13.140625" style="445" customWidth="1"/>
    <col min="4887" max="4887" width="13.5703125" style="445" customWidth="1"/>
    <col min="4888" max="4892" width="14.140625" style="445" customWidth="1"/>
    <col min="4893" max="4916" width="13.140625" style="445" customWidth="1"/>
    <col min="4917" max="4922" width="0" style="445" hidden="1" customWidth="1"/>
    <col min="4923" max="4924" width="13.140625" style="445" customWidth="1"/>
    <col min="4925" max="4938" width="12.5703125" style="445" customWidth="1"/>
    <col min="4939" max="5120" width="11.42578125" style="445"/>
    <col min="5121" max="5121" width="26.42578125" style="445" customWidth="1"/>
    <col min="5122" max="5122" width="30" style="445" customWidth="1"/>
    <col min="5123" max="5123" width="12.7109375" style="445" customWidth="1"/>
    <col min="5124" max="5124" width="10.7109375" style="445" customWidth="1"/>
    <col min="5125" max="5125" width="10.85546875" style="445" customWidth="1"/>
    <col min="5126" max="5132" width="10.7109375" style="445" customWidth="1"/>
    <col min="5133" max="5142" width="13.140625" style="445" customWidth="1"/>
    <col min="5143" max="5143" width="13.5703125" style="445" customWidth="1"/>
    <col min="5144" max="5148" width="14.140625" style="445" customWidth="1"/>
    <col min="5149" max="5172" width="13.140625" style="445" customWidth="1"/>
    <col min="5173" max="5178" width="0" style="445" hidden="1" customWidth="1"/>
    <col min="5179" max="5180" width="13.140625" style="445" customWidth="1"/>
    <col min="5181" max="5194" width="12.5703125" style="445" customWidth="1"/>
    <col min="5195" max="5376" width="11.42578125" style="445"/>
    <col min="5377" max="5377" width="26.42578125" style="445" customWidth="1"/>
    <col min="5378" max="5378" width="30" style="445" customWidth="1"/>
    <col min="5379" max="5379" width="12.7109375" style="445" customWidth="1"/>
    <col min="5380" max="5380" width="10.7109375" style="445" customWidth="1"/>
    <col min="5381" max="5381" width="10.85546875" style="445" customWidth="1"/>
    <col min="5382" max="5388" width="10.7109375" style="445" customWidth="1"/>
    <col min="5389" max="5398" width="13.140625" style="445" customWidth="1"/>
    <col min="5399" max="5399" width="13.5703125" style="445" customWidth="1"/>
    <col min="5400" max="5404" width="14.140625" style="445" customWidth="1"/>
    <col min="5405" max="5428" width="13.140625" style="445" customWidth="1"/>
    <col min="5429" max="5434" width="0" style="445" hidden="1" customWidth="1"/>
    <col min="5435" max="5436" width="13.140625" style="445" customWidth="1"/>
    <col min="5437" max="5450" width="12.5703125" style="445" customWidth="1"/>
    <col min="5451" max="5632" width="11.42578125" style="445"/>
    <col min="5633" max="5633" width="26.42578125" style="445" customWidth="1"/>
    <col min="5634" max="5634" width="30" style="445" customWidth="1"/>
    <col min="5635" max="5635" width="12.7109375" style="445" customWidth="1"/>
    <col min="5636" max="5636" width="10.7109375" style="445" customWidth="1"/>
    <col min="5637" max="5637" width="10.85546875" style="445" customWidth="1"/>
    <col min="5638" max="5644" width="10.7109375" style="445" customWidth="1"/>
    <col min="5645" max="5654" width="13.140625" style="445" customWidth="1"/>
    <col min="5655" max="5655" width="13.5703125" style="445" customWidth="1"/>
    <col min="5656" max="5660" width="14.140625" style="445" customWidth="1"/>
    <col min="5661" max="5684" width="13.140625" style="445" customWidth="1"/>
    <col min="5685" max="5690" width="0" style="445" hidden="1" customWidth="1"/>
    <col min="5691" max="5692" width="13.140625" style="445" customWidth="1"/>
    <col min="5693" max="5706" width="12.5703125" style="445" customWidth="1"/>
    <col min="5707" max="5888" width="11.42578125" style="445"/>
    <col min="5889" max="5889" width="26.42578125" style="445" customWidth="1"/>
    <col min="5890" max="5890" width="30" style="445" customWidth="1"/>
    <col min="5891" max="5891" width="12.7109375" style="445" customWidth="1"/>
    <col min="5892" max="5892" width="10.7109375" style="445" customWidth="1"/>
    <col min="5893" max="5893" width="10.85546875" style="445" customWidth="1"/>
    <col min="5894" max="5900" width="10.7109375" style="445" customWidth="1"/>
    <col min="5901" max="5910" width="13.140625" style="445" customWidth="1"/>
    <col min="5911" max="5911" width="13.5703125" style="445" customWidth="1"/>
    <col min="5912" max="5916" width="14.140625" style="445" customWidth="1"/>
    <col min="5917" max="5940" width="13.140625" style="445" customWidth="1"/>
    <col min="5941" max="5946" width="0" style="445" hidden="1" customWidth="1"/>
    <col min="5947" max="5948" width="13.140625" style="445" customWidth="1"/>
    <col min="5949" max="5962" width="12.5703125" style="445" customWidth="1"/>
    <col min="5963" max="6144" width="11.42578125" style="445"/>
    <col min="6145" max="6145" width="26.42578125" style="445" customWidth="1"/>
    <col min="6146" max="6146" width="30" style="445" customWidth="1"/>
    <col min="6147" max="6147" width="12.7109375" style="445" customWidth="1"/>
    <col min="6148" max="6148" width="10.7109375" style="445" customWidth="1"/>
    <col min="6149" max="6149" width="10.85546875" style="445" customWidth="1"/>
    <col min="6150" max="6156" width="10.7109375" style="445" customWidth="1"/>
    <col min="6157" max="6166" width="13.140625" style="445" customWidth="1"/>
    <col min="6167" max="6167" width="13.5703125" style="445" customWidth="1"/>
    <col min="6168" max="6172" width="14.140625" style="445" customWidth="1"/>
    <col min="6173" max="6196" width="13.140625" style="445" customWidth="1"/>
    <col min="6197" max="6202" width="0" style="445" hidden="1" customWidth="1"/>
    <col min="6203" max="6204" width="13.140625" style="445" customWidth="1"/>
    <col min="6205" max="6218" width="12.5703125" style="445" customWidth="1"/>
    <col min="6219" max="6400" width="11.42578125" style="445"/>
    <col min="6401" max="6401" width="26.42578125" style="445" customWidth="1"/>
    <col min="6402" max="6402" width="30" style="445" customWidth="1"/>
    <col min="6403" max="6403" width="12.7109375" style="445" customWidth="1"/>
    <col min="6404" max="6404" width="10.7109375" style="445" customWidth="1"/>
    <col min="6405" max="6405" width="10.85546875" style="445" customWidth="1"/>
    <col min="6406" max="6412" width="10.7109375" style="445" customWidth="1"/>
    <col min="6413" max="6422" width="13.140625" style="445" customWidth="1"/>
    <col min="6423" max="6423" width="13.5703125" style="445" customWidth="1"/>
    <col min="6424" max="6428" width="14.140625" style="445" customWidth="1"/>
    <col min="6429" max="6452" width="13.140625" style="445" customWidth="1"/>
    <col min="6453" max="6458" width="0" style="445" hidden="1" customWidth="1"/>
    <col min="6459" max="6460" width="13.140625" style="445" customWidth="1"/>
    <col min="6461" max="6474" width="12.5703125" style="445" customWidth="1"/>
    <col min="6475" max="6656" width="11.42578125" style="445"/>
    <col min="6657" max="6657" width="26.42578125" style="445" customWidth="1"/>
    <col min="6658" max="6658" width="30" style="445" customWidth="1"/>
    <col min="6659" max="6659" width="12.7109375" style="445" customWidth="1"/>
    <col min="6660" max="6660" width="10.7109375" style="445" customWidth="1"/>
    <col min="6661" max="6661" width="10.85546875" style="445" customWidth="1"/>
    <col min="6662" max="6668" width="10.7109375" style="445" customWidth="1"/>
    <col min="6669" max="6678" width="13.140625" style="445" customWidth="1"/>
    <col min="6679" max="6679" width="13.5703125" style="445" customWidth="1"/>
    <col min="6680" max="6684" width="14.140625" style="445" customWidth="1"/>
    <col min="6685" max="6708" width="13.140625" style="445" customWidth="1"/>
    <col min="6709" max="6714" width="0" style="445" hidden="1" customWidth="1"/>
    <col min="6715" max="6716" width="13.140625" style="445" customWidth="1"/>
    <col min="6717" max="6730" width="12.5703125" style="445" customWidth="1"/>
    <col min="6731" max="6912" width="11.42578125" style="445"/>
    <col min="6913" max="6913" width="26.42578125" style="445" customWidth="1"/>
    <col min="6914" max="6914" width="30" style="445" customWidth="1"/>
    <col min="6915" max="6915" width="12.7109375" style="445" customWidth="1"/>
    <col min="6916" max="6916" width="10.7109375" style="445" customWidth="1"/>
    <col min="6917" max="6917" width="10.85546875" style="445" customWidth="1"/>
    <col min="6918" max="6924" width="10.7109375" style="445" customWidth="1"/>
    <col min="6925" max="6934" width="13.140625" style="445" customWidth="1"/>
    <col min="6935" max="6935" width="13.5703125" style="445" customWidth="1"/>
    <col min="6936" max="6940" width="14.140625" style="445" customWidth="1"/>
    <col min="6941" max="6964" width="13.140625" style="445" customWidth="1"/>
    <col min="6965" max="6970" width="0" style="445" hidden="1" customWidth="1"/>
    <col min="6971" max="6972" width="13.140625" style="445" customWidth="1"/>
    <col min="6973" max="6986" width="12.5703125" style="445" customWidth="1"/>
    <col min="6987" max="7168" width="11.42578125" style="445"/>
    <col min="7169" max="7169" width="26.42578125" style="445" customWidth="1"/>
    <col min="7170" max="7170" width="30" style="445" customWidth="1"/>
    <col min="7171" max="7171" width="12.7109375" style="445" customWidth="1"/>
    <col min="7172" max="7172" width="10.7109375" style="445" customWidth="1"/>
    <col min="7173" max="7173" width="10.85546875" style="445" customWidth="1"/>
    <col min="7174" max="7180" width="10.7109375" style="445" customWidth="1"/>
    <col min="7181" max="7190" width="13.140625" style="445" customWidth="1"/>
    <col min="7191" max="7191" width="13.5703125" style="445" customWidth="1"/>
    <col min="7192" max="7196" width="14.140625" style="445" customWidth="1"/>
    <col min="7197" max="7220" width="13.140625" style="445" customWidth="1"/>
    <col min="7221" max="7226" width="0" style="445" hidden="1" customWidth="1"/>
    <col min="7227" max="7228" width="13.140625" style="445" customWidth="1"/>
    <col min="7229" max="7242" width="12.5703125" style="445" customWidth="1"/>
    <col min="7243" max="7424" width="11.42578125" style="445"/>
    <col min="7425" max="7425" width="26.42578125" style="445" customWidth="1"/>
    <col min="7426" max="7426" width="30" style="445" customWidth="1"/>
    <col min="7427" max="7427" width="12.7109375" style="445" customWidth="1"/>
    <col min="7428" max="7428" width="10.7109375" style="445" customWidth="1"/>
    <col min="7429" max="7429" width="10.85546875" style="445" customWidth="1"/>
    <col min="7430" max="7436" width="10.7109375" style="445" customWidth="1"/>
    <col min="7437" max="7446" width="13.140625" style="445" customWidth="1"/>
    <col min="7447" max="7447" width="13.5703125" style="445" customWidth="1"/>
    <col min="7448" max="7452" width="14.140625" style="445" customWidth="1"/>
    <col min="7453" max="7476" width="13.140625" style="445" customWidth="1"/>
    <col min="7477" max="7482" width="0" style="445" hidden="1" customWidth="1"/>
    <col min="7483" max="7484" width="13.140625" style="445" customWidth="1"/>
    <col min="7485" max="7498" width="12.5703125" style="445" customWidth="1"/>
    <col min="7499" max="7680" width="11.42578125" style="445"/>
    <col min="7681" max="7681" width="26.42578125" style="445" customWidth="1"/>
    <col min="7682" max="7682" width="30" style="445" customWidth="1"/>
    <col min="7683" max="7683" width="12.7109375" style="445" customWidth="1"/>
    <col min="7684" max="7684" width="10.7109375" style="445" customWidth="1"/>
    <col min="7685" max="7685" width="10.85546875" style="445" customWidth="1"/>
    <col min="7686" max="7692" width="10.7109375" style="445" customWidth="1"/>
    <col min="7693" max="7702" width="13.140625" style="445" customWidth="1"/>
    <col min="7703" max="7703" width="13.5703125" style="445" customWidth="1"/>
    <col min="7704" max="7708" width="14.140625" style="445" customWidth="1"/>
    <col min="7709" max="7732" width="13.140625" style="445" customWidth="1"/>
    <col min="7733" max="7738" width="0" style="445" hidden="1" customWidth="1"/>
    <col min="7739" max="7740" width="13.140625" style="445" customWidth="1"/>
    <col min="7741" max="7754" width="12.5703125" style="445" customWidth="1"/>
    <col min="7755" max="7936" width="11.42578125" style="445"/>
    <col min="7937" max="7937" width="26.42578125" style="445" customWidth="1"/>
    <col min="7938" max="7938" width="30" style="445" customWidth="1"/>
    <col min="7939" max="7939" width="12.7109375" style="445" customWidth="1"/>
    <col min="7940" max="7940" width="10.7109375" style="445" customWidth="1"/>
    <col min="7941" max="7941" width="10.85546875" style="445" customWidth="1"/>
    <col min="7942" max="7948" width="10.7109375" style="445" customWidth="1"/>
    <col min="7949" max="7958" width="13.140625" style="445" customWidth="1"/>
    <col min="7959" max="7959" width="13.5703125" style="445" customWidth="1"/>
    <col min="7960" max="7964" width="14.140625" style="445" customWidth="1"/>
    <col min="7965" max="7988" width="13.140625" style="445" customWidth="1"/>
    <col min="7989" max="7994" width="0" style="445" hidden="1" customWidth="1"/>
    <col min="7995" max="7996" width="13.140625" style="445" customWidth="1"/>
    <col min="7997" max="8010" width="12.5703125" style="445" customWidth="1"/>
    <col min="8011" max="8192" width="11.42578125" style="445"/>
    <col min="8193" max="8193" width="26.42578125" style="445" customWidth="1"/>
    <col min="8194" max="8194" width="30" style="445" customWidth="1"/>
    <col min="8195" max="8195" width="12.7109375" style="445" customWidth="1"/>
    <col min="8196" max="8196" width="10.7109375" style="445" customWidth="1"/>
    <col min="8197" max="8197" width="10.85546875" style="445" customWidth="1"/>
    <col min="8198" max="8204" width="10.7109375" style="445" customWidth="1"/>
    <col min="8205" max="8214" width="13.140625" style="445" customWidth="1"/>
    <col min="8215" max="8215" width="13.5703125" style="445" customWidth="1"/>
    <col min="8216" max="8220" width="14.140625" style="445" customWidth="1"/>
    <col min="8221" max="8244" width="13.140625" style="445" customWidth="1"/>
    <col min="8245" max="8250" width="0" style="445" hidden="1" customWidth="1"/>
    <col min="8251" max="8252" width="13.140625" style="445" customWidth="1"/>
    <col min="8253" max="8266" width="12.5703125" style="445" customWidth="1"/>
    <col min="8267" max="8448" width="11.42578125" style="445"/>
    <col min="8449" max="8449" width="26.42578125" style="445" customWidth="1"/>
    <col min="8450" max="8450" width="30" style="445" customWidth="1"/>
    <col min="8451" max="8451" width="12.7109375" style="445" customWidth="1"/>
    <col min="8452" max="8452" width="10.7109375" style="445" customWidth="1"/>
    <col min="8453" max="8453" width="10.85546875" style="445" customWidth="1"/>
    <col min="8454" max="8460" width="10.7109375" style="445" customWidth="1"/>
    <col min="8461" max="8470" width="13.140625" style="445" customWidth="1"/>
    <col min="8471" max="8471" width="13.5703125" style="445" customWidth="1"/>
    <col min="8472" max="8476" width="14.140625" style="445" customWidth="1"/>
    <col min="8477" max="8500" width="13.140625" style="445" customWidth="1"/>
    <col min="8501" max="8506" width="0" style="445" hidden="1" customWidth="1"/>
    <col min="8507" max="8508" width="13.140625" style="445" customWidth="1"/>
    <col min="8509" max="8522" width="12.5703125" style="445" customWidth="1"/>
    <col min="8523" max="8704" width="11.42578125" style="445"/>
    <col min="8705" max="8705" width="26.42578125" style="445" customWidth="1"/>
    <col min="8706" max="8706" width="30" style="445" customWidth="1"/>
    <col min="8707" max="8707" width="12.7109375" style="445" customWidth="1"/>
    <col min="8708" max="8708" width="10.7109375" style="445" customWidth="1"/>
    <col min="8709" max="8709" width="10.85546875" style="445" customWidth="1"/>
    <col min="8710" max="8716" width="10.7109375" style="445" customWidth="1"/>
    <col min="8717" max="8726" width="13.140625" style="445" customWidth="1"/>
    <col min="8727" max="8727" width="13.5703125" style="445" customWidth="1"/>
    <col min="8728" max="8732" width="14.140625" style="445" customWidth="1"/>
    <col min="8733" max="8756" width="13.140625" style="445" customWidth="1"/>
    <col min="8757" max="8762" width="0" style="445" hidden="1" customWidth="1"/>
    <col min="8763" max="8764" width="13.140625" style="445" customWidth="1"/>
    <col min="8765" max="8778" width="12.5703125" style="445" customWidth="1"/>
    <col min="8779" max="8960" width="11.42578125" style="445"/>
    <col min="8961" max="8961" width="26.42578125" style="445" customWidth="1"/>
    <col min="8962" max="8962" width="30" style="445" customWidth="1"/>
    <col min="8963" max="8963" width="12.7109375" style="445" customWidth="1"/>
    <col min="8964" max="8964" width="10.7109375" style="445" customWidth="1"/>
    <col min="8965" max="8965" width="10.85546875" style="445" customWidth="1"/>
    <col min="8966" max="8972" width="10.7109375" style="445" customWidth="1"/>
    <col min="8973" max="8982" width="13.140625" style="445" customWidth="1"/>
    <col min="8983" max="8983" width="13.5703125" style="445" customWidth="1"/>
    <col min="8984" max="8988" width="14.140625" style="445" customWidth="1"/>
    <col min="8989" max="9012" width="13.140625" style="445" customWidth="1"/>
    <col min="9013" max="9018" width="0" style="445" hidden="1" customWidth="1"/>
    <col min="9019" max="9020" width="13.140625" style="445" customWidth="1"/>
    <col min="9021" max="9034" width="12.5703125" style="445" customWidth="1"/>
    <col min="9035" max="9216" width="11.42578125" style="445"/>
    <col min="9217" max="9217" width="26.42578125" style="445" customWidth="1"/>
    <col min="9218" max="9218" width="30" style="445" customWidth="1"/>
    <col min="9219" max="9219" width="12.7109375" style="445" customWidth="1"/>
    <col min="9220" max="9220" width="10.7109375" style="445" customWidth="1"/>
    <col min="9221" max="9221" width="10.85546875" style="445" customWidth="1"/>
    <col min="9222" max="9228" width="10.7109375" style="445" customWidth="1"/>
    <col min="9229" max="9238" width="13.140625" style="445" customWidth="1"/>
    <col min="9239" max="9239" width="13.5703125" style="445" customWidth="1"/>
    <col min="9240" max="9244" width="14.140625" style="445" customWidth="1"/>
    <col min="9245" max="9268" width="13.140625" style="445" customWidth="1"/>
    <col min="9269" max="9274" width="0" style="445" hidden="1" customWidth="1"/>
    <col min="9275" max="9276" width="13.140625" style="445" customWidth="1"/>
    <col min="9277" max="9290" width="12.5703125" style="445" customWidth="1"/>
    <col min="9291" max="9472" width="11.42578125" style="445"/>
    <col min="9473" max="9473" width="26.42578125" style="445" customWidth="1"/>
    <col min="9474" max="9474" width="30" style="445" customWidth="1"/>
    <col min="9475" max="9475" width="12.7109375" style="445" customWidth="1"/>
    <col min="9476" max="9476" width="10.7109375" style="445" customWidth="1"/>
    <col min="9477" max="9477" width="10.85546875" style="445" customWidth="1"/>
    <col min="9478" max="9484" width="10.7109375" style="445" customWidth="1"/>
    <col min="9485" max="9494" width="13.140625" style="445" customWidth="1"/>
    <col min="9495" max="9495" width="13.5703125" style="445" customWidth="1"/>
    <col min="9496" max="9500" width="14.140625" style="445" customWidth="1"/>
    <col min="9501" max="9524" width="13.140625" style="445" customWidth="1"/>
    <col min="9525" max="9530" width="0" style="445" hidden="1" customWidth="1"/>
    <col min="9531" max="9532" width="13.140625" style="445" customWidth="1"/>
    <col min="9533" max="9546" width="12.5703125" style="445" customWidth="1"/>
    <col min="9547" max="9728" width="11.42578125" style="445"/>
    <col min="9729" max="9729" width="26.42578125" style="445" customWidth="1"/>
    <col min="9730" max="9730" width="30" style="445" customWidth="1"/>
    <col min="9731" max="9731" width="12.7109375" style="445" customWidth="1"/>
    <col min="9732" max="9732" width="10.7109375" style="445" customWidth="1"/>
    <col min="9733" max="9733" width="10.85546875" style="445" customWidth="1"/>
    <col min="9734" max="9740" width="10.7109375" style="445" customWidth="1"/>
    <col min="9741" max="9750" width="13.140625" style="445" customWidth="1"/>
    <col min="9751" max="9751" width="13.5703125" style="445" customWidth="1"/>
    <col min="9752" max="9756" width="14.140625" style="445" customWidth="1"/>
    <col min="9757" max="9780" width="13.140625" style="445" customWidth="1"/>
    <col min="9781" max="9786" width="0" style="445" hidden="1" customWidth="1"/>
    <col min="9787" max="9788" width="13.140625" style="445" customWidth="1"/>
    <col min="9789" max="9802" width="12.5703125" style="445" customWidth="1"/>
    <col min="9803" max="9984" width="11.42578125" style="445"/>
    <col min="9985" max="9985" width="26.42578125" style="445" customWidth="1"/>
    <col min="9986" max="9986" width="30" style="445" customWidth="1"/>
    <col min="9987" max="9987" width="12.7109375" style="445" customWidth="1"/>
    <col min="9988" max="9988" width="10.7109375" style="445" customWidth="1"/>
    <col min="9989" max="9989" width="10.85546875" style="445" customWidth="1"/>
    <col min="9990" max="9996" width="10.7109375" style="445" customWidth="1"/>
    <col min="9997" max="10006" width="13.140625" style="445" customWidth="1"/>
    <col min="10007" max="10007" width="13.5703125" style="445" customWidth="1"/>
    <col min="10008" max="10012" width="14.140625" style="445" customWidth="1"/>
    <col min="10013" max="10036" width="13.140625" style="445" customWidth="1"/>
    <col min="10037" max="10042" width="0" style="445" hidden="1" customWidth="1"/>
    <col min="10043" max="10044" width="13.140625" style="445" customWidth="1"/>
    <col min="10045" max="10058" width="12.5703125" style="445" customWidth="1"/>
    <col min="10059" max="10240" width="11.42578125" style="445"/>
    <col min="10241" max="10241" width="26.42578125" style="445" customWidth="1"/>
    <col min="10242" max="10242" width="30" style="445" customWidth="1"/>
    <col min="10243" max="10243" width="12.7109375" style="445" customWidth="1"/>
    <col min="10244" max="10244" width="10.7109375" style="445" customWidth="1"/>
    <col min="10245" max="10245" width="10.85546875" style="445" customWidth="1"/>
    <col min="10246" max="10252" width="10.7109375" style="445" customWidth="1"/>
    <col min="10253" max="10262" width="13.140625" style="445" customWidth="1"/>
    <col min="10263" max="10263" width="13.5703125" style="445" customWidth="1"/>
    <col min="10264" max="10268" width="14.140625" style="445" customWidth="1"/>
    <col min="10269" max="10292" width="13.140625" style="445" customWidth="1"/>
    <col min="10293" max="10298" width="0" style="445" hidden="1" customWidth="1"/>
    <col min="10299" max="10300" width="13.140625" style="445" customWidth="1"/>
    <col min="10301" max="10314" width="12.5703125" style="445" customWidth="1"/>
    <col min="10315" max="10496" width="11.42578125" style="445"/>
    <col min="10497" max="10497" width="26.42578125" style="445" customWidth="1"/>
    <col min="10498" max="10498" width="30" style="445" customWidth="1"/>
    <col min="10499" max="10499" width="12.7109375" style="445" customWidth="1"/>
    <col min="10500" max="10500" width="10.7109375" style="445" customWidth="1"/>
    <col min="10501" max="10501" width="10.85546875" style="445" customWidth="1"/>
    <col min="10502" max="10508" width="10.7109375" style="445" customWidth="1"/>
    <col min="10509" max="10518" width="13.140625" style="445" customWidth="1"/>
    <col min="10519" max="10519" width="13.5703125" style="445" customWidth="1"/>
    <col min="10520" max="10524" width="14.140625" style="445" customWidth="1"/>
    <col min="10525" max="10548" width="13.140625" style="445" customWidth="1"/>
    <col min="10549" max="10554" width="0" style="445" hidden="1" customWidth="1"/>
    <col min="10555" max="10556" width="13.140625" style="445" customWidth="1"/>
    <col min="10557" max="10570" width="12.5703125" style="445" customWidth="1"/>
    <col min="10571" max="10752" width="11.42578125" style="445"/>
    <col min="10753" max="10753" width="26.42578125" style="445" customWidth="1"/>
    <col min="10754" max="10754" width="30" style="445" customWidth="1"/>
    <col min="10755" max="10755" width="12.7109375" style="445" customWidth="1"/>
    <col min="10756" max="10756" width="10.7109375" style="445" customWidth="1"/>
    <col min="10757" max="10757" width="10.85546875" style="445" customWidth="1"/>
    <col min="10758" max="10764" width="10.7109375" style="445" customWidth="1"/>
    <col min="10765" max="10774" width="13.140625" style="445" customWidth="1"/>
    <col min="10775" max="10775" width="13.5703125" style="445" customWidth="1"/>
    <col min="10776" max="10780" width="14.140625" style="445" customWidth="1"/>
    <col min="10781" max="10804" width="13.140625" style="445" customWidth="1"/>
    <col min="10805" max="10810" width="0" style="445" hidden="1" customWidth="1"/>
    <col min="10811" max="10812" width="13.140625" style="445" customWidth="1"/>
    <col min="10813" max="10826" width="12.5703125" style="445" customWidth="1"/>
    <col min="10827" max="11008" width="11.42578125" style="445"/>
    <col min="11009" max="11009" width="26.42578125" style="445" customWidth="1"/>
    <col min="11010" max="11010" width="30" style="445" customWidth="1"/>
    <col min="11011" max="11011" width="12.7109375" style="445" customWidth="1"/>
    <col min="11012" max="11012" width="10.7109375" style="445" customWidth="1"/>
    <col min="11013" max="11013" width="10.85546875" style="445" customWidth="1"/>
    <col min="11014" max="11020" width="10.7109375" style="445" customWidth="1"/>
    <col min="11021" max="11030" width="13.140625" style="445" customWidth="1"/>
    <col min="11031" max="11031" width="13.5703125" style="445" customWidth="1"/>
    <col min="11032" max="11036" width="14.140625" style="445" customWidth="1"/>
    <col min="11037" max="11060" width="13.140625" style="445" customWidth="1"/>
    <col min="11061" max="11066" width="0" style="445" hidden="1" customWidth="1"/>
    <col min="11067" max="11068" width="13.140625" style="445" customWidth="1"/>
    <col min="11069" max="11082" width="12.5703125" style="445" customWidth="1"/>
    <col min="11083" max="11264" width="11.42578125" style="445"/>
    <col min="11265" max="11265" width="26.42578125" style="445" customWidth="1"/>
    <col min="11266" max="11266" width="30" style="445" customWidth="1"/>
    <col min="11267" max="11267" width="12.7109375" style="445" customWidth="1"/>
    <col min="11268" max="11268" width="10.7109375" style="445" customWidth="1"/>
    <col min="11269" max="11269" width="10.85546875" style="445" customWidth="1"/>
    <col min="11270" max="11276" width="10.7109375" style="445" customWidth="1"/>
    <col min="11277" max="11286" width="13.140625" style="445" customWidth="1"/>
    <col min="11287" max="11287" width="13.5703125" style="445" customWidth="1"/>
    <col min="11288" max="11292" width="14.140625" style="445" customWidth="1"/>
    <col min="11293" max="11316" width="13.140625" style="445" customWidth="1"/>
    <col min="11317" max="11322" width="0" style="445" hidden="1" customWidth="1"/>
    <col min="11323" max="11324" width="13.140625" style="445" customWidth="1"/>
    <col min="11325" max="11338" width="12.5703125" style="445" customWidth="1"/>
    <col min="11339" max="11520" width="11.42578125" style="445"/>
    <col min="11521" max="11521" width="26.42578125" style="445" customWidth="1"/>
    <col min="11522" max="11522" width="30" style="445" customWidth="1"/>
    <col min="11523" max="11523" width="12.7109375" style="445" customWidth="1"/>
    <col min="11524" max="11524" width="10.7109375" style="445" customWidth="1"/>
    <col min="11525" max="11525" width="10.85546875" style="445" customWidth="1"/>
    <col min="11526" max="11532" width="10.7109375" style="445" customWidth="1"/>
    <col min="11533" max="11542" width="13.140625" style="445" customWidth="1"/>
    <col min="11543" max="11543" width="13.5703125" style="445" customWidth="1"/>
    <col min="11544" max="11548" width="14.140625" style="445" customWidth="1"/>
    <col min="11549" max="11572" width="13.140625" style="445" customWidth="1"/>
    <col min="11573" max="11578" width="0" style="445" hidden="1" customWidth="1"/>
    <col min="11579" max="11580" width="13.140625" style="445" customWidth="1"/>
    <col min="11581" max="11594" width="12.5703125" style="445" customWidth="1"/>
    <col min="11595" max="11776" width="11.42578125" style="445"/>
    <col min="11777" max="11777" width="26.42578125" style="445" customWidth="1"/>
    <col min="11778" max="11778" width="30" style="445" customWidth="1"/>
    <col min="11779" max="11779" width="12.7109375" style="445" customWidth="1"/>
    <col min="11780" max="11780" width="10.7109375" style="445" customWidth="1"/>
    <col min="11781" max="11781" width="10.85546875" style="445" customWidth="1"/>
    <col min="11782" max="11788" width="10.7109375" style="445" customWidth="1"/>
    <col min="11789" max="11798" width="13.140625" style="445" customWidth="1"/>
    <col min="11799" max="11799" width="13.5703125" style="445" customWidth="1"/>
    <col min="11800" max="11804" width="14.140625" style="445" customWidth="1"/>
    <col min="11805" max="11828" width="13.140625" style="445" customWidth="1"/>
    <col min="11829" max="11834" width="0" style="445" hidden="1" customWidth="1"/>
    <col min="11835" max="11836" width="13.140625" style="445" customWidth="1"/>
    <col min="11837" max="11850" width="12.5703125" style="445" customWidth="1"/>
    <col min="11851" max="12032" width="11.42578125" style="445"/>
    <col min="12033" max="12033" width="26.42578125" style="445" customWidth="1"/>
    <col min="12034" max="12034" width="30" style="445" customWidth="1"/>
    <col min="12035" max="12035" width="12.7109375" style="445" customWidth="1"/>
    <col min="12036" max="12036" width="10.7109375" style="445" customWidth="1"/>
    <col min="12037" max="12037" width="10.85546875" style="445" customWidth="1"/>
    <col min="12038" max="12044" width="10.7109375" style="445" customWidth="1"/>
    <col min="12045" max="12054" width="13.140625" style="445" customWidth="1"/>
    <col min="12055" max="12055" width="13.5703125" style="445" customWidth="1"/>
    <col min="12056" max="12060" width="14.140625" style="445" customWidth="1"/>
    <col min="12061" max="12084" width="13.140625" style="445" customWidth="1"/>
    <col min="12085" max="12090" width="0" style="445" hidden="1" customWidth="1"/>
    <col min="12091" max="12092" width="13.140625" style="445" customWidth="1"/>
    <col min="12093" max="12106" width="12.5703125" style="445" customWidth="1"/>
    <col min="12107" max="12288" width="11.42578125" style="445"/>
    <col min="12289" max="12289" width="26.42578125" style="445" customWidth="1"/>
    <col min="12290" max="12290" width="30" style="445" customWidth="1"/>
    <col min="12291" max="12291" width="12.7109375" style="445" customWidth="1"/>
    <col min="12292" max="12292" width="10.7109375" style="445" customWidth="1"/>
    <col min="12293" max="12293" width="10.85546875" style="445" customWidth="1"/>
    <col min="12294" max="12300" width="10.7109375" style="445" customWidth="1"/>
    <col min="12301" max="12310" width="13.140625" style="445" customWidth="1"/>
    <col min="12311" max="12311" width="13.5703125" style="445" customWidth="1"/>
    <col min="12312" max="12316" width="14.140625" style="445" customWidth="1"/>
    <col min="12317" max="12340" width="13.140625" style="445" customWidth="1"/>
    <col min="12341" max="12346" width="0" style="445" hidden="1" customWidth="1"/>
    <col min="12347" max="12348" width="13.140625" style="445" customWidth="1"/>
    <col min="12349" max="12362" width="12.5703125" style="445" customWidth="1"/>
    <col min="12363" max="12544" width="11.42578125" style="445"/>
    <col min="12545" max="12545" width="26.42578125" style="445" customWidth="1"/>
    <col min="12546" max="12546" width="30" style="445" customWidth="1"/>
    <col min="12547" max="12547" width="12.7109375" style="445" customWidth="1"/>
    <col min="12548" max="12548" width="10.7109375" style="445" customWidth="1"/>
    <col min="12549" max="12549" width="10.85546875" style="445" customWidth="1"/>
    <col min="12550" max="12556" width="10.7109375" style="445" customWidth="1"/>
    <col min="12557" max="12566" width="13.140625" style="445" customWidth="1"/>
    <col min="12567" max="12567" width="13.5703125" style="445" customWidth="1"/>
    <col min="12568" max="12572" width="14.140625" style="445" customWidth="1"/>
    <col min="12573" max="12596" width="13.140625" style="445" customWidth="1"/>
    <col min="12597" max="12602" width="0" style="445" hidden="1" customWidth="1"/>
    <col min="12603" max="12604" width="13.140625" style="445" customWidth="1"/>
    <col min="12605" max="12618" width="12.5703125" style="445" customWidth="1"/>
    <col min="12619" max="12800" width="11.42578125" style="445"/>
    <col min="12801" max="12801" width="26.42578125" style="445" customWidth="1"/>
    <col min="12802" max="12802" width="30" style="445" customWidth="1"/>
    <col min="12803" max="12803" width="12.7109375" style="445" customWidth="1"/>
    <col min="12804" max="12804" width="10.7109375" style="445" customWidth="1"/>
    <col min="12805" max="12805" width="10.85546875" style="445" customWidth="1"/>
    <col min="12806" max="12812" width="10.7109375" style="445" customWidth="1"/>
    <col min="12813" max="12822" width="13.140625" style="445" customWidth="1"/>
    <col min="12823" max="12823" width="13.5703125" style="445" customWidth="1"/>
    <col min="12824" max="12828" width="14.140625" style="445" customWidth="1"/>
    <col min="12829" max="12852" width="13.140625" style="445" customWidth="1"/>
    <col min="12853" max="12858" width="0" style="445" hidden="1" customWidth="1"/>
    <col min="12859" max="12860" width="13.140625" style="445" customWidth="1"/>
    <col min="12861" max="12874" width="12.5703125" style="445" customWidth="1"/>
    <col min="12875" max="13056" width="11.42578125" style="445"/>
    <col min="13057" max="13057" width="26.42578125" style="445" customWidth="1"/>
    <col min="13058" max="13058" width="30" style="445" customWidth="1"/>
    <col min="13059" max="13059" width="12.7109375" style="445" customWidth="1"/>
    <col min="13060" max="13060" width="10.7109375" style="445" customWidth="1"/>
    <col min="13061" max="13061" width="10.85546875" style="445" customWidth="1"/>
    <col min="13062" max="13068" width="10.7109375" style="445" customWidth="1"/>
    <col min="13069" max="13078" width="13.140625" style="445" customWidth="1"/>
    <col min="13079" max="13079" width="13.5703125" style="445" customWidth="1"/>
    <col min="13080" max="13084" width="14.140625" style="445" customWidth="1"/>
    <col min="13085" max="13108" width="13.140625" style="445" customWidth="1"/>
    <col min="13109" max="13114" width="0" style="445" hidden="1" customWidth="1"/>
    <col min="13115" max="13116" width="13.140625" style="445" customWidth="1"/>
    <col min="13117" max="13130" width="12.5703125" style="445" customWidth="1"/>
    <col min="13131" max="13312" width="11.42578125" style="445"/>
    <col min="13313" max="13313" width="26.42578125" style="445" customWidth="1"/>
    <col min="13314" max="13314" width="30" style="445" customWidth="1"/>
    <col min="13315" max="13315" width="12.7109375" style="445" customWidth="1"/>
    <col min="13316" max="13316" width="10.7109375" style="445" customWidth="1"/>
    <col min="13317" max="13317" width="10.85546875" style="445" customWidth="1"/>
    <col min="13318" max="13324" width="10.7109375" style="445" customWidth="1"/>
    <col min="13325" max="13334" width="13.140625" style="445" customWidth="1"/>
    <col min="13335" max="13335" width="13.5703125" style="445" customWidth="1"/>
    <col min="13336" max="13340" width="14.140625" style="445" customWidth="1"/>
    <col min="13341" max="13364" width="13.140625" style="445" customWidth="1"/>
    <col min="13365" max="13370" width="0" style="445" hidden="1" customWidth="1"/>
    <col min="13371" max="13372" width="13.140625" style="445" customWidth="1"/>
    <col min="13373" max="13386" width="12.5703125" style="445" customWidth="1"/>
    <col min="13387" max="13568" width="11.42578125" style="445"/>
    <col min="13569" max="13569" width="26.42578125" style="445" customWidth="1"/>
    <col min="13570" max="13570" width="30" style="445" customWidth="1"/>
    <col min="13571" max="13571" width="12.7109375" style="445" customWidth="1"/>
    <col min="13572" max="13572" width="10.7109375" style="445" customWidth="1"/>
    <col min="13573" max="13573" width="10.85546875" style="445" customWidth="1"/>
    <col min="13574" max="13580" width="10.7109375" style="445" customWidth="1"/>
    <col min="13581" max="13590" width="13.140625" style="445" customWidth="1"/>
    <col min="13591" max="13591" width="13.5703125" style="445" customWidth="1"/>
    <col min="13592" max="13596" width="14.140625" style="445" customWidth="1"/>
    <col min="13597" max="13620" width="13.140625" style="445" customWidth="1"/>
    <col min="13621" max="13626" width="0" style="445" hidden="1" customWidth="1"/>
    <col min="13627" max="13628" width="13.140625" style="445" customWidth="1"/>
    <col min="13629" max="13642" width="12.5703125" style="445" customWidth="1"/>
    <col min="13643" max="13824" width="11.42578125" style="445"/>
    <col min="13825" max="13825" width="26.42578125" style="445" customWidth="1"/>
    <col min="13826" max="13826" width="30" style="445" customWidth="1"/>
    <col min="13827" max="13827" width="12.7109375" style="445" customWidth="1"/>
    <col min="13828" max="13828" width="10.7109375" style="445" customWidth="1"/>
    <col min="13829" max="13829" width="10.85546875" style="445" customWidth="1"/>
    <col min="13830" max="13836" width="10.7109375" style="445" customWidth="1"/>
    <col min="13837" max="13846" width="13.140625" style="445" customWidth="1"/>
    <col min="13847" max="13847" width="13.5703125" style="445" customWidth="1"/>
    <col min="13848" max="13852" width="14.140625" style="445" customWidth="1"/>
    <col min="13853" max="13876" width="13.140625" style="445" customWidth="1"/>
    <col min="13877" max="13882" width="0" style="445" hidden="1" customWidth="1"/>
    <col min="13883" max="13884" width="13.140625" style="445" customWidth="1"/>
    <col min="13885" max="13898" width="12.5703125" style="445" customWidth="1"/>
    <col min="13899" max="14080" width="11.42578125" style="445"/>
    <col min="14081" max="14081" width="26.42578125" style="445" customWidth="1"/>
    <col min="14082" max="14082" width="30" style="445" customWidth="1"/>
    <col min="14083" max="14083" width="12.7109375" style="445" customWidth="1"/>
    <col min="14084" max="14084" width="10.7109375" style="445" customWidth="1"/>
    <col min="14085" max="14085" width="10.85546875" style="445" customWidth="1"/>
    <col min="14086" max="14092" width="10.7109375" style="445" customWidth="1"/>
    <col min="14093" max="14102" width="13.140625" style="445" customWidth="1"/>
    <col min="14103" max="14103" width="13.5703125" style="445" customWidth="1"/>
    <col min="14104" max="14108" width="14.140625" style="445" customWidth="1"/>
    <col min="14109" max="14132" width="13.140625" style="445" customWidth="1"/>
    <col min="14133" max="14138" width="0" style="445" hidden="1" customWidth="1"/>
    <col min="14139" max="14140" width="13.140625" style="445" customWidth="1"/>
    <col min="14141" max="14154" width="12.5703125" style="445" customWidth="1"/>
    <col min="14155" max="14336" width="11.42578125" style="445"/>
    <col min="14337" max="14337" width="26.42578125" style="445" customWidth="1"/>
    <col min="14338" max="14338" width="30" style="445" customWidth="1"/>
    <col min="14339" max="14339" width="12.7109375" style="445" customWidth="1"/>
    <col min="14340" max="14340" width="10.7109375" style="445" customWidth="1"/>
    <col min="14341" max="14341" width="10.85546875" style="445" customWidth="1"/>
    <col min="14342" max="14348" width="10.7109375" style="445" customWidth="1"/>
    <col min="14349" max="14358" width="13.140625" style="445" customWidth="1"/>
    <col min="14359" max="14359" width="13.5703125" style="445" customWidth="1"/>
    <col min="14360" max="14364" width="14.140625" style="445" customWidth="1"/>
    <col min="14365" max="14388" width="13.140625" style="445" customWidth="1"/>
    <col min="14389" max="14394" width="0" style="445" hidden="1" customWidth="1"/>
    <col min="14395" max="14396" width="13.140625" style="445" customWidth="1"/>
    <col min="14397" max="14410" width="12.5703125" style="445" customWidth="1"/>
    <col min="14411" max="14592" width="11.42578125" style="445"/>
    <col min="14593" max="14593" width="26.42578125" style="445" customWidth="1"/>
    <col min="14594" max="14594" width="30" style="445" customWidth="1"/>
    <col min="14595" max="14595" width="12.7109375" style="445" customWidth="1"/>
    <col min="14596" max="14596" width="10.7109375" style="445" customWidth="1"/>
    <col min="14597" max="14597" width="10.85546875" style="445" customWidth="1"/>
    <col min="14598" max="14604" width="10.7109375" style="445" customWidth="1"/>
    <col min="14605" max="14614" width="13.140625" style="445" customWidth="1"/>
    <col min="14615" max="14615" width="13.5703125" style="445" customWidth="1"/>
    <col min="14616" max="14620" width="14.140625" style="445" customWidth="1"/>
    <col min="14621" max="14644" width="13.140625" style="445" customWidth="1"/>
    <col min="14645" max="14650" width="0" style="445" hidden="1" customWidth="1"/>
    <col min="14651" max="14652" width="13.140625" style="445" customWidth="1"/>
    <col min="14653" max="14666" width="12.5703125" style="445" customWidth="1"/>
    <col min="14667" max="14848" width="11.42578125" style="445"/>
    <col min="14849" max="14849" width="26.42578125" style="445" customWidth="1"/>
    <col min="14850" max="14850" width="30" style="445" customWidth="1"/>
    <col min="14851" max="14851" width="12.7109375" style="445" customWidth="1"/>
    <col min="14852" max="14852" width="10.7109375" style="445" customWidth="1"/>
    <col min="14853" max="14853" width="10.85546875" style="445" customWidth="1"/>
    <col min="14854" max="14860" width="10.7109375" style="445" customWidth="1"/>
    <col min="14861" max="14870" width="13.140625" style="445" customWidth="1"/>
    <col min="14871" max="14871" width="13.5703125" style="445" customWidth="1"/>
    <col min="14872" max="14876" width="14.140625" style="445" customWidth="1"/>
    <col min="14877" max="14900" width="13.140625" style="445" customWidth="1"/>
    <col min="14901" max="14906" width="0" style="445" hidden="1" customWidth="1"/>
    <col min="14907" max="14908" width="13.140625" style="445" customWidth="1"/>
    <col min="14909" max="14922" width="12.5703125" style="445" customWidth="1"/>
    <col min="14923" max="15104" width="11.42578125" style="445"/>
    <col min="15105" max="15105" width="26.42578125" style="445" customWidth="1"/>
    <col min="15106" max="15106" width="30" style="445" customWidth="1"/>
    <col min="15107" max="15107" width="12.7109375" style="445" customWidth="1"/>
    <col min="15108" max="15108" width="10.7109375" style="445" customWidth="1"/>
    <col min="15109" max="15109" width="10.85546875" style="445" customWidth="1"/>
    <col min="15110" max="15116" width="10.7109375" style="445" customWidth="1"/>
    <col min="15117" max="15126" width="13.140625" style="445" customWidth="1"/>
    <col min="15127" max="15127" width="13.5703125" style="445" customWidth="1"/>
    <col min="15128" max="15132" width="14.140625" style="445" customWidth="1"/>
    <col min="15133" max="15156" width="13.140625" style="445" customWidth="1"/>
    <col min="15157" max="15162" width="0" style="445" hidden="1" customWidth="1"/>
    <col min="15163" max="15164" width="13.140625" style="445" customWidth="1"/>
    <col min="15165" max="15178" width="12.5703125" style="445" customWidth="1"/>
    <col min="15179" max="15360" width="11.42578125" style="445"/>
    <col min="15361" max="15361" width="26.42578125" style="445" customWidth="1"/>
    <col min="15362" max="15362" width="30" style="445" customWidth="1"/>
    <col min="15363" max="15363" width="12.7109375" style="445" customWidth="1"/>
    <col min="15364" max="15364" width="10.7109375" style="445" customWidth="1"/>
    <col min="15365" max="15365" width="10.85546875" style="445" customWidth="1"/>
    <col min="15366" max="15372" width="10.7109375" style="445" customWidth="1"/>
    <col min="15373" max="15382" width="13.140625" style="445" customWidth="1"/>
    <col min="15383" max="15383" width="13.5703125" style="445" customWidth="1"/>
    <col min="15384" max="15388" width="14.140625" style="445" customWidth="1"/>
    <col min="15389" max="15412" width="13.140625" style="445" customWidth="1"/>
    <col min="15413" max="15418" width="0" style="445" hidden="1" customWidth="1"/>
    <col min="15419" max="15420" width="13.140625" style="445" customWidth="1"/>
    <col min="15421" max="15434" width="12.5703125" style="445" customWidth="1"/>
    <col min="15435" max="15616" width="11.42578125" style="445"/>
    <col min="15617" max="15617" width="26.42578125" style="445" customWidth="1"/>
    <col min="15618" max="15618" width="30" style="445" customWidth="1"/>
    <col min="15619" max="15619" width="12.7109375" style="445" customWidth="1"/>
    <col min="15620" max="15620" width="10.7109375" style="445" customWidth="1"/>
    <col min="15621" max="15621" width="10.85546875" style="445" customWidth="1"/>
    <col min="15622" max="15628" width="10.7109375" style="445" customWidth="1"/>
    <col min="15629" max="15638" width="13.140625" style="445" customWidth="1"/>
    <col min="15639" max="15639" width="13.5703125" style="445" customWidth="1"/>
    <col min="15640" max="15644" width="14.140625" style="445" customWidth="1"/>
    <col min="15645" max="15668" width="13.140625" style="445" customWidth="1"/>
    <col min="15669" max="15674" width="0" style="445" hidden="1" customWidth="1"/>
    <col min="15675" max="15676" width="13.140625" style="445" customWidth="1"/>
    <col min="15677" max="15690" width="12.5703125" style="445" customWidth="1"/>
    <col min="15691" max="15872" width="11.42578125" style="445"/>
    <col min="15873" max="15873" width="26.42578125" style="445" customWidth="1"/>
    <col min="15874" max="15874" width="30" style="445" customWidth="1"/>
    <col min="15875" max="15875" width="12.7109375" style="445" customWidth="1"/>
    <col min="15876" max="15876" width="10.7109375" style="445" customWidth="1"/>
    <col min="15877" max="15877" width="10.85546875" style="445" customWidth="1"/>
    <col min="15878" max="15884" width="10.7109375" style="445" customWidth="1"/>
    <col min="15885" max="15894" width="13.140625" style="445" customWidth="1"/>
    <col min="15895" max="15895" width="13.5703125" style="445" customWidth="1"/>
    <col min="15896" max="15900" width="14.140625" style="445" customWidth="1"/>
    <col min="15901" max="15924" width="13.140625" style="445" customWidth="1"/>
    <col min="15925" max="15930" width="0" style="445" hidden="1" customWidth="1"/>
    <col min="15931" max="15932" width="13.140625" style="445" customWidth="1"/>
    <col min="15933" max="15946" width="12.5703125" style="445" customWidth="1"/>
    <col min="15947" max="16128" width="11.42578125" style="445"/>
    <col min="16129" max="16129" width="26.42578125" style="445" customWidth="1"/>
    <col min="16130" max="16130" width="30" style="445" customWidth="1"/>
    <col min="16131" max="16131" width="12.7109375" style="445" customWidth="1"/>
    <col min="16132" max="16132" width="10.7109375" style="445" customWidth="1"/>
    <col min="16133" max="16133" width="10.85546875" style="445" customWidth="1"/>
    <col min="16134" max="16140" width="10.7109375" style="445" customWidth="1"/>
    <col min="16141" max="16150" width="13.140625" style="445" customWidth="1"/>
    <col min="16151" max="16151" width="13.5703125" style="445" customWidth="1"/>
    <col min="16152" max="16156" width="14.140625" style="445" customWidth="1"/>
    <col min="16157" max="16180" width="13.140625" style="445" customWidth="1"/>
    <col min="16181" max="16186" width="0" style="445" hidden="1" customWidth="1"/>
    <col min="16187" max="16188" width="13.140625" style="445" customWidth="1"/>
    <col min="16189" max="16202" width="12.5703125" style="445" customWidth="1"/>
    <col min="16203" max="16384" width="11.42578125" style="445"/>
  </cols>
  <sheetData>
    <row r="1" spans="1:58" s="429" customFormat="1" ht="12.75" customHeight="1" x14ac:dyDescent="0.2">
      <c r="A1" s="616" t="s">
        <v>0</v>
      </c>
      <c r="B1" s="428"/>
      <c r="C1" s="428"/>
      <c r="D1" s="428"/>
      <c r="E1" s="428"/>
      <c r="F1" s="428"/>
      <c r="G1" s="428"/>
      <c r="H1" s="428"/>
      <c r="I1" s="428"/>
      <c r="J1" s="428"/>
      <c r="K1" s="428"/>
      <c r="L1" s="431"/>
      <c r="V1" s="447"/>
    </row>
    <row r="2" spans="1:58" s="429" customFormat="1" ht="12.75" customHeight="1" x14ac:dyDescent="0.2">
      <c r="A2" s="616" t="str">
        <f>CONCATENATE("COMUNA: ",[4]NOMBRE!B2," - ","( ",[4]NOMBRE!C2,[4]NOMBRE!D2,[4]NOMBRE!E2,[4]NOMBRE!F2,[4]NOMBRE!G2," )")</f>
        <v>COMUNA: LINARES  - ( 07401 )</v>
      </c>
      <c r="B2" s="428"/>
      <c r="C2" s="428"/>
      <c r="D2" s="428"/>
      <c r="E2" s="428"/>
      <c r="F2" s="428"/>
      <c r="G2" s="428"/>
      <c r="H2" s="428"/>
      <c r="I2" s="428"/>
      <c r="J2" s="428"/>
      <c r="K2" s="428"/>
      <c r="L2" s="431"/>
      <c r="V2" s="447"/>
    </row>
    <row r="3" spans="1:58" s="429" customFormat="1" ht="12.75" customHeight="1" x14ac:dyDescent="0.2">
      <c r="A3" s="616" t="str">
        <f>CONCATENATE("ESTABLECIMIENTO: ",[4]NOMBRE!B3," - ","( ",[4]NOMBRE!C3,[4]NOMBRE!D3,[4]NOMBRE!E3,[4]NOMBRE!F3,[4]NOMBRE!G3," )")</f>
        <v>ESTABLECIMIENTO: HOSPITAL DE LINARES  - ( 16108 )</v>
      </c>
      <c r="B3" s="428"/>
      <c r="C3" s="428"/>
      <c r="D3" s="430"/>
      <c r="E3" s="428"/>
      <c r="F3" s="428"/>
      <c r="G3" s="428"/>
      <c r="H3" s="428"/>
      <c r="I3" s="428"/>
      <c r="J3" s="428"/>
      <c r="K3" s="428"/>
      <c r="L3" s="431"/>
      <c r="V3" s="447"/>
    </row>
    <row r="4" spans="1:58" s="429" customFormat="1" ht="12.75" customHeight="1" x14ac:dyDescent="0.2">
      <c r="A4" s="616" t="str">
        <f>CONCATENATE("MES: ",[4]NOMBRE!B6," - ","( ",[4]NOMBRE!C6,[4]NOMBRE!D6," )")</f>
        <v>MES: JUNIO - ( 06 )</v>
      </c>
      <c r="B4" s="428"/>
      <c r="C4" s="428"/>
      <c r="D4" s="428"/>
      <c r="E4" s="428"/>
      <c r="F4" s="428"/>
      <c r="G4" s="428"/>
      <c r="H4" s="428"/>
      <c r="I4" s="428"/>
      <c r="J4" s="428"/>
      <c r="K4" s="428"/>
      <c r="L4" s="431"/>
      <c r="V4" s="447"/>
    </row>
    <row r="5" spans="1:58" s="429" customFormat="1" ht="12.75" customHeight="1" x14ac:dyDescent="0.2">
      <c r="A5" s="427" t="str">
        <f>CONCATENATE("AÑO: ",[4]NOMBRE!B7)</f>
        <v>AÑO: 2013</v>
      </c>
      <c r="B5" s="428"/>
      <c r="C5" s="428"/>
      <c r="D5" s="428"/>
      <c r="E5" s="428"/>
      <c r="F5" s="428"/>
      <c r="G5" s="428"/>
      <c r="H5" s="428"/>
      <c r="I5" s="428"/>
      <c r="J5" s="428"/>
      <c r="K5" s="428"/>
      <c r="L5" s="431"/>
      <c r="V5" s="447"/>
    </row>
    <row r="6" spans="1:58" s="425" customFormat="1" ht="39.950000000000003" customHeight="1" x14ac:dyDescent="0.15">
      <c r="A6" s="697" t="s">
        <v>1</v>
      </c>
      <c r="B6" s="697"/>
      <c r="C6" s="697"/>
      <c r="D6" s="697"/>
      <c r="E6" s="697"/>
      <c r="F6" s="697"/>
      <c r="G6" s="697"/>
      <c r="H6" s="697"/>
      <c r="I6" s="697"/>
      <c r="J6" s="697"/>
      <c r="K6" s="697"/>
      <c r="L6" s="697"/>
      <c r="M6" s="449"/>
      <c r="N6" s="449"/>
      <c r="V6" s="447"/>
    </row>
    <row r="7" spans="1:58" s="425" customFormat="1" ht="45" customHeight="1" x14ac:dyDescent="0.2">
      <c r="A7" s="464" t="s">
        <v>2</v>
      </c>
      <c r="B7" s="434"/>
      <c r="C7" s="433"/>
      <c r="D7" s="433"/>
      <c r="E7" s="433"/>
      <c r="F7" s="433"/>
      <c r="G7" s="433"/>
      <c r="H7" s="433"/>
      <c r="I7" s="465"/>
      <c r="J7" s="434"/>
      <c r="K7" s="466"/>
      <c r="L7" s="433"/>
      <c r="M7" s="429"/>
      <c r="N7" s="429"/>
      <c r="V7" s="447"/>
    </row>
    <row r="8" spans="1:58" s="425" customFormat="1" ht="30" customHeight="1" x14ac:dyDescent="0.2">
      <c r="A8" s="467" t="s">
        <v>3</v>
      </c>
      <c r="B8" s="443"/>
      <c r="C8" s="443"/>
      <c r="D8" s="443"/>
      <c r="E8" s="443"/>
      <c r="F8" s="443"/>
      <c r="G8" s="443"/>
      <c r="H8" s="443"/>
      <c r="I8" s="443"/>
      <c r="J8" s="443"/>
      <c r="K8" s="468"/>
      <c r="L8" s="443"/>
      <c r="M8" s="451"/>
      <c r="N8" s="451"/>
      <c r="V8" s="447"/>
    </row>
    <row r="9" spans="1:58" s="426" customFormat="1" ht="10.5" x14ac:dyDescent="0.15">
      <c r="A9" s="681" t="s">
        <v>4</v>
      </c>
      <c r="B9" s="681" t="s">
        <v>5</v>
      </c>
      <c r="C9" s="675" t="s">
        <v>6</v>
      </c>
      <c r="D9" s="685" t="s">
        <v>7</v>
      </c>
      <c r="E9" s="686"/>
      <c r="F9" s="686"/>
      <c r="G9" s="686"/>
      <c r="H9" s="686"/>
      <c r="I9" s="687"/>
      <c r="J9" s="685" t="s">
        <v>8</v>
      </c>
      <c r="K9" s="687"/>
      <c r="L9" s="675" t="s">
        <v>9</v>
      </c>
      <c r="M9" s="425"/>
      <c r="N9" s="425"/>
      <c r="O9" s="425"/>
      <c r="P9" s="425"/>
      <c r="Q9" s="425"/>
      <c r="R9" s="425"/>
      <c r="S9" s="425"/>
      <c r="T9" s="425"/>
      <c r="U9" s="425"/>
      <c r="V9" s="447"/>
      <c r="W9" s="425"/>
      <c r="X9" s="425"/>
      <c r="Y9" s="425"/>
      <c r="Z9" s="425"/>
      <c r="AA9" s="425"/>
      <c r="AB9" s="425"/>
      <c r="AC9" s="425"/>
      <c r="AD9" s="425"/>
      <c r="AE9" s="425"/>
      <c r="AF9" s="425"/>
      <c r="AG9" s="425"/>
      <c r="AH9" s="425"/>
      <c r="AI9" s="425"/>
      <c r="AJ9" s="425"/>
      <c r="AK9" s="425"/>
      <c r="AL9" s="425"/>
      <c r="AM9" s="425"/>
      <c r="AN9" s="425"/>
      <c r="AO9" s="425"/>
      <c r="AP9" s="425"/>
      <c r="AQ9" s="425"/>
      <c r="AR9" s="425"/>
      <c r="AS9" s="425"/>
    </row>
    <row r="10" spans="1:58" s="426" customFormat="1" ht="21" customHeight="1" x14ac:dyDescent="0.15">
      <c r="A10" s="682"/>
      <c r="B10" s="682"/>
      <c r="C10" s="676"/>
      <c r="D10" s="435" t="s">
        <v>10</v>
      </c>
      <c r="E10" s="438" t="s">
        <v>11</v>
      </c>
      <c r="F10" s="438" t="s">
        <v>12</v>
      </c>
      <c r="G10" s="438" t="s">
        <v>13</v>
      </c>
      <c r="H10" s="438" t="s">
        <v>14</v>
      </c>
      <c r="I10" s="450" t="s">
        <v>15</v>
      </c>
      <c r="J10" s="455" t="s">
        <v>16</v>
      </c>
      <c r="K10" s="634" t="s">
        <v>17</v>
      </c>
      <c r="L10" s="676"/>
      <c r="M10" s="425"/>
      <c r="N10" s="425"/>
      <c r="O10" s="425"/>
      <c r="P10" s="425"/>
      <c r="Q10" s="425"/>
      <c r="R10" s="425"/>
      <c r="S10" s="425"/>
      <c r="T10" s="425"/>
      <c r="U10" s="425"/>
      <c r="V10" s="447"/>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58" s="426" customFormat="1" ht="15.95" customHeight="1" x14ac:dyDescent="0.15">
      <c r="A11" s="683" t="s">
        <v>18</v>
      </c>
      <c r="B11" s="469" t="s">
        <v>19</v>
      </c>
      <c r="C11" s="603">
        <f t="shared" ref="C11:C21" si="0">SUM(D11:I11)</f>
        <v>0</v>
      </c>
      <c r="D11" s="567"/>
      <c r="E11" s="568"/>
      <c r="F11" s="568"/>
      <c r="G11" s="568"/>
      <c r="H11" s="568"/>
      <c r="I11" s="580"/>
      <c r="J11" s="582"/>
      <c r="K11" s="580"/>
      <c r="L11" s="587"/>
      <c r="M11" s="617" t="str">
        <f t="shared" ref="M11:M21" si="1">$BA11&amp;" "&amp;$BB11&amp;""&amp;$BC11</f>
        <v xml:space="preserve"> </v>
      </c>
      <c r="N11" s="425"/>
      <c r="O11" s="425"/>
      <c r="P11" s="425"/>
      <c r="Q11" s="425"/>
      <c r="R11" s="425"/>
      <c r="S11" s="425"/>
      <c r="T11" s="425"/>
      <c r="U11" s="425"/>
      <c r="V11" s="425"/>
      <c r="W11" s="447"/>
      <c r="X11" s="425"/>
      <c r="AD11" s="425"/>
      <c r="AE11" s="425"/>
      <c r="AF11" s="425"/>
      <c r="AG11" s="425"/>
      <c r="AH11" s="425"/>
      <c r="AI11" s="425"/>
      <c r="AJ11" s="425"/>
      <c r="AK11" s="425"/>
      <c r="AL11" s="425"/>
      <c r="AM11" s="425"/>
      <c r="AN11" s="425"/>
      <c r="AO11" s="425"/>
      <c r="AP11" s="425"/>
      <c r="AQ11" s="425"/>
      <c r="AR11" s="425"/>
      <c r="AS11" s="425"/>
      <c r="BA11" s="623" t="str">
        <f>IF($C11&lt;&gt;($J11+$K11)," El número de consultas según sexo NO puede ser diferente al Total.","")</f>
        <v/>
      </c>
      <c r="BB11" s="623" t="str">
        <f>IF($C11=0,"",IF($L11="",IF($C11="",""," No olvide escribir la columna Beneficiarios."),""))</f>
        <v/>
      </c>
      <c r="BC11" s="623" t="str">
        <f>IF($C11&lt;$L11," El número de Beneficiarios NO puede ser mayor que el Total.","")</f>
        <v/>
      </c>
      <c r="BD11" s="546">
        <f>IF($C11&lt;&gt;($J11+$K11),1,0)</f>
        <v>0</v>
      </c>
      <c r="BE11" s="546">
        <f>IF($C11&lt;$L11,1,0)</f>
        <v>0</v>
      </c>
      <c r="BF11" s="546" t="str">
        <f>IF($C11=0,"",IF($L11="",IF($C11="","",1),0))</f>
        <v/>
      </c>
    </row>
    <row r="12" spans="1:58" s="426" customFormat="1" ht="15.95" customHeight="1" x14ac:dyDescent="0.15">
      <c r="A12" s="688"/>
      <c r="B12" s="470" t="s">
        <v>20</v>
      </c>
      <c r="C12" s="581">
        <f t="shared" si="0"/>
        <v>0</v>
      </c>
      <c r="D12" s="556"/>
      <c r="E12" s="557"/>
      <c r="F12" s="557"/>
      <c r="G12" s="557"/>
      <c r="H12" s="557"/>
      <c r="I12" s="554"/>
      <c r="J12" s="583"/>
      <c r="K12" s="554"/>
      <c r="L12" s="549"/>
      <c r="M12" s="617" t="str">
        <f t="shared" si="1"/>
        <v xml:space="preserve"> </v>
      </c>
      <c r="N12" s="425"/>
      <c r="O12" s="425"/>
      <c r="P12" s="425"/>
      <c r="Q12" s="425"/>
      <c r="R12" s="425"/>
      <c r="S12" s="425"/>
      <c r="T12" s="425"/>
      <c r="U12" s="425"/>
      <c r="V12" s="425"/>
      <c r="W12" s="447"/>
      <c r="X12" s="425"/>
      <c r="AD12" s="425"/>
      <c r="AE12" s="425"/>
      <c r="AF12" s="425"/>
      <c r="AG12" s="425"/>
      <c r="AH12" s="425"/>
      <c r="AI12" s="425"/>
      <c r="AJ12" s="425"/>
      <c r="AK12" s="425"/>
      <c r="AL12" s="425"/>
      <c r="AM12" s="425"/>
      <c r="AN12" s="425"/>
      <c r="AO12" s="425"/>
      <c r="AP12" s="425"/>
      <c r="AQ12" s="425"/>
      <c r="AR12" s="425"/>
      <c r="AS12" s="425"/>
      <c r="BA12" s="623" t="str">
        <f t="shared" ref="BA12:BA21" si="2">IF($C12&lt;&gt;($J12+$K12)," El número de consultas según sexo NO puede ser diferente al Total.","")</f>
        <v/>
      </c>
      <c r="BB12" s="623" t="str">
        <f t="shared" ref="BB12:BB21" si="3">IF($C12=0,"",IF($L12="",IF($C12="",""," No olvide escribir la columna Beneficiarios."),""))</f>
        <v/>
      </c>
      <c r="BC12" s="623" t="str">
        <f t="shared" ref="BC12:BC21" si="4">IF($C12&lt;$L12," El número de Beneficiarios NO puede ser mayor que el Total.","")</f>
        <v/>
      </c>
      <c r="BD12" s="546">
        <f t="shared" ref="BD12:BD21" si="5">IF($C12&lt;&gt;($J12+$K12),1,0)</f>
        <v>0</v>
      </c>
      <c r="BE12" s="546">
        <f t="shared" ref="BE12:BE20" si="6">IF($C12&lt;$L12,1,0)</f>
        <v>0</v>
      </c>
      <c r="BF12" s="546" t="str">
        <f t="shared" ref="BF12:BF21" si="7">IF($C12=0,"",IF($L12="",IF($C12="","",1),0))</f>
        <v/>
      </c>
    </row>
    <row r="13" spans="1:58" s="426" customFormat="1" ht="15.95" customHeight="1" x14ac:dyDescent="0.15">
      <c r="A13" s="688"/>
      <c r="B13" s="470" t="s">
        <v>21</v>
      </c>
      <c r="C13" s="581">
        <f t="shared" si="0"/>
        <v>0</v>
      </c>
      <c r="D13" s="556"/>
      <c r="E13" s="557"/>
      <c r="F13" s="557"/>
      <c r="G13" s="557"/>
      <c r="H13" s="557"/>
      <c r="I13" s="554"/>
      <c r="J13" s="583"/>
      <c r="K13" s="554"/>
      <c r="L13" s="549"/>
      <c r="M13" s="617" t="str">
        <f t="shared" si="1"/>
        <v xml:space="preserve"> </v>
      </c>
      <c r="N13" s="425"/>
      <c r="O13" s="425"/>
      <c r="P13" s="425"/>
      <c r="Q13" s="425"/>
      <c r="R13" s="425"/>
      <c r="S13" s="425"/>
      <c r="T13" s="425"/>
      <c r="U13" s="425"/>
      <c r="V13" s="425"/>
      <c r="W13" s="447"/>
      <c r="X13" s="425"/>
      <c r="AD13" s="425"/>
      <c r="AE13" s="425"/>
      <c r="AF13" s="425"/>
      <c r="AG13" s="425"/>
      <c r="AH13" s="425"/>
      <c r="AI13" s="425"/>
      <c r="AJ13" s="425"/>
      <c r="AK13" s="425"/>
      <c r="AL13" s="425"/>
      <c r="AM13" s="425"/>
      <c r="AN13" s="425"/>
      <c r="AO13" s="425"/>
      <c r="AP13" s="425"/>
      <c r="AQ13" s="425"/>
      <c r="AR13" s="425"/>
      <c r="AS13" s="425"/>
      <c r="BA13" s="623" t="str">
        <f t="shared" si="2"/>
        <v/>
      </c>
      <c r="BB13" s="623" t="str">
        <f t="shared" si="3"/>
        <v/>
      </c>
      <c r="BC13" s="623" t="str">
        <f t="shared" si="4"/>
        <v/>
      </c>
      <c r="BD13" s="546">
        <f t="shared" si="5"/>
        <v>0</v>
      </c>
      <c r="BE13" s="546">
        <f t="shared" si="6"/>
        <v>0</v>
      </c>
      <c r="BF13" s="546" t="str">
        <f t="shared" si="7"/>
        <v/>
      </c>
    </row>
    <row r="14" spans="1:58" s="426" customFormat="1" ht="15.95" customHeight="1" x14ac:dyDescent="0.15">
      <c r="A14" s="688"/>
      <c r="B14" s="470" t="s">
        <v>22</v>
      </c>
      <c r="C14" s="581">
        <f t="shared" si="0"/>
        <v>0</v>
      </c>
      <c r="D14" s="556"/>
      <c r="E14" s="557"/>
      <c r="F14" s="557"/>
      <c r="G14" s="557"/>
      <c r="H14" s="557"/>
      <c r="I14" s="554"/>
      <c r="J14" s="583"/>
      <c r="K14" s="554"/>
      <c r="L14" s="549"/>
      <c r="M14" s="617" t="str">
        <f t="shared" si="1"/>
        <v xml:space="preserve"> </v>
      </c>
      <c r="N14" s="425"/>
      <c r="O14" s="425"/>
      <c r="P14" s="425"/>
      <c r="Q14" s="425"/>
      <c r="R14" s="425"/>
      <c r="S14" s="425"/>
      <c r="T14" s="425"/>
      <c r="U14" s="425"/>
      <c r="V14" s="425"/>
      <c r="W14" s="447"/>
      <c r="X14" s="425"/>
      <c r="AD14" s="425"/>
      <c r="AE14" s="425"/>
      <c r="AF14" s="425"/>
      <c r="AG14" s="425"/>
      <c r="AH14" s="425"/>
      <c r="AI14" s="425"/>
      <c r="AJ14" s="425"/>
      <c r="AK14" s="425"/>
      <c r="AL14" s="425"/>
      <c r="AM14" s="425"/>
      <c r="AN14" s="425"/>
      <c r="AO14" s="425"/>
      <c r="AP14" s="425"/>
      <c r="AQ14" s="425"/>
      <c r="AR14" s="425"/>
      <c r="AS14" s="425"/>
      <c r="BA14" s="623" t="str">
        <f t="shared" si="2"/>
        <v/>
      </c>
      <c r="BB14" s="623" t="str">
        <f t="shared" si="3"/>
        <v/>
      </c>
      <c r="BC14" s="623" t="str">
        <f t="shared" si="4"/>
        <v/>
      </c>
      <c r="BD14" s="546">
        <f t="shared" si="5"/>
        <v>0</v>
      </c>
      <c r="BE14" s="546">
        <f t="shared" si="6"/>
        <v>0</v>
      </c>
      <c r="BF14" s="546" t="str">
        <f t="shared" si="7"/>
        <v/>
      </c>
    </row>
    <row r="15" spans="1:58" s="426" customFormat="1" ht="15.95" customHeight="1" x14ac:dyDescent="0.15">
      <c r="A15" s="688"/>
      <c r="B15" s="470" t="s">
        <v>23</v>
      </c>
      <c r="C15" s="581">
        <f t="shared" si="0"/>
        <v>0</v>
      </c>
      <c r="D15" s="556"/>
      <c r="E15" s="557"/>
      <c r="F15" s="557"/>
      <c r="G15" s="557"/>
      <c r="H15" s="557"/>
      <c r="I15" s="554"/>
      <c r="J15" s="583"/>
      <c r="K15" s="554"/>
      <c r="L15" s="549"/>
      <c r="M15" s="617" t="str">
        <f t="shared" si="1"/>
        <v xml:space="preserve"> </v>
      </c>
      <c r="N15" s="425"/>
      <c r="O15" s="425"/>
      <c r="P15" s="425"/>
      <c r="Q15" s="425"/>
      <c r="R15" s="425"/>
      <c r="S15" s="425"/>
      <c r="T15" s="425"/>
      <c r="U15" s="425"/>
      <c r="V15" s="425"/>
      <c r="W15" s="447"/>
      <c r="X15" s="425"/>
      <c r="AD15" s="425"/>
      <c r="AE15" s="425"/>
      <c r="AF15" s="425"/>
      <c r="AG15" s="425"/>
      <c r="AH15" s="425"/>
      <c r="AI15" s="425"/>
      <c r="AJ15" s="425"/>
      <c r="AK15" s="425"/>
      <c r="AL15" s="425"/>
      <c r="AM15" s="425"/>
      <c r="AN15" s="425"/>
      <c r="AO15" s="425"/>
      <c r="AP15" s="425"/>
      <c r="AQ15" s="425"/>
      <c r="AR15" s="425"/>
      <c r="AS15" s="425"/>
      <c r="BA15" s="623" t="str">
        <f t="shared" si="2"/>
        <v/>
      </c>
      <c r="BB15" s="623" t="str">
        <f t="shared" si="3"/>
        <v/>
      </c>
      <c r="BC15" s="623" t="str">
        <f t="shared" si="4"/>
        <v/>
      </c>
      <c r="BD15" s="546">
        <f t="shared" si="5"/>
        <v>0</v>
      </c>
      <c r="BE15" s="546">
        <f t="shared" si="6"/>
        <v>0</v>
      </c>
      <c r="BF15" s="546" t="str">
        <f t="shared" si="7"/>
        <v/>
      </c>
    </row>
    <row r="16" spans="1:58" s="426" customFormat="1" ht="15.95" customHeight="1" x14ac:dyDescent="0.15">
      <c r="A16" s="688"/>
      <c r="B16" s="470" t="s">
        <v>24</v>
      </c>
      <c r="C16" s="581">
        <f t="shared" si="0"/>
        <v>0</v>
      </c>
      <c r="D16" s="556"/>
      <c r="E16" s="557"/>
      <c r="F16" s="557"/>
      <c r="G16" s="557"/>
      <c r="H16" s="557"/>
      <c r="I16" s="554"/>
      <c r="J16" s="583"/>
      <c r="K16" s="554"/>
      <c r="L16" s="549"/>
      <c r="M16" s="617" t="str">
        <f t="shared" si="1"/>
        <v xml:space="preserve"> </v>
      </c>
      <c r="N16" s="425"/>
      <c r="O16" s="425"/>
      <c r="P16" s="425"/>
      <c r="Q16" s="425"/>
      <c r="R16" s="425"/>
      <c r="S16" s="425"/>
      <c r="T16" s="425"/>
      <c r="U16" s="425"/>
      <c r="V16" s="425"/>
      <c r="W16" s="447"/>
      <c r="X16" s="425"/>
      <c r="AD16" s="425"/>
      <c r="AE16" s="425"/>
      <c r="AF16" s="425"/>
      <c r="AG16" s="425"/>
      <c r="AH16" s="425"/>
      <c r="AI16" s="425"/>
      <c r="AJ16" s="425"/>
      <c r="AK16" s="425"/>
      <c r="AL16" s="425"/>
      <c r="AM16" s="425"/>
      <c r="AN16" s="425"/>
      <c r="AO16" s="425"/>
      <c r="AP16" s="425"/>
      <c r="AQ16" s="425"/>
      <c r="AR16" s="425"/>
      <c r="AS16" s="425"/>
      <c r="BA16" s="623" t="str">
        <f t="shared" si="2"/>
        <v/>
      </c>
      <c r="BB16" s="623" t="str">
        <f t="shared" si="3"/>
        <v/>
      </c>
      <c r="BC16" s="623" t="str">
        <f t="shared" si="4"/>
        <v/>
      </c>
      <c r="BD16" s="546">
        <f t="shared" si="5"/>
        <v>0</v>
      </c>
      <c r="BE16" s="546">
        <f>IF($C16&lt;$L16,1,0)</f>
        <v>0</v>
      </c>
      <c r="BF16" s="546" t="str">
        <f t="shared" si="7"/>
        <v/>
      </c>
    </row>
    <row r="17" spans="1:58" s="426" customFormat="1" ht="15.95" customHeight="1" x14ac:dyDescent="0.15">
      <c r="A17" s="688"/>
      <c r="B17" s="470" t="s">
        <v>25</v>
      </c>
      <c r="C17" s="604">
        <f t="shared" si="0"/>
        <v>0</v>
      </c>
      <c r="D17" s="571"/>
      <c r="E17" s="572"/>
      <c r="F17" s="572"/>
      <c r="G17" s="572"/>
      <c r="H17" s="572"/>
      <c r="I17" s="555"/>
      <c r="J17" s="595"/>
      <c r="K17" s="555"/>
      <c r="L17" s="549"/>
      <c r="M17" s="617" t="str">
        <f t="shared" si="1"/>
        <v xml:space="preserve"> </v>
      </c>
      <c r="N17" s="425"/>
      <c r="O17" s="425"/>
      <c r="P17" s="425"/>
      <c r="Q17" s="425"/>
      <c r="R17" s="425"/>
      <c r="S17" s="425"/>
      <c r="T17" s="425"/>
      <c r="U17" s="425"/>
      <c r="V17" s="425"/>
      <c r="W17" s="447"/>
      <c r="X17" s="425"/>
      <c r="AD17" s="425"/>
      <c r="AE17" s="425"/>
      <c r="AF17" s="425"/>
      <c r="AG17" s="425"/>
      <c r="AH17" s="425"/>
      <c r="AI17" s="425"/>
      <c r="AJ17" s="425"/>
      <c r="AK17" s="425"/>
      <c r="AL17" s="425"/>
      <c r="AM17" s="425"/>
      <c r="AN17" s="425"/>
      <c r="AO17" s="425"/>
      <c r="AP17" s="425"/>
      <c r="AQ17" s="425"/>
      <c r="AR17" s="425"/>
      <c r="AS17" s="425"/>
      <c r="BA17" s="623" t="str">
        <f t="shared" si="2"/>
        <v/>
      </c>
      <c r="BB17" s="623" t="str">
        <f t="shared" si="3"/>
        <v/>
      </c>
      <c r="BC17" s="623" t="str">
        <f t="shared" si="4"/>
        <v/>
      </c>
      <c r="BD17" s="546">
        <f t="shared" si="5"/>
        <v>0</v>
      </c>
      <c r="BE17" s="546">
        <f>IF($C17&lt;$L17,1,0)</f>
        <v>0</v>
      </c>
      <c r="BF17" s="546" t="str">
        <f t="shared" si="7"/>
        <v/>
      </c>
    </row>
    <row r="18" spans="1:58" s="426" customFormat="1" ht="21" x14ac:dyDescent="0.15">
      <c r="A18" s="688"/>
      <c r="B18" s="470" t="s">
        <v>26</v>
      </c>
      <c r="C18" s="604">
        <f t="shared" si="0"/>
        <v>0</v>
      </c>
      <c r="D18" s="571"/>
      <c r="E18" s="572"/>
      <c r="F18" s="572"/>
      <c r="G18" s="572"/>
      <c r="H18" s="572"/>
      <c r="I18" s="555"/>
      <c r="J18" s="595"/>
      <c r="K18" s="555"/>
      <c r="L18" s="602"/>
      <c r="M18" s="617" t="str">
        <f t="shared" si="1"/>
        <v xml:space="preserve"> </v>
      </c>
      <c r="N18" s="425"/>
      <c r="O18" s="425"/>
      <c r="P18" s="425"/>
      <c r="Q18" s="425"/>
      <c r="R18" s="425"/>
      <c r="S18" s="425"/>
      <c r="T18" s="425"/>
      <c r="U18" s="425"/>
      <c r="V18" s="425"/>
      <c r="W18" s="447"/>
      <c r="X18" s="425"/>
      <c r="AD18" s="425"/>
      <c r="AE18" s="425"/>
      <c r="AF18" s="425"/>
      <c r="AG18" s="425"/>
      <c r="AH18" s="425"/>
      <c r="AI18" s="425"/>
      <c r="AJ18" s="425"/>
      <c r="AK18" s="425"/>
      <c r="AL18" s="425"/>
      <c r="AM18" s="425"/>
      <c r="AN18" s="425"/>
      <c r="AO18" s="425"/>
      <c r="AP18" s="425"/>
      <c r="AQ18" s="425"/>
      <c r="AR18" s="425"/>
      <c r="AS18" s="425"/>
      <c r="BA18" s="623" t="str">
        <f t="shared" si="2"/>
        <v/>
      </c>
      <c r="BB18" s="623" t="str">
        <f t="shared" si="3"/>
        <v/>
      </c>
      <c r="BC18" s="623" t="str">
        <f>IF($C18&lt;$L18," El número de Beneficiarios NO puede ser mayor que el Total.","")</f>
        <v/>
      </c>
      <c r="BD18" s="546">
        <f t="shared" si="5"/>
        <v>0</v>
      </c>
      <c r="BE18" s="546">
        <f t="shared" si="6"/>
        <v>0</v>
      </c>
      <c r="BF18" s="546" t="str">
        <f t="shared" si="7"/>
        <v/>
      </c>
    </row>
    <row r="19" spans="1:58" s="426" customFormat="1" ht="15.95" customHeight="1" x14ac:dyDescent="0.15">
      <c r="A19" s="684"/>
      <c r="B19" s="471" t="s">
        <v>27</v>
      </c>
      <c r="C19" s="576">
        <f t="shared" si="0"/>
        <v>0</v>
      </c>
      <c r="D19" s="577">
        <f>SUM(D11:D18)</f>
        <v>0</v>
      </c>
      <c r="E19" s="578">
        <f t="shared" ref="E19:L19" si="8">SUM(E11:E18)</f>
        <v>0</v>
      </c>
      <c r="F19" s="578">
        <f t="shared" si="8"/>
        <v>0</v>
      </c>
      <c r="G19" s="578">
        <f t="shared" si="8"/>
        <v>0</v>
      </c>
      <c r="H19" s="578">
        <f t="shared" si="8"/>
        <v>0</v>
      </c>
      <c r="I19" s="579">
        <f t="shared" si="8"/>
        <v>0</v>
      </c>
      <c r="J19" s="577">
        <f t="shared" si="8"/>
        <v>0</v>
      </c>
      <c r="K19" s="579">
        <f t="shared" si="8"/>
        <v>0</v>
      </c>
      <c r="L19" s="576">
        <f t="shared" si="8"/>
        <v>0</v>
      </c>
      <c r="M19" s="617" t="str">
        <f t="shared" si="1"/>
        <v xml:space="preserve"> </v>
      </c>
      <c r="N19" s="425"/>
      <c r="O19" s="425"/>
      <c r="P19" s="425"/>
      <c r="Q19" s="425"/>
      <c r="R19" s="425"/>
      <c r="S19" s="425"/>
      <c r="T19" s="425"/>
      <c r="U19" s="425"/>
      <c r="V19" s="425"/>
      <c r="W19" s="447"/>
      <c r="X19" s="425"/>
      <c r="AD19" s="425"/>
      <c r="AE19" s="425"/>
      <c r="AF19" s="425"/>
      <c r="AG19" s="425"/>
      <c r="AH19" s="425"/>
      <c r="AI19" s="425"/>
      <c r="AJ19" s="425"/>
      <c r="AK19" s="425"/>
      <c r="AL19" s="425"/>
      <c r="AM19" s="425"/>
      <c r="AN19" s="425"/>
      <c r="AO19" s="425"/>
      <c r="AP19" s="425"/>
      <c r="AQ19" s="425"/>
      <c r="AR19" s="425"/>
      <c r="AS19" s="425"/>
      <c r="BA19" s="623" t="str">
        <f t="shared" si="2"/>
        <v/>
      </c>
      <c r="BB19" s="623" t="str">
        <f t="shared" si="3"/>
        <v/>
      </c>
      <c r="BC19" s="623" t="str">
        <f t="shared" si="4"/>
        <v/>
      </c>
      <c r="BD19" s="546">
        <f t="shared" si="5"/>
        <v>0</v>
      </c>
      <c r="BE19" s="546">
        <f t="shared" si="6"/>
        <v>0</v>
      </c>
      <c r="BF19" s="546" t="str">
        <f t="shared" si="7"/>
        <v/>
      </c>
    </row>
    <row r="20" spans="1:58" s="426" customFormat="1" ht="15.95" customHeight="1" x14ac:dyDescent="0.15">
      <c r="A20" s="441" t="s">
        <v>28</v>
      </c>
      <c r="B20" s="472" t="s">
        <v>20</v>
      </c>
      <c r="C20" s="603">
        <f t="shared" si="0"/>
        <v>0</v>
      </c>
      <c r="D20" s="567"/>
      <c r="E20" s="568"/>
      <c r="F20" s="568"/>
      <c r="G20" s="568"/>
      <c r="H20" s="568"/>
      <c r="I20" s="580"/>
      <c r="J20" s="582"/>
      <c r="K20" s="580"/>
      <c r="L20" s="587"/>
      <c r="M20" s="617" t="str">
        <f t="shared" si="1"/>
        <v xml:space="preserve"> </v>
      </c>
      <c r="N20" s="425"/>
      <c r="O20" s="425"/>
      <c r="P20" s="425"/>
      <c r="Q20" s="425"/>
      <c r="R20" s="425"/>
      <c r="S20" s="425"/>
      <c r="T20" s="425"/>
      <c r="U20" s="425"/>
      <c r="V20" s="425"/>
      <c r="W20" s="447"/>
      <c r="X20" s="425"/>
      <c r="AD20" s="425"/>
      <c r="AE20" s="425"/>
      <c r="AF20" s="425"/>
      <c r="AG20" s="425"/>
      <c r="AH20" s="425"/>
      <c r="AI20" s="425"/>
      <c r="AJ20" s="425"/>
      <c r="AK20" s="425"/>
      <c r="AL20" s="425"/>
      <c r="AM20" s="425"/>
      <c r="AN20" s="425"/>
      <c r="AO20" s="425"/>
      <c r="AP20" s="425"/>
      <c r="AQ20" s="425"/>
      <c r="AR20" s="425"/>
      <c r="AS20" s="425"/>
      <c r="BA20" s="623" t="str">
        <f t="shared" si="2"/>
        <v/>
      </c>
      <c r="BB20" s="623" t="str">
        <f t="shared" si="3"/>
        <v/>
      </c>
      <c r="BC20" s="623" t="str">
        <f t="shared" si="4"/>
        <v/>
      </c>
      <c r="BD20" s="546">
        <f t="shared" si="5"/>
        <v>0</v>
      </c>
      <c r="BE20" s="546">
        <f t="shared" si="6"/>
        <v>0</v>
      </c>
      <c r="BF20" s="546" t="str">
        <f t="shared" si="7"/>
        <v/>
      </c>
    </row>
    <row r="21" spans="1:58" s="426" customFormat="1" ht="15.95" customHeight="1" x14ac:dyDescent="0.15">
      <c r="A21" s="441" t="s">
        <v>29</v>
      </c>
      <c r="B21" s="548" t="s">
        <v>20</v>
      </c>
      <c r="C21" s="596">
        <f t="shared" si="0"/>
        <v>0</v>
      </c>
      <c r="D21" s="558"/>
      <c r="E21" s="559"/>
      <c r="F21" s="559"/>
      <c r="G21" s="559"/>
      <c r="H21" s="559"/>
      <c r="I21" s="560"/>
      <c r="J21" s="585"/>
      <c r="K21" s="560"/>
      <c r="L21" s="550"/>
      <c r="M21" s="617" t="str">
        <f t="shared" si="1"/>
        <v xml:space="preserve"> </v>
      </c>
      <c r="N21" s="425"/>
      <c r="O21" s="425"/>
      <c r="P21" s="425"/>
      <c r="Q21" s="425"/>
      <c r="R21" s="425"/>
      <c r="S21" s="425"/>
      <c r="T21" s="425"/>
      <c r="U21" s="425"/>
      <c r="V21" s="425"/>
      <c r="W21" s="447"/>
      <c r="X21" s="425"/>
      <c r="AD21" s="425"/>
      <c r="AE21" s="425"/>
      <c r="AF21" s="425"/>
      <c r="AG21" s="425"/>
      <c r="AH21" s="425"/>
      <c r="AI21" s="425"/>
      <c r="AJ21" s="425"/>
      <c r="AK21" s="425"/>
      <c r="AL21" s="425"/>
      <c r="AM21" s="425"/>
      <c r="AN21" s="425"/>
      <c r="AO21" s="425"/>
      <c r="AP21" s="425"/>
      <c r="AQ21" s="425"/>
      <c r="AR21" s="425"/>
      <c r="AS21" s="425"/>
      <c r="BA21" s="623" t="str">
        <f t="shared" si="2"/>
        <v/>
      </c>
      <c r="BB21" s="623" t="str">
        <f t="shared" si="3"/>
        <v/>
      </c>
      <c r="BC21" s="623" t="str">
        <f t="shared" si="4"/>
        <v/>
      </c>
      <c r="BD21" s="546">
        <f t="shared" si="5"/>
        <v>0</v>
      </c>
      <c r="BE21" s="546">
        <f>IF($C21&lt;$L21,1,0)</f>
        <v>0</v>
      </c>
      <c r="BF21" s="546" t="str">
        <f t="shared" si="7"/>
        <v/>
      </c>
    </row>
    <row r="22" spans="1:58" s="425" customFormat="1" ht="30" customHeight="1" x14ac:dyDescent="0.2">
      <c r="A22" s="467" t="s">
        <v>30</v>
      </c>
      <c r="B22" s="473"/>
      <c r="C22" s="474"/>
      <c r="D22" s="473"/>
      <c r="E22" s="443"/>
      <c r="F22" s="443"/>
      <c r="G22" s="443"/>
      <c r="H22" s="443"/>
      <c r="I22" s="443"/>
      <c r="J22" s="443"/>
      <c r="K22" s="443"/>
      <c r="L22" s="443"/>
      <c r="M22" s="451"/>
      <c r="N22" s="451"/>
      <c r="V22" s="447"/>
    </row>
    <row r="23" spans="1:58" s="426" customFormat="1" ht="21" x14ac:dyDescent="0.2">
      <c r="A23" s="633" t="s">
        <v>4</v>
      </c>
      <c r="B23" s="441" t="s">
        <v>31</v>
      </c>
      <c r="C23" s="441" t="s">
        <v>32</v>
      </c>
      <c r="D23" s="425"/>
      <c r="E23" s="425"/>
      <c r="F23" s="425"/>
      <c r="G23" s="425"/>
      <c r="H23" s="425"/>
      <c r="I23" s="425"/>
      <c r="J23" s="425"/>
      <c r="K23" s="476"/>
      <c r="L23" s="476"/>
      <c r="M23" s="451"/>
      <c r="N23" s="425"/>
      <c r="O23" s="425"/>
      <c r="P23" s="425"/>
      <c r="Q23" s="425"/>
      <c r="R23" s="425"/>
      <c r="S23" s="425"/>
      <c r="T23" s="425"/>
      <c r="U23" s="425"/>
      <c r="V23" s="447"/>
      <c r="W23" s="425"/>
      <c r="X23" s="425"/>
      <c r="AD23" s="425"/>
      <c r="AE23" s="425"/>
      <c r="AF23" s="425"/>
      <c r="AG23" s="425"/>
      <c r="AH23" s="425"/>
      <c r="AI23" s="425"/>
      <c r="AJ23" s="425"/>
      <c r="AK23" s="425"/>
      <c r="AL23" s="425"/>
      <c r="AM23" s="425"/>
      <c r="AN23" s="425"/>
      <c r="BA23" s="425"/>
      <c r="BB23" s="425"/>
      <c r="BC23" s="425"/>
      <c r="BD23" s="425"/>
      <c r="BE23" s="425"/>
    </row>
    <row r="24" spans="1:58" s="426" customFormat="1" ht="21" x14ac:dyDescent="0.2">
      <c r="A24" s="477" t="s">
        <v>33</v>
      </c>
      <c r="B24" s="593"/>
      <c r="C24" s="593"/>
      <c r="D24" s="425"/>
      <c r="E24" s="425"/>
      <c r="F24" s="425"/>
      <c r="G24" s="425"/>
      <c r="H24" s="425"/>
      <c r="I24" s="425"/>
      <c r="J24" s="425"/>
      <c r="K24" s="476"/>
      <c r="L24" s="476"/>
      <c r="M24" s="451"/>
      <c r="N24" s="425"/>
      <c r="O24" s="425"/>
      <c r="P24" s="425"/>
      <c r="Q24" s="425"/>
      <c r="R24" s="425"/>
      <c r="S24" s="425"/>
      <c r="T24" s="425"/>
      <c r="U24" s="425"/>
      <c r="V24" s="447"/>
      <c r="W24" s="425"/>
      <c r="X24" s="425"/>
      <c r="AD24" s="425"/>
      <c r="AE24" s="425"/>
      <c r="AF24" s="425"/>
      <c r="AG24" s="425"/>
      <c r="AH24" s="425"/>
      <c r="AI24" s="425"/>
      <c r="AJ24" s="425"/>
      <c r="AK24" s="425"/>
      <c r="AL24" s="425"/>
      <c r="AM24" s="425"/>
      <c r="AN24" s="425"/>
      <c r="BA24" s="425"/>
      <c r="BB24" s="425"/>
      <c r="BC24" s="425"/>
      <c r="BD24" s="425"/>
      <c r="BE24" s="425"/>
    </row>
    <row r="25" spans="1:58" s="426" customFormat="1" ht="30" customHeight="1" x14ac:dyDescent="0.2">
      <c r="A25" s="478" t="s">
        <v>34</v>
      </c>
      <c r="B25" s="478"/>
      <c r="C25" s="478"/>
      <c r="D25" s="467"/>
      <c r="E25" s="467"/>
      <c r="F25" s="467"/>
      <c r="G25" s="467"/>
      <c r="H25" s="467"/>
      <c r="I25" s="467"/>
      <c r="J25" s="467"/>
      <c r="K25" s="467"/>
      <c r="L25" s="467"/>
      <c r="M25" s="451"/>
      <c r="N25" s="429"/>
      <c r="O25" s="425"/>
      <c r="P25" s="425"/>
      <c r="Q25" s="425"/>
      <c r="R25" s="425"/>
      <c r="S25" s="425"/>
      <c r="T25" s="425"/>
      <c r="U25" s="425"/>
      <c r="V25" s="447"/>
      <c r="W25" s="425"/>
      <c r="X25" s="425"/>
      <c r="AD25" s="425"/>
      <c r="AE25" s="425"/>
      <c r="AF25" s="425"/>
      <c r="AG25" s="425"/>
      <c r="AH25" s="425"/>
      <c r="AI25" s="425"/>
      <c r="AJ25" s="425"/>
      <c r="AK25" s="425"/>
      <c r="AL25" s="425"/>
      <c r="AM25" s="425"/>
      <c r="AN25" s="425"/>
      <c r="BA25" s="425"/>
      <c r="BB25" s="425"/>
      <c r="BC25" s="425"/>
      <c r="BD25" s="425"/>
      <c r="BE25" s="425"/>
    </row>
    <row r="26" spans="1:58" s="426" customFormat="1" x14ac:dyDescent="0.2">
      <c r="A26" s="698" t="s">
        <v>35</v>
      </c>
      <c r="B26" s="699"/>
      <c r="C26" s="675" t="s">
        <v>27</v>
      </c>
      <c r="D26" s="702" t="s">
        <v>36</v>
      </c>
      <c r="E26" s="703"/>
      <c r="F26" s="431"/>
      <c r="G26" s="431"/>
      <c r="H26" s="431"/>
      <c r="I26" s="431"/>
      <c r="J26" s="431"/>
      <c r="K26" s="476"/>
      <c r="L26" s="476"/>
      <c r="M26" s="451"/>
      <c r="N26" s="429"/>
      <c r="O26" s="425"/>
      <c r="P26" s="425"/>
      <c r="Q26" s="425"/>
      <c r="R26" s="425"/>
      <c r="S26" s="425"/>
      <c r="T26" s="425"/>
      <c r="U26" s="425"/>
      <c r="V26" s="447"/>
      <c r="W26" s="425"/>
      <c r="X26" s="425"/>
      <c r="AD26" s="425"/>
      <c r="AE26" s="425"/>
      <c r="AF26" s="425"/>
      <c r="AG26" s="425"/>
      <c r="AH26" s="425"/>
      <c r="AI26" s="425"/>
      <c r="AJ26" s="425"/>
      <c r="AK26" s="425"/>
      <c r="AL26" s="425"/>
      <c r="AM26" s="425"/>
      <c r="AN26" s="425"/>
      <c r="AO26" s="425"/>
      <c r="BA26" s="425"/>
      <c r="BB26" s="425"/>
      <c r="BC26" s="425"/>
      <c r="BD26" s="425"/>
      <c r="BE26" s="425"/>
    </row>
    <row r="27" spans="1:58" s="426" customFormat="1" x14ac:dyDescent="0.2">
      <c r="A27" s="700"/>
      <c r="B27" s="701"/>
      <c r="C27" s="676"/>
      <c r="D27" s="439" t="s">
        <v>37</v>
      </c>
      <c r="E27" s="440" t="s">
        <v>17</v>
      </c>
      <c r="F27" s="431"/>
      <c r="G27" s="431"/>
      <c r="H27" s="431"/>
      <c r="I27" s="431"/>
      <c r="J27" s="431"/>
      <c r="K27" s="476"/>
      <c r="L27" s="476"/>
      <c r="M27" s="451"/>
      <c r="N27" s="429"/>
      <c r="O27" s="425"/>
      <c r="P27" s="425"/>
      <c r="Q27" s="425"/>
      <c r="R27" s="425"/>
      <c r="S27" s="425"/>
      <c r="T27" s="425"/>
      <c r="U27" s="425"/>
      <c r="V27" s="447"/>
      <c r="W27" s="425"/>
      <c r="X27" s="425"/>
      <c r="AD27" s="425"/>
      <c r="AE27" s="425"/>
      <c r="AF27" s="425"/>
      <c r="AG27" s="425"/>
      <c r="AH27" s="425"/>
      <c r="AI27" s="425"/>
      <c r="AJ27" s="425"/>
      <c r="AK27" s="425"/>
      <c r="AL27" s="425"/>
      <c r="AM27" s="425"/>
      <c r="AN27" s="425"/>
      <c r="AO27" s="425"/>
      <c r="BA27" s="425"/>
      <c r="BB27" s="425"/>
      <c r="BC27" s="425"/>
      <c r="BD27" s="425"/>
      <c r="BE27" s="425"/>
    </row>
    <row r="28" spans="1:58" s="426" customFormat="1" ht="15.95" customHeight="1" x14ac:dyDescent="0.2">
      <c r="A28" s="691" t="s">
        <v>38</v>
      </c>
      <c r="B28" s="692"/>
      <c r="C28" s="603">
        <f t="shared" ref="C28:C33" si="9">SUM(D28:E28)</f>
        <v>0</v>
      </c>
      <c r="D28" s="599">
        <f>+D29+D30</f>
        <v>0</v>
      </c>
      <c r="E28" s="600">
        <f>+E29+E30</f>
        <v>0</v>
      </c>
      <c r="F28" s="618"/>
      <c r="G28" s="479"/>
      <c r="H28" s="479"/>
      <c r="I28" s="446"/>
      <c r="J28" s="446"/>
      <c r="K28" s="476"/>
      <c r="L28" s="476"/>
      <c r="M28" s="451"/>
      <c r="N28" s="446"/>
      <c r="O28" s="425"/>
      <c r="P28" s="425"/>
      <c r="Q28" s="425"/>
      <c r="R28" s="425"/>
      <c r="S28" s="425"/>
      <c r="T28" s="425"/>
      <c r="U28" s="425"/>
      <c r="V28" s="447"/>
      <c r="W28" s="425"/>
      <c r="X28" s="425"/>
      <c r="AD28" s="425"/>
      <c r="AE28" s="425"/>
      <c r="AF28" s="425"/>
      <c r="AG28" s="425"/>
      <c r="AH28" s="425"/>
      <c r="AI28" s="425"/>
      <c r="AJ28" s="425"/>
      <c r="AK28" s="425"/>
      <c r="AL28" s="425"/>
      <c r="AM28" s="425"/>
      <c r="AN28" s="425"/>
      <c r="AO28" s="425"/>
      <c r="BE28" s="425"/>
    </row>
    <row r="29" spans="1:58" s="426" customFormat="1" ht="15.95" customHeight="1" x14ac:dyDescent="0.2">
      <c r="A29" s="693" t="s">
        <v>19</v>
      </c>
      <c r="B29" s="694"/>
      <c r="C29" s="581">
        <f t="shared" si="9"/>
        <v>0</v>
      </c>
      <c r="D29" s="556"/>
      <c r="E29" s="554"/>
      <c r="F29" s="618" t="str">
        <f>$BA29&amp;" "&amp;$BB29&amp;""</f>
        <v xml:space="preserve"> </v>
      </c>
      <c r="G29" s="479"/>
      <c r="H29" s="479"/>
      <c r="I29" s="446"/>
      <c r="J29" s="446"/>
      <c r="K29" s="476"/>
      <c r="L29" s="476"/>
      <c r="M29" s="451"/>
      <c r="N29" s="446"/>
      <c r="O29" s="425"/>
      <c r="P29" s="425"/>
      <c r="Q29" s="425"/>
      <c r="R29" s="425"/>
      <c r="S29" s="425"/>
      <c r="T29" s="425"/>
      <c r="U29" s="425"/>
      <c r="V29" s="447"/>
      <c r="W29" s="425"/>
      <c r="X29" s="425"/>
      <c r="AD29" s="425"/>
      <c r="AE29" s="425"/>
      <c r="AF29" s="425"/>
      <c r="AG29" s="425"/>
      <c r="AH29" s="425"/>
      <c r="AI29" s="425"/>
      <c r="AJ29" s="425"/>
      <c r="AK29" s="425"/>
      <c r="AL29" s="425"/>
      <c r="AM29" s="425"/>
      <c r="AN29" s="425"/>
      <c r="AO29" s="425"/>
      <c r="BA29" s="623" t="str">
        <f>IF($C29+$C32&lt;=$C11,"","Las consultas por médico en extensión horaria NO pueden ser mayor que el Total de consultas de sección A.1.")</f>
        <v/>
      </c>
      <c r="BB29" s="623" t="str">
        <f>IF($D29+$E29&lt;&gt;$C29,"Las consultas según sexo NO pueden ser diferente al Total.","")</f>
        <v/>
      </c>
      <c r="BD29" s="546">
        <f>IF($C29+$C32&lt;=$C11,0,1)</f>
        <v>0</v>
      </c>
      <c r="BE29" s="546">
        <f>IF($D29+$E29&lt;&gt;$C29,1,0)</f>
        <v>0</v>
      </c>
    </row>
    <row r="30" spans="1:58" s="426" customFormat="1" ht="15.95" customHeight="1" x14ac:dyDescent="0.2">
      <c r="A30" s="689" t="s">
        <v>24</v>
      </c>
      <c r="B30" s="690"/>
      <c r="C30" s="604">
        <f t="shared" si="9"/>
        <v>0</v>
      </c>
      <c r="D30" s="571"/>
      <c r="E30" s="555"/>
      <c r="F30" s="618" t="str">
        <f>$BA30&amp;" "&amp;$BB30&amp;""</f>
        <v xml:space="preserve"> </v>
      </c>
      <c r="G30" s="479"/>
      <c r="H30" s="479"/>
      <c r="I30" s="446"/>
      <c r="J30" s="446"/>
      <c r="K30" s="476"/>
      <c r="L30" s="476"/>
      <c r="M30" s="451"/>
      <c r="N30" s="446"/>
      <c r="O30" s="425"/>
      <c r="P30" s="425"/>
      <c r="Q30" s="425"/>
      <c r="R30" s="425"/>
      <c r="S30" s="425"/>
      <c r="T30" s="425"/>
      <c r="U30" s="425"/>
      <c r="V30" s="447"/>
      <c r="W30" s="425"/>
      <c r="X30" s="425"/>
      <c r="AD30" s="425"/>
      <c r="AE30" s="425"/>
      <c r="AF30" s="425"/>
      <c r="AG30" s="425"/>
      <c r="AH30" s="425"/>
      <c r="AI30" s="425"/>
      <c r="AJ30" s="425"/>
      <c r="AK30" s="425"/>
      <c r="AL30" s="425"/>
      <c r="AM30" s="425"/>
      <c r="AN30" s="425"/>
      <c r="AO30" s="425"/>
      <c r="BA30" s="623" t="str">
        <f>IF($C30+$C33&lt;=SUM($C12:$C18),"","Las consultas por otros profesionales en extensión horaria NO pueden ser mayor que el Total de consultas de sección A.1.")</f>
        <v/>
      </c>
      <c r="BB30" s="623" t="str">
        <f>IF(D30+E30&lt;&gt;C30,"Las consultas según sexo NO pueden ser diferente al Total.","")</f>
        <v/>
      </c>
      <c r="BD30" s="546">
        <f>IF($C30+$C33&lt;=SUM($C12:$C18),0,1)</f>
        <v>0</v>
      </c>
      <c r="BE30" s="546">
        <f>IF($D30+$E30&lt;&gt;$C30,1,0)</f>
        <v>0</v>
      </c>
    </row>
    <row r="31" spans="1:58" s="426" customFormat="1" ht="15.95" customHeight="1" x14ac:dyDescent="0.2">
      <c r="A31" s="691" t="s">
        <v>39</v>
      </c>
      <c r="B31" s="692"/>
      <c r="C31" s="603">
        <f t="shared" si="9"/>
        <v>0</v>
      </c>
      <c r="D31" s="599">
        <f>+D32+D33</f>
        <v>0</v>
      </c>
      <c r="E31" s="600">
        <f>+E32+E33</f>
        <v>0</v>
      </c>
      <c r="F31" s="619"/>
      <c r="G31" s="479"/>
      <c r="H31" s="479"/>
      <c r="I31" s="446"/>
      <c r="J31" s="446"/>
      <c r="K31" s="476"/>
      <c r="L31" s="476"/>
      <c r="M31" s="451"/>
      <c r="N31" s="446"/>
      <c r="O31" s="425"/>
      <c r="P31" s="425"/>
      <c r="Q31" s="425"/>
      <c r="R31" s="425"/>
      <c r="S31" s="425"/>
      <c r="T31" s="425"/>
      <c r="U31" s="425"/>
      <c r="V31" s="447"/>
      <c r="W31" s="425"/>
      <c r="X31" s="425"/>
      <c r="AD31" s="425"/>
      <c r="AE31" s="425"/>
      <c r="AF31" s="425"/>
      <c r="AG31" s="425"/>
      <c r="AH31" s="425"/>
      <c r="AI31" s="425"/>
      <c r="AJ31" s="425"/>
      <c r="AK31" s="425"/>
      <c r="AL31" s="425"/>
      <c r="AM31" s="425"/>
      <c r="AN31" s="425"/>
      <c r="AO31" s="425"/>
    </row>
    <row r="32" spans="1:58" s="426" customFormat="1" ht="15.95" customHeight="1" x14ac:dyDescent="0.2">
      <c r="A32" s="693" t="s">
        <v>19</v>
      </c>
      <c r="B32" s="694"/>
      <c r="C32" s="581">
        <f t="shared" si="9"/>
        <v>0</v>
      </c>
      <c r="D32" s="556"/>
      <c r="E32" s="554"/>
      <c r="F32" s="618" t="str">
        <f>$BA29&amp;" "&amp;$BB32&amp;""</f>
        <v xml:space="preserve"> </v>
      </c>
      <c r="G32" s="479"/>
      <c r="H32" s="479"/>
      <c r="I32" s="446"/>
      <c r="J32" s="446"/>
      <c r="K32" s="476"/>
      <c r="L32" s="476"/>
      <c r="M32" s="451"/>
      <c r="N32" s="446"/>
      <c r="O32" s="425"/>
      <c r="P32" s="425"/>
      <c r="Q32" s="425"/>
      <c r="R32" s="425"/>
      <c r="S32" s="425"/>
      <c r="T32" s="425"/>
      <c r="U32" s="425"/>
      <c r="V32" s="447"/>
      <c r="W32" s="425"/>
      <c r="X32" s="425"/>
      <c r="AD32" s="425"/>
      <c r="AE32" s="425"/>
      <c r="AF32" s="425"/>
      <c r="AG32" s="425"/>
      <c r="AH32" s="425"/>
      <c r="AI32" s="425"/>
      <c r="AJ32" s="425"/>
      <c r="AK32" s="425"/>
      <c r="AL32" s="425"/>
      <c r="AM32" s="425"/>
      <c r="AN32" s="425"/>
      <c r="AO32" s="425"/>
      <c r="BB32" s="623" t="str">
        <f>IF(D32+E32&lt;&gt;C32,"Las consultas según sexo NO pueden ser diferente al Total.","")</f>
        <v/>
      </c>
      <c r="BE32" s="546">
        <f>IF($D32+$E32&lt;&gt;$C32,1,0)</f>
        <v>0</v>
      </c>
    </row>
    <row r="33" spans="1:67" s="426" customFormat="1" ht="15.95" customHeight="1" x14ac:dyDescent="0.2">
      <c r="A33" s="695" t="s">
        <v>24</v>
      </c>
      <c r="B33" s="696"/>
      <c r="C33" s="596">
        <f t="shared" si="9"/>
        <v>0</v>
      </c>
      <c r="D33" s="558"/>
      <c r="E33" s="560"/>
      <c r="F33" s="618" t="str">
        <f>$BA30&amp;" "&amp;$BB33&amp;""</f>
        <v xml:space="preserve"> </v>
      </c>
      <c r="G33" s="479"/>
      <c r="H33" s="479"/>
      <c r="I33" s="446"/>
      <c r="J33" s="446"/>
      <c r="K33" s="476"/>
      <c r="L33" s="476"/>
      <c r="M33" s="451"/>
      <c r="N33" s="446"/>
      <c r="O33" s="425"/>
      <c r="P33" s="425"/>
      <c r="Q33" s="425"/>
      <c r="R33" s="425"/>
      <c r="S33" s="425"/>
      <c r="T33" s="425"/>
      <c r="U33" s="425"/>
      <c r="V33" s="447"/>
      <c r="W33" s="425"/>
      <c r="X33" s="425"/>
      <c r="AD33" s="425"/>
      <c r="AE33" s="425"/>
      <c r="AF33" s="425"/>
      <c r="AG33" s="425"/>
      <c r="AH33" s="425"/>
      <c r="AI33" s="425"/>
      <c r="AJ33" s="425"/>
      <c r="AK33" s="425"/>
      <c r="AL33" s="425"/>
      <c r="AM33" s="425"/>
      <c r="AN33" s="425"/>
      <c r="AO33" s="425"/>
      <c r="BB33" s="623" t="str">
        <f>IF(D33+E33&lt;&gt;C33,"Las consultas según sexo NO pueden ser diferente al Total.","")</f>
        <v/>
      </c>
      <c r="BE33" s="546">
        <f>IF($D33+$E33&lt;&gt;$C33,1,0)</f>
        <v>0</v>
      </c>
    </row>
    <row r="34" spans="1:67" s="425" customFormat="1" ht="30" customHeight="1" x14ac:dyDescent="0.2">
      <c r="A34" s="464" t="s">
        <v>40</v>
      </c>
      <c r="B34" s="434"/>
      <c r="C34" s="433"/>
      <c r="D34" s="433"/>
      <c r="E34" s="433"/>
      <c r="F34" s="433"/>
      <c r="G34" s="433"/>
      <c r="H34" s="433"/>
      <c r="I34" s="465"/>
      <c r="J34" s="434"/>
      <c r="K34" s="443"/>
      <c r="L34" s="443"/>
      <c r="M34" s="451"/>
      <c r="N34" s="429"/>
      <c r="V34" s="447"/>
      <c r="BA34" s="426"/>
      <c r="BC34" s="426"/>
      <c r="BD34" s="426"/>
    </row>
    <row r="35" spans="1:67" s="425" customFormat="1" ht="30" customHeight="1" x14ac:dyDescent="0.2">
      <c r="A35" s="467" t="s">
        <v>41</v>
      </c>
      <c r="B35" s="443"/>
      <c r="C35" s="443"/>
      <c r="D35" s="443"/>
      <c r="E35" s="443"/>
      <c r="F35" s="443"/>
      <c r="G35" s="443"/>
      <c r="H35" s="443"/>
      <c r="I35" s="443"/>
      <c r="J35" s="443"/>
      <c r="K35" s="443"/>
      <c r="L35" s="443"/>
      <c r="M35" s="451"/>
      <c r="N35" s="451"/>
      <c r="V35" s="447"/>
    </row>
    <row r="36" spans="1:67" s="426" customFormat="1" ht="15" customHeight="1" x14ac:dyDescent="0.15">
      <c r="A36" s="681" t="s">
        <v>4</v>
      </c>
      <c r="B36" s="681" t="s">
        <v>5</v>
      </c>
      <c r="C36" s="675" t="s">
        <v>6</v>
      </c>
      <c r="D36" s="685" t="s">
        <v>7</v>
      </c>
      <c r="E36" s="686"/>
      <c r="F36" s="686"/>
      <c r="G36" s="686"/>
      <c r="H36" s="686"/>
      <c r="I36" s="687"/>
      <c r="J36" s="685" t="s">
        <v>8</v>
      </c>
      <c r="K36" s="687"/>
      <c r="L36" s="675" t="s">
        <v>9</v>
      </c>
      <c r="M36" s="624"/>
      <c r="N36" s="624"/>
      <c r="O36" s="425"/>
      <c r="P36" s="425"/>
      <c r="Q36" s="425"/>
      <c r="R36" s="425"/>
      <c r="S36" s="425"/>
      <c r="T36" s="425"/>
      <c r="U36" s="425"/>
      <c r="V36" s="447"/>
      <c r="W36" s="425"/>
      <c r="X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row>
    <row r="37" spans="1:67" s="426" customFormat="1" ht="21" customHeight="1" x14ac:dyDescent="0.15">
      <c r="A37" s="682"/>
      <c r="B37" s="682"/>
      <c r="C37" s="676"/>
      <c r="D37" s="435" t="s">
        <v>10</v>
      </c>
      <c r="E37" s="438" t="s">
        <v>11</v>
      </c>
      <c r="F37" s="438" t="s">
        <v>12</v>
      </c>
      <c r="G37" s="438" t="s">
        <v>13</v>
      </c>
      <c r="H37" s="438" t="s">
        <v>14</v>
      </c>
      <c r="I37" s="450" t="s">
        <v>15</v>
      </c>
      <c r="J37" s="455" t="s">
        <v>16</v>
      </c>
      <c r="K37" s="456" t="s">
        <v>17</v>
      </c>
      <c r="L37" s="676"/>
      <c r="M37" s="624"/>
      <c r="N37" s="624"/>
      <c r="O37" s="425"/>
      <c r="P37" s="425"/>
      <c r="Q37" s="425"/>
      <c r="R37" s="425"/>
      <c r="S37" s="425"/>
      <c r="T37" s="425"/>
      <c r="U37" s="425"/>
      <c r="V37" s="447"/>
      <c r="W37" s="425"/>
      <c r="X37" s="425"/>
      <c r="AD37" s="425"/>
      <c r="AE37" s="425"/>
      <c r="AF37" s="425"/>
      <c r="AG37" s="425"/>
      <c r="AH37" s="425"/>
      <c r="AI37" s="425"/>
      <c r="AJ37" s="425"/>
      <c r="AK37" s="425"/>
      <c r="AL37" s="425"/>
      <c r="AM37" s="425"/>
      <c r="AN37" s="425"/>
      <c r="AO37" s="425"/>
      <c r="AP37" s="425"/>
      <c r="AQ37" s="425"/>
      <c r="AR37" s="425"/>
      <c r="AS37" s="425"/>
      <c r="AT37" s="425"/>
      <c r="AU37" s="425"/>
      <c r="AV37" s="425"/>
      <c r="AW37" s="425"/>
      <c r="AX37" s="425"/>
      <c r="AY37" s="425"/>
      <c r="AZ37" s="425"/>
      <c r="BA37" s="425"/>
      <c r="BB37" s="425"/>
      <c r="BC37" s="425"/>
      <c r="BD37" s="425"/>
      <c r="BE37" s="425"/>
      <c r="BF37" s="425"/>
      <c r="BG37" s="425"/>
      <c r="BH37" s="425"/>
      <c r="BI37" s="425"/>
      <c r="BJ37" s="425"/>
      <c r="BK37" s="425"/>
      <c r="BL37" s="425"/>
      <c r="BM37" s="425"/>
      <c r="BN37" s="425"/>
      <c r="BO37" s="425"/>
    </row>
    <row r="38" spans="1:67" s="426" customFormat="1" ht="15.95" customHeight="1" x14ac:dyDescent="0.15">
      <c r="A38" s="683" t="s">
        <v>18</v>
      </c>
      <c r="B38" s="469" t="s">
        <v>19</v>
      </c>
      <c r="C38" s="603">
        <f t="shared" ref="C38:C47" si="10">SUM(D38:I38)</f>
        <v>0</v>
      </c>
      <c r="D38" s="567"/>
      <c r="E38" s="568"/>
      <c r="F38" s="568"/>
      <c r="G38" s="568"/>
      <c r="H38" s="568"/>
      <c r="I38" s="580"/>
      <c r="J38" s="567"/>
      <c r="K38" s="580"/>
      <c r="L38" s="587"/>
      <c r="M38" s="617" t="str">
        <f>$BA38&amp;" "&amp;$BB38&amp;""&amp;$BC38</f>
        <v xml:space="preserve"> </v>
      </c>
      <c r="N38" s="425"/>
      <c r="O38" s="425"/>
      <c r="P38" s="425"/>
      <c r="Q38" s="425"/>
      <c r="R38" s="425"/>
      <c r="S38" s="425"/>
      <c r="T38" s="425"/>
      <c r="U38" s="425"/>
      <c r="V38" s="425"/>
      <c r="W38" s="447"/>
      <c r="X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623" t="str">
        <f>IF($C38&lt;&gt;($J38+$K38)," El número consultas según sexo NO puede ser diferente al Total.","")</f>
        <v/>
      </c>
      <c r="BB38" s="623" t="str">
        <f t="shared" ref="BB38:BB47" si="11">IF($C38=0,"",IF($L38="",IF($C38="",""," No olvide escribir la columna Beneficiarios."),""))</f>
        <v/>
      </c>
      <c r="BC38" s="623" t="str">
        <f>IF($C38&lt;$L38," El número de Beneficiarios NO puede ser mayor que el Total.","")</f>
        <v/>
      </c>
      <c r="BD38" s="546">
        <f>IF($C38&lt;&gt;($J38+$K38),1,0)</f>
        <v>0</v>
      </c>
      <c r="BE38" s="546">
        <f>IF($C38&lt;$L38,1,0)</f>
        <v>0</v>
      </c>
      <c r="BF38" s="546" t="str">
        <f>IF($C38=0,"",IF($L38="",IF($C38="","",1),0))</f>
        <v/>
      </c>
      <c r="BG38" s="425"/>
      <c r="BH38" s="425"/>
      <c r="BI38" s="425"/>
      <c r="BJ38" s="425"/>
      <c r="BK38" s="425"/>
      <c r="BL38" s="425"/>
      <c r="BM38" s="425"/>
      <c r="BN38" s="425"/>
      <c r="BO38" s="425"/>
    </row>
    <row r="39" spans="1:67" s="426" customFormat="1" ht="15.95" customHeight="1" x14ac:dyDescent="0.15">
      <c r="A39" s="688"/>
      <c r="B39" s="470" t="s">
        <v>20</v>
      </c>
      <c r="C39" s="581">
        <f t="shared" si="10"/>
        <v>105</v>
      </c>
      <c r="D39" s="556">
        <v>34</v>
      </c>
      <c r="E39" s="557">
        <v>19</v>
      </c>
      <c r="F39" s="557">
        <v>11</v>
      </c>
      <c r="G39" s="557">
        <v>4</v>
      </c>
      <c r="H39" s="557">
        <v>36</v>
      </c>
      <c r="I39" s="554">
        <v>1</v>
      </c>
      <c r="J39" s="556">
        <v>45</v>
      </c>
      <c r="K39" s="554">
        <v>60</v>
      </c>
      <c r="L39" s="549">
        <v>105</v>
      </c>
      <c r="M39" s="617" t="str">
        <f t="shared" ref="M39:M46" si="12">$BA39&amp;" "&amp;$BB39&amp;""&amp;$BC39</f>
        <v xml:space="preserve"> </v>
      </c>
      <c r="N39" s="425"/>
      <c r="O39" s="425"/>
      <c r="P39" s="425"/>
      <c r="Q39" s="425"/>
      <c r="R39" s="425"/>
      <c r="S39" s="425"/>
      <c r="T39" s="425"/>
      <c r="U39" s="425"/>
      <c r="V39" s="425"/>
      <c r="W39" s="447"/>
      <c r="X39" s="425"/>
      <c r="AD39" s="425"/>
      <c r="AE39" s="425"/>
      <c r="AF39" s="425"/>
      <c r="AG39" s="425"/>
      <c r="AH39" s="425"/>
      <c r="AI39" s="425"/>
      <c r="AJ39" s="425"/>
      <c r="AK39" s="425"/>
      <c r="AL39" s="425"/>
      <c r="AM39" s="425"/>
      <c r="AN39" s="425"/>
      <c r="AO39" s="425"/>
      <c r="AP39" s="425"/>
      <c r="AQ39" s="425"/>
      <c r="AR39" s="425"/>
      <c r="AS39" s="425"/>
      <c r="AT39" s="425"/>
      <c r="AU39" s="425"/>
      <c r="AV39" s="425"/>
      <c r="AW39" s="425"/>
      <c r="AX39" s="425"/>
      <c r="AY39" s="425"/>
      <c r="AZ39" s="425"/>
      <c r="BA39" s="623" t="str">
        <f t="shared" ref="BA39:BA47" si="13">IF($C39&lt;&gt;($J39+$K39)," El número consultas según sexo NO puede ser diferente al Total.","")</f>
        <v/>
      </c>
      <c r="BB39" s="623" t="str">
        <f t="shared" si="11"/>
        <v/>
      </c>
      <c r="BC39" s="623" t="str">
        <f t="shared" ref="BC39:BC47" si="14">IF($C39&lt;$L39," El número de Beneficiarios NO puede ser mayor que el Total.","")</f>
        <v/>
      </c>
      <c r="BD39" s="546">
        <f t="shared" ref="BD39:BD47" si="15">IF($C39&lt;&gt;($J39+$K39),1,0)</f>
        <v>0</v>
      </c>
      <c r="BE39" s="546">
        <f t="shared" ref="BE39:BE47" si="16">IF($C39&lt;$L39,1,0)</f>
        <v>0</v>
      </c>
      <c r="BF39" s="546">
        <f t="shared" ref="BF39:BF47" si="17">IF($C39=0,"",IF($L39="",IF($C39="","",1),0))</f>
        <v>0</v>
      </c>
      <c r="BG39" s="425"/>
      <c r="BH39" s="425"/>
      <c r="BI39" s="425"/>
      <c r="BJ39" s="425"/>
      <c r="BK39" s="425"/>
      <c r="BL39" s="425"/>
      <c r="BM39" s="425"/>
      <c r="BN39" s="425"/>
      <c r="BO39" s="425"/>
    </row>
    <row r="40" spans="1:67" s="426" customFormat="1" ht="15.95" customHeight="1" x14ac:dyDescent="0.15">
      <c r="A40" s="688"/>
      <c r="B40" s="470" t="s">
        <v>42</v>
      </c>
      <c r="C40" s="581">
        <f t="shared" si="10"/>
        <v>395</v>
      </c>
      <c r="D40" s="556">
        <v>1</v>
      </c>
      <c r="E40" s="557">
        <v>1</v>
      </c>
      <c r="F40" s="557">
        <v>12</v>
      </c>
      <c r="G40" s="557">
        <v>27</v>
      </c>
      <c r="H40" s="557">
        <v>316</v>
      </c>
      <c r="I40" s="554">
        <v>38</v>
      </c>
      <c r="J40" s="556">
        <v>160</v>
      </c>
      <c r="K40" s="554">
        <v>235</v>
      </c>
      <c r="L40" s="549">
        <v>395</v>
      </c>
      <c r="M40" s="617" t="str">
        <f t="shared" si="12"/>
        <v xml:space="preserve"> </v>
      </c>
      <c r="N40" s="425"/>
      <c r="O40" s="425"/>
      <c r="P40" s="425"/>
      <c r="Q40" s="425"/>
      <c r="R40" s="425"/>
      <c r="S40" s="425"/>
      <c r="T40" s="425"/>
      <c r="U40" s="425"/>
      <c r="V40" s="425"/>
      <c r="W40" s="447"/>
      <c r="X40" s="425"/>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623" t="str">
        <f t="shared" si="13"/>
        <v/>
      </c>
      <c r="BB40" s="623" t="str">
        <f t="shared" si="11"/>
        <v/>
      </c>
      <c r="BC40" s="623" t="str">
        <f t="shared" si="14"/>
        <v/>
      </c>
      <c r="BD40" s="546">
        <f t="shared" si="15"/>
        <v>0</v>
      </c>
      <c r="BE40" s="546">
        <f t="shared" si="16"/>
        <v>0</v>
      </c>
      <c r="BF40" s="546">
        <f t="shared" si="17"/>
        <v>0</v>
      </c>
      <c r="BG40" s="425"/>
      <c r="BH40" s="425"/>
      <c r="BI40" s="425"/>
      <c r="BJ40" s="425"/>
      <c r="BK40" s="425"/>
      <c r="BL40" s="425"/>
      <c r="BM40" s="425"/>
      <c r="BN40" s="425"/>
      <c r="BO40" s="425"/>
    </row>
    <row r="41" spans="1:67" s="426" customFormat="1" ht="15.95" customHeight="1" x14ac:dyDescent="0.15">
      <c r="A41" s="688"/>
      <c r="B41" s="470" t="s">
        <v>43</v>
      </c>
      <c r="C41" s="581">
        <f t="shared" si="10"/>
        <v>0</v>
      </c>
      <c r="D41" s="556"/>
      <c r="E41" s="557"/>
      <c r="F41" s="557"/>
      <c r="G41" s="557"/>
      <c r="H41" s="557"/>
      <c r="I41" s="554"/>
      <c r="J41" s="556"/>
      <c r="K41" s="554"/>
      <c r="L41" s="549"/>
      <c r="M41" s="617" t="str">
        <f t="shared" si="12"/>
        <v xml:space="preserve"> </v>
      </c>
      <c r="N41" s="425"/>
      <c r="O41" s="425"/>
      <c r="P41" s="425"/>
      <c r="Q41" s="425"/>
      <c r="R41" s="425"/>
      <c r="S41" s="425"/>
      <c r="T41" s="425"/>
      <c r="U41" s="425"/>
      <c r="V41" s="425"/>
      <c r="W41" s="447"/>
      <c r="X41" s="425"/>
      <c r="AD41" s="425"/>
      <c r="AE41" s="425"/>
      <c r="AF41" s="425"/>
      <c r="AG41" s="425"/>
      <c r="AH41" s="425"/>
      <c r="AI41" s="425"/>
      <c r="AJ41" s="425"/>
      <c r="AK41" s="425"/>
      <c r="AL41" s="425"/>
      <c r="AM41" s="425"/>
      <c r="AN41" s="425"/>
      <c r="AO41" s="425"/>
      <c r="AP41" s="425"/>
      <c r="AQ41" s="425"/>
      <c r="AR41" s="425"/>
      <c r="AS41" s="425"/>
      <c r="AT41" s="425"/>
      <c r="AU41" s="425"/>
      <c r="AV41" s="425"/>
      <c r="AW41" s="425"/>
      <c r="AX41" s="425"/>
      <c r="AY41" s="425"/>
      <c r="AZ41" s="425"/>
      <c r="BA41" s="623" t="str">
        <f t="shared" si="13"/>
        <v/>
      </c>
      <c r="BB41" s="623" t="str">
        <f t="shared" si="11"/>
        <v/>
      </c>
      <c r="BC41" s="623" t="str">
        <f t="shared" si="14"/>
        <v/>
      </c>
      <c r="BD41" s="546">
        <f t="shared" si="15"/>
        <v>0</v>
      </c>
      <c r="BE41" s="546">
        <f t="shared" si="16"/>
        <v>0</v>
      </c>
      <c r="BF41" s="546" t="str">
        <f t="shared" si="17"/>
        <v/>
      </c>
      <c r="BG41" s="425"/>
      <c r="BH41" s="425"/>
      <c r="BI41" s="425"/>
      <c r="BJ41" s="425"/>
      <c r="BK41" s="425"/>
      <c r="BL41" s="425"/>
      <c r="BM41" s="425"/>
      <c r="BN41" s="425"/>
      <c r="BO41" s="425"/>
    </row>
    <row r="42" spans="1:67" s="426" customFormat="1" ht="15.95" customHeight="1" x14ac:dyDescent="0.15">
      <c r="A42" s="688"/>
      <c r="B42" s="470" t="s">
        <v>23</v>
      </c>
      <c r="C42" s="581">
        <f t="shared" si="10"/>
        <v>79</v>
      </c>
      <c r="D42" s="556"/>
      <c r="E42" s="557">
        <v>3</v>
      </c>
      <c r="F42" s="557">
        <v>6</v>
      </c>
      <c r="G42" s="557">
        <v>4</v>
      </c>
      <c r="H42" s="557">
        <v>60</v>
      </c>
      <c r="I42" s="554">
        <v>6</v>
      </c>
      <c r="J42" s="556">
        <v>25</v>
      </c>
      <c r="K42" s="554">
        <v>54</v>
      </c>
      <c r="L42" s="549">
        <v>79</v>
      </c>
      <c r="M42" s="617" t="str">
        <f t="shared" si="12"/>
        <v xml:space="preserve"> </v>
      </c>
      <c r="N42" s="425"/>
      <c r="O42" s="425"/>
      <c r="P42" s="425"/>
      <c r="Q42" s="425"/>
      <c r="R42" s="425"/>
      <c r="S42" s="425"/>
      <c r="T42" s="425"/>
      <c r="U42" s="425"/>
      <c r="V42" s="425"/>
      <c r="W42" s="447"/>
      <c r="X42" s="425"/>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623" t="str">
        <f t="shared" si="13"/>
        <v/>
      </c>
      <c r="BB42" s="623" t="str">
        <f t="shared" si="11"/>
        <v/>
      </c>
      <c r="BC42" s="623" t="str">
        <f t="shared" si="14"/>
        <v/>
      </c>
      <c r="BD42" s="546">
        <f t="shared" si="15"/>
        <v>0</v>
      </c>
      <c r="BE42" s="546">
        <f t="shared" si="16"/>
        <v>0</v>
      </c>
      <c r="BF42" s="546">
        <f t="shared" si="17"/>
        <v>0</v>
      </c>
      <c r="BG42" s="425"/>
      <c r="BH42" s="425"/>
      <c r="BI42" s="425"/>
      <c r="BJ42" s="425"/>
      <c r="BK42" s="425"/>
      <c r="BL42" s="425"/>
      <c r="BM42" s="425"/>
      <c r="BN42" s="425"/>
      <c r="BO42" s="425"/>
    </row>
    <row r="43" spans="1:67" s="426" customFormat="1" ht="15.95" customHeight="1" x14ac:dyDescent="0.15">
      <c r="A43" s="688"/>
      <c r="B43" s="470" t="s">
        <v>24</v>
      </c>
      <c r="C43" s="604">
        <f t="shared" si="10"/>
        <v>0</v>
      </c>
      <c r="D43" s="571"/>
      <c r="E43" s="572"/>
      <c r="F43" s="572"/>
      <c r="G43" s="572"/>
      <c r="H43" s="572"/>
      <c r="I43" s="555"/>
      <c r="J43" s="571"/>
      <c r="K43" s="555"/>
      <c r="L43" s="602"/>
      <c r="M43" s="617" t="str">
        <f t="shared" si="12"/>
        <v xml:space="preserve"> </v>
      </c>
      <c r="N43" s="425"/>
      <c r="O43" s="425"/>
      <c r="P43" s="425"/>
      <c r="Q43" s="425"/>
      <c r="R43" s="425"/>
      <c r="S43" s="425"/>
      <c r="T43" s="425"/>
      <c r="U43" s="425"/>
      <c r="V43" s="425"/>
      <c r="W43" s="447"/>
      <c r="X43" s="425"/>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425"/>
      <c r="BA43" s="623" t="str">
        <f t="shared" si="13"/>
        <v/>
      </c>
      <c r="BB43" s="623" t="str">
        <f t="shared" si="11"/>
        <v/>
      </c>
      <c r="BC43" s="623" t="str">
        <f t="shared" si="14"/>
        <v/>
      </c>
      <c r="BD43" s="546">
        <f t="shared" si="15"/>
        <v>0</v>
      </c>
      <c r="BE43" s="546">
        <f t="shared" si="16"/>
        <v>0</v>
      </c>
      <c r="BF43" s="546" t="str">
        <f t="shared" si="17"/>
        <v/>
      </c>
      <c r="BG43" s="425"/>
      <c r="BH43" s="425"/>
      <c r="BI43" s="425"/>
      <c r="BJ43" s="425"/>
      <c r="BK43" s="425"/>
      <c r="BL43" s="425"/>
      <c r="BM43" s="425"/>
      <c r="BN43" s="425"/>
      <c r="BO43" s="425"/>
    </row>
    <row r="44" spans="1:67" s="426" customFormat="1" ht="15.95" customHeight="1" x14ac:dyDescent="0.15">
      <c r="A44" s="684"/>
      <c r="B44" s="471" t="s">
        <v>27</v>
      </c>
      <c r="C44" s="561">
        <f t="shared" si="10"/>
        <v>579</v>
      </c>
      <c r="D44" s="577">
        <f>SUM(D38:D43)</f>
        <v>35</v>
      </c>
      <c r="E44" s="578">
        <f t="shared" ref="E44:L44" si="18">SUM(E38:E43)</f>
        <v>23</v>
      </c>
      <c r="F44" s="578">
        <f t="shared" si="18"/>
        <v>29</v>
      </c>
      <c r="G44" s="578">
        <f t="shared" si="18"/>
        <v>35</v>
      </c>
      <c r="H44" s="578">
        <f t="shared" si="18"/>
        <v>412</v>
      </c>
      <c r="I44" s="579">
        <f t="shared" si="18"/>
        <v>45</v>
      </c>
      <c r="J44" s="577">
        <f t="shared" si="18"/>
        <v>230</v>
      </c>
      <c r="K44" s="579">
        <f t="shared" si="18"/>
        <v>349</v>
      </c>
      <c r="L44" s="589">
        <f t="shared" si="18"/>
        <v>579</v>
      </c>
      <c r="M44" s="617" t="str">
        <f t="shared" si="12"/>
        <v xml:space="preserve"> </v>
      </c>
      <c r="N44" s="425"/>
      <c r="O44" s="425"/>
      <c r="P44" s="425"/>
      <c r="Q44" s="425"/>
      <c r="R44" s="425"/>
      <c r="S44" s="425"/>
      <c r="T44" s="425"/>
      <c r="U44" s="425"/>
      <c r="V44" s="425"/>
      <c r="W44" s="447"/>
      <c r="X44" s="425"/>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425"/>
      <c r="BA44" s="623" t="str">
        <f t="shared" si="13"/>
        <v/>
      </c>
      <c r="BB44" s="623" t="str">
        <f t="shared" si="11"/>
        <v/>
      </c>
      <c r="BC44" s="623" t="str">
        <f t="shared" si="14"/>
        <v/>
      </c>
      <c r="BD44" s="546">
        <f t="shared" si="15"/>
        <v>0</v>
      </c>
      <c r="BE44" s="546">
        <f t="shared" si="16"/>
        <v>0</v>
      </c>
      <c r="BF44" s="546">
        <f t="shared" si="17"/>
        <v>0</v>
      </c>
      <c r="BG44" s="425"/>
      <c r="BH44" s="425"/>
      <c r="BI44" s="425"/>
      <c r="BJ44" s="425"/>
      <c r="BK44" s="425"/>
      <c r="BL44" s="425"/>
      <c r="BM44" s="425"/>
      <c r="BN44" s="425"/>
      <c r="BO44" s="425"/>
    </row>
    <row r="45" spans="1:67" s="426" customFormat="1" ht="15.95" customHeight="1" x14ac:dyDescent="0.15">
      <c r="A45" s="441" t="s">
        <v>28</v>
      </c>
      <c r="B45" s="481" t="s">
        <v>20</v>
      </c>
      <c r="C45" s="605">
        <f t="shared" si="10"/>
        <v>80</v>
      </c>
      <c r="D45" s="590">
        <v>19</v>
      </c>
      <c r="E45" s="591">
        <v>7</v>
      </c>
      <c r="F45" s="591">
        <v>2</v>
      </c>
      <c r="G45" s="591">
        <v>9</v>
      </c>
      <c r="H45" s="591">
        <v>42</v>
      </c>
      <c r="I45" s="592">
        <v>1</v>
      </c>
      <c r="J45" s="590">
        <v>39</v>
      </c>
      <c r="K45" s="592">
        <v>41</v>
      </c>
      <c r="L45" s="586">
        <v>80</v>
      </c>
      <c r="M45" s="617" t="str">
        <f t="shared" si="12"/>
        <v xml:space="preserve"> </v>
      </c>
      <c r="N45" s="425"/>
      <c r="O45" s="425"/>
      <c r="P45" s="425"/>
      <c r="Q45" s="425"/>
      <c r="R45" s="425"/>
      <c r="S45" s="425"/>
      <c r="T45" s="425"/>
      <c r="U45" s="425"/>
      <c r="V45" s="425"/>
      <c r="W45" s="447"/>
      <c r="X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623" t="str">
        <f t="shared" si="13"/>
        <v/>
      </c>
      <c r="BB45" s="623" t="str">
        <f t="shared" si="11"/>
        <v/>
      </c>
      <c r="BC45" s="623" t="str">
        <f t="shared" si="14"/>
        <v/>
      </c>
      <c r="BD45" s="546">
        <f t="shared" si="15"/>
        <v>0</v>
      </c>
      <c r="BE45" s="546">
        <f t="shared" si="16"/>
        <v>0</v>
      </c>
      <c r="BF45" s="546">
        <f t="shared" si="17"/>
        <v>0</v>
      </c>
      <c r="BG45" s="425"/>
      <c r="BH45" s="425"/>
      <c r="BI45" s="425"/>
      <c r="BJ45" s="425"/>
      <c r="BK45" s="425"/>
      <c r="BL45" s="425"/>
      <c r="BM45" s="425"/>
      <c r="BN45" s="425"/>
      <c r="BO45" s="425"/>
    </row>
    <row r="46" spans="1:67" s="426" customFormat="1" ht="15.95" customHeight="1" x14ac:dyDescent="0.15">
      <c r="A46" s="683" t="s">
        <v>29</v>
      </c>
      <c r="B46" s="469" t="s">
        <v>44</v>
      </c>
      <c r="C46" s="603">
        <f t="shared" si="10"/>
        <v>0</v>
      </c>
      <c r="D46" s="567"/>
      <c r="E46" s="568"/>
      <c r="F46" s="568"/>
      <c r="G46" s="568"/>
      <c r="H46" s="568"/>
      <c r="I46" s="580"/>
      <c r="J46" s="567"/>
      <c r="K46" s="580"/>
      <c r="L46" s="587"/>
      <c r="M46" s="617" t="str">
        <f t="shared" si="12"/>
        <v xml:space="preserve"> </v>
      </c>
      <c r="N46" s="425"/>
      <c r="O46" s="425"/>
      <c r="P46" s="425"/>
      <c r="Q46" s="425"/>
      <c r="R46" s="425"/>
      <c r="S46" s="425"/>
      <c r="T46" s="425"/>
      <c r="U46" s="425"/>
      <c r="V46" s="425"/>
      <c r="W46" s="447"/>
      <c r="X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623" t="str">
        <f t="shared" si="13"/>
        <v/>
      </c>
      <c r="BB46" s="623" t="str">
        <f t="shared" si="11"/>
        <v/>
      </c>
      <c r="BC46" s="623" t="str">
        <f t="shared" si="14"/>
        <v/>
      </c>
      <c r="BD46" s="546">
        <f t="shared" si="15"/>
        <v>0</v>
      </c>
      <c r="BE46" s="546">
        <f t="shared" si="16"/>
        <v>0</v>
      </c>
      <c r="BF46" s="546" t="str">
        <f t="shared" si="17"/>
        <v/>
      </c>
      <c r="BG46" s="425"/>
      <c r="BH46" s="425"/>
      <c r="BI46" s="425"/>
      <c r="BJ46" s="425"/>
      <c r="BK46" s="425"/>
      <c r="BL46" s="425"/>
      <c r="BM46" s="425"/>
      <c r="BN46" s="425"/>
      <c r="BO46" s="425"/>
    </row>
    <row r="47" spans="1:67" s="426" customFormat="1" ht="15.95" customHeight="1" x14ac:dyDescent="0.15">
      <c r="A47" s="684"/>
      <c r="B47" s="482" t="s">
        <v>20</v>
      </c>
      <c r="C47" s="596">
        <f t="shared" si="10"/>
        <v>209</v>
      </c>
      <c r="D47" s="558">
        <v>42</v>
      </c>
      <c r="E47" s="559">
        <v>57</v>
      </c>
      <c r="F47" s="559">
        <v>38</v>
      </c>
      <c r="G47" s="559">
        <v>5</v>
      </c>
      <c r="H47" s="559">
        <v>65</v>
      </c>
      <c r="I47" s="560">
        <v>2</v>
      </c>
      <c r="J47" s="558">
        <v>96</v>
      </c>
      <c r="K47" s="560">
        <v>113</v>
      </c>
      <c r="L47" s="550">
        <v>209</v>
      </c>
      <c r="M47" s="617" t="str">
        <f>$BA47&amp;" "&amp;$BB47&amp;""&amp;$BC47</f>
        <v xml:space="preserve"> </v>
      </c>
      <c r="N47" s="425"/>
      <c r="O47" s="425"/>
      <c r="P47" s="425"/>
      <c r="Q47" s="425"/>
      <c r="R47" s="425"/>
      <c r="S47" s="425"/>
      <c r="T47" s="425"/>
      <c r="U47" s="425"/>
      <c r="V47" s="425"/>
      <c r="W47" s="447"/>
      <c r="X47" s="425"/>
      <c r="AD47" s="425"/>
      <c r="AE47" s="425"/>
      <c r="AF47" s="425"/>
      <c r="AG47" s="425"/>
      <c r="AH47" s="425"/>
      <c r="AI47" s="425"/>
      <c r="AJ47" s="425"/>
      <c r="AK47" s="425"/>
      <c r="AL47" s="425"/>
      <c r="AM47" s="425"/>
      <c r="AN47" s="425"/>
      <c r="AO47" s="425"/>
      <c r="AP47" s="425"/>
      <c r="AQ47" s="425"/>
      <c r="AR47" s="425"/>
      <c r="AS47" s="425"/>
      <c r="AT47" s="425"/>
      <c r="AU47" s="425"/>
      <c r="AV47" s="425"/>
      <c r="AW47" s="425"/>
      <c r="AX47" s="425"/>
      <c r="AY47" s="425"/>
      <c r="AZ47" s="425"/>
      <c r="BA47" s="623" t="str">
        <f t="shared" si="13"/>
        <v/>
      </c>
      <c r="BB47" s="623" t="str">
        <f t="shared" si="11"/>
        <v/>
      </c>
      <c r="BC47" s="623" t="str">
        <f t="shared" si="14"/>
        <v/>
      </c>
      <c r="BD47" s="546">
        <f t="shared" si="15"/>
        <v>0</v>
      </c>
      <c r="BE47" s="546">
        <f t="shared" si="16"/>
        <v>0</v>
      </c>
      <c r="BF47" s="546">
        <f t="shared" si="17"/>
        <v>0</v>
      </c>
      <c r="BG47" s="425"/>
      <c r="BH47" s="425"/>
      <c r="BI47" s="425"/>
      <c r="BJ47" s="425"/>
      <c r="BK47" s="425"/>
      <c r="BL47" s="425"/>
      <c r="BM47" s="425"/>
      <c r="BN47" s="425"/>
      <c r="BO47" s="425"/>
    </row>
    <row r="48" spans="1:67" s="425" customFormat="1" ht="30" customHeight="1" x14ac:dyDescent="0.2">
      <c r="A48" s="467" t="s">
        <v>45</v>
      </c>
      <c r="B48" s="432"/>
      <c r="C48" s="432"/>
      <c r="D48" s="448"/>
      <c r="E48" s="448"/>
      <c r="F48" s="448"/>
      <c r="G48" s="448"/>
      <c r="H48" s="448"/>
      <c r="I48" s="448"/>
      <c r="J48" s="448"/>
      <c r="K48" s="483"/>
      <c r="L48" s="484"/>
      <c r="M48" s="624"/>
      <c r="N48" s="429"/>
      <c r="V48" s="447"/>
    </row>
    <row r="49" spans="1:67" s="426" customFormat="1" x14ac:dyDescent="0.2">
      <c r="A49" s="681" t="s">
        <v>4</v>
      </c>
      <c r="B49" s="683" t="s">
        <v>5</v>
      </c>
      <c r="C49" s="675" t="s">
        <v>6</v>
      </c>
      <c r="D49" s="454"/>
      <c r="E49" s="454"/>
      <c r="F49" s="454"/>
      <c r="G49" s="454"/>
      <c r="H49" s="454"/>
      <c r="I49" s="454"/>
      <c r="J49" s="454"/>
      <c r="K49" s="454"/>
      <c r="L49" s="480"/>
      <c r="M49" s="624"/>
      <c r="N49" s="429"/>
      <c r="O49" s="425"/>
      <c r="P49" s="425"/>
      <c r="Q49" s="425"/>
      <c r="R49" s="425"/>
      <c r="S49" s="425"/>
      <c r="T49" s="425"/>
      <c r="U49" s="425"/>
      <c r="V49" s="447"/>
      <c r="W49" s="425"/>
      <c r="X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5"/>
      <c r="BD49" s="425"/>
      <c r="BE49" s="425"/>
      <c r="BF49" s="425"/>
      <c r="BG49" s="425"/>
      <c r="BH49" s="425"/>
      <c r="BI49" s="425"/>
      <c r="BJ49" s="425"/>
      <c r="BK49" s="425"/>
      <c r="BL49" s="425"/>
      <c r="BM49" s="425"/>
      <c r="BN49" s="425"/>
      <c r="BO49" s="425"/>
    </row>
    <row r="50" spans="1:67" s="426" customFormat="1" x14ac:dyDescent="0.2">
      <c r="A50" s="682"/>
      <c r="B50" s="684"/>
      <c r="C50" s="676"/>
      <c r="D50" s="454"/>
      <c r="E50" s="454"/>
      <c r="F50" s="454"/>
      <c r="G50" s="454"/>
      <c r="H50" s="454"/>
      <c r="I50" s="454"/>
      <c r="J50" s="454"/>
      <c r="K50" s="454"/>
      <c r="L50" s="480"/>
      <c r="M50" s="624"/>
      <c r="N50" s="429"/>
      <c r="O50" s="425"/>
      <c r="P50" s="425"/>
      <c r="Q50" s="425"/>
      <c r="R50" s="425"/>
      <c r="S50" s="425"/>
      <c r="T50" s="425"/>
      <c r="U50" s="425"/>
      <c r="V50" s="447"/>
      <c r="W50" s="425"/>
      <c r="X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row>
    <row r="51" spans="1:67" s="426" customFormat="1" ht="15.95" customHeight="1" x14ac:dyDescent="0.2">
      <c r="A51" s="683" t="s">
        <v>46</v>
      </c>
      <c r="B51" s="485" t="s">
        <v>44</v>
      </c>
      <c r="C51" s="594"/>
      <c r="D51" s="454"/>
      <c r="E51" s="454"/>
      <c r="F51" s="454"/>
      <c r="G51" s="454"/>
      <c r="H51" s="425"/>
      <c r="I51" s="454"/>
      <c r="J51" s="454"/>
      <c r="K51" s="437"/>
      <c r="L51" s="480"/>
      <c r="M51" s="624"/>
      <c r="N51" s="429"/>
      <c r="O51" s="425"/>
      <c r="P51" s="425"/>
      <c r="Q51" s="425"/>
      <c r="R51" s="425"/>
      <c r="S51" s="425"/>
      <c r="T51" s="425"/>
      <c r="U51" s="425"/>
      <c r="V51" s="447"/>
      <c r="W51" s="425"/>
      <c r="X51" s="425"/>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5"/>
    </row>
    <row r="52" spans="1:67" s="426" customFormat="1" ht="15.95" customHeight="1" x14ac:dyDescent="0.2">
      <c r="A52" s="684"/>
      <c r="B52" s="470" t="s">
        <v>47</v>
      </c>
      <c r="C52" s="552">
        <v>5</v>
      </c>
      <c r="D52" s="454"/>
      <c r="E52" s="454"/>
      <c r="F52" s="454"/>
      <c r="G52" s="454"/>
      <c r="H52" s="454"/>
      <c r="I52" s="454"/>
      <c r="J52" s="454"/>
      <c r="K52" s="454"/>
      <c r="L52" s="480"/>
      <c r="M52" s="624"/>
      <c r="N52" s="429"/>
      <c r="O52" s="425"/>
      <c r="P52" s="425"/>
      <c r="Q52" s="425"/>
      <c r="R52" s="425"/>
      <c r="S52" s="425"/>
      <c r="T52" s="425"/>
      <c r="U52" s="425"/>
      <c r="V52" s="447"/>
      <c r="W52" s="425"/>
      <c r="X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row>
    <row r="53" spans="1:67" s="426" customFormat="1" ht="15.95" customHeight="1" x14ac:dyDescent="0.2">
      <c r="A53" s="683" t="s">
        <v>48</v>
      </c>
      <c r="B53" s="485" t="s">
        <v>44</v>
      </c>
      <c r="C53" s="594"/>
      <c r="D53" s="454"/>
      <c r="E53" s="454"/>
      <c r="F53" s="454"/>
      <c r="G53" s="454"/>
      <c r="H53" s="454"/>
      <c r="I53" s="454"/>
      <c r="J53" s="454"/>
      <c r="K53" s="454"/>
      <c r="L53" s="480"/>
      <c r="M53" s="624"/>
      <c r="N53" s="429"/>
      <c r="O53" s="425"/>
      <c r="P53" s="425"/>
      <c r="Q53" s="425"/>
      <c r="R53" s="425"/>
      <c r="S53" s="425"/>
      <c r="T53" s="425"/>
      <c r="U53" s="425"/>
      <c r="V53" s="447"/>
      <c r="W53" s="425"/>
      <c r="X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5"/>
    </row>
    <row r="54" spans="1:67" s="426" customFormat="1" ht="15.95" customHeight="1" x14ac:dyDescent="0.2">
      <c r="A54" s="684"/>
      <c r="B54" s="482" t="s">
        <v>47</v>
      </c>
      <c r="C54" s="553">
        <v>32</v>
      </c>
      <c r="D54" s="454"/>
      <c r="E54" s="454"/>
      <c r="F54" s="454"/>
      <c r="G54" s="454"/>
      <c r="H54" s="454"/>
      <c r="I54" s="454"/>
      <c r="J54" s="454"/>
      <c r="K54" s="454"/>
      <c r="L54" s="480"/>
      <c r="M54" s="624"/>
      <c r="N54" s="429"/>
      <c r="O54" s="425"/>
      <c r="P54" s="425"/>
      <c r="Q54" s="425"/>
      <c r="R54" s="425"/>
      <c r="S54" s="425"/>
      <c r="T54" s="425"/>
      <c r="U54" s="425"/>
      <c r="V54" s="447"/>
      <c r="W54" s="425"/>
      <c r="X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5"/>
      <c r="BC54" s="425"/>
      <c r="BD54" s="425"/>
      <c r="BE54" s="425"/>
      <c r="BF54" s="425"/>
      <c r="BG54" s="425"/>
      <c r="BH54" s="425"/>
      <c r="BI54" s="425"/>
      <c r="BJ54" s="425"/>
      <c r="BK54" s="425"/>
      <c r="BL54" s="425"/>
      <c r="BM54" s="425"/>
      <c r="BN54" s="425"/>
      <c r="BO54" s="425"/>
    </row>
    <row r="55" spans="1:67" s="425" customFormat="1" ht="30" customHeight="1" x14ac:dyDescent="0.2">
      <c r="A55" s="486" t="s">
        <v>49</v>
      </c>
      <c r="B55" s="487"/>
      <c r="C55" s="487"/>
      <c r="D55" s="487"/>
      <c r="E55" s="443"/>
      <c r="F55" s="443"/>
      <c r="G55" s="443"/>
      <c r="H55" s="443"/>
      <c r="I55" s="443"/>
      <c r="J55" s="443"/>
      <c r="K55" s="448"/>
      <c r="L55" s="484"/>
      <c r="M55" s="624"/>
      <c r="N55" s="451"/>
      <c r="V55" s="447"/>
    </row>
    <row r="56" spans="1:67" ht="52.5" x14ac:dyDescent="0.2">
      <c r="A56" s="685" t="s">
        <v>4</v>
      </c>
      <c r="B56" s="674"/>
      <c r="C56" s="637" t="s">
        <v>50</v>
      </c>
      <c r="D56" s="637" t="s">
        <v>51</v>
      </c>
      <c r="E56" s="444"/>
      <c r="F56" s="444"/>
      <c r="G56" s="444"/>
      <c r="H56" s="444"/>
      <c r="I56" s="444"/>
      <c r="J56" s="444"/>
      <c r="K56" s="489"/>
      <c r="L56" s="490"/>
      <c r="M56" s="625"/>
      <c r="N56" s="444"/>
      <c r="O56" s="444"/>
      <c r="P56" s="444"/>
      <c r="Q56" s="444"/>
      <c r="R56" s="444"/>
      <c r="S56" s="444"/>
      <c r="T56" s="444"/>
      <c r="U56" s="444"/>
      <c r="V56" s="452"/>
      <c r="W56" s="444"/>
      <c r="X56" s="444"/>
      <c r="AD56" s="444"/>
      <c r="AE56" s="444"/>
      <c r="AF56" s="444"/>
      <c r="AG56" s="444"/>
      <c r="AH56" s="444"/>
      <c r="AI56" s="444"/>
      <c r="AJ56" s="444"/>
      <c r="AK56" s="444"/>
      <c r="AL56" s="444"/>
      <c r="AM56" s="444"/>
      <c r="AN56" s="444"/>
      <c r="AO56" s="444"/>
      <c r="AP56" s="444"/>
      <c r="AQ56" s="444"/>
      <c r="AR56" s="444"/>
      <c r="AS56" s="444"/>
      <c r="AT56" s="444"/>
      <c r="AU56" s="444"/>
      <c r="AV56" s="444"/>
      <c r="AW56" s="444"/>
      <c r="AX56" s="444"/>
      <c r="AY56" s="444"/>
      <c r="AZ56" s="444"/>
      <c r="BA56" s="444"/>
      <c r="BB56" s="444"/>
      <c r="BC56" s="444"/>
      <c r="BD56" s="444"/>
      <c r="BE56" s="444"/>
      <c r="BF56" s="444"/>
      <c r="BG56" s="444"/>
      <c r="BH56" s="444"/>
      <c r="BI56" s="444"/>
      <c r="BJ56" s="444"/>
      <c r="BK56" s="444"/>
      <c r="BL56" s="444"/>
      <c r="BM56" s="444"/>
      <c r="BN56" s="444"/>
      <c r="BO56" s="444"/>
    </row>
    <row r="57" spans="1:67" ht="15.95" customHeight="1" x14ac:dyDescent="0.2">
      <c r="A57" s="653" t="s">
        <v>33</v>
      </c>
      <c r="B57" s="653"/>
      <c r="C57" s="551"/>
      <c r="D57" s="551"/>
      <c r="E57" s="444"/>
      <c r="F57" s="444"/>
      <c r="G57" s="444"/>
      <c r="H57" s="444"/>
      <c r="I57" s="444"/>
      <c r="J57" s="444"/>
      <c r="K57" s="489"/>
      <c r="L57" s="490"/>
      <c r="M57" s="625"/>
      <c r="N57" s="444"/>
      <c r="O57" s="444"/>
      <c r="P57" s="444"/>
      <c r="Q57" s="444"/>
      <c r="R57" s="444"/>
      <c r="S57" s="444"/>
      <c r="T57" s="444"/>
      <c r="U57" s="444"/>
      <c r="V57" s="452"/>
      <c r="W57" s="444"/>
      <c r="X57" s="444"/>
      <c r="AD57" s="444"/>
      <c r="AE57" s="444"/>
      <c r="AF57" s="444"/>
      <c r="AG57" s="444"/>
      <c r="AH57" s="444"/>
      <c r="AI57" s="444"/>
      <c r="AJ57" s="444"/>
      <c r="AK57" s="444"/>
      <c r="AL57" s="444"/>
      <c r="AM57" s="444"/>
      <c r="AN57" s="444"/>
      <c r="AO57" s="444"/>
      <c r="AP57" s="444"/>
      <c r="AQ57" s="444"/>
      <c r="AR57" s="444"/>
      <c r="AS57" s="444"/>
      <c r="AT57" s="444"/>
      <c r="AU57" s="444"/>
      <c r="AV57" s="444"/>
      <c r="AW57" s="444"/>
      <c r="AX57" s="444"/>
      <c r="AY57" s="444"/>
      <c r="AZ57" s="444"/>
      <c r="BA57" s="444"/>
      <c r="BB57" s="444"/>
      <c r="BC57" s="444"/>
      <c r="BD57" s="444"/>
      <c r="BE57" s="444"/>
      <c r="BF57" s="444"/>
      <c r="BG57" s="444"/>
      <c r="BH57" s="444"/>
      <c r="BI57" s="444"/>
      <c r="BJ57" s="444"/>
      <c r="BK57" s="444"/>
      <c r="BL57" s="444"/>
      <c r="BM57" s="444"/>
      <c r="BN57" s="444"/>
      <c r="BO57" s="444"/>
    </row>
    <row r="58" spans="1:67" ht="15.95" customHeight="1" x14ac:dyDescent="0.2">
      <c r="A58" s="658" t="s">
        <v>52</v>
      </c>
      <c r="B58" s="658"/>
      <c r="C58" s="575"/>
      <c r="D58" s="553">
        <v>13</v>
      </c>
      <c r="E58" s="492"/>
      <c r="F58" s="489"/>
      <c r="G58" s="489"/>
      <c r="H58" s="489"/>
      <c r="I58" s="489"/>
      <c r="J58" s="489"/>
      <c r="K58" s="489"/>
      <c r="L58" s="490"/>
      <c r="M58" s="625"/>
      <c r="N58" s="442"/>
      <c r="O58" s="444"/>
      <c r="P58" s="444"/>
      <c r="Q58" s="444"/>
      <c r="R58" s="444"/>
      <c r="S58" s="444"/>
      <c r="T58" s="444"/>
      <c r="U58" s="444"/>
      <c r="V58" s="452"/>
      <c r="W58" s="444"/>
      <c r="X58" s="44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4"/>
      <c r="AZ58" s="444"/>
      <c r="BA58" s="444"/>
      <c r="BB58" s="444"/>
      <c r="BC58" s="444"/>
      <c r="BD58" s="444"/>
      <c r="BE58" s="444"/>
      <c r="BF58" s="444"/>
      <c r="BG58" s="444"/>
      <c r="BH58" s="444"/>
      <c r="BI58" s="444"/>
      <c r="BJ58" s="444"/>
      <c r="BK58" s="444"/>
      <c r="BL58" s="444"/>
      <c r="BM58" s="444"/>
      <c r="BN58" s="444"/>
      <c r="BO58" s="444"/>
    </row>
    <row r="59" spans="1:67" s="444" customFormat="1" ht="30" customHeight="1" x14ac:dyDescent="0.2">
      <c r="A59" s="526" t="s">
        <v>53</v>
      </c>
      <c r="B59" s="494"/>
      <c r="C59" s="494"/>
      <c r="D59" s="494"/>
      <c r="E59" s="495"/>
      <c r="F59" s="495"/>
      <c r="G59" s="495"/>
      <c r="H59" s="495"/>
      <c r="I59" s="495"/>
      <c r="J59" s="495"/>
      <c r="K59" s="496"/>
      <c r="L59" s="497"/>
      <c r="M59" s="625"/>
      <c r="N59" s="626"/>
      <c r="V59" s="452"/>
    </row>
    <row r="60" spans="1:67" ht="15" customHeight="1" x14ac:dyDescent="0.15">
      <c r="A60" s="666" t="s">
        <v>54</v>
      </c>
      <c r="B60" s="667" t="s">
        <v>55</v>
      </c>
      <c r="C60" s="670" t="s">
        <v>6</v>
      </c>
      <c r="D60" s="672" t="s">
        <v>7</v>
      </c>
      <c r="E60" s="673"/>
      <c r="F60" s="673"/>
      <c r="G60" s="673"/>
      <c r="H60" s="673"/>
      <c r="I60" s="674"/>
      <c r="J60" s="675" t="s">
        <v>9</v>
      </c>
      <c r="K60" s="499"/>
      <c r="L60" s="490"/>
      <c r="M60" s="444"/>
      <c r="N60" s="444"/>
      <c r="O60" s="444"/>
      <c r="P60" s="444"/>
      <c r="Q60" s="444"/>
      <c r="R60" s="444"/>
      <c r="S60" s="444"/>
      <c r="T60" s="452"/>
      <c r="U60" s="444"/>
      <c r="V60" s="444"/>
      <c r="W60" s="444"/>
      <c r="X60" s="44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c r="BA60" s="444"/>
      <c r="BB60" s="444"/>
      <c r="BC60" s="444"/>
      <c r="BD60" s="444"/>
      <c r="BE60" s="444"/>
      <c r="BF60" s="444"/>
      <c r="BG60" s="444"/>
      <c r="BH60" s="444"/>
      <c r="BI60" s="444"/>
      <c r="BJ60" s="444"/>
      <c r="BK60" s="444"/>
      <c r="BL60" s="444"/>
      <c r="BM60" s="444"/>
    </row>
    <row r="61" spans="1:67" ht="21" customHeight="1" x14ac:dyDescent="0.15">
      <c r="A61" s="668"/>
      <c r="B61" s="669"/>
      <c r="C61" s="671"/>
      <c r="D61" s="458" t="s">
        <v>10</v>
      </c>
      <c r="E61" s="459" t="s">
        <v>11</v>
      </c>
      <c r="F61" s="459" t="s">
        <v>12</v>
      </c>
      <c r="G61" s="459" t="s">
        <v>13</v>
      </c>
      <c r="H61" s="459" t="s">
        <v>14</v>
      </c>
      <c r="I61" s="460" t="s">
        <v>15</v>
      </c>
      <c r="J61" s="676"/>
      <c r="K61" s="490"/>
      <c r="L61" s="490"/>
      <c r="M61" s="444"/>
      <c r="N61" s="444"/>
      <c r="O61" s="444"/>
      <c r="P61" s="444"/>
      <c r="Q61" s="444"/>
      <c r="R61" s="444"/>
      <c r="S61" s="444"/>
      <c r="T61" s="452"/>
      <c r="U61" s="444"/>
      <c r="V61" s="444"/>
      <c r="W61" s="444"/>
      <c r="X61" s="444"/>
      <c r="AD61" s="444"/>
      <c r="AE61" s="444"/>
      <c r="AF61" s="444"/>
      <c r="AG61" s="444"/>
      <c r="AH61" s="444"/>
      <c r="AI61" s="444"/>
      <c r="AJ61" s="444"/>
      <c r="AK61" s="444"/>
      <c r="AL61" s="444"/>
      <c r="AM61" s="444"/>
      <c r="AN61" s="444"/>
      <c r="AO61" s="444"/>
      <c r="AP61" s="444"/>
      <c r="AQ61" s="444"/>
      <c r="AR61" s="444"/>
      <c r="AS61" s="444"/>
      <c r="AT61" s="444"/>
      <c r="AU61" s="444"/>
      <c r="AV61" s="444"/>
      <c r="AW61" s="444"/>
      <c r="AX61" s="444"/>
      <c r="AY61" s="444"/>
      <c r="AZ61" s="444"/>
      <c r="BA61" s="444"/>
      <c r="BB61" s="444"/>
      <c r="BC61" s="444"/>
      <c r="BD61" s="444"/>
      <c r="BE61" s="444"/>
      <c r="BF61" s="444"/>
      <c r="BG61" s="444"/>
      <c r="BH61" s="444"/>
      <c r="BI61" s="444"/>
      <c r="BJ61" s="444"/>
      <c r="BK61" s="444"/>
      <c r="BL61" s="444"/>
      <c r="BM61" s="444"/>
    </row>
    <row r="62" spans="1:67" ht="21" x14ac:dyDescent="0.2">
      <c r="A62" s="636" t="s">
        <v>56</v>
      </c>
      <c r="B62" s="547" t="s">
        <v>57</v>
      </c>
      <c r="C62" s="576">
        <f>SUM(D62:I62)</f>
        <v>0</v>
      </c>
      <c r="D62" s="590"/>
      <c r="E62" s="591"/>
      <c r="F62" s="591"/>
      <c r="G62" s="591"/>
      <c r="H62" s="591"/>
      <c r="I62" s="592"/>
      <c r="J62" s="586"/>
      <c r="K62" s="436" t="str">
        <f>$BA62&amp;" "&amp;$BB62</f>
        <v xml:space="preserve"> </v>
      </c>
      <c r="L62" s="508"/>
      <c r="M62" s="444"/>
      <c r="N62" s="444"/>
      <c r="O62" s="444"/>
      <c r="P62" s="444"/>
      <c r="Q62" s="444"/>
      <c r="R62" s="444"/>
      <c r="S62" s="444"/>
      <c r="T62" s="444"/>
      <c r="U62" s="452"/>
      <c r="V62" s="444"/>
      <c r="W62" s="444"/>
      <c r="X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623" t="str">
        <f>IF($C62=0,"",IF($J62="",IF($C62="",""," No olvide escribir la columna Beneficiarios."),""))</f>
        <v/>
      </c>
      <c r="BB62" s="623" t="str">
        <f>IF($C62&lt;$J62," El número de Beneficiarios no puede ser mayor que el Total.","")</f>
        <v/>
      </c>
      <c r="BD62" s="546">
        <f>IF($C62&lt;$J62,1,0)</f>
        <v>0</v>
      </c>
      <c r="BE62" s="546" t="str">
        <f>IF($C62=0,"",IF($J62="",IF($C62="","",1),0))</f>
        <v/>
      </c>
      <c r="BF62" s="444"/>
      <c r="BG62" s="444"/>
      <c r="BH62" s="444"/>
      <c r="BI62" s="444"/>
      <c r="BJ62" s="444"/>
      <c r="BK62" s="444"/>
      <c r="BL62" s="444"/>
      <c r="BM62" s="444"/>
    </row>
    <row r="63" spans="1:67" ht="21" x14ac:dyDescent="0.2">
      <c r="A63" s="637" t="s">
        <v>58</v>
      </c>
      <c r="B63" s="524" t="s">
        <v>59</v>
      </c>
      <c r="C63" s="601">
        <f>SUM(D63:I63)</f>
        <v>0</v>
      </c>
      <c r="D63" s="597"/>
      <c r="E63" s="598"/>
      <c r="F63" s="598"/>
      <c r="G63" s="598"/>
      <c r="H63" s="598"/>
      <c r="I63" s="584"/>
      <c r="J63" s="588"/>
      <c r="K63" s="436" t="str">
        <f>$BA63&amp;" "&amp;$BB63</f>
        <v xml:space="preserve"> </v>
      </c>
      <c r="L63" s="508"/>
      <c r="M63" s="444"/>
      <c r="N63" s="444"/>
      <c r="O63" s="444"/>
      <c r="P63" s="444"/>
      <c r="Q63" s="444"/>
      <c r="R63" s="444"/>
      <c r="S63" s="444"/>
      <c r="T63" s="444"/>
      <c r="U63" s="452"/>
      <c r="V63" s="444"/>
      <c r="W63" s="444"/>
      <c r="X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623" t="str">
        <f>IF($C63=0,"",IF($J63="",IF($C63="",""," No olvide escribir la columna Beneficiarios."),""))</f>
        <v/>
      </c>
      <c r="BB63" s="623" t="str">
        <f>IF($C63&lt;$J63," El número de Beneficiarios no puede ser mayor que el Total.","")</f>
        <v/>
      </c>
      <c r="BD63" s="546">
        <f>IF($C63&lt;$J63,1,0)</f>
        <v>0</v>
      </c>
      <c r="BE63" s="546" t="str">
        <f>IF($C63=0,"",IF($J63="",IF($C63="","",1),0))</f>
        <v/>
      </c>
      <c r="BF63" s="444"/>
      <c r="BG63" s="444"/>
      <c r="BH63" s="444"/>
      <c r="BI63" s="444"/>
      <c r="BJ63" s="444"/>
      <c r="BK63" s="444"/>
      <c r="BL63" s="444"/>
      <c r="BM63" s="444"/>
    </row>
    <row r="64" spans="1:67" s="444" customFormat="1" ht="30" customHeight="1" x14ac:dyDescent="0.2">
      <c r="A64" s="664" t="s">
        <v>60</v>
      </c>
      <c r="B64" s="665"/>
      <c r="C64" s="665"/>
      <c r="D64" s="665"/>
      <c r="E64" s="665"/>
      <c r="F64" s="665"/>
      <c r="G64" s="665"/>
      <c r="H64" s="665"/>
      <c r="I64" s="665"/>
      <c r="J64" s="665"/>
      <c r="K64" s="665"/>
      <c r="L64" s="665"/>
      <c r="M64" s="625"/>
      <c r="N64" s="627"/>
      <c r="V64" s="452"/>
    </row>
    <row r="65" spans="1:67" ht="15" customHeight="1" x14ac:dyDescent="0.15">
      <c r="A65" s="666" t="s">
        <v>4</v>
      </c>
      <c r="B65" s="667"/>
      <c r="C65" s="670" t="s">
        <v>6</v>
      </c>
      <c r="D65" s="672" t="s">
        <v>7</v>
      </c>
      <c r="E65" s="673"/>
      <c r="F65" s="673"/>
      <c r="G65" s="673"/>
      <c r="H65" s="673"/>
      <c r="I65" s="674"/>
      <c r="J65" s="672" t="s">
        <v>36</v>
      </c>
      <c r="K65" s="674"/>
      <c r="L65" s="675" t="s">
        <v>9</v>
      </c>
      <c r="M65" s="625"/>
      <c r="N65" s="625"/>
      <c r="O65" s="444"/>
      <c r="P65" s="444"/>
      <c r="Q65" s="444"/>
      <c r="R65" s="444"/>
      <c r="S65" s="444"/>
      <c r="T65" s="444"/>
      <c r="U65" s="444"/>
      <c r="V65" s="452"/>
      <c r="W65" s="444"/>
      <c r="X65" s="444"/>
      <c r="AD65" s="444"/>
      <c r="AE65" s="444"/>
      <c r="AF65" s="444"/>
      <c r="AG65" s="444"/>
      <c r="AH65" s="444"/>
      <c r="AI65" s="444"/>
      <c r="AJ65" s="444"/>
      <c r="AK65" s="444"/>
      <c r="AL65" s="444"/>
      <c r="AM65" s="444"/>
      <c r="AN65" s="444"/>
      <c r="AO65" s="444"/>
      <c r="AP65" s="444"/>
      <c r="AQ65" s="444"/>
      <c r="AR65" s="444"/>
      <c r="AS65" s="444"/>
      <c r="AT65" s="444"/>
      <c r="AU65" s="444"/>
      <c r="AV65" s="444"/>
      <c r="AW65" s="444"/>
      <c r="AX65" s="444"/>
      <c r="AY65" s="444"/>
      <c r="AZ65" s="444"/>
      <c r="BA65" s="444"/>
      <c r="BB65" s="444"/>
      <c r="BC65" s="444"/>
      <c r="BD65" s="444"/>
      <c r="BE65" s="444"/>
      <c r="BF65" s="444"/>
      <c r="BG65" s="444"/>
      <c r="BH65" s="444"/>
      <c r="BI65" s="444"/>
      <c r="BJ65" s="444"/>
      <c r="BK65" s="444"/>
      <c r="BL65" s="444"/>
      <c r="BM65" s="444"/>
      <c r="BN65" s="444"/>
      <c r="BO65" s="444"/>
    </row>
    <row r="66" spans="1:67" ht="21" customHeight="1" x14ac:dyDescent="0.15">
      <c r="A66" s="668"/>
      <c r="B66" s="669"/>
      <c r="C66" s="671"/>
      <c r="D66" s="458" t="s">
        <v>10</v>
      </c>
      <c r="E66" s="459" t="s">
        <v>11</v>
      </c>
      <c r="F66" s="459" t="s">
        <v>12</v>
      </c>
      <c r="G66" s="459" t="s">
        <v>13</v>
      </c>
      <c r="H66" s="459" t="s">
        <v>14</v>
      </c>
      <c r="I66" s="460" t="s">
        <v>15</v>
      </c>
      <c r="J66" s="461" t="s">
        <v>16</v>
      </c>
      <c r="K66" s="462" t="s">
        <v>17</v>
      </c>
      <c r="L66" s="676"/>
      <c r="M66" s="625"/>
      <c r="N66" s="625"/>
      <c r="O66" s="444"/>
      <c r="P66" s="444"/>
      <c r="Q66" s="444"/>
      <c r="R66" s="444"/>
      <c r="S66" s="444"/>
      <c r="T66" s="444"/>
      <c r="U66" s="444"/>
      <c r="V66" s="452"/>
      <c r="W66" s="444"/>
      <c r="X66" s="444"/>
      <c r="AD66" s="444"/>
      <c r="AE66" s="444"/>
      <c r="AF66" s="444"/>
      <c r="AG66" s="444"/>
      <c r="AH66" s="444"/>
      <c r="AI66" s="444"/>
      <c r="AJ66" s="444"/>
      <c r="AK66" s="444"/>
      <c r="AL66" s="444"/>
      <c r="AM66" s="444"/>
      <c r="AN66" s="444"/>
      <c r="AO66" s="444"/>
      <c r="AP66" s="444"/>
      <c r="AQ66" s="444"/>
      <c r="AR66" s="444"/>
      <c r="AS66" s="444"/>
      <c r="AT66" s="444"/>
      <c r="AU66" s="444"/>
      <c r="AV66" s="444"/>
      <c r="AW66" s="444"/>
      <c r="AX66" s="444"/>
      <c r="AY66" s="444"/>
      <c r="AZ66" s="444"/>
      <c r="BA66" s="444"/>
      <c r="BB66" s="444"/>
      <c r="BC66" s="444"/>
      <c r="BD66" s="444"/>
      <c r="BE66" s="444"/>
      <c r="BF66" s="444"/>
      <c r="BG66" s="444"/>
      <c r="BH66" s="444"/>
      <c r="BI66" s="444"/>
      <c r="BJ66" s="444"/>
      <c r="BK66" s="444"/>
      <c r="BL66" s="444"/>
      <c r="BM66" s="444"/>
      <c r="BN66" s="444"/>
      <c r="BO66" s="444"/>
    </row>
    <row r="67" spans="1:67" ht="15.95" customHeight="1" x14ac:dyDescent="0.15">
      <c r="A67" s="655" t="s">
        <v>61</v>
      </c>
      <c r="B67" s="500" t="s">
        <v>19</v>
      </c>
      <c r="C67" s="562">
        <f t="shared" ref="C67:C72" si="19">SUM(D67:I67)</f>
        <v>0</v>
      </c>
      <c r="D67" s="567"/>
      <c r="E67" s="568"/>
      <c r="F67" s="568"/>
      <c r="G67" s="568"/>
      <c r="H67" s="568"/>
      <c r="I67" s="580"/>
      <c r="J67" s="567"/>
      <c r="K67" s="580"/>
      <c r="L67" s="587"/>
      <c r="M67" s="628" t="s">
        <v>62</v>
      </c>
      <c r="N67" s="444"/>
      <c r="O67" s="444"/>
      <c r="P67" s="444"/>
      <c r="Q67" s="444"/>
      <c r="R67" s="444"/>
      <c r="S67" s="444"/>
      <c r="T67" s="444"/>
      <c r="U67" s="444"/>
      <c r="V67" s="444"/>
      <c r="W67" s="452"/>
      <c r="X67" s="444"/>
      <c r="AD67" s="444"/>
      <c r="AE67" s="444"/>
      <c r="AF67" s="444"/>
      <c r="AG67" s="444"/>
      <c r="AH67" s="444"/>
      <c r="AI67" s="444"/>
      <c r="AJ67" s="444"/>
      <c r="AK67" s="444"/>
      <c r="AL67" s="444"/>
      <c r="AM67" s="444"/>
      <c r="AN67" s="444"/>
      <c r="AO67" s="444"/>
      <c r="AP67" s="444"/>
      <c r="AQ67" s="444"/>
      <c r="AR67" s="444"/>
      <c r="AS67" s="444"/>
      <c r="AT67" s="444"/>
      <c r="AU67" s="444"/>
      <c r="AV67" s="444"/>
      <c r="AW67" s="444"/>
      <c r="AX67" s="444"/>
      <c r="AY67" s="444"/>
      <c r="AZ67" s="444"/>
      <c r="BA67" s="629" t="s">
        <v>63</v>
      </c>
      <c r="BB67" s="629" t="s">
        <v>63</v>
      </c>
      <c r="BC67" s="629" t="s">
        <v>63</v>
      </c>
      <c r="BD67" s="546">
        <f>IF($C67&lt;&gt;($J67+$K67),1,0)</f>
        <v>0</v>
      </c>
      <c r="BE67" s="546">
        <f>IF($C67&lt;$L67,1,0)</f>
        <v>0</v>
      </c>
      <c r="BF67" s="546" t="str">
        <f>IF($C67=0,"",IF($L67="",IF($C67="","",1),0))</f>
        <v/>
      </c>
      <c r="BG67" s="444"/>
      <c r="BH67" s="444"/>
      <c r="BI67" s="444"/>
      <c r="BJ67" s="444"/>
      <c r="BK67" s="444"/>
      <c r="BL67" s="444"/>
      <c r="BM67" s="444"/>
      <c r="BN67" s="444"/>
      <c r="BO67" s="444"/>
    </row>
    <row r="68" spans="1:67" ht="15.95" customHeight="1" x14ac:dyDescent="0.15">
      <c r="A68" s="661"/>
      <c r="B68" s="501" t="s">
        <v>44</v>
      </c>
      <c r="C68" s="563">
        <f t="shared" si="19"/>
        <v>0</v>
      </c>
      <c r="D68" s="556"/>
      <c r="E68" s="557"/>
      <c r="F68" s="557"/>
      <c r="G68" s="557"/>
      <c r="H68" s="557"/>
      <c r="I68" s="554"/>
      <c r="J68" s="556"/>
      <c r="K68" s="554"/>
      <c r="L68" s="549"/>
      <c r="M68" s="628" t="s">
        <v>62</v>
      </c>
      <c r="N68" s="444"/>
      <c r="O68" s="444"/>
      <c r="P68" s="444"/>
      <c r="Q68" s="444"/>
      <c r="R68" s="444"/>
      <c r="S68" s="444"/>
      <c r="T68" s="444"/>
      <c r="U68" s="444"/>
      <c r="V68" s="444"/>
      <c r="W68" s="452"/>
      <c r="X68" s="444"/>
      <c r="AD68" s="444"/>
      <c r="AE68" s="444"/>
      <c r="AF68" s="444"/>
      <c r="AG68" s="444"/>
      <c r="AH68" s="444"/>
      <c r="AI68" s="444"/>
      <c r="AJ68" s="444"/>
      <c r="AK68" s="444"/>
      <c r="AL68" s="444"/>
      <c r="AM68" s="444"/>
      <c r="AN68" s="444"/>
      <c r="AO68" s="444"/>
      <c r="AP68" s="444"/>
      <c r="AQ68" s="444"/>
      <c r="AR68" s="444"/>
      <c r="AS68" s="444"/>
      <c r="AT68" s="444"/>
      <c r="AU68" s="444"/>
      <c r="AV68" s="444"/>
      <c r="AW68" s="444"/>
      <c r="AX68" s="444"/>
      <c r="AY68" s="444"/>
      <c r="AZ68" s="444"/>
      <c r="BA68" s="629" t="s">
        <v>63</v>
      </c>
      <c r="BB68" s="629" t="s">
        <v>63</v>
      </c>
      <c r="BC68" s="629" t="s">
        <v>63</v>
      </c>
      <c r="BD68" s="546">
        <f t="shared" ref="BD68:BD87" si="20">IF($C68&lt;&gt;($J68+$K68),1,0)</f>
        <v>0</v>
      </c>
      <c r="BE68" s="546">
        <f t="shared" ref="BE68:BE88" si="21">IF($C68&lt;$L68,1,0)</f>
        <v>0</v>
      </c>
      <c r="BF68" s="546" t="str">
        <f t="shared" ref="BF68:BF87" si="22">IF($C68=0,"",IF($L68="",IF($C68="","",1),0))</f>
        <v/>
      </c>
      <c r="BG68" s="444"/>
      <c r="BH68" s="444"/>
      <c r="BI68" s="444"/>
      <c r="BJ68" s="444"/>
      <c r="BK68" s="444"/>
      <c r="BL68" s="444"/>
      <c r="BM68" s="444"/>
      <c r="BN68" s="444"/>
      <c r="BO68" s="444"/>
    </row>
    <row r="69" spans="1:67" ht="15.95" customHeight="1" x14ac:dyDescent="0.15">
      <c r="A69" s="661"/>
      <c r="B69" s="501" t="s">
        <v>20</v>
      </c>
      <c r="C69" s="563">
        <f t="shared" si="19"/>
        <v>5</v>
      </c>
      <c r="D69" s="556"/>
      <c r="E69" s="557"/>
      <c r="F69" s="557"/>
      <c r="G69" s="557">
        <v>1</v>
      </c>
      <c r="H69" s="557">
        <v>4</v>
      </c>
      <c r="I69" s="554"/>
      <c r="J69" s="556">
        <v>3</v>
      </c>
      <c r="K69" s="554">
        <v>2</v>
      </c>
      <c r="L69" s="549">
        <v>5</v>
      </c>
      <c r="M69" s="628" t="s">
        <v>62</v>
      </c>
      <c r="N69" s="444"/>
      <c r="O69" s="444"/>
      <c r="P69" s="444"/>
      <c r="Q69" s="444"/>
      <c r="R69" s="444"/>
      <c r="S69" s="444"/>
      <c r="T69" s="444"/>
      <c r="U69" s="444"/>
      <c r="V69" s="444"/>
      <c r="W69" s="452"/>
      <c r="X69" s="444"/>
      <c r="AD69" s="444"/>
      <c r="AE69" s="444"/>
      <c r="AF69" s="444"/>
      <c r="AG69" s="444"/>
      <c r="AH69" s="444"/>
      <c r="AI69" s="444"/>
      <c r="AJ69" s="444"/>
      <c r="AK69" s="444"/>
      <c r="AL69" s="444"/>
      <c r="AM69" s="444"/>
      <c r="AN69" s="444"/>
      <c r="AO69" s="444"/>
      <c r="AP69" s="444"/>
      <c r="AQ69" s="444"/>
      <c r="AR69" s="444"/>
      <c r="AS69" s="444"/>
      <c r="AT69" s="444"/>
      <c r="AU69" s="444"/>
      <c r="AV69" s="444"/>
      <c r="AW69" s="444"/>
      <c r="AX69" s="444"/>
      <c r="AY69" s="444"/>
      <c r="AZ69" s="444"/>
      <c r="BA69" s="629" t="s">
        <v>63</v>
      </c>
      <c r="BB69" s="629" t="s">
        <v>63</v>
      </c>
      <c r="BC69" s="629" t="s">
        <v>63</v>
      </c>
      <c r="BD69" s="546">
        <f t="shared" si="20"/>
        <v>0</v>
      </c>
      <c r="BE69" s="546">
        <f t="shared" si="21"/>
        <v>0</v>
      </c>
      <c r="BF69" s="546">
        <f t="shared" si="22"/>
        <v>0</v>
      </c>
      <c r="BG69" s="444"/>
      <c r="BH69" s="444"/>
      <c r="BI69" s="444"/>
      <c r="BJ69" s="444"/>
      <c r="BK69" s="444"/>
      <c r="BL69" s="444"/>
      <c r="BM69" s="444"/>
      <c r="BN69" s="444"/>
      <c r="BO69" s="444"/>
    </row>
    <row r="70" spans="1:67" ht="15.95" customHeight="1" x14ac:dyDescent="0.15">
      <c r="A70" s="661"/>
      <c r="B70" s="501" t="s">
        <v>42</v>
      </c>
      <c r="C70" s="563">
        <f t="shared" si="19"/>
        <v>0</v>
      </c>
      <c r="D70" s="556"/>
      <c r="E70" s="557"/>
      <c r="F70" s="557"/>
      <c r="G70" s="557"/>
      <c r="H70" s="557"/>
      <c r="I70" s="554"/>
      <c r="J70" s="556"/>
      <c r="K70" s="554"/>
      <c r="L70" s="549"/>
      <c r="M70" s="628" t="s">
        <v>62</v>
      </c>
      <c r="N70" s="444"/>
      <c r="O70" s="444"/>
      <c r="P70" s="444"/>
      <c r="Q70" s="444"/>
      <c r="R70" s="444"/>
      <c r="S70" s="444"/>
      <c r="T70" s="444"/>
      <c r="U70" s="444"/>
      <c r="V70" s="444"/>
      <c r="W70" s="452"/>
      <c r="X70" s="444"/>
      <c r="AD70" s="444"/>
      <c r="AE70" s="444"/>
      <c r="AF70" s="444"/>
      <c r="AG70" s="444"/>
      <c r="AH70" s="444"/>
      <c r="AI70" s="444"/>
      <c r="AJ70" s="444"/>
      <c r="AK70" s="444"/>
      <c r="AL70" s="444"/>
      <c r="AM70" s="444"/>
      <c r="AN70" s="444"/>
      <c r="AO70" s="444"/>
      <c r="AP70" s="444"/>
      <c r="AQ70" s="444"/>
      <c r="AR70" s="444"/>
      <c r="AS70" s="444"/>
      <c r="AT70" s="444"/>
      <c r="AU70" s="444"/>
      <c r="AV70" s="444"/>
      <c r="AW70" s="444"/>
      <c r="AX70" s="444"/>
      <c r="AY70" s="444"/>
      <c r="AZ70" s="444"/>
      <c r="BA70" s="629" t="s">
        <v>63</v>
      </c>
      <c r="BB70" s="629" t="s">
        <v>63</v>
      </c>
      <c r="BC70" s="629" t="s">
        <v>63</v>
      </c>
      <c r="BD70" s="546">
        <f t="shared" si="20"/>
        <v>0</v>
      </c>
      <c r="BE70" s="546">
        <f t="shared" si="21"/>
        <v>0</v>
      </c>
      <c r="BF70" s="546" t="str">
        <f t="shared" si="22"/>
        <v/>
      </c>
      <c r="BG70" s="444"/>
      <c r="BH70" s="444"/>
      <c r="BI70" s="444"/>
      <c r="BJ70" s="444"/>
      <c r="BK70" s="444"/>
      <c r="BL70" s="444"/>
      <c r="BM70" s="444"/>
      <c r="BN70" s="444"/>
      <c r="BO70" s="444"/>
    </row>
    <row r="71" spans="1:67" ht="15.95" customHeight="1" x14ac:dyDescent="0.15">
      <c r="A71" s="661"/>
      <c r="B71" s="501" t="s">
        <v>23</v>
      </c>
      <c r="C71" s="563">
        <f t="shared" si="19"/>
        <v>0</v>
      </c>
      <c r="D71" s="556"/>
      <c r="E71" s="557"/>
      <c r="F71" s="557"/>
      <c r="G71" s="557"/>
      <c r="H71" s="557"/>
      <c r="I71" s="554"/>
      <c r="J71" s="556"/>
      <c r="K71" s="554"/>
      <c r="L71" s="549"/>
      <c r="M71" s="628" t="s">
        <v>62</v>
      </c>
      <c r="N71" s="444"/>
      <c r="O71" s="444"/>
      <c r="P71" s="444"/>
      <c r="Q71" s="444"/>
      <c r="R71" s="444"/>
      <c r="S71" s="444"/>
      <c r="T71" s="444"/>
      <c r="U71" s="444"/>
      <c r="V71" s="444"/>
      <c r="W71" s="452"/>
      <c r="X71" s="444"/>
      <c r="AD71" s="444"/>
      <c r="AE71" s="444"/>
      <c r="AF71" s="444"/>
      <c r="AG71" s="444"/>
      <c r="AH71" s="444"/>
      <c r="AI71" s="444"/>
      <c r="AJ71" s="444"/>
      <c r="AK71" s="444"/>
      <c r="AL71" s="444"/>
      <c r="AM71" s="444"/>
      <c r="AN71" s="444"/>
      <c r="AO71" s="444"/>
      <c r="AP71" s="444"/>
      <c r="AQ71" s="444"/>
      <c r="AR71" s="444"/>
      <c r="AS71" s="444"/>
      <c r="AT71" s="444"/>
      <c r="AU71" s="444"/>
      <c r="AV71" s="444"/>
      <c r="AW71" s="444"/>
      <c r="AX71" s="444"/>
      <c r="AY71" s="444"/>
      <c r="AZ71" s="444"/>
      <c r="BA71" s="629" t="s">
        <v>63</v>
      </c>
      <c r="BB71" s="629" t="s">
        <v>63</v>
      </c>
      <c r="BC71" s="629" t="s">
        <v>63</v>
      </c>
      <c r="BD71" s="546">
        <f t="shared" si="20"/>
        <v>0</v>
      </c>
      <c r="BE71" s="546">
        <f t="shared" si="21"/>
        <v>0</v>
      </c>
      <c r="BF71" s="546" t="str">
        <f t="shared" si="22"/>
        <v/>
      </c>
      <c r="BG71" s="444"/>
      <c r="BH71" s="444"/>
      <c r="BI71" s="444"/>
      <c r="BJ71" s="444"/>
      <c r="BK71" s="444"/>
      <c r="BL71" s="444"/>
      <c r="BM71" s="444"/>
      <c r="BN71" s="444"/>
      <c r="BO71" s="444"/>
    </row>
    <row r="72" spans="1:67" ht="15.95" customHeight="1" x14ac:dyDescent="0.15">
      <c r="A72" s="656"/>
      <c r="B72" s="502" t="s">
        <v>24</v>
      </c>
      <c r="C72" s="564">
        <f t="shared" si="19"/>
        <v>0</v>
      </c>
      <c r="D72" s="558"/>
      <c r="E72" s="559"/>
      <c r="F72" s="559"/>
      <c r="G72" s="559"/>
      <c r="H72" s="559"/>
      <c r="I72" s="560"/>
      <c r="J72" s="558"/>
      <c r="K72" s="560"/>
      <c r="L72" s="550"/>
      <c r="M72" s="628" t="s">
        <v>62</v>
      </c>
      <c r="N72" s="444"/>
      <c r="O72" s="444"/>
      <c r="P72" s="444"/>
      <c r="Q72" s="444"/>
      <c r="R72" s="444"/>
      <c r="S72" s="444"/>
      <c r="T72" s="444"/>
      <c r="U72" s="444"/>
      <c r="V72" s="444"/>
      <c r="W72" s="452"/>
      <c r="X72" s="444"/>
      <c r="AD72" s="444"/>
      <c r="AE72" s="444"/>
      <c r="AF72" s="444"/>
      <c r="AG72" s="444"/>
      <c r="AH72" s="444"/>
      <c r="AI72" s="444"/>
      <c r="AJ72" s="444"/>
      <c r="AK72" s="444"/>
      <c r="AL72" s="444"/>
      <c r="AM72" s="444"/>
      <c r="AN72" s="444"/>
      <c r="AO72" s="444"/>
      <c r="AP72" s="444"/>
      <c r="AQ72" s="444"/>
      <c r="AR72" s="444"/>
      <c r="AS72" s="444"/>
      <c r="AT72" s="444"/>
      <c r="AU72" s="444"/>
      <c r="AV72" s="444"/>
      <c r="AW72" s="444"/>
      <c r="AX72" s="444"/>
      <c r="AY72" s="444"/>
      <c r="AZ72" s="444"/>
      <c r="BA72" s="629" t="s">
        <v>63</v>
      </c>
      <c r="BB72" s="629" t="s">
        <v>63</v>
      </c>
      <c r="BC72" s="629" t="s">
        <v>63</v>
      </c>
      <c r="BD72" s="546">
        <f t="shared" si="20"/>
        <v>0</v>
      </c>
      <c r="BE72" s="546">
        <f t="shared" si="21"/>
        <v>0</v>
      </c>
      <c r="BF72" s="546" t="str">
        <f t="shared" si="22"/>
        <v/>
      </c>
      <c r="BG72" s="444"/>
      <c r="BH72" s="444"/>
      <c r="BI72" s="444"/>
      <c r="BJ72" s="444"/>
      <c r="BK72" s="444"/>
      <c r="BL72" s="444"/>
      <c r="BM72" s="444"/>
      <c r="BN72" s="444"/>
      <c r="BO72" s="444"/>
    </row>
    <row r="73" spans="1:67" ht="25.5" customHeight="1" x14ac:dyDescent="0.15">
      <c r="A73" s="655" t="s">
        <v>64</v>
      </c>
      <c r="B73" s="500" t="s">
        <v>20</v>
      </c>
      <c r="C73" s="562">
        <f t="shared" ref="C73:C78" si="23">SUM(D73:G73)</f>
        <v>0</v>
      </c>
      <c r="D73" s="567"/>
      <c r="E73" s="568"/>
      <c r="F73" s="568"/>
      <c r="G73" s="568"/>
      <c r="H73" s="569"/>
      <c r="I73" s="570"/>
      <c r="J73" s="567"/>
      <c r="K73" s="580"/>
      <c r="L73" s="587"/>
      <c r="M73" s="628" t="s">
        <v>62</v>
      </c>
      <c r="N73" s="444"/>
      <c r="O73" s="444"/>
      <c r="P73" s="444"/>
      <c r="Q73" s="444"/>
      <c r="R73" s="444"/>
      <c r="S73" s="444"/>
      <c r="T73" s="444"/>
      <c r="U73" s="444"/>
      <c r="V73" s="444"/>
      <c r="W73" s="452"/>
      <c r="X73" s="444"/>
      <c r="AD73" s="444"/>
      <c r="AE73" s="444"/>
      <c r="AF73" s="444"/>
      <c r="AG73" s="444"/>
      <c r="AH73" s="444"/>
      <c r="AI73" s="444"/>
      <c r="AJ73" s="444"/>
      <c r="AK73" s="444"/>
      <c r="AL73" s="444"/>
      <c r="AM73" s="444"/>
      <c r="AN73" s="444"/>
      <c r="AO73" s="444"/>
      <c r="AP73" s="444"/>
      <c r="AQ73" s="444"/>
      <c r="AR73" s="444"/>
      <c r="AS73" s="444"/>
      <c r="AT73" s="444"/>
      <c r="AU73" s="444"/>
      <c r="AV73" s="444"/>
      <c r="AW73" s="444"/>
      <c r="AX73" s="444"/>
      <c r="AY73" s="444"/>
      <c r="AZ73" s="444"/>
      <c r="BA73" s="629" t="s">
        <v>63</v>
      </c>
      <c r="BB73" s="629" t="s">
        <v>63</v>
      </c>
      <c r="BC73" s="629" t="s">
        <v>63</v>
      </c>
      <c r="BD73" s="546">
        <f t="shared" si="20"/>
        <v>0</v>
      </c>
      <c r="BE73" s="546">
        <f t="shared" si="21"/>
        <v>0</v>
      </c>
      <c r="BF73" s="546" t="str">
        <f t="shared" si="22"/>
        <v/>
      </c>
      <c r="BG73" s="444"/>
      <c r="BH73" s="444"/>
      <c r="BI73" s="444"/>
      <c r="BJ73" s="444"/>
      <c r="BK73" s="444"/>
      <c r="BL73" s="444"/>
      <c r="BM73" s="444"/>
      <c r="BN73" s="444"/>
      <c r="BO73" s="444"/>
    </row>
    <row r="74" spans="1:67" ht="24.75" customHeight="1" x14ac:dyDescent="0.15">
      <c r="A74" s="656"/>
      <c r="B74" s="502" t="s">
        <v>23</v>
      </c>
      <c r="C74" s="564">
        <f t="shared" si="23"/>
        <v>0</v>
      </c>
      <c r="D74" s="558"/>
      <c r="E74" s="559"/>
      <c r="F74" s="559"/>
      <c r="G74" s="559"/>
      <c r="H74" s="573"/>
      <c r="I74" s="574"/>
      <c r="J74" s="558"/>
      <c r="K74" s="560"/>
      <c r="L74" s="550"/>
      <c r="M74" s="628" t="s">
        <v>62</v>
      </c>
      <c r="N74" s="444"/>
      <c r="O74" s="444"/>
      <c r="P74" s="444"/>
      <c r="Q74" s="444"/>
      <c r="R74" s="444"/>
      <c r="S74" s="444"/>
      <c r="T74" s="444"/>
      <c r="U74" s="444"/>
      <c r="V74" s="444"/>
      <c r="W74" s="452"/>
      <c r="X74" s="444"/>
      <c r="AD74" s="444"/>
      <c r="AE74" s="444"/>
      <c r="AF74" s="444"/>
      <c r="AG74" s="444"/>
      <c r="AH74" s="444"/>
      <c r="AI74" s="444"/>
      <c r="AJ74" s="444"/>
      <c r="AK74" s="444"/>
      <c r="AL74" s="444"/>
      <c r="AM74" s="444"/>
      <c r="AN74" s="444"/>
      <c r="AO74" s="444"/>
      <c r="AP74" s="444"/>
      <c r="AQ74" s="444"/>
      <c r="AR74" s="444"/>
      <c r="AS74" s="444"/>
      <c r="AT74" s="444"/>
      <c r="AU74" s="444"/>
      <c r="AV74" s="444"/>
      <c r="AW74" s="444"/>
      <c r="AX74" s="444"/>
      <c r="AY74" s="444"/>
      <c r="AZ74" s="444"/>
      <c r="BA74" s="629" t="s">
        <v>63</v>
      </c>
      <c r="BB74" s="629" t="s">
        <v>63</v>
      </c>
      <c r="BC74" s="629" t="s">
        <v>63</v>
      </c>
      <c r="BD74" s="546">
        <f t="shared" si="20"/>
        <v>0</v>
      </c>
      <c r="BE74" s="546">
        <f t="shared" si="21"/>
        <v>0</v>
      </c>
      <c r="BF74" s="546" t="str">
        <f t="shared" si="22"/>
        <v/>
      </c>
      <c r="BG74" s="444"/>
      <c r="BH74" s="444"/>
      <c r="BI74" s="444"/>
      <c r="BJ74" s="444"/>
      <c r="BK74" s="444"/>
      <c r="BL74" s="444"/>
      <c r="BM74" s="444"/>
      <c r="BN74" s="444"/>
      <c r="BO74" s="444"/>
    </row>
    <row r="75" spans="1:67" ht="15.95" customHeight="1" x14ac:dyDescent="0.15">
      <c r="A75" s="655" t="s">
        <v>65</v>
      </c>
      <c r="B75" s="500" t="s">
        <v>19</v>
      </c>
      <c r="C75" s="562">
        <f t="shared" si="23"/>
        <v>0</v>
      </c>
      <c r="D75" s="567"/>
      <c r="E75" s="568"/>
      <c r="F75" s="568"/>
      <c r="G75" s="568"/>
      <c r="H75" s="569"/>
      <c r="I75" s="570"/>
      <c r="J75" s="567"/>
      <c r="K75" s="580"/>
      <c r="L75" s="587"/>
      <c r="M75" s="628" t="s">
        <v>62</v>
      </c>
      <c r="N75" s="444"/>
      <c r="O75" s="444"/>
      <c r="P75" s="444"/>
      <c r="Q75" s="444"/>
      <c r="R75" s="444"/>
      <c r="S75" s="444"/>
      <c r="T75" s="444"/>
      <c r="U75" s="444"/>
      <c r="V75" s="444"/>
      <c r="W75" s="452"/>
      <c r="X75" s="444"/>
      <c r="AD75" s="444"/>
      <c r="AE75" s="444"/>
      <c r="AF75" s="444"/>
      <c r="AG75" s="444"/>
      <c r="AH75" s="444"/>
      <c r="AI75" s="444"/>
      <c r="AJ75" s="444"/>
      <c r="AK75" s="444"/>
      <c r="AL75" s="444"/>
      <c r="AM75" s="444"/>
      <c r="AN75" s="444"/>
      <c r="AO75" s="444"/>
      <c r="AP75" s="444"/>
      <c r="AQ75" s="444"/>
      <c r="AR75" s="444"/>
      <c r="AS75" s="444"/>
      <c r="AT75" s="444"/>
      <c r="AU75" s="444"/>
      <c r="AV75" s="444"/>
      <c r="AW75" s="444"/>
      <c r="AX75" s="444"/>
      <c r="AY75" s="444"/>
      <c r="AZ75" s="444"/>
      <c r="BA75" s="629" t="s">
        <v>63</v>
      </c>
      <c r="BB75" s="629" t="s">
        <v>63</v>
      </c>
      <c r="BC75" s="629" t="s">
        <v>63</v>
      </c>
      <c r="BD75" s="546">
        <f t="shared" si="20"/>
        <v>0</v>
      </c>
      <c r="BE75" s="546">
        <f t="shared" si="21"/>
        <v>0</v>
      </c>
      <c r="BF75" s="546" t="str">
        <f t="shared" si="22"/>
        <v/>
      </c>
      <c r="BG75" s="444"/>
      <c r="BH75" s="444"/>
      <c r="BI75" s="444"/>
      <c r="BJ75" s="444"/>
      <c r="BK75" s="444"/>
      <c r="BL75" s="444"/>
      <c r="BM75" s="444"/>
      <c r="BN75" s="444"/>
      <c r="BO75" s="444"/>
    </row>
    <row r="76" spans="1:67" ht="15.95" customHeight="1" x14ac:dyDescent="0.15">
      <c r="A76" s="661"/>
      <c r="B76" s="501" t="s">
        <v>44</v>
      </c>
      <c r="C76" s="563">
        <f t="shared" si="23"/>
        <v>0</v>
      </c>
      <c r="D76" s="556"/>
      <c r="E76" s="557"/>
      <c r="F76" s="557"/>
      <c r="G76" s="557"/>
      <c r="H76" s="565"/>
      <c r="I76" s="566"/>
      <c r="J76" s="556"/>
      <c r="K76" s="554"/>
      <c r="L76" s="549"/>
      <c r="M76" s="628" t="s">
        <v>62</v>
      </c>
      <c r="N76" s="444"/>
      <c r="O76" s="444"/>
      <c r="P76" s="444"/>
      <c r="Q76" s="444"/>
      <c r="R76" s="444"/>
      <c r="S76" s="444"/>
      <c r="T76" s="444"/>
      <c r="U76" s="444"/>
      <c r="V76" s="444"/>
      <c r="W76" s="452"/>
      <c r="X76" s="444"/>
      <c r="AD76" s="444"/>
      <c r="AE76" s="444"/>
      <c r="AF76" s="444"/>
      <c r="AG76" s="444"/>
      <c r="AH76" s="444"/>
      <c r="AI76" s="444"/>
      <c r="AJ76" s="444"/>
      <c r="AK76" s="444"/>
      <c r="AL76" s="444"/>
      <c r="AM76" s="444"/>
      <c r="AN76" s="444"/>
      <c r="AO76" s="444"/>
      <c r="AP76" s="444"/>
      <c r="AQ76" s="444"/>
      <c r="AR76" s="444"/>
      <c r="AS76" s="444"/>
      <c r="AT76" s="444"/>
      <c r="AU76" s="444"/>
      <c r="AV76" s="444"/>
      <c r="AW76" s="444"/>
      <c r="AX76" s="444"/>
      <c r="AY76" s="444"/>
      <c r="AZ76" s="444"/>
      <c r="BA76" s="629" t="s">
        <v>63</v>
      </c>
      <c r="BB76" s="629" t="s">
        <v>63</v>
      </c>
      <c r="BC76" s="629" t="s">
        <v>63</v>
      </c>
      <c r="BD76" s="546">
        <f t="shared" si="20"/>
        <v>0</v>
      </c>
      <c r="BE76" s="546">
        <f t="shared" si="21"/>
        <v>0</v>
      </c>
      <c r="BF76" s="546" t="str">
        <f t="shared" si="22"/>
        <v/>
      </c>
      <c r="BG76" s="444"/>
      <c r="BH76" s="444"/>
      <c r="BI76" s="444"/>
      <c r="BJ76" s="444"/>
      <c r="BK76" s="444"/>
      <c r="BL76" s="444"/>
      <c r="BM76" s="444"/>
      <c r="BN76" s="444"/>
      <c r="BO76" s="444"/>
    </row>
    <row r="77" spans="1:67" ht="15.95" customHeight="1" x14ac:dyDescent="0.15">
      <c r="A77" s="661"/>
      <c r="B77" s="501" t="s">
        <v>20</v>
      </c>
      <c r="C77" s="563">
        <f t="shared" si="23"/>
        <v>0</v>
      </c>
      <c r="D77" s="556"/>
      <c r="E77" s="557"/>
      <c r="F77" s="557"/>
      <c r="G77" s="557"/>
      <c r="H77" s="565"/>
      <c r="I77" s="566"/>
      <c r="J77" s="556"/>
      <c r="K77" s="554"/>
      <c r="L77" s="549"/>
      <c r="M77" s="628" t="s">
        <v>62</v>
      </c>
      <c r="N77" s="444"/>
      <c r="O77" s="444"/>
      <c r="P77" s="444"/>
      <c r="Q77" s="444"/>
      <c r="R77" s="444"/>
      <c r="S77" s="444"/>
      <c r="T77" s="444"/>
      <c r="U77" s="444"/>
      <c r="V77" s="444"/>
      <c r="W77" s="452"/>
      <c r="X77" s="444"/>
      <c r="AD77" s="444"/>
      <c r="AE77" s="444"/>
      <c r="AF77" s="444"/>
      <c r="AG77" s="444"/>
      <c r="AH77" s="444"/>
      <c r="AI77" s="444"/>
      <c r="AJ77" s="444"/>
      <c r="AK77" s="444"/>
      <c r="AL77" s="444"/>
      <c r="AM77" s="444"/>
      <c r="AN77" s="444"/>
      <c r="AO77" s="444"/>
      <c r="AP77" s="444"/>
      <c r="AQ77" s="444"/>
      <c r="AR77" s="444"/>
      <c r="AS77" s="444"/>
      <c r="AT77" s="444"/>
      <c r="AU77" s="444"/>
      <c r="AV77" s="444"/>
      <c r="AW77" s="444"/>
      <c r="AX77" s="444"/>
      <c r="AY77" s="444"/>
      <c r="AZ77" s="444"/>
      <c r="BA77" s="629" t="s">
        <v>63</v>
      </c>
      <c r="BB77" s="629" t="s">
        <v>63</v>
      </c>
      <c r="BC77" s="629" t="s">
        <v>63</v>
      </c>
      <c r="BD77" s="546">
        <f t="shared" si="20"/>
        <v>0</v>
      </c>
      <c r="BE77" s="546">
        <f t="shared" si="21"/>
        <v>0</v>
      </c>
      <c r="BF77" s="546" t="str">
        <f t="shared" si="22"/>
        <v/>
      </c>
      <c r="BG77" s="444"/>
      <c r="BH77" s="444"/>
      <c r="BI77" s="444"/>
      <c r="BJ77" s="444"/>
      <c r="BK77" s="444"/>
      <c r="BL77" s="444"/>
      <c r="BM77" s="444"/>
      <c r="BN77" s="444"/>
      <c r="BO77" s="444"/>
    </row>
    <row r="78" spans="1:67" ht="15.95" customHeight="1" x14ac:dyDescent="0.15">
      <c r="A78" s="656"/>
      <c r="B78" s="502" t="s">
        <v>23</v>
      </c>
      <c r="C78" s="564">
        <f t="shared" si="23"/>
        <v>0</v>
      </c>
      <c r="D78" s="558"/>
      <c r="E78" s="559"/>
      <c r="F78" s="559"/>
      <c r="G78" s="559"/>
      <c r="H78" s="573"/>
      <c r="I78" s="574"/>
      <c r="J78" s="558"/>
      <c r="K78" s="560"/>
      <c r="L78" s="550"/>
      <c r="M78" s="628" t="s">
        <v>62</v>
      </c>
      <c r="N78" s="444"/>
      <c r="O78" s="444"/>
      <c r="P78" s="444"/>
      <c r="Q78" s="444"/>
      <c r="R78" s="444"/>
      <c r="S78" s="444"/>
      <c r="T78" s="444"/>
      <c r="U78" s="444"/>
      <c r="V78" s="444"/>
      <c r="W78" s="452"/>
      <c r="X78" s="444"/>
      <c r="AD78" s="444"/>
      <c r="AE78" s="444"/>
      <c r="AF78" s="444"/>
      <c r="AG78" s="444"/>
      <c r="AH78" s="444"/>
      <c r="AI78" s="444"/>
      <c r="AJ78" s="444"/>
      <c r="AK78" s="444"/>
      <c r="AL78" s="444"/>
      <c r="AM78" s="444"/>
      <c r="AN78" s="444"/>
      <c r="AO78" s="444"/>
      <c r="AP78" s="444"/>
      <c r="AQ78" s="444"/>
      <c r="AR78" s="444"/>
      <c r="AS78" s="444"/>
      <c r="AT78" s="444"/>
      <c r="AU78" s="444"/>
      <c r="AV78" s="444"/>
      <c r="AW78" s="444"/>
      <c r="AX78" s="444"/>
      <c r="AY78" s="444"/>
      <c r="AZ78" s="444"/>
      <c r="BA78" s="629" t="s">
        <v>63</v>
      </c>
      <c r="BB78" s="629" t="s">
        <v>63</v>
      </c>
      <c r="BC78" s="629" t="s">
        <v>63</v>
      </c>
      <c r="BD78" s="546">
        <f t="shared" si="20"/>
        <v>0</v>
      </c>
      <c r="BE78" s="546">
        <f t="shared" si="21"/>
        <v>0</v>
      </c>
      <c r="BF78" s="546" t="str">
        <f t="shared" si="22"/>
        <v/>
      </c>
      <c r="BG78" s="444"/>
      <c r="BH78" s="444"/>
      <c r="BI78" s="444"/>
      <c r="BJ78" s="444"/>
      <c r="BK78" s="444"/>
      <c r="BL78" s="444"/>
      <c r="BM78" s="444"/>
      <c r="BN78" s="444"/>
      <c r="BO78" s="444"/>
    </row>
    <row r="79" spans="1:67" ht="15.95" customHeight="1" x14ac:dyDescent="0.15">
      <c r="A79" s="655" t="s">
        <v>66</v>
      </c>
      <c r="B79" s="500" t="s">
        <v>19</v>
      </c>
      <c r="C79" s="562">
        <f t="shared" ref="C79:C88" si="24">SUM(D79:I79)</f>
        <v>0</v>
      </c>
      <c r="D79" s="567"/>
      <c r="E79" s="568"/>
      <c r="F79" s="568"/>
      <c r="G79" s="568"/>
      <c r="H79" s="568"/>
      <c r="I79" s="580"/>
      <c r="J79" s="567"/>
      <c r="K79" s="580"/>
      <c r="L79" s="587"/>
      <c r="M79" s="628" t="s">
        <v>62</v>
      </c>
      <c r="N79" s="444"/>
      <c r="O79" s="444"/>
      <c r="P79" s="444"/>
      <c r="Q79" s="444"/>
      <c r="R79" s="444"/>
      <c r="S79" s="444"/>
      <c r="T79" s="444"/>
      <c r="U79" s="444"/>
      <c r="V79" s="444"/>
      <c r="W79" s="452"/>
      <c r="X79" s="444"/>
      <c r="AD79" s="444"/>
      <c r="AE79" s="444"/>
      <c r="AF79" s="444"/>
      <c r="AG79" s="444"/>
      <c r="AH79" s="444"/>
      <c r="AI79" s="444"/>
      <c r="AJ79" s="444"/>
      <c r="AK79" s="444"/>
      <c r="AL79" s="444"/>
      <c r="AM79" s="444"/>
      <c r="AN79" s="444"/>
      <c r="AO79" s="444"/>
      <c r="AP79" s="444"/>
      <c r="AQ79" s="444"/>
      <c r="AR79" s="444"/>
      <c r="AS79" s="444"/>
      <c r="AT79" s="444"/>
      <c r="AU79" s="444"/>
      <c r="AV79" s="444"/>
      <c r="AW79" s="444"/>
      <c r="AX79" s="444"/>
      <c r="AY79" s="444"/>
      <c r="AZ79" s="444"/>
      <c r="BA79" s="629" t="s">
        <v>63</v>
      </c>
      <c r="BB79" s="629" t="s">
        <v>63</v>
      </c>
      <c r="BC79" s="629" t="s">
        <v>63</v>
      </c>
      <c r="BD79" s="546">
        <f t="shared" si="20"/>
        <v>0</v>
      </c>
      <c r="BE79" s="546">
        <f t="shared" si="21"/>
        <v>0</v>
      </c>
      <c r="BF79" s="546" t="str">
        <f t="shared" si="22"/>
        <v/>
      </c>
      <c r="BG79" s="444"/>
      <c r="BH79" s="444"/>
      <c r="BI79" s="444"/>
      <c r="BJ79" s="444"/>
      <c r="BK79" s="444"/>
      <c r="BL79" s="444"/>
      <c r="BM79" s="444"/>
      <c r="BN79" s="444"/>
      <c r="BO79" s="444"/>
    </row>
    <row r="80" spans="1:67" ht="15.95" customHeight="1" x14ac:dyDescent="0.15">
      <c r="A80" s="656"/>
      <c r="B80" s="501" t="s">
        <v>44</v>
      </c>
      <c r="C80" s="564">
        <f t="shared" si="24"/>
        <v>0</v>
      </c>
      <c r="D80" s="558"/>
      <c r="E80" s="559"/>
      <c r="F80" s="559"/>
      <c r="G80" s="559"/>
      <c r="H80" s="559"/>
      <c r="I80" s="560"/>
      <c r="J80" s="558"/>
      <c r="K80" s="560"/>
      <c r="L80" s="550"/>
      <c r="M80" s="628" t="s">
        <v>62</v>
      </c>
      <c r="N80" s="444"/>
      <c r="O80" s="444"/>
      <c r="P80" s="444"/>
      <c r="Q80" s="444"/>
      <c r="R80" s="444"/>
      <c r="S80" s="444"/>
      <c r="T80" s="444"/>
      <c r="U80" s="444"/>
      <c r="V80" s="444"/>
      <c r="W80" s="452"/>
      <c r="X80" s="444"/>
      <c r="AD80" s="444"/>
      <c r="AE80" s="444"/>
      <c r="AF80" s="444"/>
      <c r="AG80" s="444"/>
      <c r="AH80" s="444"/>
      <c r="AI80" s="444"/>
      <c r="AJ80" s="444"/>
      <c r="AK80" s="444"/>
      <c r="AL80" s="444"/>
      <c r="AM80" s="444"/>
      <c r="AN80" s="444"/>
      <c r="AO80" s="444"/>
      <c r="AP80" s="444"/>
      <c r="AQ80" s="444"/>
      <c r="AR80" s="444"/>
      <c r="AS80" s="444"/>
      <c r="AT80" s="444"/>
      <c r="AU80" s="444"/>
      <c r="AV80" s="444"/>
      <c r="AW80" s="444"/>
      <c r="AX80" s="444"/>
      <c r="AY80" s="444"/>
      <c r="AZ80" s="444"/>
      <c r="BA80" s="629" t="s">
        <v>63</v>
      </c>
      <c r="BB80" s="629" t="s">
        <v>63</v>
      </c>
      <c r="BC80" s="629" t="s">
        <v>63</v>
      </c>
      <c r="BD80" s="546">
        <f t="shared" si="20"/>
        <v>0</v>
      </c>
      <c r="BE80" s="546">
        <f t="shared" si="21"/>
        <v>0</v>
      </c>
      <c r="BF80" s="546" t="str">
        <f t="shared" si="22"/>
        <v/>
      </c>
      <c r="BG80" s="444"/>
      <c r="BH80" s="444"/>
      <c r="BI80" s="444"/>
      <c r="BJ80" s="444"/>
      <c r="BK80" s="444"/>
      <c r="BL80" s="444"/>
      <c r="BM80" s="444"/>
      <c r="BN80" s="444"/>
      <c r="BO80" s="444"/>
    </row>
    <row r="81" spans="1:67" ht="15.95" customHeight="1" x14ac:dyDescent="0.15">
      <c r="A81" s="655" t="s">
        <v>67</v>
      </c>
      <c r="B81" s="500" t="s">
        <v>19</v>
      </c>
      <c r="C81" s="562">
        <f t="shared" si="24"/>
        <v>0</v>
      </c>
      <c r="D81" s="567"/>
      <c r="E81" s="568"/>
      <c r="F81" s="568"/>
      <c r="G81" s="568"/>
      <c r="H81" s="568"/>
      <c r="I81" s="580"/>
      <c r="J81" s="567"/>
      <c r="K81" s="580"/>
      <c r="L81" s="587"/>
      <c r="M81" s="628" t="s">
        <v>62</v>
      </c>
      <c r="N81" s="444"/>
      <c r="O81" s="444"/>
      <c r="P81" s="444"/>
      <c r="Q81" s="444"/>
      <c r="R81" s="444"/>
      <c r="S81" s="444"/>
      <c r="T81" s="444"/>
      <c r="U81" s="444"/>
      <c r="V81" s="444"/>
      <c r="W81" s="452"/>
      <c r="X81" s="444"/>
      <c r="AD81" s="444"/>
      <c r="AE81" s="444"/>
      <c r="AF81" s="444"/>
      <c r="AG81" s="444"/>
      <c r="AH81" s="444"/>
      <c r="AI81" s="444"/>
      <c r="AJ81" s="444"/>
      <c r="AK81" s="444"/>
      <c r="AL81" s="444"/>
      <c r="AM81" s="444"/>
      <c r="AN81" s="444"/>
      <c r="AO81" s="444"/>
      <c r="AP81" s="444"/>
      <c r="AQ81" s="444"/>
      <c r="AR81" s="444"/>
      <c r="AS81" s="444"/>
      <c r="AT81" s="444"/>
      <c r="AU81" s="444"/>
      <c r="AV81" s="444"/>
      <c r="AW81" s="444"/>
      <c r="AX81" s="444"/>
      <c r="AY81" s="444"/>
      <c r="AZ81" s="444"/>
      <c r="BA81" s="629" t="s">
        <v>63</v>
      </c>
      <c r="BB81" s="629" t="s">
        <v>63</v>
      </c>
      <c r="BC81" s="629" t="s">
        <v>63</v>
      </c>
      <c r="BD81" s="546">
        <f t="shared" si="20"/>
        <v>0</v>
      </c>
      <c r="BE81" s="546">
        <f t="shared" si="21"/>
        <v>0</v>
      </c>
      <c r="BF81" s="546" t="str">
        <f t="shared" si="22"/>
        <v/>
      </c>
      <c r="BG81" s="444"/>
      <c r="BH81" s="444"/>
      <c r="BI81" s="444"/>
      <c r="BJ81" s="444"/>
      <c r="BK81" s="444"/>
      <c r="BL81" s="444"/>
      <c r="BM81" s="444"/>
      <c r="BN81" s="444"/>
      <c r="BO81" s="444"/>
    </row>
    <row r="82" spans="1:67" ht="15.95" customHeight="1" x14ac:dyDescent="0.15">
      <c r="A82" s="656"/>
      <c r="B82" s="502" t="s">
        <v>44</v>
      </c>
      <c r="C82" s="564">
        <f t="shared" si="24"/>
        <v>0</v>
      </c>
      <c r="D82" s="558"/>
      <c r="E82" s="559"/>
      <c r="F82" s="559"/>
      <c r="G82" s="559"/>
      <c r="H82" s="559"/>
      <c r="I82" s="560"/>
      <c r="J82" s="558"/>
      <c r="K82" s="560"/>
      <c r="L82" s="550"/>
      <c r="M82" s="628" t="s">
        <v>62</v>
      </c>
      <c r="N82" s="444"/>
      <c r="O82" s="444"/>
      <c r="P82" s="444"/>
      <c r="Q82" s="444"/>
      <c r="R82" s="444"/>
      <c r="S82" s="444"/>
      <c r="T82" s="444"/>
      <c r="U82" s="444"/>
      <c r="V82" s="444"/>
      <c r="W82" s="452"/>
      <c r="X82" s="444"/>
      <c r="AD82" s="444"/>
      <c r="AE82" s="444"/>
      <c r="AF82" s="444"/>
      <c r="AG82" s="444"/>
      <c r="AH82" s="444"/>
      <c r="AI82" s="444"/>
      <c r="AJ82" s="444"/>
      <c r="AK82" s="444"/>
      <c r="AL82" s="444"/>
      <c r="AM82" s="444"/>
      <c r="AN82" s="444"/>
      <c r="AO82" s="444"/>
      <c r="AP82" s="444"/>
      <c r="AQ82" s="444"/>
      <c r="AR82" s="444"/>
      <c r="AS82" s="444"/>
      <c r="AT82" s="444"/>
      <c r="AU82" s="444"/>
      <c r="AV82" s="444"/>
      <c r="AW82" s="444"/>
      <c r="AX82" s="444"/>
      <c r="AY82" s="444"/>
      <c r="AZ82" s="444"/>
      <c r="BA82" s="629" t="s">
        <v>63</v>
      </c>
      <c r="BB82" s="629" t="s">
        <v>63</v>
      </c>
      <c r="BC82" s="629" t="s">
        <v>63</v>
      </c>
      <c r="BD82" s="546">
        <f t="shared" si="20"/>
        <v>0</v>
      </c>
      <c r="BE82" s="546">
        <f t="shared" si="21"/>
        <v>0</v>
      </c>
      <c r="BF82" s="546" t="str">
        <f t="shared" si="22"/>
        <v/>
      </c>
      <c r="BG82" s="444"/>
      <c r="BH82" s="444"/>
      <c r="BI82" s="444"/>
      <c r="BJ82" s="444"/>
      <c r="BK82" s="444"/>
      <c r="BL82" s="444"/>
      <c r="BM82" s="444"/>
      <c r="BN82" s="444"/>
      <c r="BO82" s="444"/>
    </row>
    <row r="83" spans="1:67" ht="15.95" customHeight="1" x14ac:dyDescent="0.15">
      <c r="A83" s="655" t="s">
        <v>68</v>
      </c>
      <c r="B83" s="500" t="s">
        <v>19</v>
      </c>
      <c r="C83" s="562">
        <f t="shared" si="24"/>
        <v>0</v>
      </c>
      <c r="D83" s="567"/>
      <c r="E83" s="568"/>
      <c r="F83" s="568"/>
      <c r="G83" s="568"/>
      <c r="H83" s="568"/>
      <c r="I83" s="580"/>
      <c r="J83" s="567"/>
      <c r="K83" s="580"/>
      <c r="L83" s="587"/>
      <c r="M83" s="628" t="s">
        <v>62</v>
      </c>
      <c r="N83" s="444"/>
      <c r="O83" s="444"/>
      <c r="P83" s="444"/>
      <c r="Q83" s="444"/>
      <c r="R83" s="444"/>
      <c r="S83" s="444"/>
      <c r="T83" s="444"/>
      <c r="U83" s="444"/>
      <c r="V83" s="444"/>
      <c r="W83" s="452"/>
      <c r="X83" s="444"/>
      <c r="AD83" s="444"/>
      <c r="AE83" s="444"/>
      <c r="AF83" s="444"/>
      <c r="AG83" s="444"/>
      <c r="AH83" s="444"/>
      <c r="AI83" s="444"/>
      <c r="AJ83" s="444"/>
      <c r="AK83" s="444"/>
      <c r="AL83" s="444"/>
      <c r="AM83" s="444"/>
      <c r="AN83" s="444"/>
      <c r="AO83" s="444"/>
      <c r="AP83" s="444"/>
      <c r="AQ83" s="444"/>
      <c r="AR83" s="444"/>
      <c r="AS83" s="444"/>
      <c r="AT83" s="444"/>
      <c r="AU83" s="444"/>
      <c r="AV83" s="444"/>
      <c r="AW83" s="444"/>
      <c r="AX83" s="444"/>
      <c r="AY83" s="444"/>
      <c r="AZ83" s="444"/>
      <c r="BA83" s="629" t="s">
        <v>63</v>
      </c>
      <c r="BB83" s="629" t="s">
        <v>63</v>
      </c>
      <c r="BC83" s="629" t="s">
        <v>63</v>
      </c>
      <c r="BD83" s="546">
        <f t="shared" si="20"/>
        <v>0</v>
      </c>
      <c r="BE83" s="546">
        <f t="shared" si="21"/>
        <v>0</v>
      </c>
      <c r="BF83" s="546" t="str">
        <f t="shared" si="22"/>
        <v/>
      </c>
      <c r="BG83" s="444"/>
      <c r="BH83" s="444"/>
      <c r="BI83" s="444"/>
      <c r="BJ83" s="444"/>
      <c r="BK83" s="444"/>
      <c r="BL83" s="444"/>
      <c r="BM83" s="444"/>
      <c r="BN83" s="444"/>
      <c r="BO83" s="444"/>
    </row>
    <row r="84" spans="1:67" ht="15.95" customHeight="1" x14ac:dyDescent="0.15">
      <c r="A84" s="661"/>
      <c r="B84" s="501" t="s">
        <v>44</v>
      </c>
      <c r="C84" s="563">
        <f t="shared" si="24"/>
        <v>0</v>
      </c>
      <c r="D84" s="556"/>
      <c r="E84" s="557"/>
      <c r="F84" s="557"/>
      <c r="G84" s="557"/>
      <c r="H84" s="557"/>
      <c r="I84" s="554"/>
      <c r="J84" s="556"/>
      <c r="K84" s="554"/>
      <c r="L84" s="549"/>
      <c r="M84" s="628" t="s">
        <v>62</v>
      </c>
      <c r="N84" s="444"/>
      <c r="O84" s="444"/>
      <c r="P84" s="444"/>
      <c r="Q84" s="444"/>
      <c r="R84" s="444"/>
      <c r="S84" s="444"/>
      <c r="T84" s="444"/>
      <c r="U84" s="444"/>
      <c r="V84" s="444"/>
      <c r="W84" s="452"/>
      <c r="X84" s="444"/>
      <c r="AD84" s="444"/>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c r="BA84" s="629" t="s">
        <v>63</v>
      </c>
      <c r="BB84" s="629" t="s">
        <v>63</v>
      </c>
      <c r="BC84" s="629" t="s">
        <v>63</v>
      </c>
      <c r="BD84" s="546">
        <f t="shared" si="20"/>
        <v>0</v>
      </c>
      <c r="BE84" s="546">
        <f t="shared" si="21"/>
        <v>0</v>
      </c>
      <c r="BF84" s="546" t="str">
        <f t="shared" si="22"/>
        <v/>
      </c>
      <c r="BG84" s="444"/>
      <c r="BH84" s="444"/>
      <c r="BI84" s="444"/>
      <c r="BJ84" s="444"/>
      <c r="BK84" s="444"/>
      <c r="BL84" s="444"/>
      <c r="BM84" s="444"/>
      <c r="BN84" s="444"/>
      <c r="BO84" s="444"/>
    </row>
    <row r="85" spans="1:67" ht="15.95" customHeight="1" x14ac:dyDescent="0.15">
      <c r="A85" s="661"/>
      <c r="B85" s="501" t="s">
        <v>20</v>
      </c>
      <c r="C85" s="563">
        <f t="shared" si="24"/>
        <v>0</v>
      </c>
      <c r="D85" s="556"/>
      <c r="E85" s="557"/>
      <c r="F85" s="557"/>
      <c r="G85" s="557"/>
      <c r="H85" s="557"/>
      <c r="I85" s="554"/>
      <c r="J85" s="556"/>
      <c r="K85" s="554"/>
      <c r="L85" s="549"/>
      <c r="M85" s="628" t="s">
        <v>62</v>
      </c>
      <c r="N85" s="444"/>
      <c r="O85" s="444"/>
      <c r="P85" s="444"/>
      <c r="Q85" s="444"/>
      <c r="R85" s="444"/>
      <c r="S85" s="444"/>
      <c r="T85" s="444"/>
      <c r="U85" s="444"/>
      <c r="V85" s="444"/>
      <c r="W85" s="452"/>
      <c r="X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c r="BA85" s="629" t="s">
        <v>63</v>
      </c>
      <c r="BB85" s="629" t="s">
        <v>63</v>
      </c>
      <c r="BC85" s="629" t="s">
        <v>63</v>
      </c>
      <c r="BD85" s="546">
        <f t="shared" si="20"/>
        <v>0</v>
      </c>
      <c r="BE85" s="546">
        <f t="shared" si="21"/>
        <v>0</v>
      </c>
      <c r="BF85" s="546" t="str">
        <f t="shared" si="22"/>
        <v/>
      </c>
      <c r="BG85" s="444"/>
      <c r="BH85" s="444"/>
      <c r="BI85" s="444"/>
      <c r="BJ85" s="444"/>
      <c r="BK85" s="444"/>
      <c r="BL85" s="444"/>
      <c r="BM85" s="444"/>
      <c r="BN85" s="444"/>
      <c r="BO85" s="444"/>
    </row>
    <row r="86" spans="1:67" ht="15.95" customHeight="1" x14ac:dyDescent="0.15">
      <c r="A86" s="661"/>
      <c r="B86" s="501" t="s">
        <v>42</v>
      </c>
      <c r="C86" s="563">
        <f t="shared" si="24"/>
        <v>0</v>
      </c>
      <c r="D86" s="556"/>
      <c r="E86" s="557"/>
      <c r="F86" s="557"/>
      <c r="G86" s="557"/>
      <c r="H86" s="557"/>
      <c r="I86" s="554"/>
      <c r="J86" s="556"/>
      <c r="K86" s="554"/>
      <c r="L86" s="549"/>
      <c r="M86" s="628" t="s">
        <v>62</v>
      </c>
      <c r="N86" s="444"/>
      <c r="O86" s="444"/>
      <c r="P86" s="444"/>
      <c r="Q86" s="444"/>
      <c r="R86" s="444"/>
      <c r="S86" s="444"/>
      <c r="T86" s="444"/>
      <c r="U86" s="444"/>
      <c r="V86" s="444"/>
      <c r="W86" s="452"/>
      <c r="X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c r="AZ86" s="444"/>
      <c r="BA86" s="629" t="s">
        <v>63</v>
      </c>
      <c r="BB86" s="629" t="s">
        <v>63</v>
      </c>
      <c r="BC86" s="629" t="s">
        <v>63</v>
      </c>
      <c r="BD86" s="546">
        <f t="shared" si="20"/>
        <v>0</v>
      </c>
      <c r="BE86" s="546">
        <f t="shared" si="21"/>
        <v>0</v>
      </c>
      <c r="BF86" s="546" t="str">
        <f t="shared" si="22"/>
        <v/>
      </c>
      <c r="BG86" s="444"/>
      <c r="BH86" s="444"/>
      <c r="BI86" s="444"/>
      <c r="BJ86" s="444"/>
      <c r="BK86" s="444"/>
      <c r="BL86" s="444"/>
      <c r="BM86" s="444"/>
      <c r="BN86" s="444"/>
      <c r="BO86" s="444"/>
    </row>
    <row r="87" spans="1:67" ht="15.95" customHeight="1" x14ac:dyDescent="0.15">
      <c r="A87" s="661"/>
      <c r="B87" s="501" t="s">
        <v>23</v>
      </c>
      <c r="C87" s="563">
        <f t="shared" si="24"/>
        <v>0</v>
      </c>
      <c r="D87" s="556"/>
      <c r="E87" s="557"/>
      <c r="F87" s="557"/>
      <c r="G87" s="557"/>
      <c r="H87" s="557"/>
      <c r="I87" s="554"/>
      <c r="J87" s="556"/>
      <c r="K87" s="554"/>
      <c r="L87" s="549"/>
      <c r="M87" s="628" t="s">
        <v>62</v>
      </c>
      <c r="N87" s="444"/>
      <c r="O87" s="444"/>
      <c r="P87" s="444"/>
      <c r="Q87" s="444"/>
      <c r="R87" s="444"/>
      <c r="S87" s="444"/>
      <c r="T87" s="444"/>
      <c r="U87" s="444"/>
      <c r="V87" s="444"/>
      <c r="W87" s="452"/>
      <c r="X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c r="AZ87" s="444"/>
      <c r="BA87" s="629" t="s">
        <v>63</v>
      </c>
      <c r="BB87" s="629" t="s">
        <v>63</v>
      </c>
      <c r="BC87" s="629" t="s">
        <v>63</v>
      </c>
      <c r="BD87" s="546">
        <f t="shared" si="20"/>
        <v>0</v>
      </c>
      <c r="BE87" s="546">
        <f t="shared" si="21"/>
        <v>0</v>
      </c>
      <c r="BF87" s="546" t="str">
        <f t="shared" si="22"/>
        <v/>
      </c>
      <c r="BG87" s="444"/>
      <c r="BH87" s="444"/>
      <c r="BI87" s="444"/>
      <c r="BJ87" s="444"/>
      <c r="BK87" s="444"/>
      <c r="BL87" s="444"/>
      <c r="BM87" s="444"/>
      <c r="BN87" s="444"/>
      <c r="BO87" s="444"/>
    </row>
    <row r="88" spans="1:67" ht="15.95" customHeight="1" x14ac:dyDescent="0.15">
      <c r="A88" s="656"/>
      <c r="B88" s="502" t="s">
        <v>24</v>
      </c>
      <c r="C88" s="564">
        <f t="shared" si="24"/>
        <v>0</v>
      </c>
      <c r="D88" s="558"/>
      <c r="E88" s="559"/>
      <c r="F88" s="559"/>
      <c r="G88" s="559"/>
      <c r="H88" s="559"/>
      <c r="I88" s="560"/>
      <c r="J88" s="558"/>
      <c r="K88" s="560"/>
      <c r="L88" s="550"/>
      <c r="M88" s="628" t="s">
        <v>62</v>
      </c>
      <c r="N88" s="444"/>
      <c r="O88" s="444"/>
      <c r="P88" s="444"/>
      <c r="Q88" s="444"/>
      <c r="R88" s="444"/>
      <c r="S88" s="444"/>
      <c r="T88" s="444"/>
      <c r="U88" s="444"/>
      <c r="V88" s="444"/>
      <c r="W88" s="452"/>
      <c r="X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c r="BA88" s="629" t="s">
        <v>63</v>
      </c>
      <c r="BB88" s="629" t="s">
        <v>63</v>
      </c>
      <c r="BC88" s="629" t="s">
        <v>63</v>
      </c>
      <c r="BD88" s="546">
        <f>IF($C88&lt;&gt;($J88+$K88),1,0)</f>
        <v>0</v>
      </c>
      <c r="BE88" s="546">
        <f t="shared" si="21"/>
        <v>0</v>
      </c>
      <c r="BF88" s="546" t="str">
        <f>IF($C88=0,"",IF($L88="",IF($C88="","",1),0))</f>
        <v/>
      </c>
      <c r="BG88" s="444"/>
      <c r="BH88" s="444"/>
      <c r="BI88" s="444"/>
      <c r="BJ88" s="444"/>
      <c r="BK88" s="444"/>
      <c r="BL88" s="444"/>
      <c r="BM88" s="444"/>
      <c r="BN88" s="444"/>
      <c r="BO88" s="444"/>
    </row>
    <row r="89" spans="1:67" s="444" customFormat="1" ht="30" customHeight="1" x14ac:dyDescent="0.2">
      <c r="A89" s="526" t="s">
        <v>69</v>
      </c>
      <c r="B89" s="503"/>
      <c r="C89" s="503"/>
      <c r="D89" s="504"/>
      <c r="E89" s="504"/>
      <c r="F89" s="504"/>
      <c r="G89" s="505"/>
      <c r="H89" s="505"/>
      <c r="I89" s="505"/>
      <c r="J89" s="505"/>
      <c r="K89" s="506"/>
      <c r="L89" s="506"/>
      <c r="M89" s="630"/>
      <c r="N89" s="631"/>
      <c r="V89" s="452"/>
    </row>
    <row r="90" spans="1:67" ht="31.5" customHeight="1" x14ac:dyDescent="0.15">
      <c r="A90" s="655" t="s">
        <v>70</v>
      </c>
      <c r="B90" s="662"/>
      <c r="C90" s="677" t="s">
        <v>71</v>
      </c>
      <c r="D90" s="678"/>
      <c r="E90" s="677" t="s">
        <v>72</v>
      </c>
      <c r="F90" s="679"/>
      <c r="G90" s="680" t="s">
        <v>73</v>
      </c>
      <c r="H90" s="678"/>
      <c r="I90" s="507"/>
      <c r="J90" s="507"/>
      <c r="K90" s="507"/>
      <c r="L90" s="507"/>
      <c r="M90" s="630"/>
      <c r="N90" s="630"/>
      <c r="O90" s="630"/>
      <c r="P90" s="453"/>
      <c r="Q90" s="444"/>
      <c r="R90" s="444"/>
      <c r="S90" s="444"/>
      <c r="T90" s="444"/>
      <c r="U90" s="444"/>
      <c r="V90" s="444"/>
      <c r="W90" s="444"/>
      <c r="X90" s="452"/>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c r="AZ90" s="444"/>
      <c r="BA90" s="444"/>
      <c r="BB90" s="444"/>
      <c r="BC90" s="444"/>
      <c r="BD90" s="444"/>
      <c r="BE90" s="444"/>
      <c r="BF90" s="444"/>
      <c r="BG90" s="444"/>
      <c r="BH90" s="444"/>
      <c r="BI90" s="444"/>
      <c r="BJ90" s="444"/>
      <c r="BK90" s="444"/>
      <c r="BL90" s="444"/>
      <c r="BM90" s="444"/>
      <c r="BN90" s="444"/>
      <c r="BO90" s="444"/>
    </row>
    <row r="91" spans="1:67" ht="21" x14ac:dyDescent="0.15">
      <c r="A91" s="663"/>
      <c r="B91" s="663"/>
      <c r="C91" s="509" t="s">
        <v>74</v>
      </c>
      <c r="D91" s="510" t="s">
        <v>75</v>
      </c>
      <c r="E91" s="509" t="s">
        <v>74</v>
      </c>
      <c r="F91" s="511" t="s">
        <v>75</v>
      </c>
      <c r="G91" s="512" t="s">
        <v>74</v>
      </c>
      <c r="H91" s="510" t="s">
        <v>75</v>
      </c>
      <c r="I91" s="507"/>
      <c r="J91" s="507"/>
      <c r="K91" s="507"/>
      <c r="L91" s="507"/>
      <c r="M91" s="630"/>
      <c r="N91" s="630"/>
      <c r="O91" s="630"/>
      <c r="P91" s="453"/>
      <c r="Q91" s="444"/>
      <c r="R91" s="444"/>
      <c r="S91" s="444"/>
      <c r="T91" s="444"/>
      <c r="U91" s="444"/>
      <c r="V91" s="444"/>
      <c r="W91" s="444"/>
      <c r="X91" s="452"/>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c r="AZ91" s="444"/>
      <c r="BA91" s="444"/>
      <c r="BB91" s="444"/>
      <c r="BC91" s="444"/>
      <c r="BD91" s="444"/>
      <c r="BE91" s="444"/>
      <c r="BF91" s="444"/>
      <c r="BG91" s="444"/>
      <c r="BH91" s="444"/>
      <c r="BI91" s="444"/>
      <c r="BJ91" s="444"/>
      <c r="BK91" s="444"/>
      <c r="BL91" s="444"/>
      <c r="BM91" s="444"/>
      <c r="BN91" s="444"/>
      <c r="BO91" s="444"/>
    </row>
    <row r="92" spans="1:67" ht="15.95" customHeight="1" x14ac:dyDescent="0.15">
      <c r="A92" s="653" t="s">
        <v>76</v>
      </c>
      <c r="B92" s="653"/>
      <c r="C92" s="607"/>
      <c r="D92" s="608"/>
      <c r="E92" s="607"/>
      <c r="F92" s="609"/>
      <c r="G92" s="610"/>
      <c r="H92" s="608"/>
      <c r="I92" s="507"/>
      <c r="J92" s="507"/>
      <c r="K92" s="507"/>
      <c r="L92" s="507"/>
      <c r="M92" s="630"/>
      <c r="N92" s="630"/>
      <c r="O92" s="630"/>
      <c r="P92" s="453"/>
      <c r="Q92" s="444"/>
      <c r="R92" s="444"/>
      <c r="S92" s="444"/>
      <c r="T92" s="444"/>
      <c r="U92" s="444"/>
      <c r="V92" s="444"/>
      <c r="W92" s="444"/>
      <c r="X92" s="452"/>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c r="AZ92" s="444"/>
      <c r="BA92" s="444"/>
      <c r="BB92" s="444"/>
      <c r="BC92" s="444"/>
      <c r="BD92" s="444"/>
      <c r="BE92" s="444"/>
      <c r="BF92" s="444"/>
      <c r="BG92" s="444"/>
      <c r="BH92" s="444"/>
      <c r="BI92" s="444"/>
      <c r="BJ92" s="444"/>
      <c r="BK92" s="444"/>
      <c r="BL92" s="444"/>
      <c r="BM92" s="444"/>
      <c r="BN92" s="444"/>
      <c r="BO92" s="444"/>
    </row>
    <row r="93" spans="1:67" ht="15.95" customHeight="1" x14ac:dyDescent="0.15">
      <c r="A93" s="657" t="s">
        <v>77</v>
      </c>
      <c r="B93" s="657"/>
      <c r="C93" s="611"/>
      <c r="D93" s="612"/>
      <c r="E93" s="611"/>
      <c r="F93" s="613"/>
      <c r="G93" s="614"/>
      <c r="H93" s="612"/>
      <c r="I93" s="507"/>
      <c r="J93" s="507"/>
      <c r="K93" s="507"/>
      <c r="L93" s="507"/>
      <c r="M93" s="630"/>
      <c r="N93" s="630"/>
      <c r="O93" s="630"/>
      <c r="P93" s="453"/>
      <c r="Q93" s="444"/>
      <c r="R93" s="444"/>
      <c r="S93" s="444"/>
      <c r="T93" s="444"/>
      <c r="U93" s="444"/>
      <c r="V93" s="444"/>
      <c r="W93" s="444"/>
      <c r="X93" s="452"/>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c r="AZ93" s="444"/>
      <c r="BA93" s="444"/>
      <c r="BB93" s="444"/>
      <c r="BC93" s="444"/>
      <c r="BD93" s="444"/>
      <c r="BE93" s="444"/>
      <c r="BF93" s="444"/>
      <c r="BG93" s="444"/>
      <c r="BH93" s="444"/>
      <c r="BI93" s="444"/>
      <c r="BJ93" s="444"/>
      <c r="BK93" s="444"/>
      <c r="BL93" s="444"/>
      <c r="BM93" s="444"/>
      <c r="BN93" s="444"/>
      <c r="BO93" s="444"/>
    </row>
    <row r="94" spans="1:67" ht="15.95" customHeight="1" x14ac:dyDescent="0.15">
      <c r="A94" s="657" t="s">
        <v>78</v>
      </c>
      <c r="B94" s="657"/>
      <c r="C94" s="611"/>
      <c r="D94" s="612"/>
      <c r="E94" s="611"/>
      <c r="F94" s="613"/>
      <c r="G94" s="614"/>
      <c r="H94" s="612"/>
      <c r="I94" s="507"/>
      <c r="J94" s="507"/>
      <c r="K94" s="507"/>
      <c r="L94" s="507"/>
      <c r="M94" s="630"/>
      <c r="N94" s="630"/>
      <c r="O94" s="630"/>
      <c r="P94" s="453"/>
      <c r="Q94" s="444"/>
      <c r="R94" s="444"/>
      <c r="S94" s="444"/>
      <c r="T94" s="444"/>
      <c r="U94" s="444"/>
      <c r="V94" s="444"/>
      <c r="W94" s="444"/>
      <c r="X94" s="452"/>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c r="AZ94" s="444"/>
      <c r="BA94" s="444"/>
      <c r="BB94" s="444"/>
      <c r="BC94" s="444"/>
      <c r="BD94" s="444"/>
      <c r="BE94" s="444"/>
      <c r="BF94" s="444"/>
      <c r="BG94" s="444"/>
      <c r="BH94" s="444"/>
      <c r="BI94" s="444"/>
      <c r="BJ94" s="444"/>
      <c r="BK94" s="444"/>
      <c r="BL94" s="444"/>
      <c r="BM94" s="444"/>
      <c r="BN94" s="444"/>
      <c r="BO94" s="444"/>
    </row>
    <row r="95" spans="1:67" ht="24.75" customHeight="1" x14ac:dyDescent="0.15">
      <c r="A95" s="658" t="s">
        <v>79</v>
      </c>
      <c r="B95" s="658"/>
      <c r="C95" s="558"/>
      <c r="D95" s="574"/>
      <c r="E95" s="558"/>
      <c r="F95" s="606"/>
      <c r="G95" s="585"/>
      <c r="H95" s="574"/>
      <c r="I95" s="507"/>
      <c r="J95" s="507"/>
      <c r="K95" s="507"/>
      <c r="L95" s="507"/>
      <c r="M95" s="630"/>
      <c r="N95" s="630"/>
      <c r="O95" s="630"/>
      <c r="P95" s="453"/>
      <c r="Q95" s="444"/>
      <c r="R95" s="444"/>
      <c r="S95" s="444"/>
      <c r="T95" s="444"/>
      <c r="U95" s="444"/>
      <c r="V95" s="444"/>
      <c r="W95" s="444"/>
      <c r="X95" s="452"/>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c r="BA95" s="444"/>
      <c r="BB95" s="444"/>
      <c r="BC95" s="444"/>
      <c r="BD95" s="444"/>
      <c r="BE95" s="444"/>
      <c r="BF95" s="444"/>
      <c r="BG95" s="444"/>
      <c r="BH95" s="444"/>
      <c r="BI95" s="444"/>
      <c r="BJ95" s="444"/>
      <c r="BK95" s="444"/>
      <c r="BL95" s="444"/>
      <c r="BM95" s="444"/>
      <c r="BN95" s="444"/>
      <c r="BO95" s="444"/>
    </row>
    <row r="96" spans="1:67" s="444" customFormat="1" ht="30" customHeight="1" x14ac:dyDescent="0.2">
      <c r="A96" s="513" t="s">
        <v>80</v>
      </c>
      <c r="B96" s="514"/>
      <c r="C96" s="493"/>
      <c r="D96" s="493"/>
      <c r="E96" s="493"/>
      <c r="F96" s="493"/>
      <c r="G96" s="493"/>
      <c r="H96" s="493"/>
      <c r="I96" s="515"/>
      <c r="J96" s="514"/>
      <c r="K96" s="506"/>
      <c r="L96" s="506"/>
      <c r="M96" s="630"/>
      <c r="N96" s="442"/>
      <c r="V96" s="452"/>
    </row>
    <row r="97" spans="1:67" s="444" customFormat="1" ht="30" customHeight="1" x14ac:dyDescent="0.2">
      <c r="A97" s="516" t="s">
        <v>81</v>
      </c>
      <c r="B97" s="517"/>
      <c r="C97" s="517"/>
      <c r="D97" s="517"/>
      <c r="E97" s="517"/>
      <c r="F97" s="517"/>
      <c r="G97" s="517"/>
      <c r="H97" s="517"/>
      <c r="I97" s="517"/>
      <c r="J97" s="517"/>
      <c r="K97" s="518"/>
      <c r="L97" s="498"/>
      <c r="M97" s="626"/>
      <c r="N97" s="626"/>
      <c r="V97" s="452"/>
    </row>
    <row r="98" spans="1:67" ht="15" x14ac:dyDescent="0.2">
      <c r="A98" s="659" t="s">
        <v>4</v>
      </c>
      <c r="B98" s="659" t="s">
        <v>6</v>
      </c>
      <c r="C98" s="519"/>
      <c r="D98" s="519"/>
      <c r="E98" s="519"/>
      <c r="F98" s="519"/>
      <c r="G98" s="520"/>
      <c r="H98" s="521"/>
      <c r="I98" s="521"/>
      <c r="J98" s="521"/>
      <c r="K98" s="522"/>
      <c r="L98" s="491"/>
      <c r="M98" s="444"/>
      <c r="N98" s="444"/>
      <c r="O98" s="444"/>
      <c r="P98" s="444"/>
      <c r="Q98" s="444"/>
      <c r="R98" s="444"/>
      <c r="S98" s="444"/>
      <c r="T98" s="444"/>
      <c r="U98" s="444"/>
      <c r="V98" s="452"/>
      <c r="W98" s="444"/>
      <c r="X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c r="AZ98" s="444"/>
      <c r="BA98" s="444"/>
      <c r="BB98" s="444"/>
      <c r="BC98" s="444"/>
      <c r="BD98" s="444"/>
      <c r="BE98" s="444"/>
      <c r="BF98" s="444"/>
      <c r="BG98" s="444"/>
      <c r="BH98" s="444"/>
      <c r="BI98" s="444"/>
      <c r="BJ98" s="444"/>
      <c r="BK98" s="444"/>
      <c r="BL98" s="444"/>
      <c r="BM98" s="444"/>
      <c r="BN98" s="444"/>
      <c r="BO98" s="444"/>
    </row>
    <row r="99" spans="1:67" ht="15" x14ac:dyDescent="0.2">
      <c r="A99" s="660"/>
      <c r="B99" s="660"/>
      <c r="C99" s="523"/>
      <c r="D99" s="519"/>
      <c r="E99" s="520"/>
      <c r="F99" s="520"/>
      <c r="G99" s="520"/>
      <c r="H99" s="521"/>
      <c r="I99" s="521"/>
      <c r="J99" s="521"/>
      <c r="K99" s="522"/>
      <c r="L99" s="491"/>
      <c r="M99" s="444"/>
      <c r="N99" s="444"/>
      <c r="O99" s="444"/>
      <c r="P99" s="444"/>
      <c r="Q99" s="444"/>
      <c r="R99" s="444"/>
      <c r="S99" s="444"/>
      <c r="T99" s="444"/>
      <c r="U99" s="444"/>
      <c r="V99" s="452"/>
      <c r="W99" s="444"/>
      <c r="X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c r="AZ99" s="444"/>
      <c r="BA99" s="444"/>
      <c r="BB99" s="444"/>
      <c r="BC99" s="444"/>
      <c r="BD99" s="444"/>
      <c r="BE99" s="444"/>
      <c r="BF99" s="444"/>
      <c r="BG99" s="444"/>
      <c r="BH99" s="444"/>
      <c r="BI99" s="444"/>
      <c r="BJ99" s="444"/>
      <c r="BK99" s="444"/>
      <c r="BL99" s="444"/>
      <c r="BM99" s="444"/>
      <c r="BN99" s="444"/>
      <c r="BO99" s="444"/>
    </row>
    <row r="100" spans="1:67" ht="21" x14ac:dyDescent="0.2">
      <c r="A100" s="524" t="s">
        <v>82</v>
      </c>
      <c r="B100" s="593">
        <v>2</v>
      </c>
      <c r="C100" s="525"/>
      <c r="D100" s="525"/>
      <c r="E100" s="525"/>
      <c r="F100" s="525"/>
      <c r="G100" s="489"/>
      <c r="H100" s="521"/>
      <c r="I100" s="521"/>
      <c r="J100" s="521"/>
      <c r="K100" s="522"/>
      <c r="L100" s="491"/>
      <c r="M100" s="444"/>
      <c r="N100" s="444"/>
      <c r="O100" s="444"/>
      <c r="P100" s="444"/>
      <c r="Q100" s="444"/>
      <c r="R100" s="444"/>
      <c r="S100" s="444"/>
      <c r="T100" s="444"/>
      <c r="U100" s="444"/>
      <c r="V100" s="452"/>
      <c r="W100" s="444"/>
      <c r="X100" s="444"/>
      <c r="AD100" s="444"/>
      <c r="AE100" s="444"/>
      <c r="BA100" s="444"/>
      <c r="BB100" s="444"/>
      <c r="BC100" s="444"/>
      <c r="BD100" s="444"/>
      <c r="BE100" s="444"/>
    </row>
    <row r="101" spans="1:67" s="444" customFormat="1" ht="30" customHeight="1" x14ac:dyDescent="0.2">
      <c r="A101" s="526" t="s">
        <v>83</v>
      </c>
      <c r="B101" s="527"/>
      <c r="C101" s="528"/>
      <c r="D101" s="529"/>
      <c r="E101" s="530"/>
      <c r="F101" s="531"/>
      <c r="G101" s="531"/>
      <c r="H101" s="531"/>
      <c r="I101" s="531"/>
      <c r="J101" s="531"/>
      <c r="K101" s="532"/>
      <c r="L101" s="531"/>
      <c r="M101" s="626"/>
      <c r="N101" s="626"/>
      <c r="V101" s="452"/>
    </row>
    <row r="102" spans="1:67" ht="23.25" customHeight="1" x14ac:dyDescent="0.2">
      <c r="A102" s="655" t="s">
        <v>84</v>
      </c>
      <c r="B102" s="655" t="s">
        <v>85</v>
      </c>
      <c r="C102" s="654" t="s">
        <v>86</v>
      </c>
      <c r="D102" s="654"/>
      <c r="E102" s="654"/>
      <c r="F102" s="655" t="s">
        <v>87</v>
      </c>
      <c r="G102" s="444"/>
      <c r="H102" s="444"/>
      <c r="I102" s="444"/>
      <c r="J102" s="533"/>
      <c r="K102" s="491"/>
      <c r="L102" s="491"/>
      <c r="M102" s="444"/>
      <c r="N102" s="444"/>
      <c r="O102" s="444"/>
      <c r="P102" s="444"/>
      <c r="Q102" s="444"/>
      <c r="R102" s="444"/>
      <c r="S102" s="444"/>
      <c r="T102" s="444"/>
      <c r="U102" s="452"/>
      <c r="V102" s="444"/>
      <c r="W102" s="444"/>
      <c r="X102" s="444"/>
      <c r="AD102" s="444"/>
      <c r="AE102" s="444"/>
      <c r="AF102" s="444"/>
      <c r="AG102" s="444"/>
      <c r="AH102" s="444"/>
      <c r="AI102" s="444"/>
      <c r="AJ102" s="444"/>
      <c r="BA102" s="444"/>
      <c r="BB102" s="444"/>
      <c r="BC102" s="444"/>
      <c r="BD102" s="444"/>
      <c r="BE102" s="444"/>
    </row>
    <row r="103" spans="1:67" ht="29.25" customHeight="1" x14ac:dyDescent="0.2">
      <c r="A103" s="656"/>
      <c r="B103" s="656"/>
      <c r="C103" s="534" t="s">
        <v>88</v>
      </c>
      <c r="D103" s="534" t="s">
        <v>89</v>
      </c>
      <c r="E103" s="534" t="s">
        <v>90</v>
      </c>
      <c r="F103" s="656"/>
      <c r="G103" s="444"/>
      <c r="H103" s="444"/>
      <c r="I103" s="444"/>
      <c r="J103" s="533"/>
      <c r="K103" s="491"/>
      <c r="L103" s="491"/>
      <c r="M103" s="444"/>
      <c r="N103" s="444"/>
      <c r="O103" s="444"/>
      <c r="P103" s="444"/>
      <c r="Q103" s="444"/>
      <c r="R103" s="444"/>
      <c r="S103" s="444"/>
      <c r="T103" s="444"/>
      <c r="U103" s="452"/>
      <c r="V103" s="444"/>
      <c r="W103" s="444"/>
      <c r="X103" s="444"/>
      <c r="AD103" s="444"/>
      <c r="AE103" s="444"/>
      <c r="AF103" s="444"/>
      <c r="AG103" s="444"/>
      <c r="AH103" s="444"/>
      <c r="AI103" s="444"/>
      <c r="AJ103" s="444"/>
      <c r="BA103" s="444"/>
      <c r="BB103" s="444"/>
      <c r="BC103" s="444"/>
      <c r="BD103" s="444"/>
      <c r="BE103" s="444"/>
    </row>
    <row r="104" spans="1:67" ht="30.75" customHeight="1" x14ac:dyDescent="0.2">
      <c r="A104" s="535" t="s">
        <v>91</v>
      </c>
      <c r="B104" s="594">
        <v>16</v>
      </c>
      <c r="C104" s="594"/>
      <c r="D104" s="594">
        <v>7</v>
      </c>
      <c r="E104" s="594">
        <v>9</v>
      </c>
      <c r="F104" s="594">
        <v>16</v>
      </c>
      <c r="G104" s="444"/>
      <c r="H104" s="444"/>
      <c r="I104" s="444"/>
      <c r="J104" s="533"/>
      <c r="K104" s="491"/>
      <c r="L104" s="491"/>
      <c r="M104" s="444"/>
      <c r="N104" s="444"/>
      <c r="O104" s="444"/>
      <c r="P104" s="444"/>
      <c r="Q104" s="444"/>
      <c r="R104" s="444"/>
      <c r="S104" s="444"/>
      <c r="T104" s="444"/>
      <c r="U104" s="452"/>
      <c r="V104" s="444"/>
      <c r="W104" s="444"/>
      <c r="X104" s="444"/>
      <c r="AD104" s="444"/>
      <c r="AE104" s="444"/>
      <c r="AF104" s="444"/>
      <c r="AG104" s="444"/>
      <c r="AH104" s="444"/>
      <c r="AI104" s="444"/>
      <c r="AJ104" s="444"/>
      <c r="BA104" s="444"/>
      <c r="BB104" s="444"/>
      <c r="BC104" s="444"/>
      <c r="BD104" s="444"/>
      <c r="BE104" s="444"/>
    </row>
    <row r="105" spans="1:67" ht="36.75" customHeight="1" x14ac:dyDescent="0.2">
      <c r="A105" s="536" t="s">
        <v>92</v>
      </c>
      <c r="B105" s="593"/>
      <c r="C105" s="593"/>
      <c r="D105" s="593"/>
      <c r="E105" s="593"/>
      <c r="F105" s="593"/>
      <c r="G105" s="444"/>
      <c r="H105" s="444"/>
      <c r="I105" s="444"/>
      <c r="J105" s="533"/>
      <c r="K105" s="491"/>
      <c r="L105" s="491"/>
      <c r="M105" s="444"/>
      <c r="N105" s="444"/>
      <c r="O105" s="444"/>
      <c r="P105" s="444"/>
      <c r="Q105" s="444"/>
      <c r="R105" s="444"/>
      <c r="S105" s="444"/>
      <c r="T105" s="444"/>
      <c r="U105" s="452"/>
      <c r="V105" s="444"/>
      <c r="W105" s="444"/>
      <c r="X105" s="444"/>
      <c r="AD105" s="444"/>
      <c r="AE105" s="444"/>
      <c r="AF105" s="444"/>
      <c r="AG105" s="444"/>
      <c r="AH105" s="444"/>
      <c r="AI105" s="444"/>
      <c r="AJ105" s="444"/>
      <c r="BA105" s="444"/>
      <c r="BB105" s="444"/>
      <c r="BC105" s="444"/>
      <c r="BD105" s="444"/>
      <c r="BE105" s="444"/>
    </row>
    <row r="106" spans="1:67" ht="38.25" customHeight="1" x14ac:dyDescent="0.2">
      <c r="A106" s="537" t="s">
        <v>93</v>
      </c>
      <c r="B106" s="593"/>
      <c r="C106" s="593"/>
      <c r="D106" s="593"/>
      <c r="E106" s="593"/>
      <c r="F106" s="593"/>
      <c r="G106" s="444"/>
      <c r="H106" s="444"/>
      <c r="I106" s="444"/>
      <c r="J106" s="533"/>
      <c r="K106" s="491"/>
      <c r="L106" s="491"/>
      <c r="M106" s="444"/>
      <c r="N106" s="444"/>
      <c r="O106" s="444"/>
      <c r="P106" s="444"/>
      <c r="Q106" s="444"/>
      <c r="R106" s="444"/>
      <c r="S106" s="444"/>
      <c r="T106" s="444"/>
      <c r="U106" s="452"/>
      <c r="V106" s="444"/>
      <c r="W106" s="444"/>
      <c r="X106" s="444"/>
      <c r="AD106" s="444"/>
      <c r="AE106" s="444"/>
      <c r="AF106" s="444"/>
      <c r="AG106" s="444"/>
      <c r="AH106" s="444"/>
      <c r="AI106" s="444"/>
      <c r="AJ106" s="444"/>
      <c r="BA106" s="444"/>
      <c r="BB106" s="444"/>
      <c r="BC106" s="444"/>
      <c r="BD106" s="444"/>
      <c r="BE106" s="444"/>
    </row>
    <row r="107" spans="1:67" s="444" customFormat="1" ht="30" customHeight="1" x14ac:dyDescent="0.2">
      <c r="A107" s="538" t="s">
        <v>94</v>
      </c>
      <c r="B107" s="508"/>
      <c r="C107" s="508"/>
      <c r="D107" s="508"/>
      <c r="E107" s="508"/>
      <c r="F107" s="508"/>
      <c r="G107" s="508"/>
      <c r="K107" s="533"/>
      <c r="V107" s="452"/>
    </row>
    <row r="108" spans="1:67" ht="15" x14ac:dyDescent="0.2">
      <c r="A108" s="635" t="s">
        <v>95</v>
      </c>
      <c r="B108" s="637" t="s">
        <v>96</v>
      </c>
      <c r="C108" s="453"/>
      <c r="D108" s="453"/>
      <c r="E108" s="453"/>
      <c r="F108" s="453"/>
      <c r="G108" s="444"/>
      <c r="H108" s="444"/>
      <c r="I108" s="444"/>
      <c r="J108" s="533"/>
      <c r="K108" s="498"/>
      <c r="L108" s="491"/>
      <c r="M108" s="444"/>
      <c r="N108" s="444"/>
      <c r="O108" s="444"/>
      <c r="P108" s="444"/>
      <c r="Q108" s="444"/>
      <c r="R108" s="444"/>
      <c r="S108" s="444"/>
      <c r="T108" s="444"/>
      <c r="U108" s="452"/>
      <c r="V108" s="444"/>
      <c r="W108" s="444"/>
      <c r="X108" s="444"/>
      <c r="AD108" s="444"/>
      <c r="AE108" s="444"/>
      <c r="AF108" s="444"/>
      <c r="AG108" s="444"/>
      <c r="AH108" s="444"/>
      <c r="AI108" s="444"/>
      <c r="AJ108" s="444"/>
      <c r="BA108" s="444"/>
      <c r="BB108" s="444"/>
      <c r="BC108" s="444"/>
      <c r="BD108" s="444"/>
      <c r="BE108" s="444"/>
    </row>
    <row r="109" spans="1:67" ht="15.95" customHeight="1" x14ac:dyDescent="0.2">
      <c r="A109" s="500" t="s">
        <v>97</v>
      </c>
      <c r="B109" s="551">
        <v>5</v>
      </c>
      <c r="C109" s="453"/>
      <c r="D109" s="453"/>
      <c r="E109" s="453"/>
      <c r="F109" s="453"/>
      <c r="G109" s="444"/>
      <c r="H109" s="444"/>
      <c r="I109" s="444"/>
      <c r="J109" s="533"/>
      <c r="K109" s="540"/>
      <c r="L109" s="491"/>
      <c r="M109" s="444"/>
      <c r="N109" s="444"/>
      <c r="O109" s="444"/>
      <c r="P109" s="444"/>
      <c r="Q109" s="444"/>
      <c r="R109" s="444"/>
      <c r="S109" s="444"/>
      <c r="T109" s="444"/>
      <c r="U109" s="452"/>
      <c r="V109" s="444"/>
      <c r="W109" s="444"/>
      <c r="X109" s="444"/>
      <c r="AD109" s="444"/>
      <c r="AE109" s="444"/>
      <c r="AF109" s="444"/>
      <c r="AG109" s="444"/>
      <c r="AH109" s="444"/>
      <c r="AI109" s="444"/>
      <c r="AJ109" s="444"/>
      <c r="BA109" s="444"/>
      <c r="BB109" s="444"/>
      <c r="BC109" s="444"/>
      <c r="BD109" s="444"/>
      <c r="BE109" s="444"/>
    </row>
    <row r="110" spans="1:67" ht="15.95" customHeight="1" x14ac:dyDescent="0.2">
      <c r="A110" s="501" t="s">
        <v>98</v>
      </c>
      <c r="B110" s="552"/>
      <c r="C110" s="453"/>
      <c r="D110" s="453"/>
      <c r="E110" s="453"/>
      <c r="F110" s="453"/>
      <c r="G110" s="444"/>
      <c r="H110" s="444"/>
      <c r="I110" s="444"/>
      <c r="J110" s="533"/>
      <c r="K110" s="540"/>
      <c r="L110" s="491"/>
      <c r="M110" s="444"/>
      <c r="N110" s="444"/>
      <c r="O110" s="444"/>
      <c r="P110" s="444"/>
      <c r="Q110" s="444"/>
      <c r="R110" s="444"/>
      <c r="S110" s="444"/>
      <c r="T110" s="444"/>
      <c r="U110" s="452"/>
      <c r="V110" s="444"/>
      <c r="W110" s="444"/>
      <c r="X110" s="444"/>
      <c r="AD110" s="444"/>
      <c r="AE110" s="444"/>
      <c r="AF110" s="444"/>
      <c r="AG110" s="444"/>
      <c r="AH110" s="444"/>
      <c r="AI110" s="444"/>
      <c r="AJ110" s="444"/>
      <c r="BA110" s="444"/>
      <c r="BB110" s="444"/>
      <c r="BC110" s="444"/>
      <c r="BD110" s="444"/>
      <c r="BE110" s="444"/>
    </row>
    <row r="111" spans="1:67" ht="15.95" customHeight="1" x14ac:dyDescent="0.2">
      <c r="A111" s="501" t="s">
        <v>99</v>
      </c>
      <c r="B111" s="552"/>
      <c r="C111" s="453"/>
      <c r="D111" s="453"/>
      <c r="E111" s="453"/>
      <c r="F111" s="453"/>
      <c r="G111" s="444"/>
      <c r="H111" s="444"/>
      <c r="I111" s="444"/>
      <c r="J111" s="444"/>
      <c r="K111" s="541"/>
      <c r="L111" s="491"/>
      <c r="M111" s="444"/>
      <c r="N111" s="444"/>
      <c r="O111" s="444"/>
      <c r="P111" s="444"/>
      <c r="Q111" s="444"/>
      <c r="R111" s="444"/>
      <c r="S111" s="444"/>
      <c r="T111" s="444"/>
      <c r="U111" s="452"/>
      <c r="V111" s="444"/>
      <c r="W111" s="444"/>
      <c r="X111" s="444"/>
      <c r="AD111" s="444"/>
      <c r="AE111" s="444"/>
      <c r="AF111" s="444"/>
      <c r="AG111" s="444"/>
      <c r="AH111" s="444"/>
      <c r="AI111" s="444"/>
      <c r="AJ111" s="444"/>
      <c r="BA111" s="444"/>
      <c r="BB111" s="444"/>
      <c r="BC111" s="444"/>
      <c r="BD111" s="444"/>
      <c r="BE111" s="444"/>
    </row>
    <row r="112" spans="1:67" ht="15.95" customHeight="1" x14ac:dyDescent="0.2">
      <c r="A112" s="501" t="s">
        <v>100</v>
      </c>
      <c r="B112" s="552"/>
      <c r="C112" s="453"/>
      <c r="D112" s="453"/>
      <c r="E112" s="453"/>
      <c r="F112" s="453"/>
      <c r="G112" s="444"/>
      <c r="H112" s="444"/>
      <c r="I112" s="444"/>
      <c r="J112" s="444"/>
      <c r="K112" s="541"/>
      <c r="L112" s="491"/>
      <c r="M112" s="444"/>
      <c r="N112" s="444"/>
      <c r="O112" s="444"/>
      <c r="P112" s="444"/>
      <c r="Q112" s="444"/>
      <c r="R112" s="444"/>
      <c r="S112" s="444"/>
      <c r="T112" s="444"/>
      <c r="U112" s="452"/>
      <c r="V112" s="444"/>
      <c r="W112" s="444"/>
      <c r="X112" s="444"/>
      <c r="AD112" s="444"/>
      <c r="AE112" s="444"/>
      <c r="AF112" s="444"/>
      <c r="AG112" s="444"/>
      <c r="AH112" s="444"/>
      <c r="AI112" s="444"/>
      <c r="AJ112" s="444"/>
      <c r="BA112" s="444"/>
      <c r="BB112" s="444"/>
      <c r="BC112" s="444"/>
      <c r="BD112" s="444"/>
      <c r="BE112" s="444"/>
    </row>
    <row r="113" spans="1:57" ht="15.95" customHeight="1" x14ac:dyDescent="0.2">
      <c r="A113" s="501" t="s">
        <v>101</v>
      </c>
      <c r="B113" s="552"/>
      <c r="C113" s="453"/>
      <c r="D113" s="453"/>
      <c r="E113" s="453"/>
      <c r="F113" s="453"/>
      <c r="G113" s="444"/>
      <c r="H113" s="444"/>
      <c r="I113" s="444"/>
      <c r="J113" s="444"/>
      <c r="K113" s="541"/>
      <c r="L113" s="491"/>
      <c r="M113" s="444"/>
      <c r="N113" s="444"/>
      <c r="O113" s="444"/>
      <c r="P113" s="444"/>
      <c r="Q113" s="444"/>
      <c r="R113" s="444"/>
      <c r="S113" s="444"/>
      <c r="T113" s="444"/>
      <c r="U113" s="452"/>
      <c r="V113" s="444"/>
      <c r="W113" s="444"/>
      <c r="X113" s="444"/>
      <c r="AD113" s="444"/>
      <c r="AE113" s="444"/>
      <c r="AF113" s="444"/>
      <c r="AG113" s="444"/>
      <c r="AH113" s="444"/>
      <c r="AI113" s="444"/>
      <c r="AJ113" s="444"/>
      <c r="BA113" s="444"/>
      <c r="BB113" s="444"/>
      <c r="BC113" s="444"/>
      <c r="BD113" s="444"/>
      <c r="BE113" s="444"/>
    </row>
    <row r="114" spans="1:57" ht="15.95" customHeight="1" x14ac:dyDescent="0.2">
      <c r="A114" s="635" t="s">
        <v>27</v>
      </c>
      <c r="B114" s="615">
        <f>SUM(B109:B113)</f>
        <v>5</v>
      </c>
      <c r="C114" s="542"/>
      <c r="D114" s="453"/>
      <c r="E114" s="453"/>
      <c r="F114" s="453"/>
      <c r="G114" s="444"/>
      <c r="H114" s="444"/>
      <c r="I114" s="444"/>
      <c r="J114" s="444"/>
      <c r="K114" s="541"/>
      <c r="L114" s="491"/>
      <c r="M114" s="444"/>
      <c r="N114" s="444"/>
      <c r="O114" s="444"/>
      <c r="P114" s="444"/>
      <c r="Q114" s="444"/>
      <c r="R114" s="444"/>
      <c r="S114" s="444"/>
      <c r="T114" s="444"/>
      <c r="U114" s="452"/>
      <c r="V114" s="444"/>
      <c r="W114" s="444"/>
      <c r="X114" s="444"/>
      <c r="AD114" s="444"/>
      <c r="AE114" s="444"/>
      <c r="AF114" s="444"/>
      <c r="AG114" s="444"/>
      <c r="AH114" s="444"/>
      <c r="AI114" s="444"/>
      <c r="AJ114" s="444"/>
      <c r="BA114" s="444"/>
      <c r="BB114" s="444"/>
      <c r="BC114" s="444"/>
      <c r="BD114" s="444"/>
      <c r="BE114" s="444"/>
    </row>
    <row r="115" spans="1:57" s="444" customFormat="1" x14ac:dyDescent="0.2">
      <c r="A115" s="543"/>
      <c r="L115" s="541"/>
      <c r="V115" s="452"/>
    </row>
    <row r="116" spans="1:57" s="444" customFormat="1" x14ac:dyDescent="0.2">
      <c r="A116" s="543"/>
      <c r="L116" s="541"/>
      <c r="V116" s="452"/>
    </row>
    <row r="117" spans="1:57" s="444" customFormat="1" x14ac:dyDescent="0.2">
      <c r="A117" s="543"/>
      <c r="L117" s="541"/>
      <c r="V117" s="452"/>
    </row>
    <row r="118" spans="1:57" s="444" customFormat="1" x14ac:dyDescent="0.2">
      <c r="A118" s="543"/>
      <c r="L118" s="541"/>
      <c r="V118" s="452"/>
    </row>
    <row r="119" spans="1:57" s="444" customFormat="1" x14ac:dyDescent="0.2">
      <c r="A119" s="543"/>
      <c r="L119" s="541"/>
      <c r="V119" s="452"/>
    </row>
    <row r="120" spans="1:57" s="444" customFormat="1" x14ac:dyDescent="0.2">
      <c r="A120" s="543"/>
      <c r="L120" s="541"/>
      <c r="V120" s="452"/>
    </row>
    <row r="121" spans="1:57" s="444" customFormat="1" x14ac:dyDescent="0.2">
      <c r="A121" s="543"/>
      <c r="L121" s="541"/>
      <c r="V121" s="452"/>
    </row>
    <row r="122" spans="1:57" s="444" customFormat="1" x14ac:dyDescent="0.2">
      <c r="A122" s="543"/>
      <c r="L122" s="541"/>
      <c r="V122" s="452"/>
    </row>
    <row r="123" spans="1:57" s="444" customFormat="1" x14ac:dyDescent="0.2">
      <c r="A123" s="543"/>
      <c r="L123" s="541"/>
      <c r="V123" s="452"/>
    </row>
    <row r="124" spans="1:57" s="444" customFormat="1" x14ac:dyDescent="0.2">
      <c r="A124" s="543"/>
      <c r="L124" s="541"/>
      <c r="V124" s="452"/>
    </row>
    <row r="125" spans="1:57" s="444" customFormat="1" x14ac:dyDescent="0.2">
      <c r="A125" s="543"/>
      <c r="L125" s="541"/>
      <c r="V125" s="452"/>
    </row>
    <row r="126" spans="1:57" s="444" customFormat="1" x14ac:dyDescent="0.2">
      <c r="A126" s="543"/>
      <c r="L126" s="541"/>
      <c r="V126" s="452"/>
    </row>
    <row r="127" spans="1:57" s="444" customFormat="1" x14ac:dyDescent="0.2">
      <c r="A127" s="543"/>
      <c r="L127" s="541"/>
      <c r="V127" s="452"/>
    </row>
    <row r="128" spans="1:57" s="444" customFormat="1" x14ac:dyDescent="0.2">
      <c r="A128" s="543"/>
      <c r="L128" s="541"/>
      <c r="V128" s="452"/>
    </row>
    <row r="129" spans="1:22" s="444" customFormat="1" x14ac:dyDescent="0.2">
      <c r="A129" s="543"/>
      <c r="L129" s="541"/>
      <c r="V129" s="452"/>
    </row>
    <row r="130" spans="1:22" s="444" customFormat="1" x14ac:dyDescent="0.2">
      <c r="A130" s="543"/>
      <c r="L130" s="541"/>
      <c r="V130" s="452"/>
    </row>
    <row r="131" spans="1:22" s="444" customFormat="1" x14ac:dyDescent="0.2">
      <c r="A131" s="543"/>
      <c r="L131" s="541"/>
      <c r="V131" s="452"/>
    </row>
    <row r="132" spans="1:22" s="444" customFormat="1" x14ac:dyDescent="0.2">
      <c r="A132" s="543"/>
      <c r="L132" s="541"/>
      <c r="V132" s="452"/>
    </row>
    <row r="133" spans="1:22" s="444" customFormat="1" x14ac:dyDescent="0.2">
      <c r="A133" s="543"/>
      <c r="L133" s="541"/>
      <c r="V133" s="452"/>
    </row>
    <row r="134" spans="1:22" s="444" customFormat="1" x14ac:dyDescent="0.2">
      <c r="A134" s="543"/>
      <c r="L134" s="541"/>
      <c r="V134" s="452"/>
    </row>
    <row r="135" spans="1:22" s="444" customFormat="1" x14ac:dyDescent="0.2">
      <c r="A135" s="543"/>
      <c r="L135" s="541"/>
      <c r="V135" s="452"/>
    </row>
    <row r="136" spans="1:22" s="444" customFormat="1" x14ac:dyDescent="0.2">
      <c r="A136" s="543"/>
      <c r="L136" s="541"/>
      <c r="V136" s="452"/>
    </row>
    <row r="137" spans="1:22" s="444" customFormat="1" x14ac:dyDescent="0.2">
      <c r="A137" s="543"/>
      <c r="L137" s="541"/>
      <c r="V137" s="452"/>
    </row>
    <row r="138" spans="1:22" s="444" customFormat="1" x14ac:dyDescent="0.2">
      <c r="A138" s="543"/>
      <c r="L138" s="541"/>
      <c r="V138" s="452"/>
    </row>
    <row r="139" spans="1:22" s="444" customFormat="1" x14ac:dyDescent="0.2">
      <c r="A139" s="543"/>
      <c r="L139" s="541"/>
      <c r="V139" s="452"/>
    </row>
    <row r="140" spans="1:22" s="444" customFormat="1" x14ac:dyDescent="0.2">
      <c r="A140" s="543"/>
      <c r="L140" s="541"/>
      <c r="V140" s="452"/>
    </row>
    <row r="141" spans="1:22" s="444" customFormat="1" x14ac:dyDescent="0.2">
      <c r="A141" s="543"/>
      <c r="L141" s="541"/>
      <c r="V141" s="452"/>
    </row>
    <row r="142" spans="1:22" s="444" customFormat="1" x14ac:dyDescent="0.2">
      <c r="A142" s="543"/>
      <c r="L142" s="541"/>
      <c r="V142" s="452"/>
    </row>
    <row r="143" spans="1:22" s="444" customFormat="1" x14ac:dyDescent="0.2">
      <c r="A143" s="543"/>
      <c r="L143" s="541"/>
      <c r="V143" s="452"/>
    </row>
    <row r="144" spans="1:22" s="444" customFormat="1" x14ac:dyDescent="0.2">
      <c r="A144" s="543"/>
      <c r="L144" s="541"/>
      <c r="V144" s="452"/>
    </row>
    <row r="145" spans="1:30" s="444" customFormat="1" x14ac:dyDescent="0.2">
      <c r="A145" s="543"/>
      <c r="L145" s="541"/>
      <c r="V145" s="452"/>
    </row>
    <row r="146" spans="1:30" s="444" customFormat="1" x14ac:dyDescent="0.2">
      <c r="A146" s="543"/>
      <c r="L146" s="541"/>
      <c r="V146" s="452"/>
    </row>
    <row r="147" spans="1:30" s="444" customFormat="1" x14ac:dyDescent="0.2">
      <c r="A147" s="543"/>
      <c r="L147" s="541"/>
      <c r="V147" s="452"/>
    </row>
    <row r="148" spans="1:30" s="444" customFormat="1" x14ac:dyDescent="0.2">
      <c r="A148" s="543"/>
      <c r="L148" s="541"/>
      <c r="V148" s="452"/>
    </row>
    <row r="149" spans="1:30" s="444" customFormat="1" x14ac:dyDescent="0.2">
      <c r="A149" s="543"/>
      <c r="L149" s="541"/>
      <c r="V149" s="452"/>
    </row>
    <row r="150" spans="1:30" s="444" customFormat="1" x14ac:dyDescent="0.2">
      <c r="A150" s="543"/>
      <c r="L150" s="541"/>
      <c r="V150" s="452"/>
    </row>
    <row r="151" spans="1:30" s="444" customFormat="1" x14ac:dyDescent="0.2">
      <c r="A151" s="543"/>
      <c r="L151" s="541"/>
      <c r="V151" s="452"/>
    </row>
    <row r="152" spans="1:30" s="444" customFormat="1" x14ac:dyDescent="0.2">
      <c r="A152" s="543"/>
      <c r="L152" s="541"/>
      <c r="V152" s="452"/>
    </row>
    <row r="153" spans="1:30" s="444" customFormat="1" x14ac:dyDescent="0.2">
      <c r="A153" s="543"/>
      <c r="L153" s="541"/>
      <c r="V153" s="452"/>
    </row>
    <row r="154" spans="1:30" s="444" customFormat="1" x14ac:dyDescent="0.2">
      <c r="A154" s="543"/>
      <c r="L154" s="541"/>
      <c r="V154" s="452"/>
    </row>
    <row r="155" spans="1:30" x14ac:dyDescent="0.2">
      <c r="A155" s="622"/>
      <c r="B155" s="445"/>
      <c r="C155" s="445"/>
      <c r="D155" s="445"/>
      <c r="E155" s="445"/>
      <c r="F155" s="445"/>
      <c r="G155" s="445"/>
      <c r="H155" s="445"/>
      <c r="I155" s="445"/>
      <c r="J155" s="445"/>
      <c r="K155" s="445"/>
      <c r="L155" s="544"/>
      <c r="M155" s="445"/>
      <c r="N155" s="445"/>
      <c r="O155" s="445"/>
      <c r="P155" s="445"/>
      <c r="Q155" s="445"/>
      <c r="R155" s="445"/>
      <c r="S155" s="445"/>
      <c r="T155" s="445"/>
    </row>
    <row r="156" spans="1:30" x14ac:dyDescent="0.2">
      <c r="A156" s="545"/>
      <c r="B156" s="445"/>
      <c r="C156" s="445"/>
      <c r="D156" s="445"/>
      <c r="E156" s="445"/>
      <c r="F156" s="445"/>
      <c r="G156" s="445"/>
      <c r="H156" s="445"/>
      <c r="I156" s="445"/>
      <c r="J156" s="445"/>
      <c r="K156" s="445"/>
      <c r="L156" s="544"/>
      <c r="M156" s="445"/>
      <c r="N156" s="445"/>
      <c r="O156" s="445"/>
      <c r="P156" s="445"/>
      <c r="Q156" s="445"/>
      <c r="R156" s="445"/>
      <c r="S156" s="445"/>
      <c r="T156" s="445"/>
      <c r="AD156" s="632"/>
    </row>
    <row r="157" spans="1:30" x14ac:dyDescent="0.2">
      <c r="A157" s="545"/>
      <c r="B157" s="445"/>
      <c r="C157" s="445"/>
      <c r="D157" s="445"/>
      <c r="E157" s="445"/>
      <c r="F157" s="445"/>
      <c r="G157" s="445"/>
      <c r="H157" s="445"/>
      <c r="I157" s="445"/>
      <c r="J157" s="445"/>
      <c r="K157" s="445"/>
      <c r="L157" s="544"/>
      <c r="M157" s="445"/>
      <c r="N157" s="445"/>
      <c r="O157" s="445"/>
      <c r="P157" s="445"/>
      <c r="Q157" s="445"/>
      <c r="R157" s="445"/>
      <c r="S157" s="445"/>
      <c r="T157" s="445"/>
    </row>
    <row r="158" spans="1:30" x14ac:dyDescent="0.2">
      <c r="A158" s="545"/>
      <c r="B158" s="445"/>
      <c r="C158" s="445"/>
      <c r="D158" s="445"/>
      <c r="E158" s="445"/>
      <c r="F158" s="445"/>
      <c r="G158" s="445"/>
      <c r="H158" s="445"/>
      <c r="I158" s="445"/>
      <c r="J158" s="445"/>
      <c r="K158" s="445"/>
      <c r="L158" s="544"/>
      <c r="M158" s="445"/>
      <c r="N158" s="445"/>
      <c r="O158" s="445"/>
      <c r="P158" s="445"/>
      <c r="Q158" s="445"/>
      <c r="R158" s="445"/>
      <c r="S158" s="445"/>
      <c r="T158" s="445"/>
    </row>
    <row r="159" spans="1:30" x14ac:dyDescent="0.2">
      <c r="A159" s="545"/>
      <c r="B159" s="445"/>
      <c r="C159" s="445"/>
      <c r="D159" s="445"/>
      <c r="E159" s="445"/>
      <c r="F159" s="445"/>
      <c r="G159" s="445"/>
      <c r="H159" s="445"/>
      <c r="I159" s="445"/>
      <c r="J159" s="445"/>
      <c r="K159" s="445"/>
      <c r="L159" s="544"/>
      <c r="M159" s="445"/>
      <c r="N159" s="445"/>
      <c r="O159" s="445"/>
      <c r="P159" s="445"/>
      <c r="Q159" s="445"/>
      <c r="R159" s="445"/>
      <c r="S159" s="445"/>
      <c r="T159" s="445"/>
    </row>
    <row r="160" spans="1:30" x14ac:dyDescent="0.2">
      <c r="A160" s="545"/>
      <c r="B160" s="445"/>
      <c r="C160" s="445"/>
      <c r="D160" s="445"/>
      <c r="E160" s="445"/>
      <c r="F160" s="445"/>
      <c r="G160" s="445"/>
      <c r="H160" s="445"/>
      <c r="I160" s="445"/>
      <c r="J160" s="445"/>
      <c r="K160" s="445"/>
      <c r="L160" s="544"/>
      <c r="M160" s="445"/>
      <c r="N160" s="445"/>
      <c r="O160" s="445"/>
      <c r="P160" s="445"/>
      <c r="Q160" s="445"/>
      <c r="R160" s="445"/>
      <c r="S160" s="445"/>
      <c r="T160" s="445"/>
    </row>
    <row r="161" spans="1:20" x14ac:dyDescent="0.2">
      <c r="A161" s="545"/>
      <c r="B161" s="445"/>
      <c r="C161" s="445"/>
      <c r="D161" s="445"/>
      <c r="E161" s="445"/>
      <c r="F161" s="445"/>
      <c r="G161" s="445"/>
      <c r="H161" s="445"/>
      <c r="I161" s="445"/>
      <c r="J161" s="445"/>
      <c r="K161" s="445"/>
      <c r="L161" s="544"/>
      <c r="M161" s="445"/>
      <c r="N161" s="445"/>
      <c r="O161" s="445"/>
      <c r="P161" s="445"/>
      <c r="Q161" s="445"/>
      <c r="R161" s="445"/>
      <c r="S161" s="445"/>
      <c r="T161" s="445"/>
    </row>
    <row r="162" spans="1:20" x14ac:dyDescent="0.2">
      <c r="A162" s="545"/>
      <c r="B162" s="445"/>
      <c r="C162" s="445"/>
      <c r="D162" s="445"/>
      <c r="E162" s="445"/>
      <c r="F162" s="445"/>
      <c r="G162" s="445"/>
      <c r="H162" s="445"/>
      <c r="I162" s="445"/>
      <c r="J162" s="445"/>
      <c r="K162" s="445"/>
      <c r="L162" s="544"/>
      <c r="M162" s="445"/>
      <c r="N162" s="445"/>
      <c r="O162" s="445"/>
      <c r="P162" s="445"/>
      <c r="Q162" s="445"/>
      <c r="R162" s="445"/>
      <c r="S162" s="445"/>
      <c r="T162" s="445"/>
    </row>
    <row r="163" spans="1:20" x14ac:dyDescent="0.2">
      <c r="A163" s="545"/>
      <c r="B163" s="445"/>
      <c r="C163" s="445"/>
      <c r="D163" s="445"/>
      <c r="E163" s="445"/>
      <c r="F163" s="445"/>
      <c r="G163" s="445"/>
      <c r="H163" s="445"/>
      <c r="I163" s="445"/>
      <c r="J163" s="445"/>
      <c r="K163" s="445"/>
      <c r="L163" s="544"/>
      <c r="M163" s="445"/>
      <c r="N163" s="445"/>
      <c r="O163" s="445"/>
      <c r="P163" s="445"/>
      <c r="Q163" s="445"/>
      <c r="R163" s="445"/>
      <c r="S163" s="445"/>
      <c r="T163" s="445"/>
    </row>
    <row r="164" spans="1:20" x14ac:dyDescent="0.2">
      <c r="A164" s="545"/>
      <c r="B164" s="445"/>
      <c r="C164" s="445"/>
      <c r="D164" s="445"/>
      <c r="E164" s="445"/>
      <c r="F164" s="445"/>
      <c r="G164" s="445"/>
      <c r="H164" s="445"/>
      <c r="I164" s="445"/>
      <c r="J164" s="445"/>
      <c r="K164" s="445"/>
      <c r="L164" s="544"/>
      <c r="M164" s="445"/>
      <c r="N164" s="445"/>
      <c r="O164" s="445"/>
      <c r="P164" s="445"/>
      <c r="Q164" s="445"/>
      <c r="R164" s="445"/>
      <c r="S164" s="445"/>
      <c r="T164" s="445"/>
    </row>
    <row r="165" spans="1:20" x14ac:dyDescent="0.2">
      <c r="A165" s="545"/>
      <c r="B165" s="445"/>
      <c r="C165" s="445"/>
      <c r="D165" s="445"/>
      <c r="E165" s="445"/>
      <c r="F165" s="445"/>
      <c r="G165" s="445"/>
      <c r="H165" s="445"/>
      <c r="I165" s="445"/>
      <c r="J165" s="445"/>
      <c r="K165" s="445"/>
      <c r="L165" s="544"/>
      <c r="M165" s="445"/>
      <c r="N165" s="445"/>
      <c r="O165" s="445"/>
      <c r="P165" s="445"/>
      <c r="Q165" s="445"/>
      <c r="R165" s="445"/>
      <c r="S165" s="445"/>
      <c r="T165" s="445"/>
    </row>
    <row r="166" spans="1:20" x14ac:dyDescent="0.2">
      <c r="A166" s="545"/>
      <c r="B166" s="445"/>
      <c r="C166" s="445"/>
      <c r="D166" s="445"/>
      <c r="E166" s="445"/>
      <c r="F166" s="445"/>
      <c r="G166" s="445"/>
      <c r="H166" s="445"/>
      <c r="I166" s="445"/>
      <c r="J166" s="445"/>
      <c r="K166" s="445"/>
      <c r="L166" s="544"/>
      <c r="M166" s="445"/>
      <c r="N166" s="445"/>
      <c r="O166" s="445"/>
      <c r="P166" s="445"/>
      <c r="Q166" s="445"/>
      <c r="R166" s="445"/>
      <c r="S166" s="445"/>
      <c r="T166" s="445"/>
    </row>
    <row r="167" spans="1:20" x14ac:dyDescent="0.2">
      <c r="A167" s="545"/>
      <c r="B167" s="445"/>
      <c r="C167" s="445"/>
      <c r="D167" s="445"/>
      <c r="E167" s="445"/>
      <c r="F167" s="445"/>
      <c r="G167" s="445"/>
      <c r="H167" s="445"/>
      <c r="I167" s="445"/>
      <c r="J167" s="445"/>
      <c r="K167" s="445"/>
      <c r="L167" s="544"/>
      <c r="M167" s="445"/>
      <c r="N167" s="445"/>
      <c r="O167" s="445"/>
      <c r="P167" s="445"/>
      <c r="Q167" s="445"/>
      <c r="R167" s="445"/>
      <c r="S167" s="445"/>
      <c r="T167" s="445"/>
    </row>
    <row r="168" spans="1:20" x14ac:dyDescent="0.2">
      <c r="A168" s="545"/>
      <c r="B168" s="445"/>
      <c r="C168" s="445"/>
      <c r="D168" s="445"/>
      <c r="E168" s="445"/>
      <c r="F168" s="445"/>
      <c r="G168" s="445"/>
      <c r="H168" s="445"/>
      <c r="I168" s="445"/>
      <c r="J168" s="445"/>
      <c r="K168" s="445"/>
      <c r="L168" s="544"/>
      <c r="M168" s="445"/>
      <c r="N168" s="445"/>
      <c r="O168" s="445"/>
      <c r="P168" s="445"/>
      <c r="Q168" s="445"/>
      <c r="R168" s="445"/>
      <c r="S168" s="445"/>
      <c r="T168" s="445"/>
    </row>
    <row r="200" spans="1:56" hidden="1" x14ac:dyDescent="0.2">
      <c r="A200" s="620">
        <f>SUM(A8:L114)</f>
        <v>5918</v>
      </c>
      <c r="BD200" s="621">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JD95 SZ95 ACV95 AMR95 AWN95 BGJ95 BQF95 CAB95 CJX95 CTT95 DDP95 DNL95 DXH95 EHD95 EQZ95 FAV95 FKR95 FUN95 GEJ95 GOF95 GYB95 HHX95 HRT95 IBP95 ILL95 IVH95 JFD95 JOZ95 JYV95 KIR95 KSN95 LCJ95 LMF95 LWB95 MFX95 MPT95 MZP95 NJL95 NTH95 ODD95 OMZ95 OWV95 PGR95 PQN95 QAJ95 QKF95 QUB95 RDX95 RNT95 RXP95 SHL95 SRH95 TBD95 TKZ95 TUV95 UER95 UON95 UYJ95 VIF95 VSB95 WBX95 WLT95 WVP95 H65631 JD65631 SZ65631 ACV65631 AMR65631 AWN65631 BGJ65631 BQF65631 CAB65631 CJX65631 CTT65631 DDP65631 DNL65631 DXH65631 EHD65631 EQZ65631 FAV65631 FKR65631 FUN65631 GEJ65631 GOF65631 GYB65631 HHX65631 HRT65631 IBP65631 ILL65631 IVH65631 JFD65631 JOZ65631 JYV65631 KIR65631 KSN65631 LCJ65631 LMF65631 LWB65631 MFX65631 MPT65631 MZP65631 NJL65631 NTH65631 ODD65631 OMZ65631 OWV65631 PGR65631 PQN65631 QAJ65631 QKF65631 QUB65631 RDX65631 RNT65631 RXP65631 SHL65631 SRH65631 TBD65631 TKZ65631 TUV65631 UER65631 UON65631 UYJ65631 VIF65631 VSB65631 WBX65631 WLT65631 WVP65631 H131167 JD131167 SZ131167 ACV131167 AMR131167 AWN131167 BGJ131167 BQF131167 CAB131167 CJX131167 CTT131167 DDP131167 DNL131167 DXH131167 EHD131167 EQZ131167 FAV131167 FKR131167 FUN131167 GEJ131167 GOF131167 GYB131167 HHX131167 HRT131167 IBP131167 ILL131167 IVH131167 JFD131167 JOZ131167 JYV131167 KIR131167 KSN131167 LCJ131167 LMF131167 LWB131167 MFX131167 MPT131167 MZP131167 NJL131167 NTH131167 ODD131167 OMZ131167 OWV131167 PGR131167 PQN131167 QAJ131167 QKF131167 QUB131167 RDX131167 RNT131167 RXP131167 SHL131167 SRH131167 TBD131167 TKZ131167 TUV131167 UER131167 UON131167 UYJ131167 VIF131167 VSB131167 WBX131167 WLT131167 WVP131167 H196703 JD196703 SZ196703 ACV196703 AMR196703 AWN196703 BGJ196703 BQF196703 CAB196703 CJX196703 CTT196703 DDP196703 DNL196703 DXH196703 EHD196703 EQZ196703 FAV196703 FKR196703 FUN196703 GEJ196703 GOF196703 GYB196703 HHX196703 HRT196703 IBP196703 ILL196703 IVH196703 JFD196703 JOZ196703 JYV196703 KIR196703 KSN196703 LCJ196703 LMF196703 LWB196703 MFX196703 MPT196703 MZP196703 NJL196703 NTH196703 ODD196703 OMZ196703 OWV196703 PGR196703 PQN196703 QAJ196703 QKF196703 QUB196703 RDX196703 RNT196703 RXP196703 SHL196703 SRH196703 TBD196703 TKZ196703 TUV196703 UER196703 UON196703 UYJ196703 VIF196703 VSB196703 WBX196703 WLT196703 WVP196703 H262239 JD262239 SZ262239 ACV262239 AMR262239 AWN262239 BGJ262239 BQF262239 CAB262239 CJX262239 CTT262239 DDP262239 DNL262239 DXH262239 EHD262239 EQZ262239 FAV262239 FKR262239 FUN262239 GEJ262239 GOF262239 GYB262239 HHX262239 HRT262239 IBP262239 ILL262239 IVH262239 JFD262239 JOZ262239 JYV262239 KIR262239 KSN262239 LCJ262239 LMF262239 LWB262239 MFX262239 MPT262239 MZP262239 NJL262239 NTH262239 ODD262239 OMZ262239 OWV262239 PGR262239 PQN262239 QAJ262239 QKF262239 QUB262239 RDX262239 RNT262239 RXP262239 SHL262239 SRH262239 TBD262239 TKZ262239 TUV262239 UER262239 UON262239 UYJ262239 VIF262239 VSB262239 WBX262239 WLT262239 WVP262239 H327775 JD327775 SZ327775 ACV327775 AMR327775 AWN327775 BGJ327775 BQF327775 CAB327775 CJX327775 CTT327775 DDP327775 DNL327775 DXH327775 EHD327775 EQZ327775 FAV327775 FKR327775 FUN327775 GEJ327775 GOF327775 GYB327775 HHX327775 HRT327775 IBP327775 ILL327775 IVH327775 JFD327775 JOZ327775 JYV327775 KIR327775 KSN327775 LCJ327775 LMF327775 LWB327775 MFX327775 MPT327775 MZP327775 NJL327775 NTH327775 ODD327775 OMZ327775 OWV327775 PGR327775 PQN327775 QAJ327775 QKF327775 QUB327775 RDX327775 RNT327775 RXP327775 SHL327775 SRH327775 TBD327775 TKZ327775 TUV327775 UER327775 UON327775 UYJ327775 VIF327775 VSB327775 WBX327775 WLT327775 WVP327775 H393311 JD393311 SZ393311 ACV393311 AMR393311 AWN393311 BGJ393311 BQF393311 CAB393311 CJX393311 CTT393311 DDP393311 DNL393311 DXH393311 EHD393311 EQZ393311 FAV393311 FKR393311 FUN393311 GEJ393311 GOF393311 GYB393311 HHX393311 HRT393311 IBP393311 ILL393311 IVH393311 JFD393311 JOZ393311 JYV393311 KIR393311 KSN393311 LCJ393311 LMF393311 LWB393311 MFX393311 MPT393311 MZP393311 NJL393311 NTH393311 ODD393311 OMZ393311 OWV393311 PGR393311 PQN393311 QAJ393311 QKF393311 QUB393311 RDX393311 RNT393311 RXP393311 SHL393311 SRH393311 TBD393311 TKZ393311 TUV393311 UER393311 UON393311 UYJ393311 VIF393311 VSB393311 WBX393311 WLT393311 WVP393311 H458847 JD458847 SZ458847 ACV458847 AMR458847 AWN458847 BGJ458847 BQF458847 CAB458847 CJX458847 CTT458847 DDP458847 DNL458847 DXH458847 EHD458847 EQZ458847 FAV458847 FKR458847 FUN458847 GEJ458847 GOF458847 GYB458847 HHX458847 HRT458847 IBP458847 ILL458847 IVH458847 JFD458847 JOZ458847 JYV458847 KIR458847 KSN458847 LCJ458847 LMF458847 LWB458847 MFX458847 MPT458847 MZP458847 NJL458847 NTH458847 ODD458847 OMZ458847 OWV458847 PGR458847 PQN458847 QAJ458847 QKF458847 QUB458847 RDX458847 RNT458847 RXP458847 SHL458847 SRH458847 TBD458847 TKZ458847 TUV458847 UER458847 UON458847 UYJ458847 VIF458847 VSB458847 WBX458847 WLT458847 WVP458847 H524383 JD524383 SZ524383 ACV524383 AMR524383 AWN524383 BGJ524383 BQF524383 CAB524383 CJX524383 CTT524383 DDP524383 DNL524383 DXH524383 EHD524383 EQZ524383 FAV524383 FKR524383 FUN524383 GEJ524383 GOF524383 GYB524383 HHX524383 HRT524383 IBP524383 ILL524383 IVH524383 JFD524383 JOZ524383 JYV524383 KIR524383 KSN524383 LCJ524383 LMF524383 LWB524383 MFX524383 MPT524383 MZP524383 NJL524383 NTH524383 ODD524383 OMZ524383 OWV524383 PGR524383 PQN524383 QAJ524383 QKF524383 QUB524383 RDX524383 RNT524383 RXP524383 SHL524383 SRH524383 TBD524383 TKZ524383 TUV524383 UER524383 UON524383 UYJ524383 VIF524383 VSB524383 WBX524383 WLT524383 WVP524383 H589919 JD589919 SZ589919 ACV589919 AMR589919 AWN589919 BGJ589919 BQF589919 CAB589919 CJX589919 CTT589919 DDP589919 DNL589919 DXH589919 EHD589919 EQZ589919 FAV589919 FKR589919 FUN589919 GEJ589919 GOF589919 GYB589919 HHX589919 HRT589919 IBP589919 ILL589919 IVH589919 JFD589919 JOZ589919 JYV589919 KIR589919 KSN589919 LCJ589919 LMF589919 LWB589919 MFX589919 MPT589919 MZP589919 NJL589919 NTH589919 ODD589919 OMZ589919 OWV589919 PGR589919 PQN589919 QAJ589919 QKF589919 QUB589919 RDX589919 RNT589919 RXP589919 SHL589919 SRH589919 TBD589919 TKZ589919 TUV589919 UER589919 UON589919 UYJ589919 VIF589919 VSB589919 WBX589919 WLT589919 WVP589919 H655455 JD655455 SZ655455 ACV655455 AMR655455 AWN655455 BGJ655455 BQF655455 CAB655455 CJX655455 CTT655455 DDP655455 DNL655455 DXH655455 EHD655455 EQZ655455 FAV655455 FKR655455 FUN655455 GEJ655455 GOF655455 GYB655455 HHX655455 HRT655455 IBP655455 ILL655455 IVH655455 JFD655455 JOZ655455 JYV655455 KIR655455 KSN655455 LCJ655455 LMF655455 LWB655455 MFX655455 MPT655455 MZP655455 NJL655455 NTH655455 ODD655455 OMZ655455 OWV655455 PGR655455 PQN655455 QAJ655455 QKF655455 QUB655455 RDX655455 RNT655455 RXP655455 SHL655455 SRH655455 TBD655455 TKZ655455 TUV655455 UER655455 UON655455 UYJ655455 VIF655455 VSB655455 WBX655455 WLT655455 WVP655455 H720991 JD720991 SZ720991 ACV720991 AMR720991 AWN720991 BGJ720991 BQF720991 CAB720991 CJX720991 CTT720991 DDP720991 DNL720991 DXH720991 EHD720991 EQZ720991 FAV720991 FKR720991 FUN720991 GEJ720991 GOF720991 GYB720991 HHX720991 HRT720991 IBP720991 ILL720991 IVH720991 JFD720991 JOZ720991 JYV720991 KIR720991 KSN720991 LCJ720991 LMF720991 LWB720991 MFX720991 MPT720991 MZP720991 NJL720991 NTH720991 ODD720991 OMZ720991 OWV720991 PGR720991 PQN720991 QAJ720991 QKF720991 QUB720991 RDX720991 RNT720991 RXP720991 SHL720991 SRH720991 TBD720991 TKZ720991 TUV720991 UER720991 UON720991 UYJ720991 VIF720991 VSB720991 WBX720991 WLT720991 WVP720991 H786527 JD786527 SZ786527 ACV786527 AMR786527 AWN786527 BGJ786527 BQF786527 CAB786527 CJX786527 CTT786527 DDP786527 DNL786527 DXH786527 EHD786527 EQZ786527 FAV786527 FKR786527 FUN786527 GEJ786527 GOF786527 GYB786527 HHX786527 HRT786527 IBP786527 ILL786527 IVH786527 JFD786527 JOZ786527 JYV786527 KIR786527 KSN786527 LCJ786527 LMF786527 LWB786527 MFX786527 MPT786527 MZP786527 NJL786527 NTH786527 ODD786527 OMZ786527 OWV786527 PGR786527 PQN786527 QAJ786527 QKF786527 QUB786527 RDX786527 RNT786527 RXP786527 SHL786527 SRH786527 TBD786527 TKZ786527 TUV786527 UER786527 UON786527 UYJ786527 VIF786527 VSB786527 WBX786527 WLT786527 WVP786527 H852063 JD852063 SZ852063 ACV852063 AMR852063 AWN852063 BGJ852063 BQF852063 CAB852063 CJX852063 CTT852063 DDP852063 DNL852063 DXH852063 EHD852063 EQZ852063 FAV852063 FKR852063 FUN852063 GEJ852063 GOF852063 GYB852063 HHX852063 HRT852063 IBP852063 ILL852063 IVH852063 JFD852063 JOZ852063 JYV852063 KIR852063 KSN852063 LCJ852063 LMF852063 LWB852063 MFX852063 MPT852063 MZP852063 NJL852063 NTH852063 ODD852063 OMZ852063 OWV852063 PGR852063 PQN852063 QAJ852063 QKF852063 QUB852063 RDX852063 RNT852063 RXP852063 SHL852063 SRH852063 TBD852063 TKZ852063 TUV852063 UER852063 UON852063 UYJ852063 VIF852063 VSB852063 WBX852063 WLT852063 WVP852063 H917599 JD917599 SZ917599 ACV917599 AMR917599 AWN917599 BGJ917599 BQF917599 CAB917599 CJX917599 CTT917599 DDP917599 DNL917599 DXH917599 EHD917599 EQZ917599 FAV917599 FKR917599 FUN917599 GEJ917599 GOF917599 GYB917599 HHX917599 HRT917599 IBP917599 ILL917599 IVH917599 JFD917599 JOZ917599 JYV917599 KIR917599 KSN917599 LCJ917599 LMF917599 LWB917599 MFX917599 MPT917599 MZP917599 NJL917599 NTH917599 ODD917599 OMZ917599 OWV917599 PGR917599 PQN917599 QAJ917599 QKF917599 QUB917599 RDX917599 RNT917599 RXP917599 SHL917599 SRH917599 TBD917599 TKZ917599 TUV917599 UER917599 UON917599 UYJ917599 VIF917599 VSB917599 WBX917599 WLT917599 WVP917599 H983135 JD983135 SZ983135 ACV983135 AMR983135 AWN983135 BGJ983135 BQF983135 CAB983135 CJX983135 CTT983135 DDP983135 DNL983135 DXH983135 EHD983135 EQZ983135 FAV983135 FKR983135 FUN983135 GEJ983135 GOF983135 GYB983135 HHX983135 HRT983135 IBP983135 ILL983135 IVH983135 JFD983135 JOZ983135 JYV983135 KIR983135 KSN983135 LCJ983135 LMF983135 LWB983135 MFX983135 MPT983135 MZP983135 NJL983135 NTH983135 ODD983135 OMZ983135 OWV983135 PGR983135 PQN983135 QAJ983135 QKF983135 QUB983135 RDX983135 RNT983135 RXP983135 SHL983135 SRH983135 TBD983135 TKZ983135 TUV983135 UER983135 UON983135 UYJ983135 VIF983135 VSB983135 WBX983135 WLT983135 WVP983135 F95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F65631 JB65631 SX65631 ACT65631 AMP65631 AWL65631 BGH65631 BQD65631 BZZ65631 CJV65631 CTR65631 DDN65631 DNJ65631 DXF65631 EHB65631 EQX65631 FAT65631 FKP65631 FUL65631 GEH65631 GOD65631 GXZ65631 HHV65631 HRR65631 IBN65631 ILJ65631 IVF65631 JFB65631 JOX65631 JYT65631 KIP65631 KSL65631 LCH65631 LMD65631 LVZ65631 MFV65631 MPR65631 MZN65631 NJJ65631 NTF65631 ODB65631 OMX65631 OWT65631 PGP65631 PQL65631 QAH65631 QKD65631 QTZ65631 RDV65631 RNR65631 RXN65631 SHJ65631 SRF65631 TBB65631 TKX65631 TUT65631 UEP65631 UOL65631 UYH65631 VID65631 VRZ65631 WBV65631 WLR65631 WVN65631 F131167 JB131167 SX131167 ACT131167 AMP131167 AWL131167 BGH131167 BQD131167 BZZ131167 CJV131167 CTR131167 DDN131167 DNJ131167 DXF131167 EHB131167 EQX131167 FAT131167 FKP131167 FUL131167 GEH131167 GOD131167 GXZ131167 HHV131167 HRR131167 IBN131167 ILJ131167 IVF131167 JFB131167 JOX131167 JYT131167 KIP131167 KSL131167 LCH131167 LMD131167 LVZ131167 MFV131167 MPR131167 MZN131167 NJJ131167 NTF131167 ODB131167 OMX131167 OWT131167 PGP131167 PQL131167 QAH131167 QKD131167 QTZ131167 RDV131167 RNR131167 RXN131167 SHJ131167 SRF131167 TBB131167 TKX131167 TUT131167 UEP131167 UOL131167 UYH131167 VID131167 VRZ131167 WBV131167 WLR131167 WVN131167 F196703 JB196703 SX196703 ACT196703 AMP196703 AWL196703 BGH196703 BQD196703 BZZ196703 CJV196703 CTR196703 DDN196703 DNJ196703 DXF196703 EHB196703 EQX196703 FAT196703 FKP196703 FUL196703 GEH196703 GOD196703 GXZ196703 HHV196703 HRR196703 IBN196703 ILJ196703 IVF196703 JFB196703 JOX196703 JYT196703 KIP196703 KSL196703 LCH196703 LMD196703 LVZ196703 MFV196703 MPR196703 MZN196703 NJJ196703 NTF196703 ODB196703 OMX196703 OWT196703 PGP196703 PQL196703 QAH196703 QKD196703 QTZ196703 RDV196703 RNR196703 RXN196703 SHJ196703 SRF196703 TBB196703 TKX196703 TUT196703 UEP196703 UOL196703 UYH196703 VID196703 VRZ196703 WBV196703 WLR196703 WVN196703 F262239 JB262239 SX262239 ACT262239 AMP262239 AWL262239 BGH262239 BQD262239 BZZ262239 CJV262239 CTR262239 DDN262239 DNJ262239 DXF262239 EHB262239 EQX262239 FAT262239 FKP262239 FUL262239 GEH262239 GOD262239 GXZ262239 HHV262239 HRR262239 IBN262239 ILJ262239 IVF262239 JFB262239 JOX262239 JYT262239 KIP262239 KSL262239 LCH262239 LMD262239 LVZ262239 MFV262239 MPR262239 MZN262239 NJJ262239 NTF262239 ODB262239 OMX262239 OWT262239 PGP262239 PQL262239 QAH262239 QKD262239 QTZ262239 RDV262239 RNR262239 RXN262239 SHJ262239 SRF262239 TBB262239 TKX262239 TUT262239 UEP262239 UOL262239 UYH262239 VID262239 VRZ262239 WBV262239 WLR262239 WVN262239 F327775 JB327775 SX327775 ACT327775 AMP327775 AWL327775 BGH327775 BQD327775 BZZ327775 CJV327775 CTR327775 DDN327775 DNJ327775 DXF327775 EHB327775 EQX327775 FAT327775 FKP327775 FUL327775 GEH327775 GOD327775 GXZ327775 HHV327775 HRR327775 IBN327775 ILJ327775 IVF327775 JFB327775 JOX327775 JYT327775 KIP327775 KSL327775 LCH327775 LMD327775 LVZ327775 MFV327775 MPR327775 MZN327775 NJJ327775 NTF327775 ODB327775 OMX327775 OWT327775 PGP327775 PQL327775 QAH327775 QKD327775 QTZ327775 RDV327775 RNR327775 RXN327775 SHJ327775 SRF327775 TBB327775 TKX327775 TUT327775 UEP327775 UOL327775 UYH327775 VID327775 VRZ327775 WBV327775 WLR327775 WVN327775 F393311 JB393311 SX393311 ACT393311 AMP393311 AWL393311 BGH393311 BQD393311 BZZ393311 CJV393311 CTR393311 DDN393311 DNJ393311 DXF393311 EHB393311 EQX393311 FAT393311 FKP393311 FUL393311 GEH393311 GOD393311 GXZ393311 HHV393311 HRR393311 IBN393311 ILJ393311 IVF393311 JFB393311 JOX393311 JYT393311 KIP393311 KSL393311 LCH393311 LMD393311 LVZ393311 MFV393311 MPR393311 MZN393311 NJJ393311 NTF393311 ODB393311 OMX393311 OWT393311 PGP393311 PQL393311 QAH393311 QKD393311 QTZ393311 RDV393311 RNR393311 RXN393311 SHJ393311 SRF393311 TBB393311 TKX393311 TUT393311 UEP393311 UOL393311 UYH393311 VID393311 VRZ393311 WBV393311 WLR393311 WVN393311 F458847 JB458847 SX458847 ACT458847 AMP458847 AWL458847 BGH458847 BQD458847 BZZ458847 CJV458847 CTR458847 DDN458847 DNJ458847 DXF458847 EHB458847 EQX458847 FAT458847 FKP458847 FUL458847 GEH458847 GOD458847 GXZ458847 HHV458847 HRR458847 IBN458847 ILJ458847 IVF458847 JFB458847 JOX458847 JYT458847 KIP458847 KSL458847 LCH458847 LMD458847 LVZ458847 MFV458847 MPR458847 MZN458847 NJJ458847 NTF458847 ODB458847 OMX458847 OWT458847 PGP458847 PQL458847 QAH458847 QKD458847 QTZ458847 RDV458847 RNR458847 RXN458847 SHJ458847 SRF458847 TBB458847 TKX458847 TUT458847 UEP458847 UOL458847 UYH458847 VID458847 VRZ458847 WBV458847 WLR458847 WVN458847 F524383 JB524383 SX524383 ACT524383 AMP524383 AWL524383 BGH524383 BQD524383 BZZ524383 CJV524383 CTR524383 DDN524383 DNJ524383 DXF524383 EHB524383 EQX524383 FAT524383 FKP524383 FUL524383 GEH524383 GOD524383 GXZ524383 HHV524383 HRR524383 IBN524383 ILJ524383 IVF524383 JFB524383 JOX524383 JYT524383 KIP524383 KSL524383 LCH524383 LMD524383 LVZ524383 MFV524383 MPR524383 MZN524383 NJJ524383 NTF524383 ODB524383 OMX524383 OWT524383 PGP524383 PQL524383 QAH524383 QKD524383 QTZ524383 RDV524383 RNR524383 RXN524383 SHJ524383 SRF524383 TBB524383 TKX524383 TUT524383 UEP524383 UOL524383 UYH524383 VID524383 VRZ524383 WBV524383 WLR524383 WVN524383 F589919 JB589919 SX589919 ACT589919 AMP589919 AWL589919 BGH589919 BQD589919 BZZ589919 CJV589919 CTR589919 DDN589919 DNJ589919 DXF589919 EHB589919 EQX589919 FAT589919 FKP589919 FUL589919 GEH589919 GOD589919 GXZ589919 HHV589919 HRR589919 IBN589919 ILJ589919 IVF589919 JFB589919 JOX589919 JYT589919 KIP589919 KSL589919 LCH589919 LMD589919 LVZ589919 MFV589919 MPR589919 MZN589919 NJJ589919 NTF589919 ODB589919 OMX589919 OWT589919 PGP589919 PQL589919 QAH589919 QKD589919 QTZ589919 RDV589919 RNR589919 RXN589919 SHJ589919 SRF589919 TBB589919 TKX589919 TUT589919 UEP589919 UOL589919 UYH589919 VID589919 VRZ589919 WBV589919 WLR589919 WVN589919 F655455 JB655455 SX655455 ACT655455 AMP655455 AWL655455 BGH655455 BQD655455 BZZ655455 CJV655455 CTR655455 DDN655455 DNJ655455 DXF655455 EHB655455 EQX655455 FAT655455 FKP655455 FUL655455 GEH655455 GOD655455 GXZ655455 HHV655455 HRR655455 IBN655455 ILJ655455 IVF655455 JFB655455 JOX655455 JYT655455 KIP655455 KSL655455 LCH655455 LMD655455 LVZ655455 MFV655455 MPR655455 MZN655455 NJJ655455 NTF655455 ODB655455 OMX655455 OWT655455 PGP655455 PQL655455 QAH655455 QKD655455 QTZ655455 RDV655455 RNR655455 RXN655455 SHJ655455 SRF655455 TBB655455 TKX655455 TUT655455 UEP655455 UOL655455 UYH655455 VID655455 VRZ655455 WBV655455 WLR655455 WVN655455 F720991 JB720991 SX720991 ACT720991 AMP720991 AWL720991 BGH720991 BQD720991 BZZ720991 CJV720991 CTR720991 DDN720991 DNJ720991 DXF720991 EHB720991 EQX720991 FAT720991 FKP720991 FUL720991 GEH720991 GOD720991 GXZ720991 HHV720991 HRR720991 IBN720991 ILJ720991 IVF720991 JFB720991 JOX720991 JYT720991 KIP720991 KSL720991 LCH720991 LMD720991 LVZ720991 MFV720991 MPR720991 MZN720991 NJJ720991 NTF720991 ODB720991 OMX720991 OWT720991 PGP720991 PQL720991 QAH720991 QKD720991 QTZ720991 RDV720991 RNR720991 RXN720991 SHJ720991 SRF720991 TBB720991 TKX720991 TUT720991 UEP720991 UOL720991 UYH720991 VID720991 VRZ720991 WBV720991 WLR720991 WVN720991 F786527 JB786527 SX786527 ACT786527 AMP786527 AWL786527 BGH786527 BQD786527 BZZ786527 CJV786527 CTR786527 DDN786527 DNJ786527 DXF786527 EHB786527 EQX786527 FAT786527 FKP786527 FUL786527 GEH786527 GOD786527 GXZ786527 HHV786527 HRR786527 IBN786527 ILJ786527 IVF786527 JFB786527 JOX786527 JYT786527 KIP786527 KSL786527 LCH786527 LMD786527 LVZ786527 MFV786527 MPR786527 MZN786527 NJJ786527 NTF786527 ODB786527 OMX786527 OWT786527 PGP786527 PQL786527 QAH786527 QKD786527 QTZ786527 RDV786527 RNR786527 RXN786527 SHJ786527 SRF786527 TBB786527 TKX786527 TUT786527 UEP786527 UOL786527 UYH786527 VID786527 VRZ786527 WBV786527 WLR786527 WVN786527 F852063 JB852063 SX852063 ACT852063 AMP852063 AWL852063 BGH852063 BQD852063 BZZ852063 CJV852063 CTR852063 DDN852063 DNJ852063 DXF852063 EHB852063 EQX852063 FAT852063 FKP852063 FUL852063 GEH852063 GOD852063 GXZ852063 HHV852063 HRR852063 IBN852063 ILJ852063 IVF852063 JFB852063 JOX852063 JYT852063 KIP852063 KSL852063 LCH852063 LMD852063 LVZ852063 MFV852063 MPR852063 MZN852063 NJJ852063 NTF852063 ODB852063 OMX852063 OWT852063 PGP852063 PQL852063 QAH852063 QKD852063 QTZ852063 RDV852063 RNR852063 RXN852063 SHJ852063 SRF852063 TBB852063 TKX852063 TUT852063 UEP852063 UOL852063 UYH852063 VID852063 VRZ852063 WBV852063 WLR852063 WVN852063 F917599 JB917599 SX917599 ACT917599 AMP917599 AWL917599 BGH917599 BQD917599 BZZ917599 CJV917599 CTR917599 DDN917599 DNJ917599 DXF917599 EHB917599 EQX917599 FAT917599 FKP917599 FUL917599 GEH917599 GOD917599 GXZ917599 HHV917599 HRR917599 IBN917599 ILJ917599 IVF917599 JFB917599 JOX917599 JYT917599 KIP917599 KSL917599 LCH917599 LMD917599 LVZ917599 MFV917599 MPR917599 MZN917599 NJJ917599 NTF917599 ODB917599 OMX917599 OWT917599 PGP917599 PQL917599 QAH917599 QKD917599 QTZ917599 RDV917599 RNR917599 RXN917599 SHJ917599 SRF917599 TBB917599 TKX917599 TUT917599 UEP917599 UOL917599 UYH917599 VID917599 VRZ917599 WBV917599 WLR917599 WVN917599 F983135 JB983135 SX983135 ACT983135 AMP983135 AWL983135 BGH983135 BQD983135 BZZ983135 CJV983135 CTR983135 DDN983135 DNJ983135 DXF983135 EHB983135 EQX983135 FAT983135 FKP983135 FUL983135 GEH983135 GOD983135 GXZ983135 HHV983135 HRR983135 IBN983135 ILJ983135 IVF983135 JFB983135 JOX983135 JYT983135 KIP983135 KSL983135 LCH983135 LMD983135 LVZ983135 MFV983135 MPR983135 MZN983135 NJJ983135 NTF983135 ODB983135 OMX983135 OWT983135 PGP983135 PQL983135 QAH983135 QKD983135 QTZ983135 RDV983135 RNR983135 RXN983135 SHJ983135 SRF983135 TBB983135 TKX983135 TUT983135 UEP983135 UOL983135 UYH983135 VID983135 VRZ983135 WBV983135 WLR983135 WVN983135 D95 IZ95 SV95 ACR95 AMN95 AWJ95 BGF95 BQB95 BZX95 CJT95 CTP95 DDL95 DNH95 DXD95 EGZ95 EQV95 FAR95 FKN95 FUJ95 GEF95 GOB95 GXX95 HHT95 HRP95 IBL95 ILH95 IVD95 JEZ95 JOV95 JYR95 KIN95 KSJ95 LCF95 LMB95 LVX95 MFT95 MPP95 MZL95 NJH95 NTD95 OCZ95 OMV95 OWR95 PGN95 PQJ95 QAF95 QKB95 QTX95 RDT95 RNP95 RXL95 SHH95 SRD95 TAZ95 TKV95 TUR95 UEN95 UOJ95 UYF95 VIB95 VRX95 WBT95 WLP95 WVL95 D65631 IZ65631 SV65631 ACR65631 AMN65631 AWJ65631 BGF65631 BQB65631 BZX65631 CJT65631 CTP65631 DDL65631 DNH65631 DXD65631 EGZ65631 EQV65631 FAR65631 FKN65631 FUJ65631 GEF65631 GOB65631 GXX65631 HHT65631 HRP65631 IBL65631 ILH65631 IVD65631 JEZ65631 JOV65631 JYR65631 KIN65631 KSJ65631 LCF65631 LMB65631 LVX65631 MFT65631 MPP65631 MZL65631 NJH65631 NTD65631 OCZ65631 OMV65631 OWR65631 PGN65631 PQJ65631 QAF65631 QKB65631 QTX65631 RDT65631 RNP65631 RXL65631 SHH65631 SRD65631 TAZ65631 TKV65631 TUR65631 UEN65631 UOJ65631 UYF65631 VIB65631 VRX65631 WBT65631 WLP65631 WVL65631 D131167 IZ131167 SV131167 ACR131167 AMN131167 AWJ131167 BGF131167 BQB131167 BZX131167 CJT131167 CTP131167 DDL131167 DNH131167 DXD131167 EGZ131167 EQV131167 FAR131167 FKN131167 FUJ131167 GEF131167 GOB131167 GXX131167 HHT131167 HRP131167 IBL131167 ILH131167 IVD131167 JEZ131167 JOV131167 JYR131167 KIN131167 KSJ131167 LCF131167 LMB131167 LVX131167 MFT131167 MPP131167 MZL131167 NJH131167 NTD131167 OCZ131167 OMV131167 OWR131167 PGN131167 PQJ131167 QAF131167 QKB131167 QTX131167 RDT131167 RNP131167 RXL131167 SHH131167 SRD131167 TAZ131167 TKV131167 TUR131167 UEN131167 UOJ131167 UYF131167 VIB131167 VRX131167 WBT131167 WLP131167 WVL131167 D196703 IZ196703 SV196703 ACR196703 AMN196703 AWJ196703 BGF196703 BQB196703 BZX196703 CJT196703 CTP196703 DDL196703 DNH196703 DXD196703 EGZ196703 EQV196703 FAR196703 FKN196703 FUJ196703 GEF196703 GOB196703 GXX196703 HHT196703 HRP196703 IBL196703 ILH196703 IVD196703 JEZ196703 JOV196703 JYR196703 KIN196703 KSJ196703 LCF196703 LMB196703 LVX196703 MFT196703 MPP196703 MZL196703 NJH196703 NTD196703 OCZ196703 OMV196703 OWR196703 PGN196703 PQJ196703 QAF196703 QKB196703 QTX196703 RDT196703 RNP196703 RXL196703 SHH196703 SRD196703 TAZ196703 TKV196703 TUR196703 UEN196703 UOJ196703 UYF196703 VIB196703 VRX196703 WBT196703 WLP196703 WVL196703 D262239 IZ262239 SV262239 ACR262239 AMN262239 AWJ262239 BGF262239 BQB262239 BZX262239 CJT262239 CTP262239 DDL262239 DNH262239 DXD262239 EGZ262239 EQV262239 FAR262239 FKN262239 FUJ262239 GEF262239 GOB262239 GXX262239 HHT262239 HRP262239 IBL262239 ILH262239 IVD262239 JEZ262239 JOV262239 JYR262239 KIN262239 KSJ262239 LCF262239 LMB262239 LVX262239 MFT262239 MPP262239 MZL262239 NJH262239 NTD262239 OCZ262239 OMV262239 OWR262239 PGN262239 PQJ262239 QAF262239 QKB262239 QTX262239 RDT262239 RNP262239 RXL262239 SHH262239 SRD262239 TAZ262239 TKV262239 TUR262239 UEN262239 UOJ262239 UYF262239 VIB262239 VRX262239 WBT262239 WLP262239 WVL262239 D327775 IZ327775 SV327775 ACR327775 AMN327775 AWJ327775 BGF327775 BQB327775 BZX327775 CJT327775 CTP327775 DDL327775 DNH327775 DXD327775 EGZ327775 EQV327775 FAR327775 FKN327775 FUJ327775 GEF327775 GOB327775 GXX327775 HHT327775 HRP327775 IBL327775 ILH327775 IVD327775 JEZ327775 JOV327775 JYR327775 KIN327775 KSJ327775 LCF327775 LMB327775 LVX327775 MFT327775 MPP327775 MZL327775 NJH327775 NTD327775 OCZ327775 OMV327775 OWR327775 PGN327775 PQJ327775 QAF327775 QKB327775 QTX327775 RDT327775 RNP327775 RXL327775 SHH327775 SRD327775 TAZ327775 TKV327775 TUR327775 UEN327775 UOJ327775 UYF327775 VIB327775 VRX327775 WBT327775 WLP327775 WVL327775 D393311 IZ393311 SV393311 ACR393311 AMN393311 AWJ393311 BGF393311 BQB393311 BZX393311 CJT393311 CTP393311 DDL393311 DNH393311 DXD393311 EGZ393311 EQV393311 FAR393311 FKN393311 FUJ393311 GEF393311 GOB393311 GXX393311 HHT393311 HRP393311 IBL393311 ILH393311 IVD393311 JEZ393311 JOV393311 JYR393311 KIN393311 KSJ393311 LCF393311 LMB393311 LVX393311 MFT393311 MPP393311 MZL393311 NJH393311 NTD393311 OCZ393311 OMV393311 OWR393311 PGN393311 PQJ393311 QAF393311 QKB393311 QTX393311 RDT393311 RNP393311 RXL393311 SHH393311 SRD393311 TAZ393311 TKV393311 TUR393311 UEN393311 UOJ393311 UYF393311 VIB393311 VRX393311 WBT393311 WLP393311 WVL393311 D458847 IZ458847 SV458847 ACR458847 AMN458847 AWJ458847 BGF458847 BQB458847 BZX458847 CJT458847 CTP458847 DDL458847 DNH458847 DXD458847 EGZ458847 EQV458847 FAR458847 FKN458847 FUJ458847 GEF458847 GOB458847 GXX458847 HHT458847 HRP458847 IBL458847 ILH458847 IVD458847 JEZ458847 JOV458847 JYR458847 KIN458847 KSJ458847 LCF458847 LMB458847 LVX458847 MFT458847 MPP458847 MZL458847 NJH458847 NTD458847 OCZ458847 OMV458847 OWR458847 PGN458847 PQJ458847 QAF458847 QKB458847 QTX458847 RDT458847 RNP458847 RXL458847 SHH458847 SRD458847 TAZ458847 TKV458847 TUR458847 UEN458847 UOJ458847 UYF458847 VIB458847 VRX458847 WBT458847 WLP458847 WVL458847 D524383 IZ524383 SV524383 ACR524383 AMN524383 AWJ524383 BGF524383 BQB524383 BZX524383 CJT524383 CTP524383 DDL524383 DNH524383 DXD524383 EGZ524383 EQV524383 FAR524383 FKN524383 FUJ524383 GEF524383 GOB524383 GXX524383 HHT524383 HRP524383 IBL524383 ILH524383 IVD524383 JEZ524383 JOV524383 JYR524383 KIN524383 KSJ524383 LCF524383 LMB524383 LVX524383 MFT524383 MPP524383 MZL524383 NJH524383 NTD524383 OCZ524383 OMV524383 OWR524383 PGN524383 PQJ524383 QAF524383 QKB524383 QTX524383 RDT524383 RNP524383 RXL524383 SHH524383 SRD524383 TAZ524383 TKV524383 TUR524383 UEN524383 UOJ524383 UYF524383 VIB524383 VRX524383 WBT524383 WLP524383 WVL524383 D589919 IZ589919 SV589919 ACR589919 AMN589919 AWJ589919 BGF589919 BQB589919 BZX589919 CJT589919 CTP589919 DDL589919 DNH589919 DXD589919 EGZ589919 EQV589919 FAR589919 FKN589919 FUJ589919 GEF589919 GOB589919 GXX589919 HHT589919 HRP589919 IBL589919 ILH589919 IVD589919 JEZ589919 JOV589919 JYR589919 KIN589919 KSJ589919 LCF589919 LMB589919 LVX589919 MFT589919 MPP589919 MZL589919 NJH589919 NTD589919 OCZ589919 OMV589919 OWR589919 PGN589919 PQJ589919 QAF589919 QKB589919 QTX589919 RDT589919 RNP589919 RXL589919 SHH589919 SRD589919 TAZ589919 TKV589919 TUR589919 UEN589919 UOJ589919 UYF589919 VIB589919 VRX589919 WBT589919 WLP589919 WVL589919 D655455 IZ655455 SV655455 ACR655455 AMN655455 AWJ655455 BGF655455 BQB655455 BZX655455 CJT655455 CTP655455 DDL655455 DNH655455 DXD655455 EGZ655455 EQV655455 FAR655455 FKN655455 FUJ655455 GEF655455 GOB655455 GXX655455 HHT655455 HRP655455 IBL655455 ILH655455 IVD655455 JEZ655455 JOV655455 JYR655455 KIN655455 KSJ655455 LCF655455 LMB655455 LVX655455 MFT655455 MPP655455 MZL655455 NJH655455 NTD655455 OCZ655455 OMV655455 OWR655455 PGN655455 PQJ655455 QAF655455 QKB655455 QTX655455 RDT655455 RNP655455 RXL655455 SHH655455 SRD655455 TAZ655455 TKV655455 TUR655455 UEN655455 UOJ655455 UYF655455 VIB655455 VRX655455 WBT655455 WLP655455 WVL655455 D720991 IZ720991 SV720991 ACR720991 AMN720991 AWJ720991 BGF720991 BQB720991 BZX720991 CJT720991 CTP720991 DDL720991 DNH720991 DXD720991 EGZ720991 EQV720991 FAR720991 FKN720991 FUJ720991 GEF720991 GOB720991 GXX720991 HHT720991 HRP720991 IBL720991 ILH720991 IVD720991 JEZ720991 JOV720991 JYR720991 KIN720991 KSJ720991 LCF720991 LMB720991 LVX720991 MFT720991 MPP720991 MZL720991 NJH720991 NTD720991 OCZ720991 OMV720991 OWR720991 PGN720991 PQJ720991 QAF720991 QKB720991 QTX720991 RDT720991 RNP720991 RXL720991 SHH720991 SRD720991 TAZ720991 TKV720991 TUR720991 UEN720991 UOJ720991 UYF720991 VIB720991 VRX720991 WBT720991 WLP720991 WVL720991 D786527 IZ786527 SV786527 ACR786527 AMN786527 AWJ786527 BGF786527 BQB786527 BZX786527 CJT786527 CTP786527 DDL786527 DNH786527 DXD786527 EGZ786527 EQV786527 FAR786527 FKN786527 FUJ786527 GEF786527 GOB786527 GXX786527 HHT786527 HRP786527 IBL786527 ILH786527 IVD786527 JEZ786527 JOV786527 JYR786527 KIN786527 KSJ786527 LCF786527 LMB786527 LVX786527 MFT786527 MPP786527 MZL786527 NJH786527 NTD786527 OCZ786527 OMV786527 OWR786527 PGN786527 PQJ786527 QAF786527 QKB786527 QTX786527 RDT786527 RNP786527 RXL786527 SHH786527 SRD786527 TAZ786527 TKV786527 TUR786527 UEN786527 UOJ786527 UYF786527 VIB786527 VRX786527 WBT786527 WLP786527 WVL786527 D852063 IZ852063 SV852063 ACR852063 AMN852063 AWJ852063 BGF852063 BQB852063 BZX852063 CJT852063 CTP852063 DDL852063 DNH852063 DXD852063 EGZ852063 EQV852063 FAR852063 FKN852063 FUJ852063 GEF852063 GOB852063 GXX852063 HHT852063 HRP852063 IBL852063 ILH852063 IVD852063 JEZ852063 JOV852063 JYR852063 KIN852063 KSJ852063 LCF852063 LMB852063 LVX852063 MFT852063 MPP852063 MZL852063 NJH852063 NTD852063 OCZ852063 OMV852063 OWR852063 PGN852063 PQJ852063 QAF852063 QKB852063 QTX852063 RDT852063 RNP852063 RXL852063 SHH852063 SRD852063 TAZ852063 TKV852063 TUR852063 UEN852063 UOJ852063 UYF852063 VIB852063 VRX852063 WBT852063 WLP852063 WVL852063 D917599 IZ917599 SV917599 ACR917599 AMN917599 AWJ917599 BGF917599 BQB917599 BZX917599 CJT917599 CTP917599 DDL917599 DNH917599 DXD917599 EGZ917599 EQV917599 FAR917599 FKN917599 FUJ917599 GEF917599 GOB917599 GXX917599 HHT917599 HRP917599 IBL917599 ILH917599 IVD917599 JEZ917599 JOV917599 JYR917599 KIN917599 KSJ917599 LCF917599 LMB917599 LVX917599 MFT917599 MPP917599 MZL917599 NJH917599 NTD917599 OCZ917599 OMV917599 OWR917599 PGN917599 PQJ917599 QAF917599 QKB917599 QTX917599 RDT917599 RNP917599 RXL917599 SHH917599 SRD917599 TAZ917599 TKV917599 TUR917599 UEN917599 UOJ917599 UYF917599 VIB917599 VRX917599 WBT917599 WLP917599 WVL917599 D983135 IZ983135 SV983135 ACR983135 AMN983135 AWJ983135 BGF983135 BQB983135 BZX983135 CJT983135 CTP983135 DDL983135 DNH983135 DXD983135 EGZ983135 EQV983135 FAR983135 FKN983135 FUJ983135 GEF983135 GOB983135 GXX983135 HHT983135 HRP983135 IBL983135 ILH983135 IVD983135 JEZ983135 JOV983135 JYR983135 KIN983135 KSJ983135 LCF983135 LMB983135 LVX983135 MFT983135 MPP983135 MZL983135 NJH983135 NTD983135 OCZ983135 OMV983135 OWR983135 PGN983135 PQJ983135 QAF983135 QKB983135 QTX983135 RDT983135 RNP983135 RXL983135 SHH983135 SRD983135 TAZ983135 TKV983135 TUR983135 UEN983135 UOJ983135 UYF983135 VIB983135 VRX983135 WBT983135 WLP983135 WVL983135">
      <formula1>"bloq"</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opLeftCell="A22" workbookViewId="0">
      <selection activeCell="G13" sqref="G13"/>
    </sheetView>
  </sheetViews>
  <sheetFormatPr baseColWidth="10" defaultRowHeight="12.75" x14ac:dyDescent="0.2"/>
  <cols>
    <col min="1" max="1" width="26.42578125" style="214" customWidth="1"/>
    <col min="2" max="2" width="30" style="426" customWidth="1"/>
    <col min="3" max="3" width="12.7109375" style="426" customWidth="1"/>
    <col min="4" max="4" width="10.7109375" style="426" customWidth="1"/>
    <col min="5" max="5" width="10.85546875" style="426" customWidth="1"/>
    <col min="6" max="11" width="10.7109375" style="426" customWidth="1"/>
    <col min="12" max="12" width="10.7109375" style="212" customWidth="1"/>
    <col min="13" max="20" width="13.140625" style="426" customWidth="1"/>
    <col min="21" max="21" width="13.140625" style="445" customWidth="1"/>
    <col min="22" max="22" width="13.140625" style="208" customWidth="1"/>
    <col min="23" max="23" width="13.5703125" style="445" customWidth="1"/>
    <col min="24" max="28" width="14.140625" style="445" customWidth="1"/>
    <col min="29" max="52" width="13.140625" style="445" customWidth="1"/>
    <col min="53" max="58" width="13.140625" style="445" hidden="1" customWidth="1"/>
    <col min="59" max="60" width="13.140625" style="445" customWidth="1"/>
    <col min="61" max="74" width="12.5703125" style="445" customWidth="1"/>
    <col min="75" max="256" width="11.42578125" style="445"/>
    <col min="257" max="257" width="26.42578125" style="445" customWidth="1"/>
    <col min="258" max="258" width="30" style="445" customWidth="1"/>
    <col min="259" max="259" width="12.7109375" style="445" customWidth="1"/>
    <col min="260" max="260" width="10.7109375" style="445" customWidth="1"/>
    <col min="261" max="261" width="10.85546875" style="445" customWidth="1"/>
    <col min="262" max="268" width="10.7109375" style="445" customWidth="1"/>
    <col min="269" max="278" width="13.140625" style="445" customWidth="1"/>
    <col min="279" max="279" width="13.5703125" style="445" customWidth="1"/>
    <col min="280" max="284" width="14.140625" style="445" customWidth="1"/>
    <col min="285" max="308" width="13.140625" style="445" customWidth="1"/>
    <col min="309" max="314" width="0" style="445" hidden="1" customWidth="1"/>
    <col min="315" max="316" width="13.140625" style="445" customWidth="1"/>
    <col min="317" max="330" width="12.5703125" style="445" customWidth="1"/>
    <col min="331" max="512" width="11.42578125" style="445"/>
    <col min="513" max="513" width="26.42578125" style="445" customWidth="1"/>
    <col min="514" max="514" width="30" style="445" customWidth="1"/>
    <col min="515" max="515" width="12.7109375" style="445" customWidth="1"/>
    <col min="516" max="516" width="10.7109375" style="445" customWidth="1"/>
    <col min="517" max="517" width="10.85546875" style="445" customWidth="1"/>
    <col min="518" max="524" width="10.7109375" style="445" customWidth="1"/>
    <col min="525" max="534" width="13.140625" style="445" customWidth="1"/>
    <col min="535" max="535" width="13.5703125" style="445" customWidth="1"/>
    <col min="536" max="540" width="14.140625" style="445" customWidth="1"/>
    <col min="541" max="564" width="13.140625" style="445" customWidth="1"/>
    <col min="565" max="570" width="0" style="445" hidden="1" customWidth="1"/>
    <col min="571" max="572" width="13.140625" style="445" customWidth="1"/>
    <col min="573" max="586" width="12.5703125" style="445" customWidth="1"/>
    <col min="587" max="768" width="11.42578125" style="445"/>
    <col min="769" max="769" width="26.42578125" style="445" customWidth="1"/>
    <col min="770" max="770" width="30" style="445" customWidth="1"/>
    <col min="771" max="771" width="12.7109375" style="445" customWidth="1"/>
    <col min="772" max="772" width="10.7109375" style="445" customWidth="1"/>
    <col min="773" max="773" width="10.85546875" style="445" customWidth="1"/>
    <col min="774" max="780" width="10.7109375" style="445" customWidth="1"/>
    <col min="781" max="790" width="13.140625" style="445" customWidth="1"/>
    <col min="791" max="791" width="13.5703125" style="445" customWidth="1"/>
    <col min="792" max="796" width="14.140625" style="445" customWidth="1"/>
    <col min="797" max="820" width="13.140625" style="445" customWidth="1"/>
    <col min="821" max="826" width="0" style="445" hidden="1" customWidth="1"/>
    <col min="827" max="828" width="13.140625" style="445" customWidth="1"/>
    <col min="829" max="842" width="12.5703125" style="445" customWidth="1"/>
    <col min="843" max="1024" width="11.42578125" style="445"/>
    <col min="1025" max="1025" width="26.42578125" style="445" customWidth="1"/>
    <col min="1026" max="1026" width="30" style="445" customWidth="1"/>
    <col min="1027" max="1027" width="12.7109375" style="445" customWidth="1"/>
    <col min="1028" max="1028" width="10.7109375" style="445" customWidth="1"/>
    <col min="1029" max="1029" width="10.85546875" style="445" customWidth="1"/>
    <col min="1030" max="1036" width="10.7109375" style="445" customWidth="1"/>
    <col min="1037" max="1046" width="13.140625" style="445" customWidth="1"/>
    <col min="1047" max="1047" width="13.5703125" style="445" customWidth="1"/>
    <col min="1048" max="1052" width="14.140625" style="445" customWidth="1"/>
    <col min="1053" max="1076" width="13.140625" style="445" customWidth="1"/>
    <col min="1077" max="1082" width="0" style="445" hidden="1" customWidth="1"/>
    <col min="1083" max="1084" width="13.140625" style="445" customWidth="1"/>
    <col min="1085" max="1098" width="12.5703125" style="445" customWidth="1"/>
    <col min="1099" max="1280" width="11.42578125" style="445"/>
    <col min="1281" max="1281" width="26.42578125" style="445" customWidth="1"/>
    <col min="1282" max="1282" width="30" style="445" customWidth="1"/>
    <col min="1283" max="1283" width="12.7109375" style="445" customWidth="1"/>
    <col min="1284" max="1284" width="10.7109375" style="445" customWidth="1"/>
    <col min="1285" max="1285" width="10.85546875" style="445" customWidth="1"/>
    <col min="1286" max="1292" width="10.7109375" style="445" customWidth="1"/>
    <col min="1293" max="1302" width="13.140625" style="445" customWidth="1"/>
    <col min="1303" max="1303" width="13.5703125" style="445" customWidth="1"/>
    <col min="1304" max="1308" width="14.140625" style="445" customWidth="1"/>
    <col min="1309" max="1332" width="13.140625" style="445" customWidth="1"/>
    <col min="1333" max="1338" width="0" style="445" hidden="1" customWidth="1"/>
    <col min="1339" max="1340" width="13.140625" style="445" customWidth="1"/>
    <col min="1341" max="1354" width="12.5703125" style="445" customWidth="1"/>
    <col min="1355" max="1536" width="11.42578125" style="445"/>
    <col min="1537" max="1537" width="26.42578125" style="445" customWidth="1"/>
    <col min="1538" max="1538" width="30" style="445" customWidth="1"/>
    <col min="1539" max="1539" width="12.7109375" style="445" customWidth="1"/>
    <col min="1540" max="1540" width="10.7109375" style="445" customWidth="1"/>
    <col min="1541" max="1541" width="10.85546875" style="445" customWidth="1"/>
    <col min="1542" max="1548" width="10.7109375" style="445" customWidth="1"/>
    <col min="1549" max="1558" width="13.140625" style="445" customWidth="1"/>
    <col min="1559" max="1559" width="13.5703125" style="445" customWidth="1"/>
    <col min="1560" max="1564" width="14.140625" style="445" customWidth="1"/>
    <col min="1565" max="1588" width="13.140625" style="445" customWidth="1"/>
    <col min="1589" max="1594" width="0" style="445" hidden="1" customWidth="1"/>
    <col min="1595" max="1596" width="13.140625" style="445" customWidth="1"/>
    <col min="1597" max="1610" width="12.5703125" style="445" customWidth="1"/>
    <col min="1611" max="1792" width="11.42578125" style="445"/>
    <col min="1793" max="1793" width="26.42578125" style="445" customWidth="1"/>
    <col min="1794" max="1794" width="30" style="445" customWidth="1"/>
    <col min="1795" max="1795" width="12.7109375" style="445" customWidth="1"/>
    <col min="1796" max="1796" width="10.7109375" style="445" customWidth="1"/>
    <col min="1797" max="1797" width="10.85546875" style="445" customWidth="1"/>
    <col min="1798" max="1804" width="10.7109375" style="445" customWidth="1"/>
    <col min="1805" max="1814" width="13.140625" style="445" customWidth="1"/>
    <col min="1815" max="1815" width="13.5703125" style="445" customWidth="1"/>
    <col min="1816" max="1820" width="14.140625" style="445" customWidth="1"/>
    <col min="1821" max="1844" width="13.140625" style="445" customWidth="1"/>
    <col min="1845" max="1850" width="0" style="445" hidden="1" customWidth="1"/>
    <col min="1851" max="1852" width="13.140625" style="445" customWidth="1"/>
    <col min="1853" max="1866" width="12.5703125" style="445" customWidth="1"/>
    <col min="1867" max="2048" width="11.42578125" style="445"/>
    <col min="2049" max="2049" width="26.42578125" style="445" customWidth="1"/>
    <col min="2050" max="2050" width="30" style="445" customWidth="1"/>
    <col min="2051" max="2051" width="12.7109375" style="445" customWidth="1"/>
    <col min="2052" max="2052" width="10.7109375" style="445" customWidth="1"/>
    <col min="2053" max="2053" width="10.85546875" style="445" customWidth="1"/>
    <col min="2054" max="2060" width="10.7109375" style="445" customWidth="1"/>
    <col min="2061" max="2070" width="13.140625" style="445" customWidth="1"/>
    <col min="2071" max="2071" width="13.5703125" style="445" customWidth="1"/>
    <col min="2072" max="2076" width="14.140625" style="445" customWidth="1"/>
    <col min="2077" max="2100" width="13.140625" style="445" customWidth="1"/>
    <col min="2101" max="2106" width="0" style="445" hidden="1" customWidth="1"/>
    <col min="2107" max="2108" width="13.140625" style="445" customWidth="1"/>
    <col min="2109" max="2122" width="12.5703125" style="445" customWidth="1"/>
    <col min="2123" max="2304" width="11.42578125" style="445"/>
    <col min="2305" max="2305" width="26.42578125" style="445" customWidth="1"/>
    <col min="2306" max="2306" width="30" style="445" customWidth="1"/>
    <col min="2307" max="2307" width="12.7109375" style="445" customWidth="1"/>
    <col min="2308" max="2308" width="10.7109375" style="445" customWidth="1"/>
    <col min="2309" max="2309" width="10.85546875" style="445" customWidth="1"/>
    <col min="2310" max="2316" width="10.7109375" style="445" customWidth="1"/>
    <col min="2317" max="2326" width="13.140625" style="445" customWidth="1"/>
    <col min="2327" max="2327" width="13.5703125" style="445" customWidth="1"/>
    <col min="2328" max="2332" width="14.140625" style="445" customWidth="1"/>
    <col min="2333" max="2356" width="13.140625" style="445" customWidth="1"/>
    <col min="2357" max="2362" width="0" style="445" hidden="1" customWidth="1"/>
    <col min="2363" max="2364" width="13.140625" style="445" customWidth="1"/>
    <col min="2365" max="2378" width="12.5703125" style="445" customWidth="1"/>
    <col min="2379" max="2560" width="11.42578125" style="445"/>
    <col min="2561" max="2561" width="26.42578125" style="445" customWidth="1"/>
    <col min="2562" max="2562" width="30" style="445" customWidth="1"/>
    <col min="2563" max="2563" width="12.7109375" style="445" customWidth="1"/>
    <col min="2564" max="2564" width="10.7109375" style="445" customWidth="1"/>
    <col min="2565" max="2565" width="10.85546875" style="445" customWidth="1"/>
    <col min="2566" max="2572" width="10.7109375" style="445" customWidth="1"/>
    <col min="2573" max="2582" width="13.140625" style="445" customWidth="1"/>
    <col min="2583" max="2583" width="13.5703125" style="445" customWidth="1"/>
    <col min="2584" max="2588" width="14.140625" style="445" customWidth="1"/>
    <col min="2589" max="2612" width="13.140625" style="445" customWidth="1"/>
    <col min="2613" max="2618" width="0" style="445" hidden="1" customWidth="1"/>
    <col min="2619" max="2620" width="13.140625" style="445" customWidth="1"/>
    <col min="2621" max="2634" width="12.5703125" style="445" customWidth="1"/>
    <col min="2635" max="2816" width="11.42578125" style="445"/>
    <col min="2817" max="2817" width="26.42578125" style="445" customWidth="1"/>
    <col min="2818" max="2818" width="30" style="445" customWidth="1"/>
    <col min="2819" max="2819" width="12.7109375" style="445" customWidth="1"/>
    <col min="2820" max="2820" width="10.7109375" style="445" customWidth="1"/>
    <col min="2821" max="2821" width="10.85546875" style="445" customWidth="1"/>
    <col min="2822" max="2828" width="10.7109375" style="445" customWidth="1"/>
    <col min="2829" max="2838" width="13.140625" style="445" customWidth="1"/>
    <col min="2839" max="2839" width="13.5703125" style="445" customWidth="1"/>
    <col min="2840" max="2844" width="14.140625" style="445" customWidth="1"/>
    <col min="2845" max="2868" width="13.140625" style="445" customWidth="1"/>
    <col min="2869" max="2874" width="0" style="445" hidden="1" customWidth="1"/>
    <col min="2875" max="2876" width="13.140625" style="445" customWidth="1"/>
    <col min="2877" max="2890" width="12.5703125" style="445" customWidth="1"/>
    <col min="2891" max="3072" width="11.42578125" style="445"/>
    <col min="3073" max="3073" width="26.42578125" style="445" customWidth="1"/>
    <col min="3074" max="3074" width="30" style="445" customWidth="1"/>
    <col min="3075" max="3075" width="12.7109375" style="445" customWidth="1"/>
    <col min="3076" max="3076" width="10.7109375" style="445" customWidth="1"/>
    <col min="3077" max="3077" width="10.85546875" style="445" customWidth="1"/>
    <col min="3078" max="3084" width="10.7109375" style="445" customWidth="1"/>
    <col min="3085" max="3094" width="13.140625" style="445" customWidth="1"/>
    <col min="3095" max="3095" width="13.5703125" style="445" customWidth="1"/>
    <col min="3096" max="3100" width="14.140625" style="445" customWidth="1"/>
    <col min="3101" max="3124" width="13.140625" style="445" customWidth="1"/>
    <col min="3125" max="3130" width="0" style="445" hidden="1" customWidth="1"/>
    <col min="3131" max="3132" width="13.140625" style="445" customWidth="1"/>
    <col min="3133" max="3146" width="12.5703125" style="445" customWidth="1"/>
    <col min="3147" max="3328" width="11.42578125" style="445"/>
    <col min="3329" max="3329" width="26.42578125" style="445" customWidth="1"/>
    <col min="3330" max="3330" width="30" style="445" customWidth="1"/>
    <col min="3331" max="3331" width="12.7109375" style="445" customWidth="1"/>
    <col min="3332" max="3332" width="10.7109375" style="445" customWidth="1"/>
    <col min="3333" max="3333" width="10.85546875" style="445" customWidth="1"/>
    <col min="3334" max="3340" width="10.7109375" style="445" customWidth="1"/>
    <col min="3341" max="3350" width="13.140625" style="445" customWidth="1"/>
    <col min="3351" max="3351" width="13.5703125" style="445" customWidth="1"/>
    <col min="3352" max="3356" width="14.140625" style="445" customWidth="1"/>
    <col min="3357" max="3380" width="13.140625" style="445" customWidth="1"/>
    <col min="3381" max="3386" width="0" style="445" hidden="1" customWidth="1"/>
    <col min="3387" max="3388" width="13.140625" style="445" customWidth="1"/>
    <col min="3389" max="3402" width="12.5703125" style="445" customWidth="1"/>
    <col min="3403" max="3584" width="11.42578125" style="445"/>
    <col min="3585" max="3585" width="26.42578125" style="445" customWidth="1"/>
    <col min="3586" max="3586" width="30" style="445" customWidth="1"/>
    <col min="3587" max="3587" width="12.7109375" style="445" customWidth="1"/>
    <col min="3588" max="3588" width="10.7109375" style="445" customWidth="1"/>
    <col min="3589" max="3589" width="10.85546875" style="445" customWidth="1"/>
    <col min="3590" max="3596" width="10.7109375" style="445" customWidth="1"/>
    <col min="3597" max="3606" width="13.140625" style="445" customWidth="1"/>
    <col min="3607" max="3607" width="13.5703125" style="445" customWidth="1"/>
    <col min="3608" max="3612" width="14.140625" style="445" customWidth="1"/>
    <col min="3613" max="3636" width="13.140625" style="445" customWidth="1"/>
    <col min="3637" max="3642" width="0" style="445" hidden="1" customWidth="1"/>
    <col min="3643" max="3644" width="13.140625" style="445" customWidth="1"/>
    <col min="3645" max="3658" width="12.5703125" style="445" customWidth="1"/>
    <col min="3659" max="3840" width="11.42578125" style="445"/>
    <col min="3841" max="3841" width="26.42578125" style="445" customWidth="1"/>
    <col min="3842" max="3842" width="30" style="445" customWidth="1"/>
    <col min="3843" max="3843" width="12.7109375" style="445" customWidth="1"/>
    <col min="3844" max="3844" width="10.7109375" style="445" customWidth="1"/>
    <col min="3845" max="3845" width="10.85546875" style="445" customWidth="1"/>
    <col min="3846" max="3852" width="10.7109375" style="445" customWidth="1"/>
    <col min="3853" max="3862" width="13.140625" style="445" customWidth="1"/>
    <col min="3863" max="3863" width="13.5703125" style="445" customWidth="1"/>
    <col min="3864" max="3868" width="14.140625" style="445" customWidth="1"/>
    <col min="3869" max="3892" width="13.140625" style="445" customWidth="1"/>
    <col min="3893" max="3898" width="0" style="445" hidden="1" customWidth="1"/>
    <col min="3899" max="3900" width="13.140625" style="445" customWidth="1"/>
    <col min="3901" max="3914" width="12.5703125" style="445" customWidth="1"/>
    <col min="3915" max="4096" width="11.42578125" style="445"/>
    <col min="4097" max="4097" width="26.42578125" style="445" customWidth="1"/>
    <col min="4098" max="4098" width="30" style="445" customWidth="1"/>
    <col min="4099" max="4099" width="12.7109375" style="445" customWidth="1"/>
    <col min="4100" max="4100" width="10.7109375" style="445" customWidth="1"/>
    <col min="4101" max="4101" width="10.85546875" style="445" customWidth="1"/>
    <col min="4102" max="4108" width="10.7109375" style="445" customWidth="1"/>
    <col min="4109" max="4118" width="13.140625" style="445" customWidth="1"/>
    <col min="4119" max="4119" width="13.5703125" style="445" customWidth="1"/>
    <col min="4120" max="4124" width="14.140625" style="445" customWidth="1"/>
    <col min="4125" max="4148" width="13.140625" style="445" customWidth="1"/>
    <col min="4149" max="4154" width="0" style="445" hidden="1" customWidth="1"/>
    <col min="4155" max="4156" width="13.140625" style="445" customWidth="1"/>
    <col min="4157" max="4170" width="12.5703125" style="445" customWidth="1"/>
    <col min="4171" max="4352" width="11.42578125" style="445"/>
    <col min="4353" max="4353" width="26.42578125" style="445" customWidth="1"/>
    <col min="4354" max="4354" width="30" style="445" customWidth="1"/>
    <col min="4355" max="4355" width="12.7109375" style="445" customWidth="1"/>
    <col min="4356" max="4356" width="10.7109375" style="445" customWidth="1"/>
    <col min="4357" max="4357" width="10.85546875" style="445" customWidth="1"/>
    <col min="4358" max="4364" width="10.7109375" style="445" customWidth="1"/>
    <col min="4365" max="4374" width="13.140625" style="445" customWidth="1"/>
    <col min="4375" max="4375" width="13.5703125" style="445" customWidth="1"/>
    <col min="4376" max="4380" width="14.140625" style="445" customWidth="1"/>
    <col min="4381" max="4404" width="13.140625" style="445" customWidth="1"/>
    <col min="4405" max="4410" width="0" style="445" hidden="1" customWidth="1"/>
    <col min="4411" max="4412" width="13.140625" style="445" customWidth="1"/>
    <col min="4413" max="4426" width="12.5703125" style="445" customWidth="1"/>
    <col min="4427" max="4608" width="11.42578125" style="445"/>
    <col min="4609" max="4609" width="26.42578125" style="445" customWidth="1"/>
    <col min="4610" max="4610" width="30" style="445" customWidth="1"/>
    <col min="4611" max="4611" width="12.7109375" style="445" customWidth="1"/>
    <col min="4612" max="4612" width="10.7109375" style="445" customWidth="1"/>
    <col min="4613" max="4613" width="10.85546875" style="445" customWidth="1"/>
    <col min="4614" max="4620" width="10.7109375" style="445" customWidth="1"/>
    <col min="4621" max="4630" width="13.140625" style="445" customWidth="1"/>
    <col min="4631" max="4631" width="13.5703125" style="445" customWidth="1"/>
    <col min="4632" max="4636" width="14.140625" style="445" customWidth="1"/>
    <col min="4637" max="4660" width="13.140625" style="445" customWidth="1"/>
    <col min="4661" max="4666" width="0" style="445" hidden="1" customWidth="1"/>
    <col min="4667" max="4668" width="13.140625" style="445" customWidth="1"/>
    <col min="4669" max="4682" width="12.5703125" style="445" customWidth="1"/>
    <col min="4683" max="4864" width="11.42578125" style="445"/>
    <col min="4865" max="4865" width="26.42578125" style="445" customWidth="1"/>
    <col min="4866" max="4866" width="30" style="445" customWidth="1"/>
    <col min="4867" max="4867" width="12.7109375" style="445" customWidth="1"/>
    <col min="4868" max="4868" width="10.7109375" style="445" customWidth="1"/>
    <col min="4869" max="4869" width="10.85546875" style="445" customWidth="1"/>
    <col min="4870" max="4876" width="10.7109375" style="445" customWidth="1"/>
    <col min="4877" max="4886" width="13.140625" style="445" customWidth="1"/>
    <col min="4887" max="4887" width="13.5703125" style="445" customWidth="1"/>
    <col min="4888" max="4892" width="14.140625" style="445" customWidth="1"/>
    <col min="4893" max="4916" width="13.140625" style="445" customWidth="1"/>
    <col min="4917" max="4922" width="0" style="445" hidden="1" customWidth="1"/>
    <col min="4923" max="4924" width="13.140625" style="445" customWidth="1"/>
    <col min="4925" max="4938" width="12.5703125" style="445" customWidth="1"/>
    <col min="4939" max="5120" width="11.42578125" style="445"/>
    <col min="5121" max="5121" width="26.42578125" style="445" customWidth="1"/>
    <col min="5122" max="5122" width="30" style="445" customWidth="1"/>
    <col min="5123" max="5123" width="12.7109375" style="445" customWidth="1"/>
    <col min="5124" max="5124" width="10.7109375" style="445" customWidth="1"/>
    <col min="5125" max="5125" width="10.85546875" style="445" customWidth="1"/>
    <col min="5126" max="5132" width="10.7109375" style="445" customWidth="1"/>
    <col min="5133" max="5142" width="13.140625" style="445" customWidth="1"/>
    <col min="5143" max="5143" width="13.5703125" style="445" customWidth="1"/>
    <col min="5144" max="5148" width="14.140625" style="445" customWidth="1"/>
    <col min="5149" max="5172" width="13.140625" style="445" customWidth="1"/>
    <col min="5173" max="5178" width="0" style="445" hidden="1" customWidth="1"/>
    <col min="5179" max="5180" width="13.140625" style="445" customWidth="1"/>
    <col min="5181" max="5194" width="12.5703125" style="445" customWidth="1"/>
    <col min="5195" max="5376" width="11.42578125" style="445"/>
    <col min="5377" max="5377" width="26.42578125" style="445" customWidth="1"/>
    <col min="5378" max="5378" width="30" style="445" customWidth="1"/>
    <col min="5379" max="5379" width="12.7109375" style="445" customWidth="1"/>
    <col min="5380" max="5380" width="10.7109375" style="445" customWidth="1"/>
    <col min="5381" max="5381" width="10.85546875" style="445" customWidth="1"/>
    <col min="5382" max="5388" width="10.7109375" style="445" customWidth="1"/>
    <col min="5389" max="5398" width="13.140625" style="445" customWidth="1"/>
    <col min="5399" max="5399" width="13.5703125" style="445" customWidth="1"/>
    <col min="5400" max="5404" width="14.140625" style="445" customWidth="1"/>
    <col min="5405" max="5428" width="13.140625" style="445" customWidth="1"/>
    <col min="5429" max="5434" width="0" style="445" hidden="1" customWidth="1"/>
    <col min="5435" max="5436" width="13.140625" style="445" customWidth="1"/>
    <col min="5437" max="5450" width="12.5703125" style="445" customWidth="1"/>
    <col min="5451" max="5632" width="11.42578125" style="445"/>
    <col min="5633" max="5633" width="26.42578125" style="445" customWidth="1"/>
    <col min="5634" max="5634" width="30" style="445" customWidth="1"/>
    <col min="5635" max="5635" width="12.7109375" style="445" customWidth="1"/>
    <col min="5636" max="5636" width="10.7109375" style="445" customWidth="1"/>
    <col min="5637" max="5637" width="10.85546875" style="445" customWidth="1"/>
    <col min="5638" max="5644" width="10.7109375" style="445" customWidth="1"/>
    <col min="5645" max="5654" width="13.140625" style="445" customWidth="1"/>
    <col min="5655" max="5655" width="13.5703125" style="445" customWidth="1"/>
    <col min="5656" max="5660" width="14.140625" style="445" customWidth="1"/>
    <col min="5661" max="5684" width="13.140625" style="445" customWidth="1"/>
    <col min="5685" max="5690" width="0" style="445" hidden="1" customWidth="1"/>
    <col min="5691" max="5692" width="13.140625" style="445" customWidth="1"/>
    <col min="5693" max="5706" width="12.5703125" style="445" customWidth="1"/>
    <col min="5707" max="5888" width="11.42578125" style="445"/>
    <col min="5889" max="5889" width="26.42578125" style="445" customWidth="1"/>
    <col min="5890" max="5890" width="30" style="445" customWidth="1"/>
    <col min="5891" max="5891" width="12.7109375" style="445" customWidth="1"/>
    <col min="5892" max="5892" width="10.7109375" style="445" customWidth="1"/>
    <col min="5893" max="5893" width="10.85546875" style="445" customWidth="1"/>
    <col min="5894" max="5900" width="10.7109375" style="445" customWidth="1"/>
    <col min="5901" max="5910" width="13.140625" style="445" customWidth="1"/>
    <col min="5911" max="5911" width="13.5703125" style="445" customWidth="1"/>
    <col min="5912" max="5916" width="14.140625" style="445" customWidth="1"/>
    <col min="5917" max="5940" width="13.140625" style="445" customWidth="1"/>
    <col min="5941" max="5946" width="0" style="445" hidden="1" customWidth="1"/>
    <col min="5947" max="5948" width="13.140625" style="445" customWidth="1"/>
    <col min="5949" max="5962" width="12.5703125" style="445" customWidth="1"/>
    <col min="5963" max="6144" width="11.42578125" style="445"/>
    <col min="6145" max="6145" width="26.42578125" style="445" customWidth="1"/>
    <col min="6146" max="6146" width="30" style="445" customWidth="1"/>
    <col min="6147" max="6147" width="12.7109375" style="445" customWidth="1"/>
    <col min="6148" max="6148" width="10.7109375" style="445" customWidth="1"/>
    <col min="6149" max="6149" width="10.85546875" style="445" customWidth="1"/>
    <col min="6150" max="6156" width="10.7109375" style="445" customWidth="1"/>
    <col min="6157" max="6166" width="13.140625" style="445" customWidth="1"/>
    <col min="6167" max="6167" width="13.5703125" style="445" customWidth="1"/>
    <col min="6168" max="6172" width="14.140625" style="445" customWidth="1"/>
    <col min="6173" max="6196" width="13.140625" style="445" customWidth="1"/>
    <col min="6197" max="6202" width="0" style="445" hidden="1" customWidth="1"/>
    <col min="6203" max="6204" width="13.140625" style="445" customWidth="1"/>
    <col min="6205" max="6218" width="12.5703125" style="445" customWidth="1"/>
    <col min="6219" max="6400" width="11.42578125" style="445"/>
    <col min="6401" max="6401" width="26.42578125" style="445" customWidth="1"/>
    <col min="6402" max="6402" width="30" style="445" customWidth="1"/>
    <col min="6403" max="6403" width="12.7109375" style="445" customWidth="1"/>
    <col min="6404" max="6404" width="10.7109375" style="445" customWidth="1"/>
    <col min="6405" max="6405" width="10.85546875" style="445" customWidth="1"/>
    <col min="6406" max="6412" width="10.7109375" style="445" customWidth="1"/>
    <col min="6413" max="6422" width="13.140625" style="445" customWidth="1"/>
    <col min="6423" max="6423" width="13.5703125" style="445" customWidth="1"/>
    <col min="6424" max="6428" width="14.140625" style="445" customWidth="1"/>
    <col min="6429" max="6452" width="13.140625" style="445" customWidth="1"/>
    <col min="6453" max="6458" width="0" style="445" hidden="1" customWidth="1"/>
    <col min="6459" max="6460" width="13.140625" style="445" customWidth="1"/>
    <col min="6461" max="6474" width="12.5703125" style="445" customWidth="1"/>
    <col min="6475" max="6656" width="11.42578125" style="445"/>
    <col min="6657" max="6657" width="26.42578125" style="445" customWidth="1"/>
    <col min="6658" max="6658" width="30" style="445" customWidth="1"/>
    <col min="6659" max="6659" width="12.7109375" style="445" customWidth="1"/>
    <col min="6660" max="6660" width="10.7109375" style="445" customWidth="1"/>
    <col min="6661" max="6661" width="10.85546875" style="445" customWidth="1"/>
    <col min="6662" max="6668" width="10.7109375" style="445" customWidth="1"/>
    <col min="6669" max="6678" width="13.140625" style="445" customWidth="1"/>
    <col min="6679" max="6679" width="13.5703125" style="445" customWidth="1"/>
    <col min="6680" max="6684" width="14.140625" style="445" customWidth="1"/>
    <col min="6685" max="6708" width="13.140625" style="445" customWidth="1"/>
    <col min="6709" max="6714" width="0" style="445" hidden="1" customWidth="1"/>
    <col min="6715" max="6716" width="13.140625" style="445" customWidth="1"/>
    <col min="6717" max="6730" width="12.5703125" style="445" customWidth="1"/>
    <col min="6731" max="6912" width="11.42578125" style="445"/>
    <col min="6913" max="6913" width="26.42578125" style="445" customWidth="1"/>
    <col min="6914" max="6914" width="30" style="445" customWidth="1"/>
    <col min="6915" max="6915" width="12.7109375" style="445" customWidth="1"/>
    <col min="6916" max="6916" width="10.7109375" style="445" customWidth="1"/>
    <col min="6917" max="6917" width="10.85546875" style="445" customWidth="1"/>
    <col min="6918" max="6924" width="10.7109375" style="445" customWidth="1"/>
    <col min="6925" max="6934" width="13.140625" style="445" customWidth="1"/>
    <col min="6935" max="6935" width="13.5703125" style="445" customWidth="1"/>
    <col min="6936" max="6940" width="14.140625" style="445" customWidth="1"/>
    <col min="6941" max="6964" width="13.140625" style="445" customWidth="1"/>
    <col min="6965" max="6970" width="0" style="445" hidden="1" customWidth="1"/>
    <col min="6971" max="6972" width="13.140625" style="445" customWidth="1"/>
    <col min="6973" max="6986" width="12.5703125" style="445" customWidth="1"/>
    <col min="6987" max="7168" width="11.42578125" style="445"/>
    <col min="7169" max="7169" width="26.42578125" style="445" customWidth="1"/>
    <col min="7170" max="7170" width="30" style="445" customWidth="1"/>
    <col min="7171" max="7171" width="12.7109375" style="445" customWidth="1"/>
    <col min="7172" max="7172" width="10.7109375" style="445" customWidth="1"/>
    <col min="7173" max="7173" width="10.85546875" style="445" customWidth="1"/>
    <col min="7174" max="7180" width="10.7109375" style="445" customWidth="1"/>
    <col min="7181" max="7190" width="13.140625" style="445" customWidth="1"/>
    <col min="7191" max="7191" width="13.5703125" style="445" customWidth="1"/>
    <col min="7192" max="7196" width="14.140625" style="445" customWidth="1"/>
    <col min="7197" max="7220" width="13.140625" style="445" customWidth="1"/>
    <col min="7221" max="7226" width="0" style="445" hidden="1" customWidth="1"/>
    <col min="7227" max="7228" width="13.140625" style="445" customWidth="1"/>
    <col min="7229" max="7242" width="12.5703125" style="445" customWidth="1"/>
    <col min="7243" max="7424" width="11.42578125" style="445"/>
    <col min="7425" max="7425" width="26.42578125" style="445" customWidth="1"/>
    <col min="7426" max="7426" width="30" style="445" customWidth="1"/>
    <col min="7427" max="7427" width="12.7109375" style="445" customWidth="1"/>
    <col min="7428" max="7428" width="10.7109375" style="445" customWidth="1"/>
    <col min="7429" max="7429" width="10.85546875" style="445" customWidth="1"/>
    <col min="7430" max="7436" width="10.7109375" style="445" customWidth="1"/>
    <col min="7437" max="7446" width="13.140625" style="445" customWidth="1"/>
    <col min="7447" max="7447" width="13.5703125" style="445" customWidth="1"/>
    <col min="7448" max="7452" width="14.140625" style="445" customWidth="1"/>
    <col min="7453" max="7476" width="13.140625" style="445" customWidth="1"/>
    <col min="7477" max="7482" width="0" style="445" hidden="1" customWidth="1"/>
    <col min="7483" max="7484" width="13.140625" style="445" customWidth="1"/>
    <col min="7485" max="7498" width="12.5703125" style="445" customWidth="1"/>
    <col min="7499" max="7680" width="11.42578125" style="445"/>
    <col min="7681" max="7681" width="26.42578125" style="445" customWidth="1"/>
    <col min="7682" max="7682" width="30" style="445" customWidth="1"/>
    <col min="7683" max="7683" width="12.7109375" style="445" customWidth="1"/>
    <col min="7684" max="7684" width="10.7109375" style="445" customWidth="1"/>
    <col min="7685" max="7685" width="10.85546875" style="445" customWidth="1"/>
    <col min="7686" max="7692" width="10.7109375" style="445" customWidth="1"/>
    <col min="7693" max="7702" width="13.140625" style="445" customWidth="1"/>
    <col min="7703" max="7703" width="13.5703125" style="445" customWidth="1"/>
    <col min="7704" max="7708" width="14.140625" style="445" customWidth="1"/>
    <col min="7709" max="7732" width="13.140625" style="445" customWidth="1"/>
    <col min="7733" max="7738" width="0" style="445" hidden="1" customWidth="1"/>
    <col min="7739" max="7740" width="13.140625" style="445" customWidth="1"/>
    <col min="7741" max="7754" width="12.5703125" style="445" customWidth="1"/>
    <col min="7755" max="7936" width="11.42578125" style="445"/>
    <col min="7937" max="7937" width="26.42578125" style="445" customWidth="1"/>
    <col min="7938" max="7938" width="30" style="445" customWidth="1"/>
    <col min="7939" max="7939" width="12.7109375" style="445" customWidth="1"/>
    <col min="7940" max="7940" width="10.7109375" style="445" customWidth="1"/>
    <col min="7941" max="7941" width="10.85546875" style="445" customWidth="1"/>
    <col min="7942" max="7948" width="10.7109375" style="445" customWidth="1"/>
    <col min="7949" max="7958" width="13.140625" style="445" customWidth="1"/>
    <col min="7959" max="7959" width="13.5703125" style="445" customWidth="1"/>
    <col min="7960" max="7964" width="14.140625" style="445" customWidth="1"/>
    <col min="7965" max="7988" width="13.140625" style="445" customWidth="1"/>
    <col min="7989" max="7994" width="0" style="445" hidden="1" customWidth="1"/>
    <col min="7995" max="7996" width="13.140625" style="445" customWidth="1"/>
    <col min="7997" max="8010" width="12.5703125" style="445" customWidth="1"/>
    <col min="8011" max="8192" width="11.42578125" style="445"/>
    <col min="8193" max="8193" width="26.42578125" style="445" customWidth="1"/>
    <col min="8194" max="8194" width="30" style="445" customWidth="1"/>
    <col min="8195" max="8195" width="12.7109375" style="445" customWidth="1"/>
    <col min="8196" max="8196" width="10.7109375" style="445" customWidth="1"/>
    <col min="8197" max="8197" width="10.85546875" style="445" customWidth="1"/>
    <col min="8198" max="8204" width="10.7109375" style="445" customWidth="1"/>
    <col min="8205" max="8214" width="13.140625" style="445" customWidth="1"/>
    <col min="8215" max="8215" width="13.5703125" style="445" customWidth="1"/>
    <col min="8216" max="8220" width="14.140625" style="445" customWidth="1"/>
    <col min="8221" max="8244" width="13.140625" style="445" customWidth="1"/>
    <col min="8245" max="8250" width="0" style="445" hidden="1" customWidth="1"/>
    <col min="8251" max="8252" width="13.140625" style="445" customWidth="1"/>
    <col min="8253" max="8266" width="12.5703125" style="445" customWidth="1"/>
    <col min="8267" max="8448" width="11.42578125" style="445"/>
    <col min="8449" max="8449" width="26.42578125" style="445" customWidth="1"/>
    <col min="8450" max="8450" width="30" style="445" customWidth="1"/>
    <col min="8451" max="8451" width="12.7109375" style="445" customWidth="1"/>
    <col min="8452" max="8452" width="10.7109375" style="445" customWidth="1"/>
    <col min="8453" max="8453" width="10.85546875" style="445" customWidth="1"/>
    <col min="8454" max="8460" width="10.7109375" style="445" customWidth="1"/>
    <col min="8461" max="8470" width="13.140625" style="445" customWidth="1"/>
    <col min="8471" max="8471" width="13.5703125" style="445" customWidth="1"/>
    <col min="8472" max="8476" width="14.140625" style="445" customWidth="1"/>
    <col min="8477" max="8500" width="13.140625" style="445" customWidth="1"/>
    <col min="8501" max="8506" width="0" style="445" hidden="1" customWidth="1"/>
    <col min="8507" max="8508" width="13.140625" style="445" customWidth="1"/>
    <col min="8509" max="8522" width="12.5703125" style="445" customWidth="1"/>
    <col min="8523" max="8704" width="11.42578125" style="445"/>
    <col min="8705" max="8705" width="26.42578125" style="445" customWidth="1"/>
    <col min="8706" max="8706" width="30" style="445" customWidth="1"/>
    <col min="8707" max="8707" width="12.7109375" style="445" customWidth="1"/>
    <col min="8708" max="8708" width="10.7109375" style="445" customWidth="1"/>
    <col min="8709" max="8709" width="10.85546875" style="445" customWidth="1"/>
    <col min="8710" max="8716" width="10.7109375" style="445" customWidth="1"/>
    <col min="8717" max="8726" width="13.140625" style="445" customWidth="1"/>
    <col min="8727" max="8727" width="13.5703125" style="445" customWidth="1"/>
    <col min="8728" max="8732" width="14.140625" style="445" customWidth="1"/>
    <col min="8733" max="8756" width="13.140625" style="445" customWidth="1"/>
    <col min="8757" max="8762" width="0" style="445" hidden="1" customWidth="1"/>
    <col min="8763" max="8764" width="13.140625" style="445" customWidth="1"/>
    <col min="8765" max="8778" width="12.5703125" style="445" customWidth="1"/>
    <col min="8779" max="8960" width="11.42578125" style="445"/>
    <col min="8961" max="8961" width="26.42578125" style="445" customWidth="1"/>
    <col min="8962" max="8962" width="30" style="445" customWidth="1"/>
    <col min="8963" max="8963" width="12.7109375" style="445" customWidth="1"/>
    <col min="8964" max="8964" width="10.7109375" style="445" customWidth="1"/>
    <col min="8965" max="8965" width="10.85546875" style="445" customWidth="1"/>
    <col min="8966" max="8972" width="10.7109375" style="445" customWidth="1"/>
    <col min="8973" max="8982" width="13.140625" style="445" customWidth="1"/>
    <col min="8983" max="8983" width="13.5703125" style="445" customWidth="1"/>
    <col min="8984" max="8988" width="14.140625" style="445" customWidth="1"/>
    <col min="8989" max="9012" width="13.140625" style="445" customWidth="1"/>
    <col min="9013" max="9018" width="0" style="445" hidden="1" customWidth="1"/>
    <col min="9019" max="9020" width="13.140625" style="445" customWidth="1"/>
    <col min="9021" max="9034" width="12.5703125" style="445" customWidth="1"/>
    <col min="9035" max="9216" width="11.42578125" style="445"/>
    <col min="9217" max="9217" width="26.42578125" style="445" customWidth="1"/>
    <col min="9218" max="9218" width="30" style="445" customWidth="1"/>
    <col min="9219" max="9219" width="12.7109375" style="445" customWidth="1"/>
    <col min="9220" max="9220" width="10.7109375" style="445" customWidth="1"/>
    <col min="9221" max="9221" width="10.85546875" style="445" customWidth="1"/>
    <col min="9222" max="9228" width="10.7109375" style="445" customWidth="1"/>
    <col min="9229" max="9238" width="13.140625" style="445" customWidth="1"/>
    <col min="9239" max="9239" width="13.5703125" style="445" customWidth="1"/>
    <col min="9240" max="9244" width="14.140625" style="445" customWidth="1"/>
    <col min="9245" max="9268" width="13.140625" style="445" customWidth="1"/>
    <col min="9269" max="9274" width="0" style="445" hidden="1" customWidth="1"/>
    <col min="9275" max="9276" width="13.140625" style="445" customWidth="1"/>
    <col min="9277" max="9290" width="12.5703125" style="445" customWidth="1"/>
    <col min="9291" max="9472" width="11.42578125" style="445"/>
    <col min="9473" max="9473" width="26.42578125" style="445" customWidth="1"/>
    <col min="9474" max="9474" width="30" style="445" customWidth="1"/>
    <col min="9475" max="9475" width="12.7109375" style="445" customWidth="1"/>
    <col min="9476" max="9476" width="10.7109375" style="445" customWidth="1"/>
    <col min="9477" max="9477" width="10.85546875" style="445" customWidth="1"/>
    <col min="9478" max="9484" width="10.7109375" style="445" customWidth="1"/>
    <col min="9485" max="9494" width="13.140625" style="445" customWidth="1"/>
    <col min="9495" max="9495" width="13.5703125" style="445" customWidth="1"/>
    <col min="9496" max="9500" width="14.140625" style="445" customWidth="1"/>
    <col min="9501" max="9524" width="13.140625" style="445" customWidth="1"/>
    <col min="9525" max="9530" width="0" style="445" hidden="1" customWidth="1"/>
    <col min="9531" max="9532" width="13.140625" style="445" customWidth="1"/>
    <col min="9533" max="9546" width="12.5703125" style="445" customWidth="1"/>
    <col min="9547" max="9728" width="11.42578125" style="445"/>
    <col min="9729" max="9729" width="26.42578125" style="445" customWidth="1"/>
    <col min="9730" max="9730" width="30" style="445" customWidth="1"/>
    <col min="9731" max="9731" width="12.7109375" style="445" customWidth="1"/>
    <col min="9732" max="9732" width="10.7109375" style="445" customWidth="1"/>
    <col min="9733" max="9733" width="10.85546875" style="445" customWidth="1"/>
    <col min="9734" max="9740" width="10.7109375" style="445" customWidth="1"/>
    <col min="9741" max="9750" width="13.140625" style="445" customWidth="1"/>
    <col min="9751" max="9751" width="13.5703125" style="445" customWidth="1"/>
    <col min="9752" max="9756" width="14.140625" style="445" customWidth="1"/>
    <col min="9757" max="9780" width="13.140625" style="445" customWidth="1"/>
    <col min="9781" max="9786" width="0" style="445" hidden="1" customWidth="1"/>
    <col min="9787" max="9788" width="13.140625" style="445" customWidth="1"/>
    <col min="9789" max="9802" width="12.5703125" style="445" customWidth="1"/>
    <col min="9803" max="9984" width="11.42578125" style="445"/>
    <col min="9985" max="9985" width="26.42578125" style="445" customWidth="1"/>
    <col min="9986" max="9986" width="30" style="445" customWidth="1"/>
    <col min="9987" max="9987" width="12.7109375" style="445" customWidth="1"/>
    <col min="9988" max="9988" width="10.7109375" style="445" customWidth="1"/>
    <col min="9989" max="9989" width="10.85546875" style="445" customWidth="1"/>
    <col min="9990" max="9996" width="10.7109375" style="445" customWidth="1"/>
    <col min="9997" max="10006" width="13.140625" style="445" customWidth="1"/>
    <col min="10007" max="10007" width="13.5703125" style="445" customWidth="1"/>
    <col min="10008" max="10012" width="14.140625" style="445" customWidth="1"/>
    <col min="10013" max="10036" width="13.140625" style="445" customWidth="1"/>
    <col min="10037" max="10042" width="0" style="445" hidden="1" customWidth="1"/>
    <col min="10043" max="10044" width="13.140625" style="445" customWidth="1"/>
    <col min="10045" max="10058" width="12.5703125" style="445" customWidth="1"/>
    <col min="10059" max="10240" width="11.42578125" style="445"/>
    <col min="10241" max="10241" width="26.42578125" style="445" customWidth="1"/>
    <col min="10242" max="10242" width="30" style="445" customWidth="1"/>
    <col min="10243" max="10243" width="12.7109375" style="445" customWidth="1"/>
    <col min="10244" max="10244" width="10.7109375" style="445" customWidth="1"/>
    <col min="10245" max="10245" width="10.85546875" style="445" customWidth="1"/>
    <col min="10246" max="10252" width="10.7109375" style="445" customWidth="1"/>
    <col min="10253" max="10262" width="13.140625" style="445" customWidth="1"/>
    <col min="10263" max="10263" width="13.5703125" style="445" customWidth="1"/>
    <col min="10264" max="10268" width="14.140625" style="445" customWidth="1"/>
    <col min="10269" max="10292" width="13.140625" style="445" customWidth="1"/>
    <col min="10293" max="10298" width="0" style="445" hidden="1" customWidth="1"/>
    <col min="10299" max="10300" width="13.140625" style="445" customWidth="1"/>
    <col min="10301" max="10314" width="12.5703125" style="445" customWidth="1"/>
    <col min="10315" max="10496" width="11.42578125" style="445"/>
    <col min="10497" max="10497" width="26.42578125" style="445" customWidth="1"/>
    <col min="10498" max="10498" width="30" style="445" customWidth="1"/>
    <col min="10499" max="10499" width="12.7109375" style="445" customWidth="1"/>
    <col min="10500" max="10500" width="10.7109375" style="445" customWidth="1"/>
    <col min="10501" max="10501" width="10.85546875" style="445" customWidth="1"/>
    <col min="10502" max="10508" width="10.7109375" style="445" customWidth="1"/>
    <col min="10509" max="10518" width="13.140625" style="445" customWidth="1"/>
    <col min="10519" max="10519" width="13.5703125" style="445" customWidth="1"/>
    <col min="10520" max="10524" width="14.140625" style="445" customWidth="1"/>
    <col min="10525" max="10548" width="13.140625" style="445" customWidth="1"/>
    <col min="10549" max="10554" width="0" style="445" hidden="1" customWidth="1"/>
    <col min="10555" max="10556" width="13.140625" style="445" customWidth="1"/>
    <col min="10557" max="10570" width="12.5703125" style="445" customWidth="1"/>
    <col min="10571" max="10752" width="11.42578125" style="445"/>
    <col min="10753" max="10753" width="26.42578125" style="445" customWidth="1"/>
    <col min="10754" max="10754" width="30" style="445" customWidth="1"/>
    <col min="10755" max="10755" width="12.7109375" style="445" customWidth="1"/>
    <col min="10756" max="10756" width="10.7109375" style="445" customWidth="1"/>
    <col min="10757" max="10757" width="10.85546875" style="445" customWidth="1"/>
    <col min="10758" max="10764" width="10.7109375" style="445" customWidth="1"/>
    <col min="10765" max="10774" width="13.140625" style="445" customWidth="1"/>
    <col min="10775" max="10775" width="13.5703125" style="445" customWidth="1"/>
    <col min="10776" max="10780" width="14.140625" style="445" customWidth="1"/>
    <col min="10781" max="10804" width="13.140625" style="445" customWidth="1"/>
    <col min="10805" max="10810" width="0" style="445" hidden="1" customWidth="1"/>
    <col min="10811" max="10812" width="13.140625" style="445" customWidth="1"/>
    <col min="10813" max="10826" width="12.5703125" style="445" customWidth="1"/>
    <col min="10827" max="11008" width="11.42578125" style="445"/>
    <col min="11009" max="11009" width="26.42578125" style="445" customWidth="1"/>
    <col min="11010" max="11010" width="30" style="445" customWidth="1"/>
    <col min="11011" max="11011" width="12.7109375" style="445" customWidth="1"/>
    <col min="11012" max="11012" width="10.7109375" style="445" customWidth="1"/>
    <col min="11013" max="11013" width="10.85546875" style="445" customWidth="1"/>
    <col min="11014" max="11020" width="10.7109375" style="445" customWidth="1"/>
    <col min="11021" max="11030" width="13.140625" style="445" customWidth="1"/>
    <col min="11031" max="11031" width="13.5703125" style="445" customWidth="1"/>
    <col min="11032" max="11036" width="14.140625" style="445" customWidth="1"/>
    <col min="11037" max="11060" width="13.140625" style="445" customWidth="1"/>
    <col min="11061" max="11066" width="0" style="445" hidden="1" customWidth="1"/>
    <col min="11067" max="11068" width="13.140625" style="445" customWidth="1"/>
    <col min="11069" max="11082" width="12.5703125" style="445" customWidth="1"/>
    <col min="11083" max="11264" width="11.42578125" style="445"/>
    <col min="11265" max="11265" width="26.42578125" style="445" customWidth="1"/>
    <col min="11266" max="11266" width="30" style="445" customWidth="1"/>
    <col min="11267" max="11267" width="12.7109375" style="445" customWidth="1"/>
    <col min="11268" max="11268" width="10.7109375" style="445" customWidth="1"/>
    <col min="11269" max="11269" width="10.85546875" style="445" customWidth="1"/>
    <col min="11270" max="11276" width="10.7109375" style="445" customWidth="1"/>
    <col min="11277" max="11286" width="13.140625" style="445" customWidth="1"/>
    <col min="11287" max="11287" width="13.5703125" style="445" customWidth="1"/>
    <col min="11288" max="11292" width="14.140625" style="445" customWidth="1"/>
    <col min="11293" max="11316" width="13.140625" style="445" customWidth="1"/>
    <col min="11317" max="11322" width="0" style="445" hidden="1" customWidth="1"/>
    <col min="11323" max="11324" width="13.140625" style="445" customWidth="1"/>
    <col min="11325" max="11338" width="12.5703125" style="445" customWidth="1"/>
    <col min="11339" max="11520" width="11.42578125" style="445"/>
    <col min="11521" max="11521" width="26.42578125" style="445" customWidth="1"/>
    <col min="11522" max="11522" width="30" style="445" customWidth="1"/>
    <col min="11523" max="11523" width="12.7109375" style="445" customWidth="1"/>
    <col min="11524" max="11524" width="10.7109375" style="445" customWidth="1"/>
    <col min="11525" max="11525" width="10.85546875" style="445" customWidth="1"/>
    <col min="11526" max="11532" width="10.7109375" style="445" customWidth="1"/>
    <col min="11533" max="11542" width="13.140625" style="445" customWidth="1"/>
    <col min="11543" max="11543" width="13.5703125" style="445" customWidth="1"/>
    <col min="11544" max="11548" width="14.140625" style="445" customWidth="1"/>
    <col min="11549" max="11572" width="13.140625" style="445" customWidth="1"/>
    <col min="11573" max="11578" width="0" style="445" hidden="1" customWidth="1"/>
    <col min="11579" max="11580" width="13.140625" style="445" customWidth="1"/>
    <col min="11581" max="11594" width="12.5703125" style="445" customWidth="1"/>
    <col min="11595" max="11776" width="11.42578125" style="445"/>
    <col min="11777" max="11777" width="26.42578125" style="445" customWidth="1"/>
    <col min="11778" max="11778" width="30" style="445" customWidth="1"/>
    <col min="11779" max="11779" width="12.7109375" style="445" customWidth="1"/>
    <col min="11780" max="11780" width="10.7109375" style="445" customWidth="1"/>
    <col min="11781" max="11781" width="10.85546875" style="445" customWidth="1"/>
    <col min="11782" max="11788" width="10.7109375" style="445" customWidth="1"/>
    <col min="11789" max="11798" width="13.140625" style="445" customWidth="1"/>
    <col min="11799" max="11799" width="13.5703125" style="445" customWidth="1"/>
    <col min="11800" max="11804" width="14.140625" style="445" customWidth="1"/>
    <col min="11805" max="11828" width="13.140625" style="445" customWidth="1"/>
    <col min="11829" max="11834" width="0" style="445" hidden="1" customWidth="1"/>
    <col min="11835" max="11836" width="13.140625" style="445" customWidth="1"/>
    <col min="11837" max="11850" width="12.5703125" style="445" customWidth="1"/>
    <col min="11851" max="12032" width="11.42578125" style="445"/>
    <col min="12033" max="12033" width="26.42578125" style="445" customWidth="1"/>
    <col min="12034" max="12034" width="30" style="445" customWidth="1"/>
    <col min="12035" max="12035" width="12.7109375" style="445" customWidth="1"/>
    <col min="12036" max="12036" width="10.7109375" style="445" customWidth="1"/>
    <col min="12037" max="12037" width="10.85546875" style="445" customWidth="1"/>
    <col min="12038" max="12044" width="10.7109375" style="445" customWidth="1"/>
    <col min="12045" max="12054" width="13.140625" style="445" customWidth="1"/>
    <col min="12055" max="12055" width="13.5703125" style="445" customWidth="1"/>
    <col min="12056" max="12060" width="14.140625" style="445" customWidth="1"/>
    <col min="12061" max="12084" width="13.140625" style="445" customWidth="1"/>
    <col min="12085" max="12090" width="0" style="445" hidden="1" customWidth="1"/>
    <col min="12091" max="12092" width="13.140625" style="445" customWidth="1"/>
    <col min="12093" max="12106" width="12.5703125" style="445" customWidth="1"/>
    <col min="12107" max="12288" width="11.42578125" style="445"/>
    <col min="12289" max="12289" width="26.42578125" style="445" customWidth="1"/>
    <col min="12290" max="12290" width="30" style="445" customWidth="1"/>
    <col min="12291" max="12291" width="12.7109375" style="445" customWidth="1"/>
    <col min="12292" max="12292" width="10.7109375" style="445" customWidth="1"/>
    <col min="12293" max="12293" width="10.85546875" style="445" customWidth="1"/>
    <col min="12294" max="12300" width="10.7109375" style="445" customWidth="1"/>
    <col min="12301" max="12310" width="13.140625" style="445" customWidth="1"/>
    <col min="12311" max="12311" width="13.5703125" style="445" customWidth="1"/>
    <col min="12312" max="12316" width="14.140625" style="445" customWidth="1"/>
    <col min="12317" max="12340" width="13.140625" style="445" customWidth="1"/>
    <col min="12341" max="12346" width="0" style="445" hidden="1" customWidth="1"/>
    <col min="12347" max="12348" width="13.140625" style="445" customWidth="1"/>
    <col min="12349" max="12362" width="12.5703125" style="445" customWidth="1"/>
    <col min="12363" max="12544" width="11.42578125" style="445"/>
    <col min="12545" max="12545" width="26.42578125" style="445" customWidth="1"/>
    <col min="12546" max="12546" width="30" style="445" customWidth="1"/>
    <col min="12547" max="12547" width="12.7109375" style="445" customWidth="1"/>
    <col min="12548" max="12548" width="10.7109375" style="445" customWidth="1"/>
    <col min="12549" max="12549" width="10.85546875" style="445" customWidth="1"/>
    <col min="12550" max="12556" width="10.7109375" style="445" customWidth="1"/>
    <col min="12557" max="12566" width="13.140625" style="445" customWidth="1"/>
    <col min="12567" max="12567" width="13.5703125" style="445" customWidth="1"/>
    <col min="12568" max="12572" width="14.140625" style="445" customWidth="1"/>
    <col min="12573" max="12596" width="13.140625" style="445" customWidth="1"/>
    <col min="12597" max="12602" width="0" style="445" hidden="1" customWidth="1"/>
    <col min="12603" max="12604" width="13.140625" style="445" customWidth="1"/>
    <col min="12605" max="12618" width="12.5703125" style="445" customWidth="1"/>
    <col min="12619" max="12800" width="11.42578125" style="445"/>
    <col min="12801" max="12801" width="26.42578125" style="445" customWidth="1"/>
    <col min="12802" max="12802" width="30" style="445" customWidth="1"/>
    <col min="12803" max="12803" width="12.7109375" style="445" customWidth="1"/>
    <col min="12804" max="12804" width="10.7109375" style="445" customWidth="1"/>
    <col min="12805" max="12805" width="10.85546875" style="445" customWidth="1"/>
    <col min="12806" max="12812" width="10.7109375" style="445" customWidth="1"/>
    <col min="12813" max="12822" width="13.140625" style="445" customWidth="1"/>
    <col min="12823" max="12823" width="13.5703125" style="445" customWidth="1"/>
    <col min="12824" max="12828" width="14.140625" style="445" customWidth="1"/>
    <col min="12829" max="12852" width="13.140625" style="445" customWidth="1"/>
    <col min="12853" max="12858" width="0" style="445" hidden="1" customWidth="1"/>
    <col min="12859" max="12860" width="13.140625" style="445" customWidth="1"/>
    <col min="12861" max="12874" width="12.5703125" style="445" customWidth="1"/>
    <col min="12875" max="13056" width="11.42578125" style="445"/>
    <col min="13057" max="13057" width="26.42578125" style="445" customWidth="1"/>
    <col min="13058" max="13058" width="30" style="445" customWidth="1"/>
    <col min="13059" max="13059" width="12.7109375" style="445" customWidth="1"/>
    <col min="13060" max="13060" width="10.7109375" style="445" customWidth="1"/>
    <col min="13061" max="13061" width="10.85546875" style="445" customWidth="1"/>
    <col min="13062" max="13068" width="10.7109375" style="445" customWidth="1"/>
    <col min="13069" max="13078" width="13.140625" style="445" customWidth="1"/>
    <col min="13079" max="13079" width="13.5703125" style="445" customWidth="1"/>
    <col min="13080" max="13084" width="14.140625" style="445" customWidth="1"/>
    <col min="13085" max="13108" width="13.140625" style="445" customWidth="1"/>
    <col min="13109" max="13114" width="0" style="445" hidden="1" customWidth="1"/>
    <col min="13115" max="13116" width="13.140625" style="445" customWidth="1"/>
    <col min="13117" max="13130" width="12.5703125" style="445" customWidth="1"/>
    <col min="13131" max="13312" width="11.42578125" style="445"/>
    <col min="13313" max="13313" width="26.42578125" style="445" customWidth="1"/>
    <col min="13314" max="13314" width="30" style="445" customWidth="1"/>
    <col min="13315" max="13315" width="12.7109375" style="445" customWidth="1"/>
    <col min="13316" max="13316" width="10.7109375" style="445" customWidth="1"/>
    <col min="13317" max="13317" width="10.85546875" style="445" customWidth="1"/>
    <col min="13318" max="13324" width="10.7109375" style="445" customWidth="1"/>
    <col min="13325" max="13334" width="13.140625" style="445" customWidth="1"/>
    <col min="13335" max="13335" width="13.5703125" style="445" customWidth="1"/>
    <col min="13336" max="13340" width="14.140625" style="445" customWidth="1"/>
    <col min="13341" max="13364" width="13.140625" style="445" customWidth="1"/>
    <col min="13365" max="13370" width="0" style="445" hidden="1" customWidth="1"/>
    <col min="13371" max="13372" width="13.140625" style="445" customWidth="1"/>
    <col min="13373" max="13386" width="12.5703125" style="445" customWidth="1"/>
    <col min="13387" max="13568" width="11.42578125" style="445"/>
    <col min="13569" max="13569" width="26.42578125" style="445" customWidth="1"/>
    <col min="13570" max="13570" width="30" style="445" customWidth="1"/>
    <col min="13571" max="13571" width="12.7109375" style="445" customWidth="1"/>
    <col min="13572" max="13572" width="10.7109375" style="445" customWidth="1"/>
    <col min="13573" max="13573" width="10.85546875" style="445" customWidth="1"/>
    <col min="13574" max="13580" width="10.7109375" style="445" customWidth="1"/>
    <col min="13581" max="13590" width="13.140625" style="445" customWidth="1"/>
    <col min="13591" max="13591" width="13.5703125" style="445" customWidth="1"/>
    <col min="13592" max="13596" width="14.140625" style="445" customWidth="1"/>
    <col min="13597" max="13620" width="13.140625" style="445" customWidth="1"/>
    <col min="13621" max="13626" width="0" style="445" hidden="1" customWidth="1"/>
    <col min="13627" max="13628" width="13.140625" style="445" customWidth="1"/>
    <col min="13629" max="13642" width="12.5703125" style="445" customWidth="1"/>
    <col min="13643" max="13824" width="11.42578125" style="445"/>
    <col min="13825" max="13825" width="26.42578125" style="445" customWidth="1"/>
    <col min="13826" max="13826" width="30" style="445" customWidth="1"/>
    <col min="13827" max="13827" width="12.7109375" style="445" customWidth="1"/>
    <col min="13828" max="13828" width="10.7109375" style="445" customWidth="1"/>
    <col min="13829" max="13829" width="10.85546875" style="445" customWidth="1"/>
    <col min="13830" max="13836" width="10.7109375" style="445" customWidth="1"/>
    <col min="13837" max="13846" width="13.140625" style="445" customWidth="1"/>
    <col min="13847" max="13847" width="13.5703125" style="445" customWidth="1"/>
    <col min="13848" max="13852" width="14.140625" style="445" customWidth="1"/>
    <col min="13853" max="13876" width="13.140625" style="445" customWidth="1"/>
    <col min="13877" max="13882" width="0" style="445" hidden="1" customWidth="1"/>
    <col min="13883" max="13884" width="13.140625" style="445" customWidth="1"/>
    <col min="13885" max="13898" width="12.5703125" style="445" customWidth="1"/>
    <col min="13899" max="14080" width="11.42578125" style="445"/>
    <col min="14081" max="14081" width="26.42578125" style="445" customWidth="1"/>
    <col min="14082" max="14082" width="30" style="445" customWidth="1"/>
    <col min="14083" max="14083" width="12.7109375" style="445" customWidth="1"/>
    <col min="14084" max="14084" width="10.7109375" style="445" customWidth="1"/>
    <col min="14085" max="14085" width="10.85546875" style="445" customWidth="1"/>
    <col min="14086" max="14092" width="10.7109375" style="445" customWidth="1"/>
    <col min="14093" max="14102" width="13.140625" style="445" customWidth="1"/>
    <col min="14103" max="14103" width="13.5703125" style="445" customWidth="1"/>
    <col min="14104" max="14108" width="14.140625" style="445" customWidth="1"/>
    <col min="14109" max="14132" width="13.140625" style="445" customWidth="1"/>
    <col min="14133" max="14138" width="0" style="445" hidden="1" customWidth="1"/>
    <col min="14139" max="14140" width="13.140625" style="445" customWidth="1"/>
    <col min="14141" max="14154" width="12.5703125" style="445" customWidth="1"/>
    <col min="14155" max="14336" width="11.42578125" style="445"/>
    <col min="14337" max="14337" width="26.42578125" style="445" customWidth="1"/>
    <col min="14338" max="14338" width="30" style="445" customWidth="1"/>
    <col min="14339" max="14339" width="12.7109375" style="445" customWidth="1"/>
    <col min="14340" max="14340" width="10.7109375" style="445" customWidth="1"/>
    <col min="14341" max="14341" width="10.85546875" style="445" customWidth="1"/>
    <col min="14342" max="14348" width="10.7109375" style="445" customWidth="1"/>
    <col min="14349" max="14358" width="13.140625" style="445" customWidth="1"/>
    <col min="14359" max="14359" width="13.5703125" style="445" customWidth="1"/>
    <col min="14360" max="14364" width="14.140625" style="445" customWidth="1"/>
    <col min="14365" max="14388" width="13.140625" style="445" customWidth="1"/>
    <col min="14389" max="14394" width="0" style="445" hidden="1" customWidth="1"/>
    <col min="14395" max="14396" width="13.140625" style="445" customWidth="1"/>
    <col min="14397" max="14410" width="12.5703125" style="445" customWidth="1"/>
    <col min="14411" max="14592" width="11.42578125" style="445"/>
    <col min="14593" max="14593" width="26.42578125" style="445" customWidth="1"/>
    <col min="14594" max="14594" width="30" style="445" customWidth="1"/>
    <col min="14595" max="14595" width="12.7109375" style="445" customWidth="1"/>
    <col min="14596" max="14596" width="10.7109375" style="445" customWidth="1"/>
    <col min="14597" max="14597" width="10.85546875" style="445" customWidth="1"/>
    <col min="14598" max="14604" width="10.7109375" style="445" customWidth="1"/>
    <col min="14605" max="14614" width="13.140625" style="445" customWidth="1"/>
    <col min="14615" max="14615" width="13.5703125" style="445" customWidth="1"/>
    <col min="14616" max="14620" width="14.140625" style="445" customWidth="1"/>
    <col min="14621" max="14644" width="13.140625" style="445" customWidth="1"/>
    <col min="14645" max="14650" width="0" style="445" hidden="1" customWidth="1"/>
    <col min="14651" max="14652" width="13.140625" style="445" customWidth="1"/>
    <col min="14653" max="14666" width="12.5703125" style="445" customWidth="1"/>
    <col min="14667" max="14848" width="11.42578125" style="445"/>
    <col min="14849" max="14849" width="26.42578125" style="445" customWidth="1"/>
    <col min="14850" max="14850" width="30" style="445" customWidth="1"/>
    <col min="14851" max="14851" width="12.7109375" style="445" customWidth="1"/>
    <col min="14852" max="14852" width="10.7109375" style="445" customWidth="1"/>
    <col min="14853" max="14853" width="10.85546875" style="445" customWidth="1"/>
    <col min="14854" max="14860" width="10.7109375" style="445" customWidth="1"/>
    <col min="14861" max="14870" width="13.140625" style="445" customWidth="1"/>
    <col min="14871" max="14871" width="13.5703125" style="445" customWidth="1"/>
    <col min="14872" max="14876" width="14.140625" style="445" customWidth="1"/>
    <col min="14877" max="14900" width="13.140625" style="445" customWidth="1"/>
    <col min="14901" max="14906" width="0" style="445" hidden="1" customWidth="1"/>
    <col min="14907" max="14908" width="13.140625" style="445" customWidth="1"/>
    <col min="14909" max="14922" width="12.5703125" style="445" customWidth="1"/>
    <col min="14923" max="15104" width="11.42578125" style="445"/>
    <col min="15105" max="15105" width="26.42578125" style="445" customWidth="1"/>
    <col min="15106" max="15106" width="30" style="445" customWidth="1"/>
    <col min="15107" max="15107" width="12.7109375" style="445" customWidth="1"/>
    <col min="15108" max="15108" width="10.7109375" style="445" customWidth="1"/>
    <col min="15109" max="15109" width="10.85546875" style="445" customWidth="1"/>
    <col min="15110" max="15116" width="10.7109375" style="445" customWidth="1"/>
    <col min="15117" max="15126" width="13.140625" style="445" customWidth="1"/>
    <col min="15127" max="15127" width="13.5703125" style="445" customWidth="1"/>
    <col min="15128" max="15132" width="14.140625" style="445" customWidth="1"/>
    <col min="15133" max="15156" width="13.140625" style="445" customWidth="1"/>
    <col min="15157" max="15162" width="0" style="445" hidden="1" customWidth="1"/>
    <col min="15163" max="15164" width="13.140625" style="445" customWidth="1"/>
    <col min="15165" max="15178" width="12.5703125" style="445" customWidth="1"/>
    <col min="15179" max="15360" width="11.42578125" style="445"/>
    <col min="15361" max="15361" width="26.42578125" style="445" customWidth="1"/>
    <col min="15362" max="15362" width="30" style="445" customWidth="1"/>
    <col min="15363" max="15363" width="12.7109375" style="445" customWidth="1"/>
    <col min="15364" max="15364" width="10.7109375" style="445" customWidth="1"/>
    <col min="15365" max="15365" width="10.85546875" style="445" customWidth="1"/>
    <col min="15366" max="15372" width="10.7109375" style="445" customWidth="1"/>
    <col min="15373" max="15382" width="13.140625" style="445" customWidth="1"/>
    <col min="15383" max="15383" width="13.5703125" style="445" customWidth="1"/>
    <col min="15384" max="15388" width="14.140625" style="445" customWidth="1"/>
    <col min="15389" max="15412" width="13.140625" style="445" customWidth="1"/>
    <col min="15413" max="15418" width="0" style="445" hidden="1" customWidth="1"/>
    <col min="15419" max="15420" width="13.140625" style="445" customWidth="1"/>
    <col min="15421" max="15434" width="12.5703125" style="445" customWidth="1"/>
    <col min="15435" max="15616" width="11.42578125" style="445"/>
    <col min="15617" max="15617" width="26.42578125" style="445" customWidth="1"/>
    <col min="15618" max="15618" width="30" style="445" customWidth="1"/>
    <col min="15619" max="15619" width="12.7109375" style="445" customWidth="1"/>
    <col min="15620" max="15620" width="10.7109375" style="445" customWidth="1"/>
    <col min="15621" max="15621" width="10.85546875" style="445" customWidth="1"/>
    <col min="15622" max="15628" width="10.7109375" style="445" customWidth="1"/>
    <col min="15629" max="15638" width="13.140625" style="445" customWidth="1"/>
    <col min="15639" max="15639" width="13.5703125" style="445" customWidth="1"/>
    <col min="15640" max="15644" width="14.140625" style="445" customWidth="1"/>
    <col min="15645" max="15668" width="13.140625" style="445" customWidth="1"/>
    <col min="15669" max="15674" width="0" style="445" hidden="1" customWidth="1"/>
    <col min="15675" max="15676" width="13.140625" style="445" customWidth="1"/>
    <col min="15677" max="15690" width="12.5703125" style="445" customWidth="1"/>
    <col min="15691" max="15872" width="11.42578125" style="445"/>
    <col min="15873" max="15873" width="26.42578125" style="445" customWidth="1"/>
    <col min="15874" max="15874" width="30" style="445" customWidth="1"/>
    <col min="15875" max="15875" width="12.7109375" style="445" customWidth="1"/>
    <col min="15876" max="15876" width="10.7109375" style="445" customWidth="1"/>
    <col min="15877" max="15877" width="10.85546875" style="445" customWidth="1"/>
    <col min="15878" max="15884" width="10.7109375" style="445" customWidth="1"/>
    <col min="15885" max="15894" width="13.140625" style="445" customWidth="1"/>
    <col min="15895" max="15895" width="13.5703125" style="445" customWidth="1"/>
    <col min="15896" max="15900" width="14.140625" style="445" customWidth="1"/>
    <col min="15901" max="15924" width="13.140625" style="445" customWidth="1"/>
    <col min="15925" max="15930" width="0" style="445" hidden="1" customWidth="1"/>
    <col min="15931" max="15932" width="13.140625" style="445" customWidth="1"/>
    <col min="15933" max="15946" width="12.5703125" style="445" customWidth="1"/>
    <col min="15947" max="16128" width="11.42578125" style="445"/>
    <col min="16129" max="16129" width="26.42578125" style="445" customWidth="1"/>
    <col min="16130" max="16130" width="30" style="445" customWidth="1"/>
    <col min="16131" max="16131" width="12.7109375" style="445" customWidth="1"/>
    <col min="16132" max="16132" width="10.7109375" style="445" customWidth="1"/>
    <col min="16133" max="16133" width="10.85546875" style="445" customWidth="1"/>
    <col min="16134" max="16140" width="10.7109375" style="445" customWidth="1"/>
    <col min="16141" max="16150" width="13.140625" style="445" customWidth="1"/>
    <col min="16151" max="16151" width="13.5703125" style="445" customWidth="1"/>
    <col min="16152" max="16156" width="14.140625" style="445" customWidth="1"/>
    <col min="16157" max="16180" width="13.140625" style="445" customWidth="1"/>
    <col min="16181" max="16186" width="0" style="445" hidden="1" customWidth="1"/>
    <col min="16187" max="16188" width="13.140625" style="445" customWidth="1"/>
    <col min="16189" max="16202" width="12.5703125" style="445" customWidth="1"/>
    <col min="16203" max="16384" width="11.42578125" style="445"/>
  </cols>
  <sheetData>
    <row r="1" spans="1:58" s="429" customFormat="1" ht="12.75" customHeight="1" x14ac:dyDescent="0.2">
      <c r="A1" s="616" t="s">
        <v>0</v>
      </c>
      <c r="B1" s="428"/>
      <c r="C1" s="428"/>
      <c r="D1" s="428"/>
      <c r="E1" s="428"/>
      <c r="F1" s="428"/>
      <c r="G1" s="428"/>
      <c r="H1" s="428"/>
      <c r="I1" s="428"/>
      <c r="J1" s="428"/>
      <c r="K1" s="428"/>
      <c r="L1" s="431"/>
      <c r="V1" s="447"/>
    </row>
    <row r="2" spans="1:58" s="429" customFormat="1" ht="12.75" customHeight="1" x14ac:dyDescent="0.2">
      <c r="A2" s="616" t="str">
        <f>CONCATENATE("COMUNA: ",[5]NOMBRE!B2," - ","( ",[5]NOMBRE!C2,[5]NOMBRE!D2,[5]NOMBRE!E2,[5]NOMBRE!F2,[5]NOMBRE!G2," )")</f>
        <v>COMUNA: LINARES - ( 07401 )</v>
      </c>
      <c r="B2" s="428"/>
      <c r="C2" s="428"/>
      <c r="D2" s="428"/>
      <c r="E2" s="428"/>
      <c r="F2" s="428"/>
      <c r="G2" s="428"/>
      <c r="H2" s="428"/>
      <c r="I2" s="428"/>
      <c r="J2" s="428"/>
      <c r="K2" s="428"/>
      <c r="L2" s="431"/>
      <c r="V2" s="447"/>
    </row>
    <row r="3" spans="1:58" s="429" customFormat="1" ht="12.75" customHeight="1" x14ac:dyDescent="0.2">
      <c r="A3" s="616" t="str">
        <f>CONCATENATE("ESTABLECIMIENTO: ",[5]NOMBRE!B3," - ","( ",[5]NOMBRE!C3,[5]NOMBRE!D3,[5]NOMBRE!E3,[5]NOMBRE!F3,[5]NOMBRE!G3," )")</f>
        <v>ESTABLECIMIENTO: HOSPITAL DE LINARES  - ( 16108 )</v>
      </c>
      <c r="B3" s="428"/>
      <c r="C3" s="428"/>
      <c r="D3" s="430"/>
      <c r="E3" s="428"/>
      <c r="F3" s="428"/>
      <c r="G3" s="428"/>
      <c r="H3" s="428"/>
      <c r="I3" s="428"/>
      <c r="J3" s="428"/>
      <c r="K3" s="428"/>
      <c r="L3" s="431"/>
      <c r="V3" s="447"/>
    </row>
    <row r="4" spans="1:58" s="429" customFormat="1" ht="12.75" customHeight="1" x14ac:dyDescent="0.2">
      <c r="A4" s="616" t="str">
        <f>CONCATENATE("MES: ",[5]NOMBRE!B6," - ","( ",[5]NOMBRE!C6,[5]NOMBRE!D6," )")</f>
        <v>MES: JULIO - ( 07 )</v>
      </c>
      <c r="B4" s="428"/>
      <c r="C4" s="428"/>
      <c r="D4" s="428"/>
      <c r="E4" s="428"/>
      <c r="F4" s="428"/>
      <c r="G4" s="428"/>
      <c r="H4" s="428"/>
      <c r="I4" s="428"/>
      <c r="J4" s="428"/>
      <c r="K4" s="428"/>
      <c r="L4" s="431"/>
      <c r="V4" s="447"/>
    </row>
    <row r="5" spans="1:58" s="429" customFormat="1" ht="12.75" customHeight="1" x14ac:dyDescent="0.2">
      <c r="A5" s="427" t="str">
        <f>CONCATENATE("AÑO: ",[5]NOMBRE!B7)</f>
        <v>AÑO: 2013</v>
      </c>
      <c r="B5" s="428"/>
      <c r="C5" s="428"/>
      <c r="D5" s="428"/>
      <c r="E5" s="428"/>
      <c r="F5" s="428"/>
      <c r="G5" s="428"/>
      <c r="H5" s="428"/>
      <c r="I5" s="428"/>
      <c r="J5" s="428"/>
      <c r="K5" s="428"/>
      <c r="L5" s="431"/>
      <c r="V5" s="447"/>
    </row>
    <row r="6" spans="1:58" s="425" customFormat="1" ht="39.950000000000003" customHeight="1" x14ac:dyDescent="0.15">
      <c r="A6" s="697" t="s">
        <v>1</v>
      </c>
      <c r="B6" s="697"/>
      <c r="C6" s="697"/>
      <c r="D6" s="697"/>
      <c r="E6" s="697"/>
      <c r="F6" s="697"/>
      <c r="G6" s="697"/>
      <c r="H6" s="697"/>
      <c r="I6" s="697"/>
      <c r="J6" s="697"/>
      <c r="K6" s="697"/>
      <c r="L6" s="697"/>
      <c r="M6" s="449"/>
      <c r="N6" s="449"/>
      <c r="V6" s="447"/>
    </row>
    <row r="7" spans="1:58" s="425" customFormat="1" ht="45" customHeight="1" x14ac:dyDescent="0.2">
      <c r="A7" s="464" t="s">
        <v>2</v>
      </c>
      <c r="B7" s="434"/>
      <c r="C7" s="433"/>
      <c r="D7" s="433"/>
      <c r="E7" s="433"/>
      <c r="F7" s="433"/>
      <c r="G7" s="433"/>
      <c r="H7" s="433"/>
      <c r="I7" s="465"/>
      <c r="J7" s="434"/>
      <c r="K7" s="466"/>
      <c r="L7" s="433"/>
      <c r="M7" s="429"/>
      <c r="N7" s="429"/>
      <c r="V7" s="447"/>
    </row>
    <row r="8" spans="1:58" s="425" customFormat="1" ht="30" customHeight="1" x14ac:dyDescent="0.2">
      <c r="A8" s="467" t="s">
        <v>3</v>
      </c>
      <c r="B8" s="443"/>
      <c r="C8" s="443"/>
      <c r="D8" s="443"/>
      <c r="E8" s="443"/>
      <c r="F8" s="443"/>
      <c r="G8" s="443"/>
      <c r="H8" s="443"/>
      <c r="I8" s="443"/>
      <c r="J8" s="443"/>
      <c r="K8" s="468"/>
      <c r="L8" s="443"/>
      <c r="M8" s="451"/>
      <c r="N8" s="451"/>
      <c r="V8" s="447"/>
    </row>
    <row r="9" spans="1:58" s="426" customFormat="1" ht="10.5" x14ac:dyDescent="0.15">
      <c r="A9" s="681" t="s">
        <v>4</v>
      </c>
      <c r="B9" s="681" t="s">
        <v>5</v>
      </c>
      <c r="C9" s="675" t="s">
        <v>6</v>
      </c>
      <c r="D9" s="685" t="s">
        <v>7</v>
      </c>
      <c r="E9" s="686"/>
      <c r="F9" s="686"/>
      <c r="G9" s="686"/>
      <c r="H9" s="686"/>
      <c r="I9" s="687"/>
      <c r="J9" s="685" t="s">
        <v>8</v>
      </c>
      <c r="K9" s="687"/>
      <c r="L9" s="675" t="s">
        <v>9</v>
      </c>
      <c r="M9" s="425"/>
      <c r="N9" s="425"/>
      <c r="O9" s="425"/>
      <c r="P9" s="425"/>
      <c r="Q9" s="425"/>
      <c r="R9" s="425"/>
      <c r="S9" s="425"/>
      <c r="T9" s="425"/>
      <c r="U9" s="425"/>
      <c r="V9" s="447"/>
      <c r="W9" s="425"/>
      <c r="X9" s="425"/>
      <c r="Y9" s="425"/>
      <c r="Z9" s="425"/>
      <c r="AA9" s="425"/>
      <c r="AB9" s="425"/>
      <c r="AC9" s="425"/>
      <c r="AD9" s="425"/>
      <c r="AE9" s="425"/>
      <c r="AF9" s="425"/>
      <c r="AG9" s="425"/>
      <c r="AH9" s="425"/>
      <c r="AI9" s="425"/>
      <c r="AJ9" s="425"/>
      <c r="AK9" s="425"/>
      <c r="AL9" s="425"/>
      <c r="AM9" s="425"/>
      <c r="AN9" s="425"/>
      <c r="AO9" s="425"/>
      <c r="AP9" s="425"/>
      <c r="AQ9" s="425"/>
      <c r="AR9" s="425"/>
      <c r="AS9" s="425"/>
    </row>
    <row r="10" spans="1:58" s="426" customFormat="1" ht="21" customHeight="1" x14ac:dyDescent="0.15">
      <c r="A10" s="682"/>
      <c r="B10" s="682"/>
      <c r="C10" s="676"/>
      <c r="D10" s="435" t="s">
        <v>10</v>
      </c>
      <c r="E10" s="438" t="s">
        <v>11</v>
      </c>
      <c r="F10" s="438" t="s">
        <v>12</v>
      </c>
      <c r="G10" s="438" t="s">
        <v>13</v>
      </c>
      <c r="H10" s="438" t="s">
        <v>14</v>
      </c>
      <c r="I10" s="450" t="s">
        <v>15</v>
      </c>
      <c r="J10" s="455" t="s">
        <v>16</v>
      </c>
      <c r="K10" s="642" t="s">
        <v>17</v>
      </c>
      <c r="L10" s="676"/>
      <c r="M10" s="425"/>
      <c r="N10" s="425"/>
      <c r="O10" s="425"/>
      <c r="P10" s="425"/>
      <c r="Q10" s="425"/>
      <c r="R10" s="425"/>
      <c r="S10" s="425"/>
      <c r="T10" s="425"/>
      <c r="U10" s="425"/>
      <c r="V10" s="447"/>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58" s="426" customFormat="1" ht="15.95" customHeight="1" x14ac:dyDescent="0.15">
      <c r="A11" s="683" t="s">
        <v>18</v>
      </c>
      <c r="B11" s="469" t="s">
        <v>19</v>
      </c>
      <c r="C11" s="603">
        <f t="shared" ref="C11:C21" si="0">SUM(D11:I11)</f>
        <v>0</v>
      </c>
      <c r="D11" s="567"/>
      <c r="E11" s="568"/>
      <c r="F11" s="568"/>
      <c r="G11" s="568"/>
      <c r="H11" s="568"/>
      <c r="I11" s="580"/>
      <c r="J11" s="582"/>
      <c r="K11" s="580"/>
      <c r="L11" s="587"/>
      <c r="M11" s="617" t="str">
        <f t="shared" ref="M11:M21" si="1">$BA11&amp;" "&amp;$BB11&amp;""&amp;$BC11</f>
        <v xml:space="preserve"> </v>
      </c>
      <c r="N11" s="425"/>
      <c r="O11" s="425"/>
      <c r="P11" s="425"/>
      <c r="Q11" s="425"/>
      <c r="R11" s="425"/>
      <c r="S11" s="425"/>
      <c r="T11" s="425"/>
      <c r="U11" s="425"/>
      <c r="V11" s="425"/>
      <c r="W11" s="447"/>
      <c r="X11" s="425"/>
      <c r="AD11" s="425"/>
      <c r="AE11" s="425"/>
      <c r="AF11" s="425"/>
      <c r="AG11" s="425"/>
      <c r="AH11" s="425"/>
      <c r="AI11" s="425"/>
      <c r="AJ11" s="425"/>
      <c r="AK11" s="425"/>
      <c r="AL11" s="425"/>
      <c r="AM11" s="425"/>
      <c r="AN11" s="425"/>
      <c r="AO11" s="425"/>
      <c r="AP11" s="425"/>
      <c r="AQ11" s="425"/>
      <c r="AR11" s="425"/>
      <c r="AS11" s="425"/>
      <c r="BA11" s="623" t="str">
        <f>IF($C11&lt;&gt;($J11+$K11)," El número de consultas según sexo NO puede ser diferente al Total.","")</f>
        <v/>
      </c>
      <c r="BB11" s="623" t="str">
        <f>IF($C11=0,"",IF($L11="",IF($C11="",""," No olvide escribir la columna Beneficiarios."),""))</f>
        <v/>
      </c>
      <c r="BC11" s="623" t="str">
        <f>IF($C11&lt;$L11," El número de Beneficiarios NO puede ser mayor que el Total.","")</f>
        <v/>
      </c>
      <c r="BD11" s="546">
        <f>IF($C11&lt;&gt;($J11+$K11),1,0)</f>
        <v>0</v>
      </c>
      <c r="BE11" s="546">
        <f>IF($C11&lt;$L11,1,0)</f>
        <v>0</v>
      </c>
      <c r="BF11" s="546" t="str">
        <f>IF($C11=0,"",IF($L11="",IF($C11="","",1),0))</f>
        <v/>
      </c>
    </row>
    <row r="12" spans="1:58" s="426" customFormat="1" ht="15.95" customHeight="1" x14ac:dyDescent="0.15">
      <c r="A12" s="688"/>
      <c r="B12" s="470" t="s">
        <v>20</v>
      </c>
      <c r="C12" s="581">
        <f t="shared" si="0"/>
        <v>0</v>
      </c>
      <c r="D12" s="556"/>
      <c r="E12" s="557"/>
      <c r="F12" s="557"/>
      <c r="G12" s="557"/>
      <c r="H12" s="557"/>
      <c r="I12" s="554"/>
      <c r="J12" s="583"/>
      <c r="K12" s="554"/>
      <c r="L12" s="549"/>
      <c r="M12" s="617" t="str">
        <f t="shared" si="1"/>
        <v xml:space="preserve"> </v>
      </c>
      <c r="N12" s="425"/>
      <c r="O12" s="425"/>
      <c r="P12" s="425"/>
      <c r="Q12" s="425"/>
      <c r="R12" s="425"/>
      <c r="S12" s="425"/>
      <c r="T12" s="425"/>
      <c r="U12" s="425"/>
      <c r="V12" s="425"/>
      <c r="W12" s="447"/>
      <c r="X12" s="425"/>
      <c r="AD12" s="425"/>
      <c r="AE12" s="425"/>
      <c r="AF12" s="425"/>
      <c r="AG12" s="425"/>
      <c r="AH12" s="425"/>
      <c r="AI12" s="425"/>
      <c r="AJ12" s="425"/>
      <c r="AK12" s="425"/>
      <c r="AL12" s="425"/>
      <c r="AM12" s="425"/>
      <c r="AN12" s="425"/>
      <c r="AO12" s="425"/>
      <c r="AP12" s="425"/>
      <c r="AQ12" s="425"/>
      <c r="AR12" s="425"/>
      <c r="AS12" s="425"/>
      <c r="BA12" s="623" t="str">
        <f t="shared" ref="BA12:BA21" si="2">IF($C12&lt;&gt;($J12+$K12)," El número de consultas según sexo NO puede ser diferente al Total.","")</f>
        <v/>
      </c>
      <c r="BB12" s="623" t="str">
        <f t="shared" ref="BB12:BB21" si="3">IF($C12=0,"",IF($L12="",IF($C12="",""," No olvide escribir la columna Beneficiarios."),""))</f>
        <v/>
      </c>
      <c r="BC12" s="623" t="str">
        <f t="shared" ref="BC12:BC21" si="4">IF($C12&lt;$L12," El número de Beneficiarios NO puede ser mayor que el Total.","")</f>
        <v/>
      </c>
      <c r="BD12" s="546">
        <f t="shared" ref="BD12:BD21" si="5">IF($C12&lt;&gt;($J12+$K12),1,0)</f>
        <v>0</v>
      </c>
      <c r="BE12" s="546">
        <f t="shared" ref="BE12:BE20" si="6">IF($C12&lt;$L12,1,0)</f>
        <v>0</v>
      </c>
      <c r="BF12" s="546" t="str">
        <f t="shared" ref="BF12:BF21" si="7">IF($C12=0,"",IF($L12="",IF($C12="","",1),0))</f>
        <v/>
      </c>
    </row>
    <row r="13" spans="1:58" s="426" customFormat="1" ht="15.95" customHeight="1" x14ac:dyDescent="0.15">
      <c r="A13" s="688"/>
      <c r="B13" s="470" t="s">
        <v>21</v>
      </c>
      <c r="C13" s="581">
        <f t="shared" si="0"/>
        <v>0</v>
      </c>
      <c r="D13" s="556"/>
      <c r="E13" s="557"/>
      <c r="F13" s="557"/>
      <c r="G13" s="557"/>
      <c r="H13" s="557"/>
      <c r="I13" s="554"/>
      <c r="J13" s="583"/>
      <c r="K13" s="554"/>
      <c r="L13" s="549"/>
      <c r="M13" s="617" t="str">
        <f t="shared" si="1"/>
        <v xml:space="preserve"> </v>
      </c>
      <c r="N13" s="425"/>
      <c r="O13" s="425"/>
      <c r="P13" s="425"/>
      <c r="Q13" s="425"/>
      <c r="R13" s="425"/>
      <c r="S13" s="425"/>
      <c r="T13" s="425"/>
      <c r="U13" s="425"/>
      <c r="V13" s="425"/>
      <c r="W13" s="447"/>
      <c r="X13" s="425"/>
      <c r="AD13" s="425"/>
      <c r="AE13" s="425"/>
      <c r="AF13" s="425"/>
      <c r="AG13" s="425"/>
      <c r="AH13" s="425"/>
      <c r="AI13" s="425"/>
      <c r="AJ13" s="425"/>
      <c r="AK13" s="425"/>
      <c r="AL13" s="425"/>
      <c r="AM13" s="425"/>
      <c r="AN13" s="425"/>
      <c r="AO13" s="425"/>
      <c r="AP13" s="425"/>
      <c r="AQ13" s="425"/>
      <c r="AR13" s="425"/>
      <c r="AS13" s="425"/>
      <c r="BA13" s="623" t="str">
        <f t="shared" si="2"/>
        <v/>
      </c>
      <c r="BB13" s="623" t="str">
        <f t="shared" si="3"/>
        <v/>
      </c>
      <c r="BC13" s="623" t="str">
        <f t="shared" si="4"/>
        <v/>
      </c>
      <c r="BD13" s="546">
        <f t="shared" si="5"/>
        <v>0</v>
      </c>
      <c r="BE13" s="546">
        <f t="shared" si="6"/>
        <v>0</v>
      </c>
      <c r="BF13" s="546" t="str">
        <f t="shared" si="7"/>
        <v/>
      </c>
    </row>
    <row r="14" spans="1:58" s="426" customFormat="1" ht="15.95" customHeight="1" x14ac:dyDescent="0.15">
      <c r="A14" s="688"/>
      <c r="B14" s="470" t="s">
        <v>22</v>
      </c>
      <c r="C14" s="581">
        <f t="shared" si="0"/>
        <v>0</v>
      </c>
      <c r="D14" s="556"/>
      <c r="E14" s="557"/>
      <c r="F14" s="557"/>
      <c r="G14" s="557"/>
      <c r="H14" s="557"/>
      <c r="I14" s="554"/>
      <c r="J14" s="583"/>
      <c r="K14" s="554"/>
      <c r="L14" s="549"/>
      <c r="M14" s="617" t="str">
        <f t="shared" si="1"/>
        <v xml:space="preserve"> </v>
      </c>
      <c r="N14" s="425"/>
      <c r="O14" s="425"/>
      <c r="P14" s="425"/>
      <c r="Q14" s="425"/>
      <c r="R14" s="425"/>
      <c r="S14" s="425"/>
      <c r="T14" s="425"/>
      <c r="U14" s="425"/>
      <c r="V14" s="425"/>
      <c r="W14" s="447"/>
      <c r="X14" s="425"/>
      <c r="AD14" s="425"/>
      <c r="AE14" s="425"/>
      <c r="AF14" s="425"/>
      <c r="AG14" s="425"/>
      <c r="AH14" s="425"/>
      <c r="AI14" s="425"/>
      <c r="AJ14" s="425"/>
      <c r="AK14" s="425"/>
      <c r="AL14" s="425"/>
      <c r="AM14" s="425"/>
      <c r="AN14" s="425"/>
      <c r="AO14" s="425"/>
      <c r="AP14" s="425"/>
      <c r="AQ14" s="425"/>
      <c r="AR14" s="425"/>
      <c r="AS14" s="425"/>
      <c r="BA14" s="623" t="str">
        <f t="shared" si="2"/>
        <v/>
      </c>
      <c r="BB14" s="623" t="str">
        <f t="shared" si="3"/>
        <v/>
      </c>
      <c r="BC14" s="623" t="str">
        <f t="shared" si="4"/>
        <v/>
      </c>
      <c r="BD14" s="546">
        <f t="shared" si="5"/>
        <v>0</v>
      </c>
      <c r="BE14" s="546">
        <f t="shared" si="6"/>
        <v>0</v>
      </c>
      <c r="BF14" s="546" t="str">
        <f t="shared" si="7"/>
        <v/>
      </c>
    </row>
    <row r="15" spans="1:58" s="426" customFormat="1" ht="15.95" customHeight="1" x14ac:dyDescent="0.15">
      <c r="A15" s="688"/>
      <c r="B15" s="470" t="s">
        <v>23</v>
      </c>
      <c r="C15" s="581">
        <f t="shared" si="0"/>
        <v>0</v>
      </c>
      <c r="D15" s="556"/>
      <c r="E15" s="557"/>
      <c r="F15" s="557"/>
      <c r="G15" s="557"/>
      <c r="H15" s="557"/>
      <c r="I15" s="554"/>
      <c r="J15" s="583"/>
      <c r="K15" s="554"/>
      <c r="L15" s="549"/>
      <c r="M15" s="617" t="str">
        <f t="shared" si="1"/>
        <v xml:space="preserve"> </v>
      </c>
      <c r="N15" s="425"/>
      <c r="O15" s="425"/>
      <c r="P15" s="425"/>
      <c r="Q15" s="425"/>
      <c r="R15" s="425"/>
      <c r="S15" s="425"/>
      <c r="T15" s="425"/>
      <c r="U15" s="425"/>
      <c r="V15" s="425"/>
      <c r="W15" s="447"/>
      <c r="X15" s="425"/>
      <c r="AD15" s="425"/>
      <c r="AE15" s="425"/>
      <c r="AF15" s="425"/>
      <c r="AG15" s="425"/>
      <c r="AH15" s="425"/>
      <c r="AI15" s="425"/>
      <c r="AJ15" s="425"/>
      <c r="AK15" s="425"/>
      <c r="AL15" s="425"/>
      <c r="AM15" s="425"/>
      <c r="AN15" s="425"/>
      <c r="AO15" s="425"/>
      <c r="AP15" s="425"/>
      <c r="AQ15" s="425"/>
      <c r="AR15" s="425"/>
      <c r="AS15" s="425"/>
      <c r="BA15" s="623" t="str">
        <f t="shared" si="2"/>
        <v/>
      </c>
      <c r="BB15" s="623" t="str">
        <f t="shared" si="3"/>
        <v/>
      </c>
      <c r="BC15" s="623" t="str">
        <f t="shared" si="4"/>
        <v/>
      </c>
      <c r="BD15" s="546">
        <f t="shared" si="5"/>
        <v>0</v>
      </c>
      <c r="BE15" s="546">
        <f t="shared" si="6"/>
        <v>0</v>
      </c>
      <c r="BF15" s="546" t="str">
        <f t="shared" si="7"/>
        <v/>
      </c>
    </row>
    <row r="16" spans="1:58" s="426" customFormat="1" ht="15.95" customHeight="1" x14ac:dyDescent="0.15">
      <c r="A16" s="688"/>
      <c r="B16" s="470" t="s">
        <v>24</v>
      </c>
      <c r="C16" s="581">
        <f t="shared" si="0"/>
        <v>0</v>
      </c>
      <c r="D16" s="556"/>
      <c r="E16" s="557"/>
      <c r="F16" s="557"/>
      <c r="G16" s="557"/>
      <c r="H16" s="557"/>
      <c r="I16" s="554"/>
      <c r="J16" s="583"/>
      <c r="K16" s="554"/>
      <c r="L16" s="549"/>
      <c r="M16" s="617" t="str">
        <f t="shared" si="1"/>
        <v xml:space="preserve"> </v>
      </c>
      <c r="N16" s="425"/>
      <c r="O16" s="425"/>
      <c r="P16" s="425"/>
      <c r="Q16" s="425"/>
      <c r="R16" s="425"/>
      <c r="S16" s="425"/>
      <c r="T16" s="425"/>
      <c r="U16" s="425"/>
      <c r="V16" s="425"/>
      <c r="W16" s="447"/>
      <c r="X16" s="425"/>
      <c r="AD16" s="425"/>
      <c r="AE16" s="425"/>
      <c r="AF16" s="425"/>
      <c r="AG16" s="425"/>
      <c r="AH16" s="425"/>
      <c r="AI16" s="425"/>
      <c r="AJ16" s="425"/>
      <c r="AK16" s="425"/>
      <c r="AL16" s="425"/>
      <c r="AM16" s="425"/>
      <c r="AN16" s="425"/>
      <c r="AO16" s="425"/>
      <c r="AP16" s="425"/>
      <c r="AQ16" s="425"/>
      <c r="AR16" s="425"/>
      <c r="AS16" s="425"/>
      <c r="BA16" s="623" t="str">
        <f t="shared" si="2"/>
        <v/>
      </c>
      <c r="BB16" s="623" t="str">
        <f t="shared" si="3"/>
        <v/>
      </c>
      <c r="BC16" s="623" t="str">
        <f t="shared" si="4"/>
        <v/>
      </c>
      <c r="BD16" s="546">
        <f t="shared" si="5"/>
        <v>0</v>
      </c>
      <c r="BE16" s="546">
        <f>IF($C16&lt;$L16,1,0)</f>
        <v>0</v>
      </c>
      <c r="BF16" s="546" t="str">
        <f t="shared" si="7"/>
        <v/>
      </c>
    </row>
    <row r="17" spans="1:58" s="426" customFormat="1" ht="15.95" customHeight="1" x14ac:dyDescent="0.15">
      <c r="A17" s="688"/>
      <c r="B17" s="470" t="s">
        <v>25</v>
      </c>
      <c r="C17" s="604">
        <f t="shared" si="0"/>
        <v>0</v>
      </c>
      <c r="D17" s="571"/>
      <c r="E17" s="572"/>
      <c r="F17" s="572"/>
      <c r="G17" s="572"/>
      <c r="H17" s="572"/>
      <c r="I17" s="555"/>
      <c r="J17" s="595"/>
      <c r="K17" s="555"/>
      <c r="L17" s="549"/>
      <c r="M17" s="617" t="str">
        <f t="shared" si="1"/>
        <v xml:space="preserve"> </v>
      </c>
      <c r="N17" s="425"/>
      <c r="O17" s="425"/>
      <c r="P17" s="425"/>
      <c r="Q17" s="425"/>
      <c r="R17" s="425"/>
      <c r="S17" s="425"/>
      <c r="T17" s="425"/>
      <c r="U17" s="425"/>
      <c r="V17" s="425"/>
      <c r="W17" s="447"/>
      <c r="X17" s="425"/>
      <c r="AD17" s="425"/>
      <c r="AE17" s="425"/>
      <c r="AF17" s="425"/>
      <c r="AG17" s="425"/>
      <c r="AH17" s="425"/>
      <c r="AI17" s="425"/>
      <c r="AJ17" s="425"/>
      <c r="AK17" s="425"/>
      <c r="AL17" s="425"/>
      <c r="AM17" s="425"/>
      <c r="AN17" s="425"/>
      <c r="AO17" s="425"/>
      <c r="AP17" s="425"/>
      <c r="AQ17" s="425"/>
      <c r="AR17" s="425"/>
      <c r="AS17" s="425"/>
      <c r="BA17" s="623" t="str">
        <f t="shared" si="2"/>
        <v/>
      </c>
      <c r="BB17" s="623" t="str">
        <f t="shared" si="3"/>
        <v/>
      </c>
      <c r="BC17" s="623" t="str">
        <f t="shared" si="4"/>
        <v/>
      </c>
      <c r="BD17" s="546">
        <f t="shared" si="5"/>
        <v>0</v>
      </c>
      <c r="BE17" s="546">
        <f>IF($C17&lt;$L17,1,0)</f>
        <v>0</v>
      </c>
      <c r="BF17" s="546" t="str">
        <f t="shared" si="7"/>
        <v/>
      </c>
    </row>
    <row r="18" spans="1:58" s="426" customFormat="1" ht="21" x14ac:dyDescent="0.15">
      <c r="A18" s="688"/>
      <c r="B18" s="470" t="s">
        <v>26</v>
      </c>
      <c r="C18" s="604">
        <f t="shared" si="0"/>
        <v>0</v>
      </c>
      <c r="D18" s="571"/>
      <c r="E18" s="572"/>
      <c r="F18" s="572"/>
      <c r="G18" s="572"/>
      <c r="H18" s="572"/>
      <c r="I18" s="555"/>
      <c r="J18" s="595"/>
      <c r="K18" s="555"/>
      <c r="L18" s="602"/>
      <c r="M18" s="617" t="str">
        <f t="shared" si="1"/>
        <v xml:space="preserve"> </v>
      </c>
      <c r="N18" s="425"/>
      <c r="O18" s="425"/>
      <c r="P18" s="425"/>
      <c r="Q18" s="425"/>
      <c r="R18" s="425"/>
      <c r="S18" s="425"/>
      <c r="T18" s="425"/>
      <c r="U18" s="425"/>
      <c r="V18" s="425"/>
      <c r="W18" s="447"/>
      <c r="X18" s="425"/>
      <c r="AD18" s="425"/>
      <c r="AE18" s="425"/>
      <c r="AF18" s="425"/>
      <c r="AG18" s="425"/>
      <c r="AH18" s="425"/>
      <c r="AI18" s="425"/>
      <c r="AJ18" s="425"/>
      <c r="AK18" s="425"/>
      <c r="AL18" s="425"/>
      <c r="AM18" s="425"/>
      <c r="AN18" s="425"/>
      <c r="AO18" s="425"/>
      <c r="AP18" s="425"/>
      <c r="AQ18" s="425"/>
      <c r="AR18" s="425"/>
      <c r="AS18" s="425"/>
      <c r="BA18" s="623" t="str">
        <f t="shared" si="2"/>
        <v/>
      </c>
      <c r="BB18" s="623" t="str">
        <f t="shared" si="3"/>
        <v/>
      </c>
      <c r="BC18" s="623" t="str">
        <f>IF($C18&lt;$L18," El número de Beneficiarios NO puede ser mayor que el Total.","")</f>
        <v/>
      </c>
      <c r="BD18" s="546">
        <f t="shared" si="5"/>
        <v>0</v>
      </c>
      <c r="BE18" s="546">
        <f t="shared" si="6"/>
        <v>0</v>
      </c>
      <c r="BF18" s="546" t="str">
        <f t="shared" si="7"/>
        <v/>
      </c>
    </row>
    <row r="19" spans="1:58" s="426" customFormat="1" ht="15.95" customHeight="1" x14ac:dyDescent="0.15">
      <c r="A19" s="684"/>
      <c r="B19" s="471" t="s">
        <v>27</v>
      </c>
      <c r="C19" s="576">
        <f t="shared" si="0"/>
        <v>0</v>
      </c>
      <c r="D19" s="577">
        <f>SUM(D11:D18)</f>
        <v>0</v>
      </c>
      <c r="E19" s="578">
        <f t="shared" ref="E19:L19" si="8">SUM(E11:E18)</f>
        <v>0</v>
      </c>
      <c r="F19" s="578">
        <f t="shared" si="8"/>
        <v>0</v>
      </c>
      <c r="G19" s="578">
        <f t="shared" si="8"/>
        <v>0</v>
      </c>
      <c r="H19" s="578">
        <f t="shared" si="8"/>
        <v>0</v>
      </c>
      <c r="I19" s="579">
        <f t="shared" si="8"/>
        <v>0</v>
      </c>
      <c r="J19" s="577">
        <f t="shared" si="8"/>
        <v>0</v>
      </c>
      <c r="K19" s="579">
        <f t="shared" si="8"/>
        <v>0</v>
      </c>
      <c r="L19" s="576">
        <f t="shared" si="8"/>
        <v>0</v>
      </c>
      <c r="M19" s="617" t="str">
        <f t="shared" si="1"/>
        <v xml:space="preserve"> </v>
      </c>
      <c r="N19" s="425"/>
      <c r="O19" s="425"/>
      <c r="P19" s="425"/>
      <c r="Q19" s="425"/>
      <c r="R19" s="425"/>
      <c r="S19" s="425"/>
      <c r="T19" s="425"/>
      <c r="U19" s="425"/>
      <c r="V19" s="425"/>
      <c r="W19" s="447"/>
      <c r="X19" s="425"/>
      <c r="AD19" s="425"/>
      <c r="AE19" s="425"/>
      <c r="AF19" s="425"/>
      <c r="AG19" s="425"/>
      <c r="AH19" s="425"/>
      <c r="AI19" s="425"/>
      <c r="AJ19" s="425"/>
      <c r="AK19" s="425"/>
      <c r="AL19" s="425"/>
      <c r="AM19" s="425"/>
      <c r="AN19" s="425"/>
      <c r="AO19" s="425"/>
      <c r="AP19" s="425"/>
      <c r="AQ19" s="425"/>
      <c r="AR19" s="425"/>
      <c r="AS19" s="425"/>
      <c r="BA19" s="623" t="str">
        <f t="shared" si="2"/>
        <v/>
      </c>
      <c r="BB19" s="623" t="str">
        <f t="shared" si="3"/>
        <v/>
      </c>
      <c r="BC19" s="623" t="str">
        <f t="shared" si="4"/>
        <v/>
      </c>
      <c r="BD19" s="546">
        <f t="shared" si="5"/>
        <v>0</v>
      </c>
      <c r="BE19" s="546">
        <f t="shared" si="6"/>
        <v>0</v>
      </c>
      <c r="BF19" s="546" t="str">
        <f t="shared" si="7"/>
        <v/>
      </c>
    </row>
    <row r="20" spans="1:58" s="426" customFormat="1" ht="15.95" customHeight="1" x14ac:dyDescent="0.15">
      <c r="A20" s="441" t="s">
        <v>28</v>
      </c>
      <c r="B20" s="472" t="s">
        <v>20</v>
      </c>
      <c r="C20" s="603">
        <f t="shared" si="0"/>
        <v>0</v>
      </c>
      <c r="D20" s="567"/>
      <c r="E20" s="568"/>
      <c r="F20" s="568"/>
      <c r="G20" s="568"/>
      <c r="H20" s="568"/>
      <c r="I20" s="580"/>
      <c r="J20" s="582"/>
      <c r="K20" s="580"/>
      <c r="L20" s="587"/>
      <c r="M20" s="617" t="str">
        <f t="shared" si="1"/>
        <v xml:space="preserve"> </v>
      </c>
      <c r="N20" s="425"/>
      <c r="O20" s="425"/>
      <c r="P20" s="425"/>
      <c r="Q20" s="425"/>
      <c r="R20" s="425"/>
      <c r="S20" s="425"/>
      <c r="T20" s="425"/>
      <c r="U20" s="425"/>
      <c r="V20" s="425"/>
      <c r="W20" s="447"/>
      <c r="X20" s="425"/>
      <c r="AD20" s="425"/>
      <c r="AE20" s="425"/>
      <c r="AF20" s="425"/>
      <c r="AG20" s="425"/>
      <c r="AH20" s="425"/>
      <c r="AI20" s="425"/>
      <c r="AJ20" s="425"/>
      <c r="AK20" s="425"/>
      <c r="AL20" s="425"/>
      <c r="AM20" s="425"/>
      <c r="AN20" s="425"/>
      <c r="AO20" s="425"/>
      <c r="AP20" s="425"/>
      <c r="AQ20" s="425"/>
      <c r="AR20" s="425"/>
      <c r="AS20" s="425"/>
      <c r="BA20" s="623" t="str">
        <f t="shared" si="2"/>
        <v/>
      </c>
      <c r="BB20" s="623" t="str">
        <f t="shared" si="3"/>
        <v/>
      </c>
      <c r="BC20" s="623" t="str">
        <f t="shared" si="4"/>
        <v/>
      </c>
      <c r="BD20" s="546">
        <f t="shared" si="5"/>
        <v>0</v>
      </c>
      <c r="BE20" s="546">
        <f t="shared" si="6"/>
        <v>0</v>
      </c>
      <c r="BF20" s="546" t="str">
        <f t="shared" si="7"/>
        <v/>
      </c>
    </row>
    <row r="21" spans="1:58" s="426" customFormat="1" ht="15.95" customHeight="1" x14ac:dyDescent="0.15">
      <c r="A21" s="441" t="s">
        <v>29</v>
      </c>
      <c r="B21" s="548" t="s">
        <v>20</v>
      </c>
      <c r="C21" s="596">
        <f t="shared" si="0"/>
        <v>0</v>
      </c>
      <c r="D21" s="558"/>
      <c r="E21" s="559"/>
      <c r="F21" s="559"/>
      <c r="G21" s="559"/>
      <c r="H21" s="559"/>
      <c r="I21" s="560"/>
      <c r="J21" s="585"/>
      <c r="K21" s="560"/>
      <c r="L21" s="550"/>
      <c r="M21" s="617" t="str">
        <f t="shared" si="1"/>
        <v xml:space="preserve"> </v>
      </c>
      <c r="N21" s="425"/>
      <c r="O21" s="425"/>
      <c r="P21" s="425"/>
      <c r="Q21" s="425"/>
      <c r="R21" s="425"/>
      <c r="S21" s="425"/>
      <c r="T21" s="425"/>
      <c r="U21" s="425"/>
      <c r="V21" s="425"/>
      <c r="W21" s="447"/>
      <c r="X21" s="425"/>
      <c r="AD21" s="425"/>
      <c r="AE21" s="425"/>
      <c r="AF21" s="425"/>
      <c r="AG21" s="425"/>
      <c r="AH21" s="425"/>
      <c r="AI21" s="425"/>
      <c r="AJ21" s="425"/>
      <c r="AK21" s="425"/>
      <c r="AL21" s="425"/>
      <c r="AM21" s="425"/>
      <c r="AN21" s="425"/>
      <c r="AO21" s="425"/>
      <c r="AP21" s="425"/>
      <c r="AQ21" s="425"/>
      <c r="AR21" s="425"/>
      <c r="AS21" s="425"/>
      <c r="BA21" s="623" t="str">
        <f t="shared" si="2"/>
        <v/>
      </c>
      <c r="BB21" s="623" t="str">
        <f t="shared" si="3"/>
        <v/>
      </c>
      <c r="BC21" s="623" t="str">
        <f t="shared" si="4"/>
        <v/>
      </c>
      <c r="BD21" s="546">
        <f t="shared" si="5"/>
        <v>0</v>
      </c>
      <c r="BE21" s="546">
        <f>IF($C21&lt;$L21,1,0)</f>
        <v>0</v>
      </c>
      <c r="BF21" s="546" t="str">
        <f t="shared" si="7"/>
        <v/>
      </c>
    </row>
    <row r="22" spans="1:58" s="425" customFormat="1" ht="30" customHeight="1" x14ac:dyDescent="0.2">
      <c r="A22" s="467" t="s">
        <v>30</v>
      </c>
      <c r="B22" s="473"/>
      <c r="C22" s="474"/>
      <c r="D22" s="473"/>
      <c r="E22" s="443"/>
      <c r="F22" s="443"/>
      <c r="G22" s="443"/>
      <c r="H22" s="443"/>
      <c r="I22" s="443"/>
      <c r="J22" s="443"/>
      <c r="K22" s="443"/>
      <c r="L22" s="443"/>
      <c r="M22" s="451"/>
      <c r="N22" s="451"/>
      <c r="V22" s="447"/>
    </row>
    <row r="23" spans="1:58" s="426" customFormat="1" ht="21" x14ac:dyDescent="0.2">
      <c r="A23" s="641" t="s">
        <v>4</v>
      </c>
      <c r="B23" s="441" t="s">
        <v>31</v>
      </c>
      <c r="C23" s="441" t="s">
        <v>32</v>
      </c>
      <c r="D23" s="425"/>
      <c r="E23" s="425"/>
      <c r="F23" s="425"/>
      <c r="G23" s="425"/>
      <c r="H23" s="425"/>
      <c r="I23" s="425"/>
      <c r="J23" s="425"/>
      <c r="K23" s="476"/>
      <c r="L23" s="476"/>
      <c r="M23" s="451"/>
      <c r="N23" s="425"/>
      <c r="O23" s="425"/>
      <c r="P23" s="425"/>
      <c r="Q23" s="425"/>
      <c r="R23" s="425"/>
      <c r="S23" s="425"/>
      <c r="T23" s="425"/>
      <c r="U23" s="425"/>
      <c r="V23" s="447"/>
      <c r="W23" s="425"/>
      <c r="X23" s="425"/>
      <c r="AD23" s="425"/>
      <c r="AE23" s="425"/>
      <c r="AF23" s="425"/>
      <c r="AG23" s="425"/>
      <c r="AH23" s="425"/>
      <c r="AI23" s="425"/>
      <c r="AJ23" s="425"/>
      <c r="AK23" s="425"/>
      <c r="AL23" s="425"/>
      <c r="AM23" s="425"/>
      <c r="AN23" s="425"/>
      <c r="BA23" s="425"/>
      <c r="BB23" s="425"/>
      <c r="BC23" s="425"/>
      <c r="BD23" s="425"/>
      <c r="BE23" s="425"/>
    </row>
    <row r="24" spans="1:58" s="426" customFormat="1" ht="21" x14ac:dyDescent="0.2">
      <c r="A24" s="477" t="s">
        <v>33</v>
      </c>
      <c r="B24" s="593"/>
      <c r="C24" s="593"/>
      <c r="D24" s="425"/>
      <c r="E24" s="425"/>
      <c r="F24" s="425"/>
      <c r="G24" s="425"/>
      <c r="H24" s="425"/>
      <c r="I24" s="425"/>
      <c r="J24" s="425"/>
      <c r="K24" s="476"/>
      <c r="L24" s="476"/>
      <c r="M24" s="451"/>
      <c r="N24" s="425"/>
      <c r="O24" s="425"/>
      <c r="P24" s="425"/>
      <c r="Q24" s="425"/>
      <c r="R24" s="425"/>
      <c r="S24" s="425"/>
      <c r="T24" s="425"/>
      <c r="U24" s="425"/>
      <c r="V24" s="447"/>
      <c r="W24" s="425"/>
      <c r="X24" s="425"/>
      <c r="AD24" s="425"/>
      <c r="AE24" s="425"/>
      <c r="AF24" s="425"/>
      <c r="AG24" s="425"/>
      <c r="AH24" s="425"/>
      <c r="AI24" s="425"/>
      <c r="AJ24" s="425"/>
      <c r="AK24" s="425"/>
      <c r="AL24" s="425"/>
      <c r="AM24" s="425"/>
      <c r="AN24" s="425"/>
      <c r="BA24" s="425"/>
      <c r="BB24" s="425"/>
      <c r="BC24" s="425"/>
      <c r="BD24" s="425"/>
      <c r="BE24" s="425"/>
    </row>
    <row r="25" spans="1:58" s="426" customFormat="1" ht="30" customHeight="1" x14ac:dyDescent="0.2">
      <c r="A25" s="478" t="s">
        <v>34</v>
      </c>
      <c r="B25" s="478"/>
      <c r="C25" s="478"/>
      <c r="D25" s="467"/>
      <c r="E25" s="467"/>
      <c r="F25" s="467"/>
      <c r="G25" s="467"/>
      <c r="H25" s="467"/>
      <c r="I25" s="467"/>
      <c r="J25" s="467"/>
      <c r="K25" s="467"/>
      <c r="L25" s="467"/>
      <c r="M25" s="451"/>
      <c r="N25" s="429"/>
      <c r="O25" s="425"/>
      <c r="P25" s="425"/>
      <c r="Q25" s="425"/>
      <c r="R25" s="425"/>
      <c r="S25" s="425"/>
      <c r="T25" s="425"/>
      <c r="U25" s="425"/>
      <c r="V25" s="447"/>
      <c r="W25" s="425"/>
      <c r="X25" s="425"/>
      <c r="AD25" s="425"/>
      <c r="AE25" s="425"/>
      <c r="AF25" s="425"/>
      <c r="AG25" s="425"/>
      <c r="AH25" s="425"/>
      <c r="AI25" s="425"/>
      <c r="AJ25" s="425"/>
      <c r="AK25" s="425"/>
      <c r="AL25" s="425"/>
      <c r="AM25" s="425"/>
      <c r="AN25" s="425"/>
      <c r="BA25" s="425"/>
      <c r="BB25" s="425"/>
      <c r="BC25" s="425"/>
      <c r="BD25" s="425"/>
      <c r="BE25" s="425"/>
    </row>
    <row r="26" spans="1:58" s="426" customFormat="1" x14ac:dyDescent="0.2">
      <c r="A26" s="698" t="s">
        <v>35</v>
      </c>
      <c r="B26" s="699"/>
      <c r="C26" s="675" t="s">
        <v>27</v>
      </c>
      <c r="D26" s="702" t="s">
        <v>36</v>
      </c>
      <c r="E26" s="703"/>
      <c r="F26" s="431"/>
      <c r="G26" s="431"/>
      <c r="H26" s="431"/>
      <c r="I26" s="431"/>
      <c r="J26" s="431"/>
      <c r="K26" s="476"/>
      <c r="L26" s="476"/>
      <c r="M26" s="451"/>
      <c r="N26" s="429"/>
      <c r="O26" s="425"/>
      <c r="P26" s="425"/>
      <c r="Q26" s="425"/>
      <c r="R26" s="425"/>
      <c r="S26" s="425"/>
      <c r="T26" s="425"/>
      <c r="U26" s="425"/>
      <c r="V26" s="447"/>
      <c r="W26" s="425"/>
      <c r="X26" s="425"/>
      <c r="AD26" s="425"/>
      <c r="AE26" s="425"/>
      <c r="AF26" s="425"/>
      <c r="AG26" s="425"/>
      <c r="AH26" s="425"/>
      <c r="AI26" s="425"/>
      <c r="AJ26" s="425"/>
      <c r="AK26" s="425"/>
      <c r="AL26" s="425"/>
      <c r="AM26" s="425"/>
      <c r="AN26" s="425"/>
      <c r="AO26" s="425"/>
      <c r="BA26" s="425"/>
      <c r="BB26" s="425"/>
      <c r="BC26" s="425"/>
      <c r="BD26" s="425"/>
      <c r="BE26" s="425"/>
    </row>
    <row r="27" spans="1:58" s="426" customFormat="1" x14ac:dyDescent="0.2">
      <c r="A27" s="700"/>
      <c r="B27" s="701"/>
      <c r="C27" s="676"/>
      <c r="D27" s="439" t="s">
        <v>37</v>
      </c>
      <c r="E27" s="440" t="s">
        <v>17</v>
      </c>
      <c r="F27" s="431"/>
      <c r="G27" s="431"/>
      <c r="H27" s="431"/>
      <c r="I27" s="431"/>
      <c r="J27" s="431"/>
      <c r="K27" s="476"/>
      <c r="L27" s="476"/>
      <c r="M27" s="451"/>
      <c r="N27" s="429"/>
      <c r="O27" s="425"/>
      <c r="P27" s="425"/>
      <c r="Q27" s="425"/>
      <c r="R27" s="425"/>
      <c r="S27" s="425"/>
      <c r="T27" s="425"/>
      <c r="U27" s="425"/>
      <c r="V27" s="447"/>
      <c r="W27" s="425"/>
      <c r="X27" s="425"/>
      <c r="AD27" s="425"/>
      <c r="AE27" s="425"/>
      <c r="AF27" s="425"/>
      <c r="AG27" s="425"/>
      <c r="AH27" s="425"/>
      <c r="AI27" s="425"/>
      <c r="AJ27" s="425"/>
      <c r="AK27" s="425"/>
      <c r="AL27" s="425"/>
      <c r="AM27" s="425"/>
      <c r="AN27" s="425"/>
      <c r="AO27" s="425"/>
      <c r="BA27" s="425"/>
      <c r="BB27" s="425"/>
      <c r="BC27" s="425"/>
      <c r="BD27" s="425"/>
      <c r="BE27" s="425"/>
    </row>
    <row r="28" spans="1:58" s="426" customFormat="1" ht="15.95" customHeight="1" x14ac:dyDescent="0.2">
      <c r="A28" s="691" t="s">
        <v>38</v>
      </c>
      <c r="B28" s="692"/>
      <c r="C28" s="603">
        <f t="shared" ref="C28:C33" si="9">SUM(D28:E28)</f>
        <v>0</v>
      </c>
      <c r="D28" s="599">
        <f>+D29+D30</f>
        <v>0</v>
      </c>
      <c r="E28" s="600">
        <f>+E29+E30</f>
        <v>0</v>
      </c>
      <c r="F28" s="618"/>
      <c r="G28" s="479"/>
      <c r="H28" s="479"/>
      <c r="I28" s="446"/>
      <c r="J28" s="446"/>
      <c r="K28" s="476"/>
      <c r="L28" s="476"/>
      <c r="M28" s="451"/>
      <c r="N28" s="446"/>
      <c r="O28" s="425"/>
      <c r="P28" s="425"/>
      <c r="Q28" s="425"/>
      <c r="R28" s="425"/>
      <c r="S28" s="425"/>
      <c r="T28" s="425"/>
      <c r="U28" s="425"/>
      <c r="V28" s="447"/>
      <c r="W28" s="425"/>
      <c r="X28" s="425"/>
      <c r="AD28" s="425"/>
      <c r="AE28" s="425"/>
      <c r="AF28" s="425"/>
      <c r="AG28" s="425"/>
      <c r="AH28" s="425"/>
      <c r="AI28" s="425"/>
      <c r="AJ28" s="425"/>
      <c r="AK28" s="425"/>
      <c r="AL28" s="425"/>
      <c r="AM28" s="425"/>
      <c r="AN28" s="425"/>
      <c r="AO28" s="425"/>
      <c r="BE28" s="425"/>
    </row>
    <row r="29" spans="1:58" s="426" customFormat="1" ht="15.95" customHeight="1" x14ac:dyDescent="0.2">
      <c r="A29" s="693" t="s">
        <v>19</v>
      </c>
      <c r="B29" s="694"/>
      <c r="C29" s="581">
        <f t="shared" si="9"/>
        <v>0</v>
      </c>
      <c r="D29" s="556"/>
      <c r="E29" s="554"/>
      <c r="F29" s="618" t="str">
        <f>$BA29&amp;" "&amp;$BB29&amp;""</f>
        <v xml:space="preserve"> </v>
      </c>
      <c r="G29" s="479"/>
      <c r="H29" s="479"/>
      <c r="I29" s="446"/>
      <c r="J29" s="446"/>
      <c r="K29" s="476"/>
      <c r="L29" s="476"/>
      <c r="M29" s="451"/>
      <c r="N29" s="446"/>
      <c r="O29" s="425"/>
      <c r="P29" s="425"/>
      <c r="Q29" s="425"/>
      <c r="R29" s="425"/>
      <c r="S29" s="425"/>
      <c r="T29" s="425"/>
      <c r="U29" s="425"/>
      <c r="V29" s="447"/>
      <c r="W29" s="425"/>
      <c r="X29" s="425"/>
      <c r="AD29" s="425"/>
      <c r="AE29" s="425"/>
      <c r="AF29" s="425"/>
      <c r="AG29" s="425"/>
      <c r="AH29" s="425"/>
      <c r="AI29" s="425"/>
      <c r="AJ29" s="425"/>
      <c r="AK29" s="425"/>
      <c r="AL29" s="425"/>
      <c r="AM29" s="425"/>
      <c r="AN29" s="425"/>
      <c r="AO29" s="425"/>
      <c r="BA29" s="623" t="str">
        <f>IF($C29+$C32&lt;=$C11,"","Las consultas por médico en extensión horaria NO pueden ser mayor que el Total de consultas de sección A.1.")</f>
        <v/>
      </c>
      <c r="BB29" s="623" t="str">
        <f>IF($D29+$E29&lt;&gt;$C29,"Las consultas según sexo NO pueden ser diferente al Total.","")</f>
        <v/>
      </c>
      <c r="BD29" s="546">
        <f>IF($C29+$C32&lt;=$C11,0,1)</f>
        <v>0</v>
      </c>
      <c r="BE29" s="546">
        <f>IF($D29+$E29&lt;&gt;$C29,1,0)</f>
        <v>0</v>
      </c>
    </row>
    <row r="30" spans="1:58" s="426" customFormat="1" ht="15.95" customHeight="1" x14ac:dyDescent="0.2">
      <c r="A30" s="689" t="s">
        <v>24</v>
      </c>
      <c r="B30" s="690"/>
      <c r="C30" s="604">
        <f t="shared" si="9"/>
        <v>0</v>
      </c>
      <c r="D30" s="571"/>
      <c r="E30" s="555"/>
      <c r="F30" s="618" t="str">
        <f>$BA30&amp;" "&amp;$BB30&amp;""</f>
        <v xml:space="preserve"> </v>
      </c>
      <c r="G30" s="479"/>
      <c r="H30" s="479"/>
      <c r="I30" s="446"/>
      <c r="J30" s="446"/>
      <c r="K30" s="476"/>
      <c r="L30" s="476"/>
      <c r="M30" s="451"/>
      <c r="N30" s="446"/>
      <c r="O30" s="425"/>
      <c r="P30" s="425"/>
      <c r="Q30" s="425"/>
      <c r="R30" s="425"/>
      <c r="S30" s="425"/>
      <c r="T30" s="425"/>
      <c r="U30" s="425"/>
      <c r="V30" s="447"/>
      <c r="W30" s="425"/>
      <c r="X30" s="425"/>
      <c r="AD30" s="425"/>
      <c r="AE30" s="425"/>
      <c r="AF30" s="425"/>
      <c r="AG30" s="425"/>
      <c r="AH30" s="425"/>
      <c r="AI30" s="425"/>
      <c r="AJ30" s="425"/>
      <c r="AK30" s="425"/>
      <c r="AL30" s="425"/>
      <c r="AM30" s="425"/>
      <c r="AN30" s="425"/>
      <c r="AO30" s="425"/>
      <c r="BA30" s="623" t="str">
        <f>IF($C30+$C33&lt;=SUM($C12:$C18),"","Las consultas por otros profesionales en extensión horaria NO pueden ser mayor que el Total de consultas de sección A.1.")</f>
        <v/>
      </c>
      <c r="BB30" s="623" t="str">
        <f>IF(D30+E30&lt;&gt;C30,"Las consultas según sexo NO pueden ser diferente al Total.","")</f>
        <v/>
      </c>
      <c r="BD30" s="546">
        <f>IF($C30+$C33&lt;=SUM($C12:$C18),0,1)</f>
        <v>0</v>
      </c>
      <c r="BE30" s="546">
        <f>IF($D30+$E30&lt;&gt;$C30,1,0)</f>
        <v>0</v>
      </c>
    </row>
    <row r="31" spans="1:58" s="426" customFormat="1" ht="15.95" customHeight="1" x14ac:dyDescent="0.2">
      <c r="A31" s="691" t="s">
        <v>39</v>
      </c>
      <c r="B31" s="692"/>
      <c r="C31" s="603">
        <f t="shared" si="9"/>
        <v>0</v>
      </c>
      <c r="D31" s="599">
        <f>+D32+D33</f>
        <v>0</v>
      </c>
      <c r="E31" s="600">
        <f>+E32+E33</f>
        <v>0</v>
      </c>
      <c r="F31" s="619"/>
      <c r="G31" s="479"/>
      <c r="H31" s="479"/>
      <c r="I31" s="446"/>
      <c r="J31" s="446"/>
      <c r="K31" s="476"/>
      <c r="L31" s="476"/>
      <c r="M31" s="451"/>
      <c r="N31" s="446"/>
      <c r="O31" s="425"/>
      <c r="P31" s="425"/>
      <c r="Q31" s="425"/>
      <c r="R31" s="425"/>
      <c r="S31" s="425"/>
      <c r="T31" s="425"/>
      <c r="U31" s="425"/>
      <c r="V31" s="447"/>
      <c r="W31" s="425"/>
      <c r="X31" s="425"/>
      <c r="AD31" s="425"/>
      <c r="AE31" s="425"/>
      <c r="AF31" s="425"/>
      <c r="AG31" s="425"/>
      <c r="AH31" s="425"/>
      <c r="AI31" s="425"/>
      <c r="AJ31" s="425"/>
      <c r="AK31" s="425"/>
      <c r="AL31" s="425"/>
      <c r="AM31" s="425"/>
      <c r="AN31" s="425"/>
      <c r="AO31" s="425"/>
    </row>
    <row r="32" spans="1:58" s="426" customFormat="1" ht="15.95" customHeight="1" x14ac:dyDescent="0.2">
      <c r="A32" s="693" t="s">
        <v>19</v>
      </c>
      <c r="B32" s="694"/>
      <c r="C32" s="581">
        <f t="shared" si="9"/>
        <v>0</v>
      </c>
      <c r="D32" s="556"/>
      <c r="E32" s="554"/>
      <c r="F32" s="618" t="str">
        <f>$BA29&amp;" "&amp;$BB32&amp;""</f>
        <v xml:space="preserve"> </v>
      </c>
      <c r="G32" s="479"/>
      <c r="H32" s="479"/>
      <c r="I32" s="446"/>
      <c r="J32" s="446"/>
      <c r="K32" s="476"/>
      <c r="L32" s="476"/>
      <c r="M32" s="451"/>
      <c r="N32" s="446"/>
      <c r="O32" s="425"/>
      <c r="P32" s="425"/>
      <c r="Q32" s="425"/>
      <c r="R32" s="425"/>
      <c r="S32" s="425"/>
      <c r="T32" s="425"/>
      <c r="U32" s="425"/>
      <c r="V32" s="447"/>
      <c r="W32" s="425"/>
      <c r="X32" s="425"/>
      <c r="AD32" s="425"/>
      <c r="AE32" s="425"/>
      <c r="AF32" s="425"/>
      <c r="AG32" s="425"/>
      <c r="AH32" s="425"/>
      <c r="AI32" s="425"/>
      <c r="AJ32" s="425"/>
      <c r="AK32" s="425"/>
      <c r="AL32" s="425"/>
      <c r="AM32" s="425"/>
      <c r="AN32" s="425"/>
      <c r="AO32" s="425"/>
      <c r="BB32" s="623" t="str">
        <f>IF(D32+E32&lt;&gt;C32,"Las consultas según sexo NO pueden ser diferente al Total.","")</f>
        <v/>
      </c>
      <c r="BE32" s="546">
        <f>IF($D32+$E32&lt;&gt;$C32,1,0)</f>
        <v>0</v>
      </c>
    </row>
    <row r="33" spans="1:67" s="426" customFormat="1" ht="15.95" customHeight="1" x14ac:dyDescent="0.2">
      <c r="A33" s="695" t="s">
        <v>24</v>
      </c>
      <c r="B33" s="696"/>
      <c r="C33" s="596">
        <f t="shared" si="9"/>
        <v>0</v>
      </c>
      <c r="D33" s="558"/>
      <c r="E33" s="560"/>
      <c r="F33" s="618" t="str">
        <f>$BA30&amp;" "&amp;$BB33&amp;""</f>
        <v xml:space="preserve"> </v>
      </c>
      <c r="G33" s="479"/>
      <c r="H33" s="479"/>
      <c r="I33" s="446"/>
      <c r="J33" s="446"/>
      <c r="K33" s="476"/>
      <c r="L33" s="476"/>
      <c r="M33" s="451"/>
      <c r="N33" s="446"/>
      <c r="O33" s="425"/>
      <c r="P33" s="425"/>
      <c r="Q33" s="425"/>
      <c r="R33" s="425"/>
      <c r="S33" s="425"/>
      <c r="T33" s="425"/>
      <c r="U33" s="425"/>
      <c r="V33" s="447"/>
      <c r="W33" s="425"/>
      <c r="X33" s="425"/>
      <c r="AD33" s="425"/>
      <c r="AE33" s="425"/>
      <c r="AF33" s="425"/>
      <c r="AG33" s="425"/>
      <c r="AH33" s="425"/>
      <c r="AI33" s="425"/>
      <c r="AJ33" s="425"/>
      <c r="AK33" s="425"/>
      <c r="AL33" s="425"/>
      <c r="AM33" s="425"/>
      <c r="AN33" s="425"/>
      <c r="AO33" s="425"/>
      <c r="BB33" s="623" t="str">
        <f>IF(D33+E33&lt;&gt;C33,"Las consultas según sexo NO pueden ser diferente al Total.","")</f>
        <v/>
      </c>
      <c r="BE33" s="546">
        <f>IF($D33+$E33&lt;&gt;$C33,1,0)</f>
        <v>0</v>
      </c>
    </row>
    <row r="34" spans="1:67" s="425" customFormat="1" ht="30" customHeight="1" x14ac:dyDescent="0.2">
      <c r="A34" s="464" t="s">
        <v>40</v>
      </c>
      <c r="B34" s="434"/>
      <c r="C34" s="433"/>
      <c r="D34" s="433"/>
      <c r="E34" s="433"/>
      <c r="F34" s="433"/>
      <c r="G34" s="433"/>
      <c r="H34" s="433"/>
      <c r="I34" s="465"/>
      <c r="J34" s="434"/>
      <c r="K34" s="443"/>
      <c r="L34" s="443"/>
      <c r="M34" s="451"/>
      <c r="N34" s="429"/>
      <c r="V34" s="447"/>
      <c r="BA34" s="426"/>
      <c r="BC34" s="426"/>
      <c r="BD34" s="426"/>
    </row>
    <row r="35" spans="1:67" s="425" customFormat="1" ht="30" customHeight="1" x14ac:dyDescent="0.2">
      <c r="A35" s="467" t="s">
        <v>41</v>
      </c>
      <c r="B35" s="443"/>
      <c r="C35" s="443"/>
      <c r="D35" s="443"/>
      <c r="E35" s="443"/>
      <c r="F35" s="443"/>
      <c r="G35" s="443"/>
      <c r="H35" s="443"/>
      <c r="I35" s="443"/>
      <c r="J35" s="443"/>
      <c r="K35" s="443"/>
      <c r="L35" s="443"/>
      <c r="M35" s="451"/>
      <c r="N35" s="451"/>
      <c r="V35" s="447"/>
    </row>
    <row r="36" spans="1:67" s="426" customFormat="1" ht="15" customHeight="1" x14ac:dyDescent="0.15">
      <c r="A36" s="681" t="s">
        <v>4</v>
      </c>
      <c r="B36" s="681" t="s">
        <v>5</v>
      </c>
      <c r="C36" s="675" t="s">
        <v>6</v>
      </c>
      <c r="D36" s="685" t="s">
        <v>7</v>
      </c>
      <c r="E36" s="686"/>
      <c r="F36" s="686"/>
      <c r="G36" s="686"/>
      <c r="H36" s="686"/>
      <c r="I36" s="687"/>
      <c r="J36" s="685" t="s">
        <v>8</v>
      </c>
      <c r="K36" s="687"/>
      <c r="L36" s="675" t="s">
        <v>9</v>
      </c>
      <c r="M36" s="624"/>
      <c r="N36" s="624"/>
      <c r="O36" s="425"/>
      <c r="P36" s="425"/>
      <c r="Q36" s="425"/>
      <c r="R36" s="425"/>
      <c r="S36" s="425"/>
      <c r="T36" s="425"/>
      <c r="U36" s="425"/>
      <c r="V36" s="447"/>
      <c r="W36" s="425"/>
      <c r="X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row>
    <row r="37" spans="1:67" s="426" customFormat="1" ht="21" customHeight="1" x14ac:dyDescent="0.15">
      <c r="A37" s="682"/>
      <c r="B37" s="682"/>
      <c r="C37" s="676"/>
      <c r="D37" s="435" t="s">
        <v>10</v>
      </c>
      <c r="E37" s="438" t="s">
        <v>11</v>
      </c>
      <c r="F37" s="438" t="s">
        <v>12</v>
      </c>
      <c r="G37" s="438" t="s">
        <v>13</v>
      </c>
      <c r="H37" s="438" t="s">
        <v>14</v>
      </c>
      <c r="I37" s="450" t="s">
        <v>15</v>
      </c>
      <c r="J37" s="455" t="s">
        <v>16</v>
      </c>
      <c r="K37" s="456" t="s">
        <v>17</v>
      </c>
      <c r="L37" s="676"/>
      <c r="M37" s="624"/>
      <c r="N37" s="624"/>
      <c r="O37" s="425"/>
      <c r="P37" s="425"/>
      <c r="Q37" s="425"/>
      <c r="R37" s="425"/>
      <c r="S37" s="425"/>
      <c r="T37" s="425"/>
      <c r="U37" s="425"/>
      <c r="V37" s="447"/>
      <c r="W37" s="425"/>
      <c r="X37" s="425"/>
      <c r="AD37" s="425"/>
      <c r="AE37" s="425"/>
      <c r="AF37" s="425"/>
      <c r="AG37" s="425"/>
      <c r="AH37" s="425"/>
      <c r="AI37" s="425"/>
      <c r="AJ37" s="425"/>
      <c r="AK37" s="425"/>
      <c r="AL37" s="425"/>
      <c r="AM37" s="425"/>
      <c r="AN37" s="425"/>
      <c r="AO37" s="425"/>
      <c r="AP37" s="425"/>
      <c r="AQ37" s="425"/>
      <c r="AR37" s="425"/>
      <c r="AS37" s="425"/>
      <c r="AT37" s="425"/>
      <c r="AU37" s="425"/>
      <c r="AV37" s="425"/>
      <c r="AW37" s="425"/>
      <c r="AX37" s="425"/>
      <c r="AY37" s="425"/>
      <c r="AZ37" s="425"/>
      <c r="BA37" s="425"/>
      <c r="BB37" s="425"/>
      <c r="BC37" s="425"/>
      <c r="BD37" s="425"/>
      <c r="BE37" s="425"/>
      <c r="BF37" s="425"/>
      <c r="BG37" s="425"/>
      <c r="BH37" s="425"/>
      <c r="BI37" s="425"/>
      <c r="BJ37" s="425"/>
      <c r="BK37" s="425"/>
      <c r="BL37" s="425"/>
      <c r="BM37" s="425"/>
      <c r="BN37" s="425"/>
      <c r="BO37" s="425"/>
    </row>
    <row r="38" spans="1:67" s="426" customFormat="1" ht="15.95" customHeight="1" x14ac:dyDescent="0.15">
      <c r="A38" s="683" t="s">
        <v>18</v>
      </c>
      <c r="B38" s="469" t="s">
        <v>19</v>
      </c>
      <c r="C38" s="603">
        <f t="shared" ref="C38:C47" si="10">SUM(D38:I38)</f>
        <v>0</v>
      </c>
      <c r="D38" s="567"/>
      <c r="E38" s="568"/>
      <c r="F38" s="568"/>
      <c r="G38" s="568"/>
      <c r="H38" s="568"/>
      <c r="I38" s="580"/>
      <c r="J38" s="567"/>
      <c r="K38" s="580"/>
      <c r="L38" s="587"/>
      <c r="M38" s="617" t="str">
        <f>$BA38&amp;" "&amp;$BB38&amp;""&amp;$BC38</f>
        <v xml:space="preserve"> </v>
      </c>
      <c r="N38" s="425"/>
      <c r="O38" s="425"/>
      <c r="P38" s="425"/>
      <c r="Q38" s="425"/>
      <c r="R38" s="425"/>
      <c r="S38" s="425"/>
      <c r="T38" s="425"/>
      <c r="U38" s="425"/>
      <c r="V38" s="425"/>
      <c r="W38" s="447"/>
      <c r="X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623" t="str">
        <f>IF($C38&lt;&gt;($J38+$K38)," El número consultas según sexo NO puede ser diferente al Total.","")</f>
        <v/>
      </c>
      <c r="BB38" s="623" t="str">
        <f t="shared" ref="BB38:BB47" si="11">IF($C38=0,"",IF($L38="",IF($C38="",""," No olvide escribir la columna Beneficiarios."),""))</f>
        <v/>
      </c>
      <c r="BC38" s="623" t="str">
        <f>IF($C38&lt;$L38," El número de Beneficiarios NO puede ser mayor que el Total.","")</f>
        <v/>
      </c>
      <c r="BD38" s="546">
        <f>IF($C38&lt;&gt;($J38+$K38),1,0)</f>
        <v>0</v>
      </c>
      <c r="BE38" s="546">
        <f>IF($C38&lt;$L38,1,0)</f>
        <v>0</v>
      </c>
      <c r="BF38" s="546" t="str">
        <f>IF($C38=0,"",IF($L38="",IF($C38="","",1),0))</f>
        <v/>
      </c>
      <c r="BG38" s="425"/>
      <c r="BH38" s="425"/>
      <c r="BI38" s="425"/>
      <c r="BJ38" s="425"/>
      <c r="BK38" s="425"/>
      <c r="BL38" s="425"/>
      <c r="BM38" s="425"/>
      <c r="BN38" s="425"/>
      <c r="BO38" s="425"/>
    </row>
    <row r="39" spans="1:67" s="426" customFormat="1" ht="15.95" customHeight="1" x14ac:dyDescent="0.15">
      <c r="A39" s="688"/>
      <c r="B39" s="470" t="s">
        <v>20</v>
      </c>
      <c r="C39" s="581">
        <f t="shared" si="10"/>
        <v>83</v>
      </c>
      <c r="D39" s="556">
        <v>24</v>
      </c>
      <c r="E39" s="557">
        <v>22</v>
      </c>
      <c r="F39" s="557">
        <v>3</v>
      </c>
      <c r="G39" s="557">
        <v>2</v>
      </c>
      <c r="H39" s="557">
        <v>31</v>
      </c>
      <c r="I39" s="554">
        <v>1</v>
      </c>
      <c r="J39" s="556">
        <v>36</v>
      </c>
      <c r="K39" s="554">
        <v>47</v>
      </c>
      <c r="L39" s="549">
        <v>83</v>
      </c>
      <c r="M39" s="617" t="str">
        <f t="shared" ref="M39:M46" si="12">$BA39&amp;" "&amp;$BB39&amp;""&amp;$BC39</f>
        <v xml:space="preserve"> </v>
      </c>
      <c r="N39" s="425"/>
      <c r="O39" s="425"/>
      <c r="P39" s="425"/>
      <c r="Q39" s="425"/>
      <c r="R39" s="425"/>
      <c r="S39" s="425"/>
      <c r="T39" s="425"/>
      <c r="U39" s="425"/>
      <c r="V39" s="425"/>
      <c r="W39" s="447"/>
      <c r="X39" s="425"/>
      <c r="AD39" s="425"/>
      <c r="AE39" s="425"/>
      <c r="AF39" s="425"/>
      <c r="AG39" s="425"/>
      <c r="AH39" s="425"/>
      <c r="AI39" s="425"/>
      <c r="AJ39" s="425"/>
      <c r="AK39" s="425"/>
      <c r="AL39" s="425"/>
      <c r="AM39" s="425"/>
      <c r="AN39" s="425"/>
      <c r="AO39" s="425"/>
      <c r="AP39" s="425"/>
      <c r="AQ39" s="425"/>
      <c r="AR39" s="425"/>
      <c r="AS39" s="425"/>
      <c r="AT39" s="425"/>
      <c r="AU39" s="425"/>
      <c r="AV39" s="425"/>
      <c r="AW39" s="425"/>
      <c r="AX39" s="425"/>
      <c r="AY39" s="425"/>
      <c r="AZ39" s="425"/>
      <c r="BA39" s="623" t="str">
        <f t="shared" ref="BA39:BA47" si="13">IF($C39&lt;&gt;($J39+$K39)," El número consultas según sexo NO puede ser diferente al Total.","")</f>
        <v/>
      </c>
      <c r="BB39" s="623" t="str">
        <f t="shared" si="11"/>
        <v/>
      </c>
      <c r="BC39" s="623" t="str">
        <f t="shared" ref="BC39:BC47" si="14">IF($C39&lt;$L39," El número de Beneficiarios NO puede ser mayor que el Total.","")</f>
        <v/>
      </c>
      <c r="BD39" s="546">
        <f t="shared" ref="BD39:BD47" si="15">IF($C39&lt;&gt;($J39+$K39),1,0)</f>
        <v>0</v>
      </c>
      <c r="BE39" s="546">
        <f t="shared" ref="BE39:BE47" si="16">IF($C39&lt;$L39,1,0)</f>
        <v>0</v>
      </c>
      <c r="BF39" s="546">
        <f t="shared" ref="BF39:BF47" si="17">IF($C39=0,"",IF($L39="",IF($C39="","",1),0))</f>
        <v>0</v>
      </c>
      <c r="BG39" s="425"/>
      <c r="BH39" s="425"/>
      <c r="BI39" s="425"/>
      <c r="BJ39" s="425"/>
      <c r="BK39" s="425"/>
      <c r="BL39" s="425"/>
      <c r="BM39" s="425"/>
      <c r="BN39" s="425"/>
      <c r="BO39" s="425"/>
    </row>
    <row r="40" spans="1:67" s="426" customFormat="1" ht="15.95" customHeight="1" x14ac:dyDescent="0.15">
      <c r="A40" s="688"/>
      <c r="B40" s="470" t="s">
        <v>42</v>
      </c>
      <c r="C40" s="581">
        <f t="shared" si="10"/>
        <v>171</v>
      </c>
      <c r="D40" s="556"/>
      <c r="E40" s="557">
        <v>1</v>
      </c>
      <c r="F40" s="557">
        <v>2</v>
      </c>
      <c r="G40" s="557">
        <v>2</v>
      </c>
      <c r="H40" s="557">
        <v>141</v>
      </c>
      <c r="I40" s="554">
        <v>25</v>
      </c>
      <c r="J40" s="556">
        <v>73</v>
      </c>
      <c r="K40" s="554">
        <v>98</v>
      </c>
      <c r="L40" s="549">
        <v>171</v>
      </c>
      <c r="M40" s="617" t="str">
        <f t="shared" si="12"/>
        <v xml:space="preserve"> </v>
      </c>
      <c r="N40" s="425"/>
      <c r="O40" s="425"/>
      <c r="P40" s="425"/>
      <c r="Q40" s="425"/>
      <c r="R40" s="425"/>
      <c r="S40" s="425"/>
      <c r="T40" s="425"/>
      <c r="U40" s="425"/>
      <c r="V40" s="425"/>
      <c r="W40" s="447"/>
      <c r="X40" s="425"/>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623" t="str">
        <f t="shared" si="13"/>
        <v/>
      </c>
      <c r="BB40" s="623" t="str">
        <f t="shared" si="11"/>
        <v/>
      </c>
      <c r="BC40" s="623" t="str">
        <f t="shared" si="14"/>
        <v/>
      </c>
      <c r="BD40" s="546">
        <f t="shared" si="15"/>
        <v>0</v>
      </c>
      <c r="BE40" s="546">
        <f t="shared" si="16"/>
        <v>0</v>
      </c>
      <c r="BF40" s="546">
        <f t="shared" si="17"/>
        <v>0</v>
      </c>
      <c r="BG40" s="425"/>
      <c r="BH40" s="425"/>
      <c r="BI40" s="425"/>
      <c r="BJ40" s="425"/>
      <c r="BK40" s="425"/>
      <c r="BL40" s="425"/>
      <c r="BM40" s="425"/>
      <c r="BN40" s="425"/>
      <c r="BO40" s="425"/>
    </row>
    <row r="41" spans="1:67" s="426" customFormat="1" ht="15.95" customHeight="1" x14ac:dyDescent="0.15">
      <c r="A41" s="688"/>
      <c r="B41" s="470" t="s">
        <v>43</v>
      </c>
      <c r="C41" s="581">
        <f t="shared" si="10"/>
        <v>0</v>
      </c>
      <c r="D41" s="556"/>
      <c r="E41" s="557"/>
      <c r="F41" s="557"/>
      <c r="G41" s="557"/>
      <c r="H41" s="557"/>
      <c r="I41" s="554"/>
      <c r="J41" s="556"/>
      <c r="K41" s="554"/>
      <c r="L41" s="549"/>
      <c r="M41" s="617" t="str">
        <f t="shared" si="12"/>
        <v xml:space="preserve"> </v>
      </c>
      <c r="N41" s="425"/>
      <c r="O41" s="425"/>
      <c r="P41" s="425"/>
      <c r="Q41" s="425"/>
      <c r="R41" s="425"/>
      <c r="S41" s="425"/>
      <c r="T41" s="425"/>
      <c r="U41" s="425"/>
      <c r="V41" s="425"/>
      <c r="W41" s="447"/>
      <c r="X41" s="425"/>
      <c r="AD41" s="425"/>
      <c r="AE41" s="425"/>
      <c r="AF41" s="425"/>
      <c r="AG41" s="425"/>
      <c r="AH41" s="425"/>
      <c r="AI41" s="425"/>
      <c r="AJ41" s="425"/>
      <c r="AK41" s="425"/>
      <c r="AL41" s="425"/>
      <c r="AM41" s="425"/>
      <c r="AN41" s="425"/>
      <c r="AO41" s="425"/>
      <c r="AP41" s="425"/>
      <c r="AQ41" s="425"/>
      <c r="AR41" s="425"/>
      <c r="AS41" s="425"/>
      <c r="AT41" s="425"/>
      <c r="AU41" s="425"/>
      <c r="AV41" s="425"/>
      <c r="AW41" s="425"/>
      <c r="AX41" s="425"/>
      <c r="AY41" s="425"/>
      <c r="AZ41" s="425"/>
      <c r="BA41" s="623" t="str">
        <f t="shared" si="13"/>
        <v/>
      </c>
      <c r="BB41" s="623" t="str">
        <f t="shared" si="11"/>
        <v/>
      </c>
      <c r="BC41" s="623" t="str">
        <f t="shared" si="14"/>
        <v/>
      </c>
      <c r="BD41" s="546">
        <f t="shared" si="15"/>
        <v>0</v>
      </c>
      <c r="BE41" s="546">
        <f t="shared" si="16"/>
        <v>0</v>
      </c>
      <c r="BF41" s="546" t="str">
        <f t="shared" si="17"/>
        <v/>
      </c>
      <c r="BG41" s="425"/>
      <c r="BH41" s="425"/>
      <c r="BI41" s="425"/>
      <c r="BJ41" s="425"/>
      <c r="BK41" s="425"/>
      <c r="BL41" s="425"/>
      <c r="BM41" s="425"/>
      <c r="BN41" s="425"/>
      <c r="BO41" s="425"/>
    </row>
    <row r="42" spans="1:67" s="426" customFormat="1" ht="15.95" customHeight="1" x14ac:dyDescent="0.15">
      <c r="A42" s="688"/>
      <c r="B42" s="470" t="s">
        <v>23</v>
      </c>
      <c r="C42" s="581">
        <f t="shared" si="10"/>
        <v>44</v>
      </c>
      <c r="D42" s="556">
        <v>1</v>
      </c>
      <c r="E42" s="557">
        <v>3</v>
      </c>
      <c r="F42" s="557">
        <v>2</v>
      </c>
      <c r="G42" s="557">
        <v>1</v>
      </c>
      <c r="H42" s="557">
        <v>34</v>
      </c>
      <c r="I42" s="554">
        <v>3</v>
      </c>
      <c r="J42" s="556">
        <v>18</v>
      </c>
      <c r="K42" s="554">
        <v>26</v>
      </c>
      <c r="L42" s="549">
        <v>44</v>
      </c>
      <c r="M42" s="617" t="str">
        <f t="shared" si="12"/>
        <v xml:space="preserve"> </v>
      </c>
      <c r="N42" s="425"/>
      <c r="O42" s="425"/>
      <c r="P42" s="425"/>
      <c r="Q42" s="425"/>
      <c r="R42" s="425"/>
      <c r="S42" s="425"/>
      <c r="T42" s="425"/>
      <c r="U42" s="425"/>
      <c r="V42" s="425"/>
      <c r="W42" s="447"/>
      <c r="X42" s="425"/>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623" t="str">
        <f t="shared" si="13"/>
        <v/>
      </c>
      <c r="BB42" s="623" t="str">
        <f t="shared" si="11"/>
        <v/>
      </c>
      <c r="BC42" s="623" t="str">
        <f t="shared" si="14"/>
        <v/>
      </c>
      <c r="BD42" s="546">
        <f t="shared" si="15"/>
        <v>0</v>
      </c>
      <c r="BE42" s="546">
        <f t="shared" si="16"/>
        <v>0</v>
      </c>
      <c r="BF42" s="546">
        <f t="shared" si="17"/>
        <v>0</v>
      </c>
      <c r="BG42" s="425"/>
      <c r="BH42" s="425"/>
      <c r="BI42" s="425"/>
      <c r="BJ42" s="425"/>
      <c r="BK42" s="425"/>
      <c r="BL42" s="425"/>
      <c r="BM42" s="425"/>
      <c r="BN42" s="425"/>
      <c r="BO42" s="425"/>
    </row>
    <row r="43" spans="1:67" s="426" customFormat="1" ht="15.95" customHeight="1" x14ac:dyDescent="0.15">
      <c r="A43" s="688"/>
      <c r="B43" s="470" t="s">
        <v>24</v>
      </c>
      <c r="C43" s="604">
        <f t="shared" si="10"/>
        <v>0</v>
      </c>
      <c r="D43" s="571"/>
      <c r="E43" s="572"/>
      <c r="F43" s="572"/>
      <c r="G43" s="572"/>
      <c r="H43" s="572"/>
      <c r="I43" s="555"/>
      <c r="J43" s="571"/>
      <c r="K43" s="555"/>
      <c r="L43" s="602"/>
      <c r="M43" s="617" t="str">
        <f t="shared" si="12"/>
        <v xml:space="preserve"> </v>
      </c>
      <c r="N43" s="425"/>
      <c r="O43" s="425"/>
      <c r="P43" s="425"/>
      <c r="Q43" s="425"/>
      <c r="R43" s="425"/>
      <c r="S43" s="425"/>
      <c r="T43" s="425"/>
      <c r="U43" s="425"/>
      <c r="V43" s="425"/>
      <c r="W43" s="447"/>
      <c r="X43" s="425"/>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425"/>
      <c r="BA43" s="623" t="str">
        <f t="shared" si="13"/>
        <v/>
      </c>
      <c r="BB43" s="623" t="str">
        <f t="shared" si="11"/>
        <v/>
      </c>
      <c r="BC43" s="623" t="str">
        <f t="shared" si="14"/>
        <v/>
      </c>
      <c r="BD43" s="546">
        <f t="shared" si="15"/>
        <v>0</v>
      </c>
      <c r="BE43" s="546">
        <f t="shared" si="16"/>
        <v>0</v>
      </c>
      <c r="BF43" s="546" t="str">
        <f t="shared" si="17"/>
        <v/>
      </c>
      <c r="BG43" s="425"/>
      <c r="BH43" s="425"/>
      <c r="BI43" s="425"/>
      <c r="BJ43" s="425"/>
      <c r="BK43" s="425"/>
      <c r="BL43" s="425"/>
      <c r="BM43" s="425"/>
      <c r="BN43" s="425"/>
      <c r="BO43" s="425"/>
    </row>
    <row r="44" spans="1:67" s="426" customFormat="1" ht="15.95" customHeight="1" x14ac:dyDescent="0.15">
      <c r="A44" s="684"/>
      <c r="B44" s="471" t="s">
        <v>27</v>
      </c>
      <c r="C44" s="561">
        <f t="shared" si="10"/>
        <v>298</v>
      </c>
      <c r="D44" s="577">
        <f>SUM(D38:D43)</f>
        <v>25</v>
      </c>
      <c r="E44" s="578">
        <f t="shared" ref="E44:L44" si="18">SUM(E38:E43)</f>
        <v>26</v>
      </c>
      <c r="F44" s="578">
        <f t="shared" si="18"/>
        <v>7</v>
      </c>
      <c r="G44" s="578">
        <f t="shared" si="18"/>
        <v>5</v>
      </c>
      <c r="H44" s="578">
        <f t="shared" si="18"/>
        <v>206</v>
      </c>
      <c r="I44" s="579">
        <f t="shared" si="18"/>
        <v>29</v>
      </c>
      <c r="J44" s="577">
        <f t="shared" si="18"/>
        <v>127</v>
      </c>
      <c r="K44" s="579">
        <f t="shared" si="18"/>
        <v>171</v>
      </c>
      <c r="L44" s="589">
        <f t="shared" si="18"/>
        <v>298</v>
      </c>
      <c r="M44" s="617" t="str">
        <f t="shared" si="12"/>
        <v xml:space="preserve"> </v>
      </c>
      <c r="N44" s="425"/>
      <c r="O44" s="425"/>
      <c r="P44" s="425"/>
      <c r="Q44" s="425"/>
      <c r="R44" s="425"/>
      <c r="S44" s="425"/>
      <c r="T44" s="425"/>
      <c r="U44" s="425"/>
      <c r="V44" s="425"/>
      <c r="W44" s="447"/>
      <c r="X44" s="425"/>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425"/>
      <c r="BA44" s="623" t="str">
        <f t="shared" si="13"/>
        <v/>
      </c>
      <c r="BB44" s="623" t="str">
        <f t="shared" si="11"/>
        <v/>
      </c>
      <c r="BC44" s="623" t="str">
        <f t="shared" si="14"/>
        <v/>
      </c>
      <c r="BD44" s="546">
        <f t="shared" si="15"/>
        <v>0</v>
      </c>
      <c r="BE44" s="546">
        <f t="shared" si="16"/>
        <v>0</v>
      </c>
      <c r="BF44" s="546">
        <f t="shared" si="17"/>
        <v>0</v>
      </c>
      <c r="BG44" s="425"/>
      <c r="BH44" s="425"/>
      <c r="BI44" s="425"/>
      <c r="BJ44" s="425"/>
      <c r="BK44" s="425"/>
      <c r="BL44" s="425"/>
      <c r="BM44" s="425"/>
      <c r="BN44" s="425"/>
      <c r="BO44" s="425"/>
    </row>
    <row r="45" spans="1:67" s="426" customFormat="1" ht="15.95" customHeight="1" x14ac:dyDescent="0.15">
      <c r="A45" s="441" t="s">
        <v>28</v>
      </c>
      <c r="B45" s="481" t="s">
        <v>20</v>
      </c>
      <c r="C45" s="605">
        <f t="shared" si="10"/>
        <v>106</v>
      </c>
      <c r="D45" s="590">
        <v>41</v>
      </c>
      <c r="E45" s="591">
        <v>24</v>
      </c>
      <c r="F45" s="591">
        <v>5</v>
      </c>
      <c r="G45" s="591">
        <v>4</v>
      </c>
      <c r="H45" s="591">
        <v>32</v>
      </c>
      <c r="I45" s="592"/>
      <c r="J45" s="590">
        <v>57</v>
      </c>
      <c r="K45" s="592">
        <v>49</v>
      </c>
      <c r="L45" s="586">
        <v>106</v>
      </c>
      <c r="M45" s="617" t="str">
        <f t="shared" si="12"/>
        <v xml:space="preserve"> </v>
      </c>
      <c r="N45" s="425"/>
      <c r="O45" s="425"/>
      <c r="P45" s="425"/>
      <c r="Q45" s="425"/>
      <c r="R45" s="425"/>
      <c r="S45" s="425"/>
      <c r="T45" s="425"/>
      <c r="U45" s="425"/>
      <c r="V45" s="425"/>
      <c r="W45" s="447"/>
      <c r="X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623" t="str">
        <f t="shared" si="13"/>
        <v/>
      </c>
      <c r="BB45" s="623" t="str">
        <f t="shared" si="11"/>
        <v/>
      </c>
      <c r="BC45" s="623" t="str">
        <f t="shared" si="14"/>
        <v/>
      </c>
      <c r="BD45" s="546">
        <f t="shared" si="15"/>
        <v>0</v>
      </c>
      <c r="BE45" s="546">
        <f t="shared" si="16"/>
        <v>0</v>
      </c>
      <c r="BF45" s="546">
        <f t="shared" si="17"/>
        <v>0</v>
      </c>
      <c r="BG45" s="425"/>
      <c r="BH45" s="425"/>
      <c r="BI45" s="425"/>
      <c r="BJ45" s="425"/>
      <c r="BK45" s="425"/>
      <c r="BL45" s="425"/>
      <c r="BM45" s="425"/>
      <c r="BN45" s="425"/>
      <c r="BO45" s="425"/>
    </row>
    <row r="46" spans="1:67" s="426" customFormat="1" ht="15.95" customHeight="1" x14ac:dyDescent="0.15">
      <c r="A46" s="683" t="s">
        <v>29</v>
      </c>
      <c r="B46" s="469" t="s">
        <v>44</v>
      </c>
      <c r="C46" s="603">
        <f t="shared" si="10"/>
        <v>0</v>
      </c>
      <c r="D46" s="567"/>
      <c r="E46" s="568"/>
      <c r="F46" s="568"/>
      <c r="G46" s="568"/>
      <c r="H46" s="568"/>
      <c r="I46" s="580"/>
      <c r="J46" s="567"/>
      <c r="K46" s="580"/>
      <c r="L46" s="587"/>
      <c r="M46" s="617" t="str">
        <f t="shared" si="12"/>
        <v xml:space="preserve"> </v>
      </c>
      <c r="N46" s="425"/>
      <c r="O46" s="425"/>
      <c r="P46" s="425"/>
      <c r="Q46" s="425"/>
      <c r="R46" s="425"/>
      <c r="S46" s="425"/>
      <c r="T46" s="425"/>
      <c r="U46" s="425"/>
      <c r="V46" s="425"/>
      <c r="W46" s="447"/>
      <c r="X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623" t="str">
        <f t="shared" si="13"/>
        <v/>
      </c>
      <c r="BB46" s="623" t="str">
        <f t="shared" si="11"/>
        <v/>
      </c>
      <c r="BC46" s="623" t="str">
        <f t="shared" si="14"/>
        <v/>
      </c>
      <c r="BD46" s="546">
        <f t="shared" si="15"/>
        <v>0</v>
      </c>
      <c r="BE46" s="546">
        <f t="shared" si="16"/>
        <v>0</v>
      </c>
      <c r="BF46" s="546" t="str">
        <f t="shared" si="17"/>
        <v/>
      </c>
      <c r="BG46" s="425"/>
      <c r="BH46" s="425"/>
      <c r="BI46" s="425"/>
      <c r="BJ46" s="425"/>
      <c r="BK46" s="425"/>
      <c r="BL46" s="425"/>
      <c r="BM46" s="425"/>
      <c r="BN46" s="425"/>
      <c r="BO46" s="425"/>
    </row>
    <row r="47" spans="1:67" s="426" customFormat="1" ht="15.95" customHeight="1" x14ac:dyDescent="0.15">
      <c r="A47" s="684"/>
      <c r="B47" s="482" t="s">
        <v>20</v>
      </c>
      <c r="C47" s="596">
        <f t="shared" si="10"/>
        <v>140</v>
      </c>
      <c r="D47" s="558">
        <v>8</v>
      </c>
      <c r="E47" s="559">
        <v>25</v>
      </c>
      <c r="F47" s="559">
        <v>28</v>
      </c>
      <c r="G47" s="559">
        <v>5</v>
      </c>
      <c r="H47" s="559">
        <v>73</v>
      </c>
      <c r="I47" s="560">
        <v>1</v>
      </c>
      <c r="J47" s="558">
        <v>45</v>
      </c>
      <c r="K47" s="560">
        <v>95</v>
      </c>
      <c r="L47" s="550">
        <v>140</v>
      </c>
      <c r="M47" s="617" t="str">
        <f>$BA47&amp;" "&amp;$BB47&amp;""&amp;$BC47</f>
        <v xml:space="preserve"> </v>
      </c>
      <c r="N47" s="425"/>
      <c r="O47" s="425"/>
      <c r="P47" s="425"/>
      <c r="Q47" s="425"/>
      <c r="R47" s="425"/>
      <c r="S47" s="425"/>
      <c r="T47" s="425"/>
      <c r="U47" s="425"/>
      <c r="V47" s="425"/>
      <c r="W47" s="447"/>
      <c r="X47" s="425"/>
      <c r="AD47" s="425"/>
      <c r="AE47" s="425"/>
      <c r="AF47" s="425"/>
      <c r="AG47" s="425"/>
      <c r="AH47" s="425"/>
      <c r="AI47" s="425"/>
      <c r="AJ47" s="425"/>
      <c r="AK47" s="425"/>
      <c r="AL47" s="425"/>
      <c r="AM47" s="425"/>
      <c r="AN47" s="425"/>
      <c r="AO47" s="425"/>
      <c r="AP47" s="425"/>
      <c r="AQ47" s="425"/>
      <c r="AR47" s="425"/>
      <c r="AS47" s="425"/>
      <c r="AT47" s="425"/>
      <c r="AU47" s="425"/>
      <c r="AV47" s="425"/>
      <c r="AW47" s="425"/>
      <c r="AX47" s="425"/>
      <c r="AY47" s="425"/>
      <c r="AZ47" s="425"/>
      <c r="BA47" s="623" t="str">
        <f t="shared" si="13"/>
        <v/>
      </c>
      <c r="BB47" s="623" t="str">
        <f t="shared" si="11"/>
        <v/>
      </c>
      <c r="BC47" s="623" t="str">
        <f t="shared" si="14"/>
        <v/>
      </c>
      <c r="BD47" s="546">
        <f t="shared" si="15"/>
        <v>0</v>
      </c>
      <c r="BE47" s="546">
        <f t="shared" si="16"/>
        <v>0</v>
      </c>
      <c r="BF47" s="546">
        <f t="shared" si="17"/>
        <v>0</v>
      </c>
      <c r="BG47" s="425"/>
      <c r="BH47" s="425"/>
      <c r="BI47" s="425"/>
      <c r="BJ47" s="425"/>
      <c r="BK47" s="425"/>
      <c r="BL47" s="425"/>
      <c r="BM47" s="425"/>
      <c r="BN47" s="425"/>
      <c r="BO47" s="425"/>
    </row>
    <row r="48" spans="1:67" s="425" customFormat="1" ht="30" customHeight="1" x14ac:dyDescent="0.2">
      <c r="A48" s="467" t="s">
        <v>45</v>
      </c>
      <c r="B48" s="432"/>
      <c r="C48" s="432"/>
      <c r="D48" s="448"/>
      <c r="E48" s="448"/>
      <c r="F48" s="448"/>
      <c r="G48" s="448"/>
      <c r="H48" s="448"/>
      <c r="I48" s="448"/>
      <c r="J48" s="448"/>
      <c r="K48" s="483"/>
      <c r="L48" s="484"/>
      <c r="M48" s="624"/>
      <c r="N48" s="429"/>
      <c r="V48" s="447"/>
    </row>
    <row r="49" spans="1:67" s="426" customFormat="1" x14ac:dyDescent="0.2">
      <c r="A49" s="681" t="s">
        <v>4</v>
      </c>
      <c r="B49" s="683" t="s">
        <v>5</v>
      </c>
      <c r="C49" s="675" t="s">
        <v>6</v>
      </c>
      <c r="D49" s="454"/>
      <c r="E49" s="454"/>
      <c r="F49" s="454"/>
      <c r="G49" s="454"/>
      <c r="H49" s="454"/>
      <c r="I49" s="454"/>
      <c r="J49" s="454"/>
      <c r="K49" s="454"/>
      <c r="L49" s="480"/>
      <c r="M49" s="624"/>
      <c r="N49" s="429"/>
      <c r="O49" s="425"/>
      <c r="P49" s="425"/>
      <c r="Q49" s="425"/>
      <c r="R49" s="425"/>
      <c r="S49" s="425"/>
      <c r="T49" s="425"/>
      <c r="U49" s="425"/>
      <c r="V49" s="447"/>
      <c r="W49" s="425"/>
      <c r="X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5"/>
      <c r="BD49" s="425"/>
      <c r="BE49" s="425"/>
      <c r="BF49" s="425"/>
      <c r="BG49" s="425"/>
      <c r="BH49" s="425"/>
      <c r="BI49" s="425"/>
      <c r="BJ49" s="425"/>
      <c r="BK49" s="425"/>
      <c r="BL49" s="425"/>
      <c r="BM49" s="425"/>
      <c r="BN49" s="425"/>
      <c r="BO49" s="425"/>
    </row>
    <row r="50" spans="1:67" s="426" customFormat="1" x14ac:dyDescent="0.2">
      <c r="A50" s="682"/>
      <c r="B50" s="684"/>
      <c r="C50" s="676"/>
      <c r="D50" s="454"/>
      <c r="E50" s="454"/>
      <c r="F50" s="454"/>
      <c r="G50" s="454"/>
      <c r="H50" s="454"/>
      <c r="I50" s="454"/>
      <c r="J50" s="454"/>
      <c r="K50" s="454"/>
      <c r="L50" s="480"/>
      <c r="M50" s="624"/>
      <c r="N50" s="429"/>
      <c r="O50" s="425"/>
      <c r="P50" s="425"/>
      <c r="Q50" s="425"/>
      <c r="R50" s="425"/>
      <c r="S50" s="425"/>
      <c r="T50" s="425"/>
      <c r="U50" s="425"/>
      <c r="V50" s="447"/>
      <c r="W50" s="425"/>
      <c r="X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row>
    <row r="51" spans="1:67" s="426" customFormat="1" ht="15.95" customHeight="1" x14ac:dyDescent="0.2">
      <c r="A51" s="683" t="s">
        <v>46</v>
      </c>
      <c r="B51" s="485" t="s">
        <v>44</v>
      </c>
      <c r="C51" s="594"/>
      <c r="D51" s="454"/>
      <c r="E51" s="454"/>
      <c r="F51" s="454"/>
      <c r="G51" s="454"/>
      <c r="H51" s="425"/>
      <c r="I51" s="454"/>
      <c r="J51" s="454"/>
      <c r="K51" s="437"/>
      <c r="L51" s="480"/>
      <c r="M51" s="624"/>
      <c r="N51" s="429"/>
      <c r="O51" s="425"/>
      <c r="P51" s="425"/>
      <c r="Q51" s="425"/>
      <c r="R51" s="425"/>
      <c r="S51" s="425"/>
      <c r="T51" s="425"/>
      <c r="U51" s="425"/>
      <c r="V51" s="447"/>
      <c r="W51" s="425"/>
      <c r="X51" s="425"/>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5"/>
    </row>
    <row r="52" spans="1:67" s="426" customFormat="1" ht="15.95" customHeight="1" x14ac:dyDescent="0.2">
      <c r="A52" s="684"/>
      <c r="B52" s="470" t="s">
        <v>47</v>
      </c>
      <c r="C52" s="552">
        <v>14</v>
      </c>
      <c r="D52" s="454"/>
      <c r="E52" s="454"/>
      <c r="F52" s="454"/>
      <c r="G52" s="454"/>
      <c r="H52" s="454"/>
      <c r="I52" s="454"/>
      <c r="J52" s="454"/>
      <c r="K52" s="454"/>
      <c r="L52" s="480"/>
      <c r="M52" s="624"/>
      <c r="N52" s="429"/>
      <c r="O52" s="425"/>
      <c r="P52" s="425"/>
      <c r="Q52" s="425"/>
      <c r="R52" s="425"/>
      <c r="S52" s="425"/>
      <c r="T52" s="425"/>
      <c r="U52" s="425"/>
      <c r="V52" s="447"/>
      <c r="W52" s="425"/>
      <c r="X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row>
    <row r="53" spans="1:67" s="426" customFormat="1" ht="15.95" customHeight="1" x14ac:dyDescent="0.2">
      <c r="A53" s="683" t="s">
        <v>48</v>
      </c>
      <c r="B53" s="485" t="s">
        <v>44</v>
      </c>
      <c r="C53" s="594"/>
      <c r="D53" s="454"/>
      <c r="E53" s="454"/>
      <c r="F53" s="454"/>
      <c r="G53" s="454"/>
      <c r="H53" s="454"/>
      <c r="I53" s="454"/>
      <c r="J53" s="454"/>
      <c r="K53" s="454"/>
      <c r="L53" s="480"/>
      <c r="M53" s="624"/>
      <c r="N53" s="429"/>
      <c r="O53" s="425"/>
      <c r="P53" s="425"/>
      <c r="Q53" s="425"/>
      <c r="R53" s="425"/>
      <c r="S53" s="425"/>
      <c r="T53" s="425"/>
      <c r="U53" s="425"/>
      <c r="V53" s="447"/>
      <c r="W53" s="425"/>
      <c r="X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5"/>
    </row>
    <row r="54" spans="1:67" s="426" customFormat="1" ht="15.95" customHeight="1" x14ac:dyDescent="0.2">
      <c r="A54" s="684"/>
      <c r="B54" s="482" t="s">
        <v>47</v>
      </c>
      <c r="C54" s="553">
        <v>74</v>
      </c>
      <c r="D54" s="454"/>
      <c r="E54" s="454"/>
      <c r="F54" s="454"/>
      <c r="G54" s="454"/>
      <c r="H54" s="454"/>
      <c r="I54" s="454"/>
      <c r="J54" s="454"/>
      <c r="K54" s="454"/>
      <c r="L54" s="480"/>
      <c r="M54" s="624"/>
      <c r="N54" s="429"/>
      <c r="O54" s="425"/>
      <c r="P54" s="425"/>
      <c r="Q54" s="425"/>
      <c r="R54" s="425"/>
      <c r="S54" s="425"/>
      <c r="T54" s="425"/>
      <c r="U54" s="425"/>
      <c r="V54" s="447"/>
      <c r="W54" s="425"/>
      <c r="X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5"/>
      <c r="BC54" s="425"/>
      <c r="BD54" s="425"/>
      <c r="BE54" s="425"/>
      <c r="BF54" s="425"/>
      <c r="BG54" s="425"/>
      <c r="BH54" s="425"/>
      <c r="BI54" s="425"/>
      <c r="BJ54" s="425"/>
      <c r="BK54" s="425"/>
      <c r="BL54" s="425"/>
      <c r="BM54" s="425"/>
      <c r="BN54" s="425"/>
      <c r="BO54" s="425"/>
    </row>
    <row r="55" spans="1:67" s="425" customFormat="1" ht="30" customHeight="1" x14ac:dyDescent="0.2">
      <c r="A55" s="486" t="s">
        <v>49</v>
      </c>
      <c r="B55" s="487"/>
      <c r="C55" s="487"/>
      <c r="D55" s="487"/>
      <c r="E55" s="443"/>
      <c r="F55" s="443"/>
      <c r="G55" s="443"/>
      <c r="H55" s="443"/>
      <c r="I55" s="443"/>
      <c r="J55" s="443"/>
      <c r="K55" s="448"/>
      <c r="L55" s="484"/>
      <c r="M55" s="624"/>
      <c r="N55" s="451"/>
      <c r="V55" s="447"/>
    </row>
    <row r="56" spans="1:67" ht="52.5" x14ac:dyDescent="0.2">
      <c r="A56" s="685" t="s">
        <v>4</v>
      </c>
      <c r="B56" s="674"/>
      <c r="C56" s="638" t="s">
        <v>50</v>
      </c>
      <c r="D56" s="638" t="s">
        <v>51</v>
      </c>
      <c r="E56" s="444"/>
      <c r="F56" s="444"/>
      <c r="G56" s="444"/>
      <c r="H56" s="444"/>
      <c r="I56" s="444"/>
      <c r="J56" s="444"/>
      <c r="K56" s="489"/>
      <c r="L56" s="490"/>
      <c r="M56" s="625"/>
      <c r="N56" s="444"/>
      <c r="O56" s="444"/>
      <c r="P56" s="444"/>
      <c r="Q56" s="444"/>
      <c r="R56" s="444"/>
      <c r="S56" s="444"/>
      <c r="T56" s="444"/>
      <c r="U56" s="444"/>
      <c r="V56" s="452"/>
      <c r="W56" s="444"/>
      <c r="X56" s="444"/>
      <c r="AD56" s="444"/>
      <c r="AE56" s="444"/>
      <c r="AF56" s="444"/>
      <c r="AG56" s="444"/>
      <c r="AH56" s="444"/>
      <c r="AI56" s="444"/>
      <c r="AJ56" s="444"/>
      <c r="AK56" s="444"/>
      <c r="AL56" s="444"/>
      <c r="AM56" s="444"/>
      <c r="AN56" s="444"/>
      <c r="AO56" s="444"/>
      <c r="AP56" s="444"/>
      <c r="AQ56" s="444"/>
      <c r="AR56" s="444"/>
      <c r="AS56" s="444"/>
      <c r="AT56" s="444"/>
      <c r="AU56" s="444"/>
      <c r="AV56" s="444"/>
      <c r="AW56" s="444"/>
      <c r="AX56" s="444"/>
      <c r="AY56" s="444"/>
      <c r="AZ56" s="444"/>
      <c r="BA56" s="444"/>
      <c r="BB56" s="444"/>
      <c r="BC56" s="444"/>
      <c r="BD56" s="444"/>
      <c r="BE56" s="444"/>
      <c r="BF56" s="444"/>
      <c r="BG56" s="444"/>
      <c r="BH56" s="444"/>
      <c r="BI56" s="444"/>
      <c r="BJ56" s="444"/>
      <c r="BK56" s="444"/>
      <c r="BL56" s="444"/>
      <c r="BM56" s="444"/>
      <c r="BN56" s="444"/>
      <c r="BO56" s="444"/>
    </row>
    <row r="57" spans="1:67" ht="15.95" customHeight="1" x14ac:dyDescent="0.2">
      <c r="A57" s="653" t="s">
        <v>33</v>
      </c>
      <c r="B57" s="653"/>
      <c r="C57" s="551">
        <v>2</v>
      </c>
      <c r="D57" s="551">
        <v>2</v>
      </c>
      <c r="E57" s="444"/>
      <c r="F57" s="444"/>
      <c r="G57" s="444"/>
      <c r="H57" s="444"/>
      <c r="I57" s="444"/>
      <c r="J57" s="444"/>
      <c r="K57" s="489"/>
      <c r="L57" s="490"/>
      <c r="M57" s="625"/>
      <c r="N57" s="444"/>
      <c r="O57" s="444"/>
      <c r="P57" s="444"/>
      <c r="Q57" s="444"/>
      <c r="R57" s="444"/>
      <c r="S57" s="444"/>
      <c r="T57" s="444"/>
      <c r="U57" s="444"/>
      <c r="V57" s="452"/>
      <c r="W57" s="444"/>
      <c r="X57" s="444"/>
      <c r="AD57" s="444"/>
      <c r="AE57" s="444"/>
      <c r="AF57" s="444"/>
      <c r="AG57" s="444"/>
      <c r="AH57" s="444"/>
      <c r="AI57" s="444"/>
      <c r="AJ57" s="444"/>
      <c r="AK57" s="444"/>
      <c r="AL57" s="444"/>
      <c r="AM57" s="444"/>
      <c r="AN57" s="444"/>
      <c r="AO57" s="444"/>
      <c r="AP57" s="444"/>
      <c r="AQ57" s="444"/>
      <c r="AR57" s="444"/>
      <c r="AS57" s="444"/>
      <c r="AT57" s="444"/>
      <c r="AU57" s="444"/>
      <c r="AV57" s="444"/>
      <c r="AW57" s="444"/>
      <c r="AX57" s="444"/>
      <c r="AY57" s="444"/>
      <c r="AZ57" s="444"/>
      <c r="BA57" s="444"/>
      <c r="BB57" s="444"/>
      <c r="BC57" s="444"/>
      <c r="BD57" s="444"/>
      <c r="BE57" s="444"/>
      <c r="BF57" s="444"/>
      <c r="BG57" s="444"/>
      <c r="BH57" s="444"/>
      <c r="BI57" s="444"/>
      <c r="BJ57" s="444"/>
      <c r="BK57" s="444"/>
      <c r="BL57" s="444"/>
      <c r="BM57" s="444"/>
      <c r="BN57" s="444"/>
      <c r="BO57" s="444"/>
    </row>
    <row r="58" spans="1:67" ht="15.95" customHeight="1" x14ac:dyDescent="0.2">
      <c r="A58" s="658" t="s">
        <v>52</v>
      </c>
      <c r="B58" s="658"/>
      <c r="C58" s="575"/>
      <c r="D58" s="553">
        <v>10</v>
      </c>
      <c r="E58" s="492"/>
      <c r="F58" s="489"/>
      <c r="G58" s="489"/>
      <c r="H58" s="489"/>
      <c r="I58" s="489"/>
      <c r="J58" s="489"/>
      <c r="K58" s="489"/>
      <c r="L58" s="490"/>
      <c r="M58" s="625"/>
      <c r="N58" s="442"/>
      <c r="O58" s="444"/>
      <c r="P58" s="444"/>
      <c r="Q58" s="444"/>
      <c r="R58" s="444"/>
      <c r="S58" s="444"/>
      <c r="T58" s="444"/>
      <c r="U58" s="444"/>
      <c r="V58" s="452"/>
      <c r="W58" s="444"/>
      <c r="X58" s="44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4"/>
      <c r="AZ58" s="444"/>
      <c r="BA58" s="444"/>
      <c r="BB58" s="444"/>
      <c r="BC58" s="444"/>
      <c r="BD58" s="444"/>
      <c r="BE58" s="444"/>
      <c r="BF58" s="444"/>
      <c r="BG58" s="444"/>
      <c r="BH58" s="444"/>
      <c r="BI58" s="444"/>
      <c r="BJ58" s="444"/>
      <c r="BK58" s="444"/>
      <c r="BL58" s="444"/>
      <c r="BM58" s="444"/>
      <c r="BN58" s="444"/>
      <c r="BO58" s="444"/>
    </row>
    <row r="59" spans="1:67" s="444" customFormat="1" ht="30" customHeight="1" x14ac:dyDescent="0.2">
      <c r="A59" s="526" t="s">
        <v>53</v>
      </c>
      <c r="B59" s="494"/>
      <c r="C59" s="494"/>
      <c r="D59" s="494"/>
      <c r="E59" s="495"/>
      <c r="F59" s="495"/>
      <c r="G59" s="495"/>
      <c r="H59" s="495"/>
      <c r="I59" s="495"/>
      <c r="J59" s="495"/>
      <c r="K59" s="496"/>
      <c r="L59" s="497"/>
      <c r="M59" s="625"/>
      <c r="N59" s="626"/>
      <c r="V59" s="452"/>
    </row>
    <row r="60" spans="1:67" ht="15" customHeight="1" x14ac:dyDescent="0.15">
      <c r="A60" s="666" t="s">
        <v>54</v>
      </c>
      <c r="B60" s="667" t="s">
        <v>55</v>
      </c>
      <c r="C60" s="670" t="s">
        <v>6</v>
      </c>
      <c r="D60" s="672" t="s">
        <v>7</v>
      </c>
      <c r="E60" s="673"/>
      <c r="F60" s="673"/>
      <c r="G60" s="673"/>
      <c r="H60" s="673"/>
      <c r="I60" s="674"/>
      <c r="J60" s="675" t="s">
        <v>9</v>
      </c>
      <c r="K60" s="499"/>
      <c r="L60" s="490"/>
      <c r="M60" s="444"/>
      <c r="N60" s="444"/>
      <c r="O60" s="444"/>
      <c r="P60" s="444"/>
      <c r="Q60" s="444"/>
      <c r="R60" s="444"/>
      <c r="S60" s="444"/>
      <c r="T60" s="452"/>
      <c r="U60" s="444"/>
      <c r="V60" s="444"/>
      <c r="W60" s="444"/>
      <c r="X60" s="44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c r="BA60" s="444"/>
      <c r="BB60" s="444"/>
      <c r="BC60" s="444"/>
      <c r="BD60" s="444"/>
      <c r="BE60" s="444"/>
      <c r="BF60" s="444"/>
      <c r="BG60" s="444"/>
      <c r="BH60" s="444"/>
      <c r="BI60" s="444"/>
      <c r="BJ60" s="444"/>
      <c r="BK60" s="444"/>
      <c r="BL60" s="444"/>
      <c r="BM60" s="444"/>
    </row>
    <row r="61" spans="1:67" ht="21" customHeight="1" x14ac:dyDescent="0.15">
      <c r="A61" s="668"/>
      <c r="B61" s="669"/>
      <c r="C61" s="671"/>
      <c r="D61" s="458" t="s">
        <v>10</v>
      </c>
      <c r="E61" s="459" t="s">
        <v>11</v>
      </c>
      <c r="F61" s="459" t="s">
        <v>12</v>
      </c>
      <c r="G61" s="459" t="s">
        <v>13</v>
      </c>
      <c r="H61" s="459" t="s">
        <v>14</v>
      </c>
      <c r="I61" s="460" t="s">
        <v>15</v>
      </c>
      <c r="J61" s="676"/>
      <c r="K61" s="490"/>
      <c r="L61" s="490"/>
      <c r="M61" s="444"/>
      <c r="N61" s="444"/>
      <c r="O61" s="444"/>
      <c r="P61" s="444"/>
      <c r="Q61" s="444"/>
      <c r="R61" s="444"/>
      <c r="S61" s="444"/>
      <c r="T61" s="452"/>
      <c r="U61" s="444"/>
      <c r="V61" s="444"/>
      <c r="W61" s="444"/>
      <c r="X61" s="444"/>
      <c r="AD61" s="444"/>
      <c r="AE61" s="444"/>
      <c r="AF61" s="444"/>
      <c r="AG61" s="444"/>
      <c r="AH61" s="444"/>
      <c r="AI61" s="444"/>
      <c r="AJ61" s="444"/>
      <c r="AK61" s="444"/>
      <c r="AL61" s="444"/>
      <c r="AM61" s="444"/>
      <c r="AN61" s="444"/>
      <c r="AO61" s="444"/>
      <c r="AP61" s="444"/>
      <c r="AQ61" s="444"/>
      <c r="AR61" s="444"/>
      <c r="AS61" s="444"/>
      <c r="AT61" s="444"/>
      <c r="AU61" s="444"/>
      <c r="AV61" s="444"/>
      <c r="AW61" s="444"/>
      <c r="AX61" s="444"/>
      <c r="AY61" s="444"/>
      <c r="AZ61" s="444"/>
      <c r="BA61" s="444"/>
      <c r="BB61" s="444"/>
      <c r="BC61" s="444"/>
      <c r="BD61" s="444"/>
      <c r="BE61" s="444"/>
      <c r="BF61" s="444"/>
      <c r="BG61" s="444"/>
      <c r="BH61" s="444"/>
      <c r="BI61" s="444"/>
      <c r="BJ61" s="444"/>
      <c r="BK61" s="444"/>
      <c r="BL61" s="444"/>
      <c r="BM61" s="444"/>
    </row>
    <row r="62" spans="1:67" ht="21" x14ac:dyDescent="0.2">
      <c r="A62" s="639" t="s">
        <v>56</v>
      </c>
      <c r="B62" s="547" t="s">
        <v>57</v>
      </c>
      <c r="C62" s="576">
        <f>SUM(D62:I62)</f>
        <v>0</v>
      </c>
      <c r="D62" s="590"/>
      <c r="E62" s="591"/>
      <c r="F62" s="591"/>
      <c r="G62" s="591"/>
      <c r="H62" s="591"/>
      <c r="I62" s="592"/>
      <c r="J62" s="586"/>
      <c r="K62" s="436" t="str">
        <f>$BA62&amp;" "&amp;$BB62</f>
        <v xml:space="preserve"> </v>
      </c>
      <c r="L62" s="508"/>
      <c r="M62" s="444"/>
      <c r="N62" s="444"/>
      <c r="O62" s="444"/>
      <c r="P62" s="444"/>
      <c r="Q62" s="444"/>
      <c r="R62" s="444"/>
      <c r="S62" s="444"/>
      <c r="T62" s="444"/>
      <c r="U62" s="452"/>
      <c r="V62" s="444"/>
      <c r="W62" s="444"/>
      <c r="X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623" t="str">
        <f>IF($C62=0,"",IF($J62="",IF($C62="",""," No olvide escribir la columna Beneficiarios."),""))</f>
        <v/>
      </c>
      <c r="BB62" s="623" t="str">
        <f>IF($C62&lt;$J62," El número de Beneficiarios no puede ser mayor que el Total.","")</f>
        <v/>
      </c>
      <c r="BD62" s="546">
        <f>IF($C62&lt;$J62,1,0)</f>
        <v>0</v>
      </c>
      <c r="BE62" s="546" t="str">
        <f>IF($C62=0,"",IF($J62="",IF($C62="","",1),0))</f>
        <v/>
      </c>
      <c r="BF62" s="444"/>
      <c r="BG62" s="444"/>
      <c r="BH62" s="444"/>
      <c r="BI62" s="444"/>
      <c r="BJ62" s="444"/>
      <c r="BK62" s="444"/>
      <c r="BL62" s="444"/>
      <c r="BM62" s="444"/>
    </row>
    <row r="63" spans="1:67" ht="21" x14ac:dyDescent="0.2">
      <c r="A63" s="638" t="s">
        <v>58</v>
      </c>
      <c r="B63" s="524" t="s">
        <v>59</v>
      </c>
      <c r="C63" s="601">
        <f>SUM(D63:I63)</f>
        <v>0</v>
      </c>
      <c r="D63" s="597"/>
      <c r="E63" s="598"/>
      <c r="F63" s="598"/>
      <c r="G63" s="598"/>
      <c r="H63" s="598"/>
      <c r="I63" s="584"/>
      <c r="J63" s="588"/>
      <c r="K63" s="436" t="str">
        <f>$BA63&amp;" "&amp;$BB63</f>
        <v xml:space="preserve"> </v>
      </c>
      <c r="L63" s="508"/>
      <c r="M63" s="444"/>
      <c r="N63" s="444"/>
      <c r="O63" s="444"/>
      <c r="P63" s="444"/>
      <c r="Q63" s="444"/>
      <c r="R63" s="444"/>
      <c r="S63" s="444"/>
      <c r="T63" s="444"/>
      <c r="U63" s="452"/>
      <c r="V63" s="444"/>
      <c r="W63" s="444"/>
      <c r="X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623" t="str">
        <f>IF($C63=0,"",IF($J63="",IF($C63="",""," No olvide escribir la columna Beneficiarios."),""))</f>
        <v/>
      </c>
      <c r="BB63" s="623" t="str">
        <f>IF($C63&lt;$J63," El número de Beneficiarios no puede ser mayor que el Total.","")</f>
        <v/>
      </c>
      <c r="BD63" s="546">
        <f>IF($C63&lt;$J63,1,0)</f>
        <v>0</v>
      </c>
      <c r="BE63" s="546" t="str">
        <f>IF($C63=0,"",IF($J63="",IF($C63="","",1),0))</f>
        <v/>
      </c>
      <c r="BF63" s="444"/>
      <c r="BG63" s="444"/>
      <c r="BH63" s="444"/>
      <c r="BI63" s="444"/>
      <c r="BJ63" s="444"/>
      <c r="BK63" s="444"/>
      <c r="BL63" s="444"/>
      <c r="BM63" s="444"/>
    </row>
    <row r="64" spans="1:67" s="444" customFormat="1" ht="30" customHeight="1" x14ac:dyDescent="0.2">
      <c r="A64" s="664" t="s">
        <v>60</v>
      </c>
      <c r="B64" s="665"/>
      <c r="C64" s="665"/>
      <c r="D64" s="665"/>
      <c r="E64" s="665"/>
      <c r="F64" s="665"/>
      <c r="G64" s="665"/>
      <c r="H64" s="665"/>
      <c r="I64" s="665"/>
      <c r="J64" s="665"/>
      <c r="K64" s="665"/>
      <c r="L64" s="665"/>
      <c r="M64" s="625"/>
      <c r="N64" s="627"/>
      <c r="V64" s="452"/>
    </row>
    <row r="65" spans="1:67" ht="15" customHeight="1" x14ac:dyDescent="0.15">
      <c r="A65" s="666" t="s">
        <v>4</v>
      </c>
      <c r="B65" s="667"/>
      <c r="C65" s="670" t="s">
        <v>6</v>
      </c>
      <c r="D65" s="672" t="s">
        <v>7</v>
      </c>
      <c r="E65" s="673"/>
      <c r="F65" s="673"/>
      <c r="G65" s="673"/>
      <c r="H65" s="673"/>
      <c r="I65" s="674"/>
      <c r="J65" s="672" t="s">
        <v>36</v>
      </c>
      <c r="K65" s="674"/>
      <c r="L65" s="675" t="s">
        <v>9</v>
      </c>
      <c r="M65" s="625"/>
      <c r="N65" s="625"/>
      <c r="O65" s="444"/>
      <c r="P65" s="444"/>
      <c r="Q65" s="444"/>
      <c r="R65" s="444"/>
      <c r="S65" s="444"/>
      <c r="T65" s="444"/>
      <c r="U65" s="444"/>
      <c r="V65" s="452"/>
      <c r="W65" s="444"/>
      <c r="X65" s="444"/>
      <c r="AD65" s="444"/>
      <c r="AE65" s="444"/>
      <c r="AF65" s="444"/>
      <c r="AG65" s="444"/>
      <c r="AH65" s="444"/>
      <c r="AI65" s="444"/>
      <c r="AJ65" s="444"/>
      <c r="AK65" s="444"/>
      <c r="AL65" s="444"/>
      <c r="AM65" s="444"/>
      <c r="AN65" s="444"/>
      <c r="AO65" s="444"/>
      <c r="AP65" s="444"/>
      <c r="AQ65" s="444"/>
      <c r="AR65" s="444"/>
      <c r="AS65" s="444"/>
      <c r="AT65" s="444"/>
      <c r="AU65" s="444"/>
      <c r="AV65" s="444"/>
      <c r="AW65" s="444"/>
      <c r="AX65" s="444"/>
      <c r="AY65" s="444"/>
      <c r="AZ65" s="444"/>
      <c r="BA65" s="444"/>
      <c r="BB65" s="444"/>
      <c r="BC65" s="444"/>
      <c r="BD65" s="444"/>
      <c r="BE65" s="444"/>
      <c r="BF65" s="444"/>
      <c r="BG65" s="444"/>
      <c r="BH65" s="444"/>
      <c r="BI65" s="444"/>
      <c r="BJ65" s="444"/>
      <c r="BK65" s="444"/>
      <c r="BL65" s="444"/>
      <c r="BM65" s="444"/>
      <c r="BN65" s="444"/>
      <c r="BO65" s="444"/>
    </row>
    <row r="66" spans="1:67" ht="21" customHeight="1" x14ac:dyDescent="0.15">
      <c r="A66" s="668"/>
      <c r="B66" s="669"/>
      <c r="C66" s="671"/>
      <c r="D66" s="458" t="s">
        <v>10</v>
      </c>
      <c r="E66" s="459" t="s">
        <v>11</v>
      </c>
      <c r="F66" s="459" t="s">
        <v>12</v>
      </c>
      <c r="G66" s="459" t="s">
        <v>13</v>
      </c>
      <c r="H66" s="459" t="s">
        <v>14</v>
      </c>
      <c r="I66" s="460" t="s">
        <v>15</v>
      </c>
      <c r="J66" s="461" t="s">
        <v>16</v>
      </c>
      <c r="K66" s="462" t="s">
        <v>17</v>
      </c>
      <c r="L66" s="676"/>
      <c r="M66" s="625"/>
      <c r="N66" s="625"/>
      <c r="O66" s="444"/>
      <c r="P66" s="444"/>
      <c r="Q66" s="444"/>
      <c r="R66" s="444"/>
      <c r="S66" s="444"/>
      <c r="T66" s="444"/>
      <c r="U66" s="444"/>
      <c r="V66" s="452"/>
      <c r="W66" s="444"/>
      <c r="X66" s="444"/>
      <c r="AD66" s="444"/>
      <c r="AE66" s="444"/>
      <c r="AF66" s="444"/>
      <c r="AG66" s="444"/>
      <c r="AH66" s="444"/>
      <c r="AI66" s="444"/>
      <c r="AJ66" s="444"/>
      <c r="AK66" s="444"/>
      <c r="AL66" s="444"/>
      <c r="AM66" s="444"/>
      <c r="AN66" s="444"/>
      <c r="AO66" s="444"/>
      <c r="AP66" s="444"/>
      <c r="AQ66" s="444"/>
      <c r="AR66" s="444"/>
      <c r="AS66" s="444"/>
      <c r="AT66" s="444"/>
      <c r="AU66" s="444"/>
      <c r="AV66" s="444"/>
      <c r="AW66" s="444"/>
      <c r="AX66" s="444"/>
      <c r="AY66" s="444"/>
      <c r="AZ66" s="444"/>
      <c r="BA66" s="444"/>
      <c r="BB66" s="444"/>
      <c r="BC66" s="444"/>
      <c r="BD66" s="444"/>
      <c r="BE66" s="444"/>
      <c r="BF66" s="444"/>
      <c r="BG66" s="444"/>
      <c r="BH66" s="444"/>
      <c r="BI66" s="444"/>
      <c r="BJ66" s="444"/>
      <c r="BK66" s="444"/>
      <c r="BL66" s="444"/>
      <c r="BM66" s="444"/>
      <c r="BN66" s="444"/>
      <c r="BO66" s="444"/>
    </row>
    <row r="67" spans="1:67" ht="15.95" customHeight="1" x14ac:dyDescent="0.15">
      <c r="A67" s="655" t="s">
        <v>61</v>
      </c>
      <c r="B67" s="500" t="s">
        <v>19</v>
      </c>
      <c r="C67" s="562">
        <f t="shared" ref="C67:C72" si="19">SUM(D67:I67)</f>
        <v>0</v>
      </c>
      <c r="D67" s="567"/>
      <c r="E67" s="568"/>
      <c r="F67" s="568"/>
      <c r="G67" s="568"/>
      <c r="H67" s="568"/>
      <c r="I67" s="580"/>
      <c r="J67" s="567"/>
      <c r="K67" s="580"/>
      <c r="L67" s="587"/>
      <c r="M67" s="628" t="s">
        <v>62</v>
      </c>
      <c r="N67" s="444"/>
      <c r="O67" s="444"/>
      <c r="P67" s="444"/>
      <c r="Q67" s="444"/>
      <c r="R67" s="444"/>
      <c r="S67" s="444"/>
      <c r="T67" s="444"/>
      <c r="U67" s="444"/>
      <c r="V67" s="444"/>
      <c r="W67" s="452"/>
      <c r="X67" s="444"/>
      <c r="AD67" s="444"/>
      <c r="AE67" s="444"/>
      <c r="AF67" s="444"/>
      <c r="AG67" s="444"/>
      <c r="AH67" s="444"/>
      <c r="AI67" s="444"/>
      <c r="AJ67" s="444"/>
      <c r="AK67" s="444"/>
      <c r="AL67" s="444"/>
      <c r="AM67" s="444"/>
      <c r="AN67" s="444"/>
      <c r="AO67" s="444"/>
      <c r="AP67" s="444"/>
      <c r="AQ67" s="444"/>
      <c r="AR67" s="444"/>
      <c r="AS67" s="444"/>
      <c r="AT67" s="444"/>
      <c r="AU67" s="444"/>
      <c r="AV67" s="444"/>
      <c r="AW67" s="444"/>
      <c r="AX67" s="444"/>
      <c r="AY67" s="444"/>
      <c r="AZ67" s="444"/>
      <c r="BA67" s="629" t="s">
        <v>63</v>
      </c>
      <c r="BB67" s="629" t="s">
        <v>63</v>
      </c>
      <c r="BC67" s="629" t="s">
        <v>63</v>
      </c>
      <c r="BD67" s="546">
        <f>IF($C67&lt;&gt;($J67+$K67),1,0)</f>
        <v>0</v>
      </c>
      <c r="BE67" s="546">
        <f>IF($C67&lt;$L67,1,0)</f>
        <v>0</v>
      </c>
      <c r="BF67" s="546" t="str">
        <f>IF($C67=0,"",IF($L67="",IF($C67="","",1),0))</f>
        <v/>
      </c>
      <c r="BG67" s="444"/>
      <c r="BH67" s="444"/>
      <c r="BI67" s="444"/>
      <c r="BJ67" s="444"/>
      <c r="BK67" s="444"/>
      <c r="BL67" s="444"/>
      <c r="BM67" s="444"/>
      <c r="BN67" s="444"/>
      <c r="BO67" s="444"/>
    </row>
    <row r="68" spans="1:67" ht="15.95" customHeight="1" x14ac:dyDescent="0.15">
      <c r="A68" s="661"/>
      <c r="B68" s="501" t="s">
        <v>44</v>
      </c>
      <c r="C68" s="563">
        <f t="shared" si="19"/>
        <v>0</v>
      </c>
      <c r="D68" s="556"/>
      <c r="E68" s="557"/>
      <c r="F68" s="557"/>
      <c r="G68" s="557"/>
      <c r="H68" s="557"/>
      <c r="I68" s="554"/>
      <c r="J68" s="556"/>
      <c r="K68" s="554"/>
      <c r="L68" s="549"/>
      <c r="M68" s="628" t="s">
        <v>62</v>
      </c>
      <c r="N68" s="444"/>
      <c r="O68" s="444"/>
      <c r="P68" s="444"/>
      <c r="Q68" s="444"/>
      <c r="R68" s="444"/>
      <c r="S68" s="444"/>
      <c r="T68" s="444"/>
      <c r="U68" s="444"/>
      <c r="V68" s="444"/>
      <c r="W68" s="452"/>
      <c r="X68" s="444"/>
      <c r="AD68" s="444"/>
      <c r="AE68" s="444"/>
      <c r="AF68" s="444"/>
      <c r="AG68" s="444"/>
      <c r="AH68" s="444"/>
      <c r="AI68" s="444"/>
      <c r="AJ68" s="444"/>
      <c r="AK68" s="444"/>
      <c r="AL68" s="444"/>
      <c r="AM68" s="444"/>
      <c r="AN68" s="444"/>
      <c r="AO68" s="444"/>
      <c r="AP68" s="444"/>
      <c r="AQ68" s="444"/>
      <c r="AR68" s="444"/>
      <c r="AS68" s="444"/>
      <c r="AT68" s="444"/>
      <c r="AU68" s="444"/>
      <c r="AV68" s="444"/>
      <c r="AW68" s="444"/>
      <c r="AX68" s="444"/>
      <c r="AY68" s="444"/>
      <c r="AZ68" s="444"/>
      <c r="BA68" s="629" t="s">
        <v>63</v>
      </c>
      <c r="BB68" s="629" t="s">
        <v>63</v>
      </c>
      <c r="BC68" s="629" t="s">
        <v>63</v>
      </c>
      <c r="BD68" s="546">
        <f t="shared" ref="BD68:BD87" si="20">IF($C68&lt;&gt;($J68+$K68),1,0)</f>
        <v>0</v>
      </c>
      <c r="BE68" s="546">
        <f t="shared" ref="BE68:BE88" si="21">IF($C68&lt;$L68,1,0)</f>
        <v>0</v>
      </c>
      <c r="BF68" s="546" t="str">
        <f t="shared" ref="BF68:BF87" si="22">IF($C68=0,"",IF($L68="",IF($C68="","",1),0))</f>
        <v/>
      </c>
      <c r="BG68" s="444"/>
      <c r="BH68" s="444"/>
      <c r="BI68" s="444"/>
      <c r="BJ68" s="444"/>
      <c r="BK68" s="444"/>
      <c r="BL68" s="444"/>
      <c r="BM68" s="444"/>
      <c r="BN68" s="444"/>
      <c r="BO68" s="444"/>
    </row>
    <row r="69" spans="1:67" ht="15.95" customHeight="1" x14ac:dyDescent="0.15">
      <c r="A69" s="661"/>
      <c r="B69" s="501" t="s">
        <v>20</v>
      </c>
      <c r="C69" s="563">
        <f t="shared" si="19"/>
        <v>6</v>
      </c>
      <c r="D69" s="556"/>
      <c r="E69" s="557"/>
      <c r="F69" s="557">
        <v>1</v>
      </c>
      <c r="G69" s="557"/>
      <c r="H69" s="557">
        <v>5</v>
      </c>
      <c r="I69" s="554"/>
      <c r="J69" s="556">
        <v>3</v>
      </c>
      <c r="K69" s="554">
        <v>3</v>
      </c>
      <c r="L69" s="549">
        <v>6</v>
      </c>
      <c r="M69" s="628" t="s">
        <v>62</v>
      </c>
      <c r="N69" s="444"/>
      <c r="O69" s="444"/>
      <c r="P69" s="444"/>
      <c r="Q69" s="444"/>
      <c r="R69" s="444"/>
      <c r="S69" s="444"/>
      <c r="T69" s="444"/>
      <c r="U69" s="444"/>
      <c r="V69" s="444"/>
      <c r="W69" s="452"/>
      <c r="X69" s="444"/>
      <c r="AD69" s="444"/>
      <c r="AE69" s="444"/>
      <c r="AF69" s="444"/>
      <c r="AG69" s="444"/>
      <c r="AH69" s="444"/>
      <c r="AI69" s="444"/>
      <c r="AJ69" s="444"/>
      <c r="AK69" s="444"/>
      <c r="AL69" s="444"/>
      <c r="AM69" s="444"/>
      <c r="AN69" s="444"/>
      <c r="AO69" s="444"/>
      <c r="AP69" s="444"/>
      <c r="AQ69" s="444"/>
      <c r="AR69" s="444"/>
      <c r="AS69" s="444"/>
      <c r="AT69" s="444"/>
      <c r="AU69" s="444"/>
      <c r="AV69" s="444"/>
      <c r="AW69" s="444"/>
      <c r="AX69" s="444"/>
      <c r="AY69" s="444"/>
      <c r="AZ69" s="444"/>
      <c r="BA69" s="629" t="s">
        <v>63</v>
      </c>
      <c r="BB69" s="629" t="s">
        <v>63</v>
      </c>
      <c r="BC69" s="629" t="s">
        <v>63</v>
      </c>
      <c r="BD69" s="546">
        <f t="shared" si="20"/>
        <v>0</v>
      </c>
      <c r="BE69" s="546">
        <f t="shared" si="21"/>
        <v>0</v>
      </c>
      <c r="BF69" s="546">
        <f t="shared" si="22"/>
        <v>0</v>
      </c>
      <c r="BG69" s="444"/>
      <c r="BH69" s="444"/>
      <c r="BI69" s="444"/>
      <c r="BJ69" s="444"/>
      <c r="BK69" s="444"/>
      <c r="BL69" s="444"/>
      <c r="BM69" s="444"/>
      <c r="BN69" s="444"/>
      <c r="BO69" s="444"/>
    </row>
    <row r="70" spans="1:67" ht="15.95" customHeight="1" x14ac:dyDescent="0.15">
      <c r="A70" s="661"/>
      <c r="B70" s="501" t="s">
        <v>42</v>
      </c>
      <c r="C70" s="563">
        <f t="shared" si="19"/>
        <v>0</v>
      </c>
      <c r="D70" s="556"/>
      <c r="E70" s="557"/>
      <c r="F70" s="557"/>
      <c r="G70" s="557"/>
      <c r="H70" s="557"/>
      <c r="I70" s="554"/>
      <c r="J70" s="556"/>
      <c r="K70" s="554"/>
      <c r="L70" s="549"/>
      <c r="M70" s="628" t="s">
        <v>62</v>
      </c>
      <c r="N70" s="444"/>
      <c r="O70" s="444"/>
      <c r="P70" s="444"/>
      <c r="Q70" s="444"/>
      <c r="R70" s="444"/>
      <c r="S70" s="444"/>
      <c r="T70" s="444"/>
      <c r="U70" s="444"/>
      <c r="V70" s="444"/>
      <c r="W70" s="452"/>
      <c r="X70" s="444"/>
      <c r="AD70" s="444"/>
      <c r="AE70" s="444"/>
      <c r="AF70" s="444"/>
      <c r="AG70" s="444"/>
      <c r="AH70" s="444"/>
      <c r="AI70" s="444"/>
      <c r="AJ70" s="444"/>
      <c r="AK70" s="444"/>
      <c r="AL70" s="444"/>
      <c r="AM70" s="444"/>
      <c r="AN70" s="444"/>
      <c r="AO70" s="444"/>
      <c r="AP70" s="444"/>
      <c r="AQ70" s="444"/>
      <c r="AR70" s="444"/>
      <c r="AS70" s="444"/>
      <c r="AT70" s="444"/>
      <c r="AU70" s="444"/>
      <c r="AV70" s="444"/>
      <c r="AW70" s="444"/>
      <c r="AX70" s="444"/>
      <c r="AY70" s="444"/>
      <c r="AZ70" s="444"/>
      <c r="BA70" s="629" t="s">
        <v>63</v>
      </c>
      <c r="BB70" s="629" t="s">
        <v>63</v>
      </c>
      <c r="BC70" s="629" t="s">
        <v>63</v>
      </c>
      <c r="BD70" s="546">
        <f t="shared" si="20"/>
        <v>0</v>
      </c>
      <c r="BE70" s="546">
        <f t="shared" si="21"/>
        <v>0</v>
      </c>
      <c r="BF70" s="546" t="str">
        <f t="shared" si="22"/>
        <v/>
      </c>
      <c r="BG70" s="444"/>
      <c r="BH70" s="444"/>
      <c r="BI70" s="444"/>
      <c r="BJ70" s="444"/>
      <c r="BK70" s="444"/>
      <c r="BL70" s="444"/>
      <c r="BM70" s="444"/>
      <c r="BN70" s="444"/>
      <c r="BO70" s="444"/>
    </row>
    <row r="71" spans="1:67" ht="15.95" customHeight="1" x14ac:dyDescent="0.15">
      <c r="A71" s="661"/>
      <c r="B71" s="501" t="s">
        <v>23</v>
      </c>
      <c r="C71" s="563">
        <f t="shared" si="19"/>
        <v>0</v>
      </c>
      <c r="D71" s="556"/>
      <c r="E71" s="557"/>
      <c r="F71" s="557"/>
      <c r="G71" s="557"/>
      <c r="H71" s="557"/>
      <c r="I71" s="554"/>
      <c r="J71" s="556"/>
      <c r="K71" s="554"/>
      <c r="L71" s="549"/>
      <c r="M71" s="628" t="s">
        <v>62</v>
      </c>
      <c r="N71" s="444"/>
      <c r="O71" s="444"/>
      <c r="P71" s="444"/>
      <c r="Q71" s="444"/>
      <c r="R71" s="444"/>
      <c r="S71" s="444"/>
      <c r="T71" s="444"/>
      <c r="U71" s="444"/>
      <c r="V71" s="444"/>
      <c r="W71" s="452"/>
      <c r="X71" s="444"/>
      <c r="AD71" s="444"/>
      <c r="AE71" s="444"/>
      <c r="AF71" s="444"/>
      <c r="AG71" s="444"/>
      <c r="AH71" s="444"/>
      <c r="AI71" s="444"/>
      <c r="AJ71" s="444"/>
      <c r="AK71" s="444"/>
      <c r="AL71" s="444"/>
      <c r="AM71" s="444"/>
      <c r="AN71" s="444"/>
      <c r="AO71" s="444"/>
      <c r="AP71" s="444"/>
      <c r="AQ71" s="444"/>
      <c r="AR71" s="444"/>
      <c r="AS71" s="444"/>
      <c r="AT71" s="444"/>
      <c r="AU71" s="444"/>
      <c r="AV71" s="444"/>
      <c r="AW71" s="444"/>
      <c r="AX71" s="444"/>
      <c r="AY71" s="444"/>
      <c r="AZ71" s="444"/>
      <c r="BA71" s="629" t="s">
        <v>63</v>
      </c>
      <c r="BB71" s="629" t="s">
        <v>63</v>
      </c>
      <c r="BC71" s="629" t="s">
        <v>63</v>
      </c>
      <c r="BD71" s="546">
        <f t="shared" si="20"/>
        <v>0</v>
      </c>
      <c r="BE71" s="546">
        <f t="shared" si="21"/>
        <v>0</v>
      </c>
      <c r="BF71" s="546" t="str">
        <f t="shared" si="22"/>
        <v/>
      </c>
      <c r="BG71" s="444"/>
      <c r="BH71" s="444"/>
      <c r="BI71" s="444"/>
      <c r="BJ71" s="444"/>
      <c r="BK71" s="444"/>
      <c r="BL71" s="444"/>
      <c r="BM71" s="444"/>
      <c r="BN71" s="444"/>
      <c r="BO71" s="444"/>
    </row>
    <row r="72" spans="1:67" ht="15.95" customHeight="1" x14ac:dyDescent="0.15">
      <c r="A72" s="656"/>
      <c r="B72" s="502" t="s">
        <v>24</v>
      </c>
      <c r="C72" s="564">
        <f t="shared" si="19"/>
        <v>0</v>
      </c>
      <c r="D72" s="558"/>
      <c r="E72" s="559"/>
      <c r="F72" s="559"/>
      <c r="G72" s="559"/>
      <c r="H72" s="559"/>
      <c r="I72" s="560"/>
      <c r="J72" s="558"/>
      <c r="K72" s="560"/>
      <c r="L72" s="550"/>
      <c r="M72" s="628" t="s">
        <v>62</v>
      </c>
      <c r="N72" s="444"/>
      <c r="O72" s="444"/>
      <c r="P72" s="444"/>
      <c r="Q72" s="444"/>
      <c r="R72" s="444"/>
      <c r="S72" s="444"/>
      <c r="T72" s="444"/>
      <c r="U72" s="444"/>
      <c r="V72" s="444"/>
      <c r="W72" s="452"/>
      <c r="X72" s="444"/>
      <c r="AD72" s="444"/>
      <c r="AE72" s="444"/>
      <c r="AF72" s="444"/>
      <c r="AG72" s="444"/>
      <c r="AH72" s="444"/>
      <c r="AI72" s="444"/>
      <c r="AJ72" s="444"/>
      <c r="AK72" s="444"/>
      <c r="AL72" s="444"/>
      <c r="AM72" s="444"/>
      <c r="AN72" s="444"/>
      <c r="AO72" s="444"/>
      <c r="AP72" s="444"/>
      <c r="AQ72" s="444"/>
      <c r="AR72" s="444"/>
      <c r="AS72" s="444"/>
      <c r="AT72" s="444"/>
      <c r="AU72" s="444"/>
      <c r="AV72" s="444"/>
      <c r="AW72" s="444"/>
      <c r="AX72" s="444"/>
      <c r="AY72" s="444"/>
      <c r="AZ72" s="444"/>
      <c r="BA72" s="629" t="s">
        <v>63</v>
      </c>
      <c r="BB72" s="629" t="s">
        <v>63</v>
      </c>
      <c r="BC72" s="629" t="s">
        <v>63</v>
      </c>
      <c r="BD72" s="546">
        <f t="shared" si="20"/>
        <v>0</v>
      </c>
      <c r="BE72" s="546">
        <f t="shared" si="21"/>
        <v>0</v>
      </c>
      <c r="BF72" s="546" t="str">
        <f t="shared" si="22"/>
        <v/>
      </c>
      <c r="BG72" s="444"/>
      <c r="BH72" s="444"/>
      <c r="BI72" s="444"/>
      <c r="BJ72" s="444"/>
      <c r="BK72" s="444"/>
      <c r="BL72" s="444"/>
      <c r="BM72" s="444"/>
      <c r="BN72" s="444"/>
      <c r="BO72" s="444"/>
    </row>
    <row r="73" spans="1:67" ht="25.5" customHeight="1" x14ac:dyDescent="0.15">
      <c r="A73" s="655" t="s">
        <v>64</v>
      </c>
      <c r="B73" s="500" t="s">
        <v>20</v>
      </c>
      <c r="C73" s="562">
        <f t="shared" ref="C73:C78" si="23">SUM(D73:G73)</f>
        <v>0</v>
      </c>
      <c r="D73" s="567"/>
      <c r="E73" s="568"/>
      <c r="F73" s="568"/>
      <c r="G73" s="568"/>
      <c r="H73" s="569"/>
      <c r="I73" s="570"/>
      <c r="J73" s="567"/>
      <c r="K73" s="580"/>
      <c r="L73" s="587"/>
      <c r="M73" s="628" t="s">
        <v>62</v>
      </c>
      <c r="N73" s="444"/>
      <c r="O73" s="444"/>
      <c r="P73" s="444"/>
      <c r="Q73" s="444"/>
      <c r="R73" s="444"/>
      <c r="S73" s="444"/>
      <c r="T73" s="444"/>
      <c r="U73" s="444"/>
      <c r="V73" s="444"/>
      <c r="W73" s="452"/>
      <c r="X73" s="444"/>
      <c r="AD73" s="444"/>
      <c r="AE73" s="444"/>
      <c r="AF73" s="444"/>
      <c r="AG73" s="444"/>
      <c r="AH73" s="444"/>
      <c r="AI73" s="444"/>
      <c r="AJ73" s="444"/>
      <c r="AK73" s="444"/>
      <c r="AL73" s="444"/>
      <c r="AM73" s="444"/>
      <c r="AN73" s="444"/>
      <c r="AO73" s="444"/>
      <c r="AP73" s="444"/>
      <c r="AQ73" s="444"/>
      <c r="AR73" s="444"/>
      <c r="AS73" s="444"/>
      <c r="AT73" s="444"/>
      <c r="AU73" s="444"/>
      <c r="AV73" s="444"/>
      <c r="AW73" s="444"/>
      <c r="AX73" s="444"/>
      <c r="AY73" s="444"/>
      <c r="AZ73" s="444"/>
      <c r="BA73" s="629" t="s">
        <v>63</v>
      </c>
      <c r="BB73" s="629" t="s">
        <v>63</v>
      </c>
      <c r="BC73" s="629" t="s">
        <v>63</v>
      </c>
      <c r="BD73" s="546">
        <f t="shared" si="20"/>
        <v>0</v>
      </c>
      <c r="BE73" s="546">
        <f t="shared" si="21"/>
        <v>0</v>
      </c>
      <c r="BF73" s="546" t="str">
        <f t="shared" si="22"/>
        <v/>
      </c>
      <c r="BG73" s="444"/>
      <c r="BH73" s="444"/>
      <c r="BI73" s="444"/>
      <c r="BJ73" s="444"/>
      <c r="BK73" s="444"/>
      <c r="BL73" s="444"/>
      <c r="BM73" s="444"/>
      <c r="BN73" s="444"/>
      <c r="BO73" s="444"/>
    </row>
    <row r="74" spans="1:67" ht="24.75" customHeight="1" x14ac:dyDescent="0.15">
      <c r="A74" s="656"/>
      <c r="B74" s="502" t="s">
        <v>23</v>
      </c>
      <c r="C74" s="564">
        <f t="shared" si="23"/>
        <v>0</v>
      </c>
      <c r="D74" s="558"/>
      <c r="E74" s="559"/>
      <c r="F74" s="559"/>
      <c r="G74" s="559"/>
      <c r="H74" s="573"/>
      <c r="I74" s="574"/>
      <c r="J74" s="558"/>
      <c r="K74" s="560"/>
      <c r="L74" s="550"/>
      <c r="M74" s="628" t="s">
        <v>62</v>
      </c>
      <c r="N74" s="444"/>
      <c r="O74" s="444"/>
      <c r="P74" s="444"/>
      <c r="Q74" s="444"/>
      <c r="R74" s="444"/>
      <c r="S74" s="444"/>
      <c r="T74" s="444"/>
      <c r="U74" s="444"/>
      <c r="V74" s="444"/>
      <c r="W74" s="452"/>
      <c r="X74" s="444"/>
      <c r="AD74" s="444"/>
      <c r="AE74" s="444"/>
      <c r="AF74" s="444"/>
      <c r="AG74" s="444"/>
      <c r="AH74" s="444"/>
      <c r="AI74" s="444"/>
      <c r="AJ74" s="444"/>
      <c r="AK74" s="444"/>
      <c r="AL74" s="444"/>
      <c r="AM74" s="444"/>
      <c r="AN74" s="444"/>
      <c r="AO74" s="444"/>
      <c r="AP74" s="444"/>
      <c r="AQ74" s="444"/>
      <c r="AR74" s="444"/>
      <c r="AS74" s="444"/>
      <c r="AT74" s="444"/>
      <c r="AU74" s="444"/>
      <c r="AV74" s="444"/>
      <c r="AW74" s="444"/>
      <c r="AX74" s="444"/>
      <c r="AY74" s="444"/>
      <c r="AZ74" s="444"/>
      <c r="BA74" s="629" t="s">
        <v>63</v>
      </c>
      <c r="BB74" s="629" t="s">
        <v>63</v>
      </c>
      <c r="BC74" s="629" t="s">
        <v>63</v>
      </c>
      <c r="BD74" s="546">
        <f t="shared" si="20"/>
        <v>0</v>
      </c>
      <c r="BE74" s="546">
        <f t="shared" si="21"/>
        <v>0</v>
      </c>
      <c r="BF74" s="546" t="str">
        <f t="shared" si="22"/>
        <v/>
      </c>
      <c r="BG74" s="444"/>
      <c r="BH74" s="444"/>
      <c r="BI74" s="444"/>
      <c r="BJ74" s="444"/>
      <c r="BK74" s="444"/>
      <c r="BL74" s="444"/>
      <c r="BM74" s="444"/>
      <c r="BN74" s="444"/>
      <c r="BO74" s="444"/>
    </row>
    <row r="75" spans="1:67" ht="15.95" customHeight="1" x14ac:dyDescent="0.15">
      <c r="A75" s="655" t="s">
        <v>65</v>
      </c>
      <c r="B75" s="500" t="s">
        <v>19</v>
      </c>
      <c r="C75" s="562">
        <f t="shared" si="23"/>
        <v>0</v>
      </c>
      <c r="D75" s="567"/>
      <c r="E75" s="568"/>
      <c r="F75" s="568"/>
      <c r="G75" s="568"/>
      <c r="H75" s="569"/>
      <c r="I75" s="570"/>
      <c r="J75" s="567"/>
      <c r="K75" s="580"/>
      <c r="L75" s="587"/>
      <c r="M75" s="628" t="s">
        <v>62</v>
      </c>
      <c r="N75" s="444"/>
      <c r="O75" s="444"/>
      <c r="P75" s="444"/>
      <c r="Q75" s="444"/>
      <c r="R75" s="444"/>
      <c r="S75" s="444"/>
      <c r="T75" s="444"/>
      <c r="U75" s="444"/>
      <c r="V75" s="444"/>
      <c r="W75" s="452"/>
      <c r="X75" s="444"/>
      <c r="AD75" s="444"/>
      <c r="AE75" s="444"/>
      <c r="AF75" s="444"/>
      <c r="AG75" s="444"/>
      <c r="AH75" s="444"/>
      <c r="AI75" s="444"/>
      <c r="AJ75" s="444"/>
      <c r="AK75" s="444"/>
      <c r="AL75" s="444"/>
      <c r="AM75" s="444"/>
      <c r="AN75" s="444"/>
      <c r="AO75" s="444"/>
      <c r="AP75" s="444"/>
      <c r="AQ75" s="444"/>
      <c r="AR75" s="444"/>
      <c r="AS75" s="444"/>
      <c r="AT75" s="444"/>
      <c r="AU75" s="444"/>
      <c r="AV75" s="444"/>
      <c r="AW75" s="444"/>
      <c r="AX75" s="444"/>
      <c r="AY75" s="444"/>
      <c r="AZ75" s="444"/>
      <c r="BA75" s="629" t="s">
        <v>63</v>
      </c>
      <c r="BB75" s="629" t="s">
        <v>63</v>
      </c>
      <c r="BC75" s="629" t="s">
        <v>63</v>
      </c>
      <c r="BD75" s="546">
        <f t="shared" si="20"/>
        <v>0</v>
      </c>
      <c r="BE75" s="546">
        <f t="shared" si="21"/>
        <v>0</v>
      </c>
      <c r="BF75" s="546" t="str">
        <f t="shared" si="22"/>
        <v/>
      </c>
      <c r="BG75" s="444"/>
      <c r="BH75" s="444"/>
      <c r="BI75" s="444"/>
      <c r="BJ75" s="444"/>
      <c r="BK75" s="444"/>
      <c r="BL75" s="444"/>
      <c r="BM75" s="444"/>
      <c r="BN75" s="444"/>
      <c r="BO75" s="444"/>
    </row>
    <row r="76" spans="1:67" ht="15.95" customHeight="1" x14ac:dyDescent="0.15">
      <c r="A76" s="661"/>
      <c r="B76" s="501" t="s">
        <v>44</v>
      </c>
      <c r="C76" s="563">
        <f t="shared" si="23"/>
        <v>0</v>
      </c>
      <c r="D76" s="556"/>
      <c r="E76" s="557"/>
      <c r="F76" s="557"/>
      <c r="G76" s="557"/>
      <c r="H76" s="565"/>
      <c r="I76" s="566"/>
      <c r="J76" s="556"/>
      <c r="K76" s="554"/>
      <c r="L76" s="549"/>
      <c r="M76" s="628" t="s">
        <v>62</v>
      </c>
      <c r="N76" s="444"/>
      <c r="O76" s="444"/>
      <c r="P76" s="444"/>
      <c r="Q76" s="444"/>
      <c r="R76" s="444"/>
      <c r="S76" s="444"/>
      <c r="T76" s="444"/>
      <c r="U76" s="444"/>
      <c r="V76" s="444"/>
      <c r="W76" s="452"/>
      <c r="X76" s="444"/>
      <c r="AD76" s="444"/>
      <c r="AE76" s="444"/>
      <c r="AF76" s="444"/>
      <c r="AG76" s="444"/>
      <c r="AH76" s="444"/>
      <c r="AI76" s="444"/>
      <c r="AJ76" s="444"/>
      <c r="AK76" s="444"/>
      <c r="AL76" s="444"/>
      <c r="AM76" s="444"/>
      <c r="AN76" s="444"/>
      <c r="AO76" s="444"/>
      <c r="AP76" s="444"/>
      <c r="AQ76" s="444"/>
      <c r="AR76" s="444"/>
      <c r="AS76" s="444"/>
      <c r="AT76" s="444"/>
      <c r="AU76" s="444"/>
      <c r="AV76" s="444"/>
      <c r="AW76" s="444"/>
      <c r="AX76" s="444"/>
      <c r="AY76" s="444"/>
      <c r="AZ76" s="444"/>
      <c r="BA76" s="629" t="s">
        <v>63</v>
      </c>
      <c r="BB76" s="629" t="s">
        <v>63</v>
      </c>
      <c r="BC76" s="629" t="s">
        <v>63</v>
      </c>
      <c r="BD76" s="546">
        <f t="shared" si="20"/>
        <v>0</v>
      </c>
      <c r="BE76" s="546">
        <f t="shared" si="21"/>
        <v>0</v>
      </c>
      <c r="BF76" s="546" t="str">
        <f t="shared" si="22"/>
        <v/>
      </c>
      <c r="BG76" s="444"/>
      <c r="BH76" s="444"/>
      <c r="BI76" s="444"/>
      <c r="BJ76" s="444"/>
      <c r="BK76" s="444"/>
      <c r="BL76" s="444"/>
      <c r="BM76" s="444"/>
      <c r="BN76" s="444"/>
      <c r="BO76" s="444"/>
    </row>
    <row r="77" spans="1:67" ht="15.95" customHeight="1" x14ac:dyDescent="0.15">
      <c r="A77" s="661"/>
      <c r="B77" s="501" t="s">
        <v>20</v>
      </c>
      <c r="C77" s="563">
        <f t="shared" si="23"/>
        <v>0</v>
      </c>
      <c r="D77" s="556"/>
      <c r="E77" s="557"/>
      <c r="F77" s="557"/>
      <c r="G77" s="557"/>
      <c r="H77" s="565"/>
      <c r="I77" s="566"/>
      <c r="J77" s="556"/>
      <c r="K77" s="554"/>
      <c r="L77" s="549"/>
      <c r="M77" s="628" t="s">
        <v>62</v>
      </c>
      <c r="N77" s="444"/>
      <c r="O77" s="444"/>
      <c r="P77" s="444"/>
      <c r="Q77" s="444"/>
      <c r="R77" s="444"/>
      <c r="S77" s="444"/>
      <c r="T77" s="444"/>
      <c r="U77" s="444"/>
      <c r="V77" s="444"/>
      <c r="W77" s="452"/>
      <c r="X77" s="444"/>
      <c r="AD77" s="444"/>
      <c r="AE77" s="444"/>
      <c r="AF77" s="444"/>
      <c r="AG77" s="444"/>
      <c r="AH77" s="444"/>
      <c r="AI77" s="444"/>
      <c r="AJ77" s="444"/>
      <c r="AK77" s="444"/>
      <c r="AL77" s="444"/>
      <c r="AM77" s="444"/>
      <c r="AN77" s="444"/>
      <c r="AO77" s="444"/>
      <c r="AP77" s="444"/>
      <c r="AQ77" s="444"/>
      <c r="AR77" s="444"/>
      <c r="AS77" s="444"/>
      <c r="AT77" s="444"/>
      <c r="AU77" s="444"/>
      <c r="AV77" s="444"/>
      <c r="AW77" s="444"/>
      <c r="AX77" s="444"/>
      <c r="AY77" s="444"/>
      <c r="AZ77" s="444"/>
      <c r="BA77" s="629" t="s">
        <v>63</v>
      </c>
      <c r="BB77" s="629" t="s">
        <v>63</v>
      </c>
      <c r="BC77" s="629" t="s">
        <v>63</v>
      </c>
      <c r="BD77" s="546">
        <f t="shared" si="20"/>
        <v>0</v>
      </c>
      <c r="BE77" s="546">
        <f t="shared" si="21"/>
        <v>0</v>
      </c>
      <c r="BF77" s="546" t="str">
        <f t="shared" si="22"/>
        <v/>
      </c>
      <c r="BG77" s="444"/>
      <c r="BH77" s="444"/>
      <c r="BI77" s="444"/>
      <c r="BJ77" s="444"/>
      <c r="BK77" s="444"/>
      <c r="BL77" s="444"/>
      <c r="BM77" s="444"/>
      <c r="BN77" s="444"/>
      <c r="BO77" s="444"/>
    </row>
    <row r="78" spans="1:67" ht="15.95" customHeight="1" x14ac:dyDescent="0.15">
      <c r="A78" s="656"/>
      <c r="B78" s="502" t="s">
        <v>23</v>
      </c>
      <c r="C78" s="564">
        <f t="shared" si="23"/>
        <v>0</v>
      </c>
      <c r="D78" s="558"/>
      <c r="E78" s="559"/>
      <c r="F78" s="559"/>
      <c r="G78" s="559"/>
      <c r="H78" s="573"/>
      <c r="I78" s="574"/>
      <c r="J78" s="558"/>
      <c r="K78" s="560"/>
      <c r="L78" s="550"/>
      <c r="M78" s="628" t="s">
        <v>62</v>
      </c>
      <c r="N78" s="444"/>
      <c r="O78" s="444"/>
      <c r="P78" s="444"/>
      <c r="Q78" s="444"/>
      <c r="R78" s="444"/>
      <c r="S78" s="444"/>
      <c r="T78" s="444"/>
      <c r="U78" s="444"/>
      <c r="V78" s="444"/>
      <c r="W78" s="452"/>
      <c r="X78" s="444"/>
      <c r="AD78" s="444"/>
      <c r="AE78" s="444"/>
      <c r="AF78" s="444"/>
      <c r="AG78" s="444"/>
      <c r="AH78" s="444"/>
      <c r="AI78" s="444"/>
      <c r="AJ78" s="444"/>
      <c r="AK78" s="444"/>
      <c r="AL78" s="444"/>
      <c r="AM78" s="444"/>
      <c r="AN78" s="444"/>
      <c r="AO78" s="444"/>
      <c r="AP78" s="444"/>
      <c r="AQ78" s="444"/>
      <c r="AR78" s="444"/>
      <c r="AS78" s="444"/>
      <c r="AT78" s="444"/>
      <c r="AU78" s="444"/>
      <c r="AV78" s="444"/>
      <c r="AW78" s="444"/>
      <c r="AX78" s="444"/>
      <c r="AY78" s="444"/>
      <c r="AZ78" s="444"/>
      <c r="BA78" s="629" t="s">
        <v>63</v>
      </c>
      <c r="BB78" s="629" t="s">
        <v>63</v>
      </c>
      <c r="BC78" s="629" t="s">
        <v>63</v>
      </c>
      <c r="BD78" s="546">
        <f t="shared" si="20"/>
        <v>0</v>
      </c>
      <c r="BE78" s="546">
        <f t="shared" si="21"/>
        <v>0</v>
      </c>
      <c r="BF78" s="546" t="str">
        <f t="shared" si="22"/>
        <v/>
      </c>
      <c r="BG78" s="444"/>
      <c r="BH78" s="444"/>
      <c r="BI78" s="444"/>
      <c r="BJ78" s="444"/>
      <c r="BK78" s="444"/>
      <c r="BL78" s="444"/>
      <c r="BM78" s="444"/>
      <c r="BN78" s="444"/>
      <c r="BO78" s="444"/>
    </row>
    <row r="79" spans="1:67" ht="15.95" customHeight="1" x14ac:dyDescent="0.15">
      <c r="A79" s="655" t="s">
        <v>66</v>
      </c>
      <c r="B79" s="500" t="s">
        <v>19</v>
      </c>
      <c r="C79" s="562">
        <f t="shared" ref="C79:C88" si="24">SUM(D79:I79)</f>
        <v>0</v>
      </c>
      <c r="D79" s="567"/>
      <c r="E79" s="568"/>
      <c r="F79" s="568"/>
      <c r="G79" s="568"/>
      <c r="H79" s="568"/>
      <c r="I79" s="580"/>
      <c r="J79" s="567"/>
      <c r="K79" s="580"/>
      <c r="L79" s="587"/>
      <c r="M79" s="628" t="s">
        <v>62</v>
      </c>
      <c r="N79" s="444"/>
      <c r="O79" s="444"/>
      <c r="P79" s="444"/>
      <c r="Q79" s="444"/>
      <c r="R79" s="444"/>
      <c r="S79" s="444"/>
      <c r="T79" s="444"/>
      <c r="U79" s="444"/>
      <c r="V79" s="444"/>
      <c r="W79" s="452"/>
      <c r="X79" s="444"/>
      <c r="AD79" s="444"/>
      <c r="AE79" s="444"/>
      <c r="AF79" s="444"/>
      <c r="AG79" s="444"/>
      <c r="AH79" s="444"/>
      <c r="AI79" s="444"/>
      <c r="AJ79" s="444"/>
      <c r="AK79" s="444"/>
      <c r="AL79" s="444"/>
      <c r="AM79" s="444"/>
      <c r="AN79" s="444"/>
      <c r="AO79" s="444"/>
      <c r="AP79" s="444"/>
      <c r="AQ79" s="444"/>
      <c r="AR79" s="444"/>
      <c r="AS79" s="444"/>
      <c r="AT79" s="444"/>
      <c r="AU79" s="444"/>
      <c r="AV79" s="444"/>
      <c r="AW79" s="444"/>
      <c r="AX79" s="444"/>
      <c r="AY79" s="444"/>
      <c r="AZ79" s="444"/>
      <c r="BA79" s="629" t="s">
        <v>63</v>
      </c>
      <c r="BB79" s="629" t="s">
        <v>63</v>
      </c>
      <c r="BC79" s="629" t="s">
        <v>63</v>
      </c>
      <c r="BD79" s="546">
        <f t="shared" si="20"/>
        <v>0</v>
      </c>
      <c r="BE79" s="546">
        <f t="shared" si="21"/>
        <v>0</v>
      </c>
      <c r="BF79" s="546" t="str">
        <f t="shared" si="22"/>
        <v/>
      </c>
      <c r="BG79" s="444"/>
      <c r="BH79" s="444"/>
      <c r="BI79" s="444"/>
      <c r="BJ79" s="444"/>
      <c r="BK79" s="444"/>
      <c r="BL79" s="444"/>
      <c r="BM79" s="444"/>
      <c r="BN79" s="444"/>
      <c r="BO79" s="444"/>
    </row>
    <row r="80" spans="1:67" ht="15.95" customHeight="1" x14ac:dyDescent="0.15">
      <c r="A80" s="656"/>
      <c r="B80" s="501" t="s">
        <v>44</v>
      </c>
      <c r="C80" s="564">
        <f t="shared" si="24"/>
        <v>0</v>
      </c>
      <c r="D80" s="558"/>
      <c r="E80" s="559"/>
      <c r="F80" s="559"/>
      <c r="G80" s="559"/>
      <c r="H80" s="559"/>
      <c r="I80" s="560"/>
      <c r="J80" s="558"/>
      <c r="K80" s="560"/>
      <c r="L80" s="550"/>
      <c r="M80" s="628" t="s">
        <v>62</v>
      </c>
      <c r="N80" s="444"/>
      <c r="O80" s="444"/>
      <c r="P80" s="444"/>
      <c r="Q80" s="444"/>
      <c r="R80" s="444"/>
      <c r="S80" s="444"/>
      <c r="T80" s="444"/>
      <c r="U80" s="444"/>
      <c r="V80" s="444"/>
      <c r="W80" s="452"/>
      <c r="X80" s="444"/>
      <c r="AD80" s="444"/>
      <c r="AE80" s="444"/>
      <c r="AF80" s="444"/>
      <c r="AG80" s="444"/>
      <c r="AH80" s="444"/>
      <c r="AI80" s="444"/>
      <c r="AJ80" s="444"/>
      <c r="AK80" s="444"/>
      <c r="AL80" s="444"/>
      <c r="AM80" s="444"/>
      <c r="AN80" s="444"/>
      <c r="AO80" s="444"/>
      <c r="AP80" s="444"/>
      <c r="AQ80" s="444"/>
      <c r="AR80" s="444"/>
      <c r="AS80" s="444"/>
      <c r="AT80" s="444"/>
      <c r="AU80" s="444"/>
      <c r="AV80" s="444"/>
      <c r="AW80" s="444"/>
      <c r="AX80" s="444"/>
      <c r="AY80" s="444"/>
      <c r="AZ80" s="444"/>
      <c r="BA80" s="629" t="s">
        <v>63</v>
      </c>
      <c r="BB80" s="629" t="s">
        <v>63</v>
      </c>
      <c r="BC80" s="629" t="s">
        <v>63</v>
      </c>
      <c r="BD80" s="546">
        <f t="shared" si="20"/>
        <v>0</v>
      </c>
      <c r="BE80" s="546">
        <f t="shared" si="21"/>
        <v>0</v>
      </c>
      <c r="BF80" s="546" t="str">
        <f t="shared" si="22"/>
        <v/>
      </c>
      <c r="BG80" s="444"/>
      <c r="BH80" s="444"/>
      <c r="BI80" s="444"/>
      <c r="BJ80" s="444"/>
      <c r="BK80" s="444"/>
      <c r="BL80" s="444"/>
      <c r="BM80" s="444"/>
      <c r="BN80" s="444"/>
      <c r="BO80" s="444"/>
    </row>
    <row r="81" spans="1:67" ht="15.95" customHeight="1" x14ac:dyDescent="0.15">
      <c r="A81" s="655" t="s">
        <v>67</v>
      </c>
      <c r="B81" s="500" t="s">
        <v>19</v>
      </c>
      <c r="C81" s="562">
        <f t="shared" si="24"/>
        <v>0</v>
      </c>
      <c r="D81" s="567"/>
      <c r="E81" s="568"/>
      <c r="F81" s="568"/>
      <c r="G81" s="568"/>
      <c r="H81" s="568"/>
      <c r="I81" s="580"/>
      <c r="J81" s="567"/>
      <c r="K81" s="580"/>
      <c r="L81" s="587"/>
      <c r="M81" s="628" t="s">
        <v>62</v>
      </c>
      <c r="N81" s="444"/>
      <c r="O81" s="444"/>
      <c r="P81" s="444"/>
      <c r="Q81" s="444"/>
      <c r="R81" s="444"/>
      <c r="S81" s="444"/>
      <c r="T81" s="444"/>
      <c r="U81" s="444"/>
      <c r="V81" s="444"/>
      <c r="W81" s="452"/>
      <c r="X81" s="444"/>
      <c r="AD81" s="444"/>
      <c r="AE81" s="444"/>
      <c r="AF81" s="444"/>
      <c r="AG81" s="444"/>
      <c r="AH81" s="444"/>
      <c r="AI81" s="444"/>
      <c r="AJ81" s="444"/>
      <c r="AK81" s="444"/>
      <c r="AL81" s="444"/>
      <c r="AM81" s="444"/>
      <c r="AN81" s="444"/>
      <c r="AO81" s="444"/>
      <c r="AP81" s="444"/>
      <c r="AQ81" s="444"/>
      <c r="AR81" s="444"/>
      <c r="AS81" s="444"/>
      <c r="AT81" s="444"/>
      <c r="AU81" s="444"/>
      <c r="AV81" s="444"/>
      <c r="AW81" s="444"/>
      <c r="AX81" s="444"/>
      <c r="AY81" s="444"/>
      <c r="AZ81" s="444"/>
      <c r="BA81" s="629" t="s">
        <v>63</v>
      </c>
      <c r="BB81" s="629" t="s">
        <v>63</v>
      </c>
      <c r="BC81" s="629" t="s">
        <v>63</v>
      </c>
      <c r="BD81" s="546">
        <f t="shared" si="20"/>
        <v>0</v>
      </c>
      <c r="BE81" s="546">
        <f t="shared" si="21"/>
        <v>0</v>
      </c>
      <c r="BF81" s="546" t="str">
        <f t="shared" si="22"/>
        <v/>
      </c>
      <c r="BG81" s="444"/>
      <c r="BH81" s="444"/>
      <c r="BI81" s="444"/>
      <c r="BJ81" s="444"/>
      <c r="BK81" s="444"/>
      <c r="BL81" s="444"/>
      <c r="BM81" s="444"/>
      <c r="BN81" s="444"/>
      <c r="BO81" s="444"/>
    </row>
    <row r="82" spans="1:67" ht="15.95" customHeight="1" x14ac:dyDescent="0.15">
      <c r="A82" s="656"/>
      <c r="B82" s="502" t="s">
        <v>44</v>
      </c>
      <c r="C82" s="564">
        <f t="shared" si="24"/>
        <v>0</v>
      </c>
      <c r="D82" s="558"/>
      <c r="E82" s="559"/>
      <c r="F82" s="559"/>
      <c r="G82" s="559"/>
      <c r="H82" s="559"/>
      <c r="I82" s="560"/>
      <c r="J82" s="558"/>
      <c r="K82" s="560"/>
      <c r="L82" s="550"/>
      <c r="M82" s="628" t="s">
        <v>62</v>
      </c>
      <c r="N82" s="444"/>
      <c r="O82" s="444"/>
      <c r="P82" s="444"/>
      <c r="Q82" s="444"/>
      <c r="R82" s="444"/>
      <c r="S82" s="444"/>
      <c r="T82" s="444"/>
      <c r="U82" s="444"/>
      <c r="V82" s="444"/>
      <c r="W82" s="452"/>
      <c r="X82" s="444"/>
      <c r="AD82" s="444"/>
      <c r="AE82" s="444"/>
      <c r="AF82" s="444"/>
      <c r="AG82" s="444"/>
      <c r="AH82" s="444"/>
      <c r="AI82" s="444"/>
      <c r="AJ82" s="444"/>
      <c r="AK82" s="444"/>
      <c r="AL82" s="444"/>
      <c r="AM82" s="444"/>
      <c r="AN82" s="444"/>
      <c r="AO82" s="444"/>
      <c r="AP82" s="444"/>
      <c r="AQ82" s="444"/>
      <c r="AR82" s="444"/>
      <c r="AS82" s="444"/>
      <c r="AT82" s="444"/>
      <c r="AU82" s="444"/>
      <c r="AV82" s="444"/>
      <c r="AW82" s="444"/>
      <c r="AX82" s="444"/>
      <c r="AY82" s="444"/>
      <c r="AZ82" s="444"/>
      <c r="BA82" s="629" t="s">
        <v>63</v>
      </c>
      <c r="BB82" s="629" t="s">
        <v>63</v>
      </c>
      <c r="BC82" s="629" t="s">
        <v>63</v>
      </c>
      <c r="BD82" s="546">
        <f t="shared" si="20"/>
        <v>0</v>
      </c>
      <c r="BE82" s="546">
        <f t="shared" si="21"/>
        <v>0</v>
      </c>
      <c r="BF82" s="546" t="str">
        <f t="shared" si="22"/>
        <v/>
      </c>
      <c r="BG82" s="444"/>
      <c r="BH82" s="444"/>
      <c r="BI82" s="444"/>
      <c r="BJ82" s="444"/>
      <c r="BK82" s="444"/>
      <c r="BL82" s="444"/>
      <c r="BM82" s="444"/>
      <c r="BN82" s="444"/>
      <c r="BO82" s="444"/>
    </row>
    <row r="83" spans="1:67" ht="15.95" customHeight="1" x14ac:dyDescent="0.15">
      <c r="A83" s="655" t="s">
        <v>68</v>
      </c>
      <c r="B83" s="500" t="s">
        <v>19</v>
      </c>
      <c r="C83" s="562">
        <f t="shared" si="24"/>
        <v>0</v>
      </c>
      <c r="D83" s="567"/>
      <c r="E83" s="568"/>
      <c r="F83" s="568"/>
      <c r="G83" s="568"/>
      <c r="H83" s="568"/>
      <c r="I83" s="580"/>
      <c r="J83" s="567"/>
      <c r="K83" s="580"/>
      <c r="L83" s="587"/>
      <c r="M83" s="628" t="s">
        <v>62</v>
      </c>
      <c r="N83" s="444"/>
      <c r="O83" s="444"/>
      <c r="P83" s="444"/>
      <c r="Q83" s="444"/>
      <c r="R83" s="444"/>
      <c r="S83" s="444"/>
      <c r="T83" s="444"/>
      <c r="U83" s="444"/>
      <c r="V83" s="444"/>
      <c r="W83" s="452"/>
      <c r="X83" s="444"/>
      <c r="AD83" s="444"/>
      <c r="AE83" s="444"/>
      <c r="AF83" s="444"/>
      <c r="AG83" s="444"/>
      <c r="AH83" s="444"/>
      <c r="AI83" s="444"/>
      <c r="AJ83" s="444"/>
      <c r="AK83" s="444"/>
      <c r="AL83" s="444"/>
      <c r="AM83" s="444"/>
      <c r="AN83" s="444"/>
      <c r="AO83" s="444"/>
      <c r="AP83" s="444"/>
      <c r="AQ83" s="444"/>
      <c r="AR83" s="444"/>
      <c r="AS83" s="444"/>
      <c r="AT83" s="444"/>
      <c r="AU83" s="444"/>
      <c r="AV83" s="444"/>
      <c r="AW83" s="444"/>
      <c r="AX83" s="444"/>
      <c r="AY83" s="444"/>
      <c r="AZ83" s="444"/>
      <c r="BA83" s="629" t="s">
        <v>63</v>
      </c>
      <c r="BB83" s="629" t="s">
        <v>63</v>
      </c>
      <c r="BC83" s="629" t="s">
        <v>63</v>
      </c>
      <c r="BD83" s="546">
        <f t="shared" si="20"/>
        <v>0</v>
      </c>
      <c r="BE83" s="546">
        <f t="shared" si="21"/>
        <v>0</v>
      </c>
      <c r="BF83" s="546" t="str">
        <f t="shared" si="22"/>
        <v/>
      </c>
      <c r="BG83" s="444"/>
      <c r="BH83" s="444"/>
      <c r="BI83" s="444"/>
      <c r="BJ83" s="444"/>
      <c r="BK83" s="444"/>
      <c r="BL83" s="444"/>
      <c r="BM83" s="444"/>
      <c r="BN83" s="444"/>
      <c r="BO83" s="444"/>
    </row>
    <row r="84" spans="1:67" ht="15.95" customHeight="1" x14ac:dyDescent="0.15">
      <c r="A84" s="661"/>
      <c r="B84" s="501" t="s">
        <v>44</v>
      </c>
      <c r="C84" s="563">
        <f t="shared" si="24"/>
        <v>0</v>
      </c>
      <c r="D84" s="556"/>
      <c r="E84" s="557"/>
      <c r="F84" s="557"/>
      <c r="G84" s="557"/>
      <c r="H84" s="557"/>
      <c r="I84" s="554"/>
      <c r="J84" s="556"/>
      <c r="K84" s="554"/>
      <c r="L84" s="549"/>
      <c r="M84" s="628" t="s">
        <v>62</v>
      </c>
      <c r="N84" s="444"/>
      <c r="O84" s="444"/>
      <c r="P84" s="444"/>
      <c r="Q84" s="444"/>
      <c r="R84" s="444"/>
      <c r="S84" s="444"/>
      <c r="T84" s="444"/>
      <c r="U84" s="444"/>
      <c r="V84" s="444"/>
      <c r="W84" s="452"/>
      <c r="X84" s="444"/>
      <c r="AD84" s="444"/>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c r="BA84" s="629" t="s">
        <v>63</v>
      </c>
      <c r="BB84" s="629" t="s">
        <v>63</v>
      </c>
      <c r="BC84" s="629" t="s">
        <v>63</v>
      </c>
      <c r="BD84" s="546">
        <f t="shared" si="20"/>
        <v>0</v>
      </c>
      <c r="BE84" s="546">
        <f t="shared" si="21"/>
        <v>0</v>
      </c>
      <c r="BF84" s="546" t="str">
        <f t="shared" si="22"/>
        <v/>
      </c>
      <c r="BG84" s="444"/>
      <c r="BH84" s="444"/>
      <c r="BI84" s="444"/>
      <c r="BJ84" s="444"/>
      <c r="BK84" s="444"/>
      <c r="BL84" s="444"/>
      <c r="BM84" s="444"/>
      <c r="BN84" s="444"/>
      <c r="BO84" s="444"/>
    </row>
    <row r="85" spans="1:67" ht="15.95" customHeight="1" x14ac:dyDescent="0.15">
      <c r="A85" s="661"/>
      <c r="B85" s="501" t="s">
        <v>20</v>
      </c>
      <c r="C85" s="563">
        <f t="shared" si="24"/>
        <v>0</v>
      </c>
      <c r="D85" s="556"/>
      <c r="E85" s="557"/>
      <c r="F85" s="557"/>
      <c r="G85" s="557"/>
      <c r="H85" s="557"/>
      <c r="I85" s="554"/>
      <c r="J85" s="556"/>
      <c r="K85" s="554"/>
      <c r="L85" s="549"/>
      <c r="M85" s="628" t="s">
        <v>62</v>
      </c>
      <c r="N85" s="444"/>
      <c r="O85" s="444"/>
      <c r="P85" s="444"/>
      <c r="Q85" s="444"/>
      <c r="R85" s="444"/>
      <c r="S85" s="444"/>
      <c r="T85" s="444"/>
      <c r="U85" s="444"/>
      <c r="V85" s="444"/>
      <c r="W85" s="452"/>
      <c r="X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c r="BA85" s="629" t="s">
        <v>63</v>
      </c>
      <c r="BB85" s="629" t="s">
        <v>63</v>
      </c>
      <c r="BC85" s="629" t="s">
        <v>63</v>
      </c>
      <c r="BD85" s="546">
        <f t="shared" si="20"/>
        <v>0</v>
      </c>
      <c r="BE85" s="546">
        <f t="shared" si="21"/>
        <v>0</v>
      </c>
      <c r="BF85" s="546" t="str">
        <f t="shared" si="22"/>
        <v/>
      </c>
      <c r="BG85" s="444"/>
      <c r="BH85" s="444"/>
      <c r="BI85" s="444"/>
      <c r="BJ85" s="444"/>
      <c r="BK85" s="444"/>
      <c r="BL85" s="444"/>
      <c r="BM85" s="444"/>
      <c r="BN85" s="444"/>
      <c r="BO85" s="444"/>
    </row>
    <row r="86" spans="1:67" ht="15.95" customHeight="1" x14ac:dyDescent="0.15">
      <c r="A86" s="661"/>
      <c r="B86" s="501" t="s">
        <v>42</v>
      </c>
      <c r="C86" s="563">
        <f t="shared" si="24"/>
        <v>0</v>
      </c>
      <c r="D86" s="556"/>
      <c r="E86" s="557"/>
      <c r="F86" s="557"/>
      <c r="G86" s="557"/>
      <c r="H86" s="557"/>
      <c r="I86" s="554"/>
      <c r="J86" s="556"/>
      <c r="K86" s="554"/>
      <c r="L86" s="549"/>
      <c r="M86" s="628" t="s">
        <v>62</v>
      </c>
      <c r="N86" s="444"/>
      <c r="O86" s="444"/>
      <c r="P86" s="444"/>
      <c r="Q86" s="444"/>
      <c r="R86" s="444"/>
      <c r="S86" s="444"/>
      <c r="T86" s="444"/>
      <c r="U86" s="444"/>
      <c r="V86" s="444"/>
      <c r="W86" s="452"/>
      <c r="X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c r="AZ86" s="444"/>
      <c r="BA86" s="629" t="s">
        <v>63</v>
      </c>
      <c r="BB86" s="629" t="s">
        <v>63</v>
      </c>
      <c r="BC86" s="629" t="s">
        <v>63</v>
      </c>
      <c r="BD86" s="546">
        <f t="shared" si="20"/>
        <v>0</v>
      </c>
      <c r="BE86" s="546">
        <f t="shared" si="21"/>
        <v>0</v>
      </c>
      <c r="BF86" s="546" t="str">
        <f t="shared" si="22"/>
        <v/>
      </c>
      <c r="BG86" s="444"/>
      <c r="BH86" s="444"/>
      <c r="BI86" s="444"/>
      <c r="BJ86" s="444"/>
      <c r="BK86" s="444"/>
      <c r="BL86" s="444"/>
      <c r="BM86" s="444"/>
      <c r="BN86" s="444"/>
      <c r="BO86" s="444"/>
    </row>
    <row r="87" spans="1:67" ht="15.95" customHeight="1" x14ac:dyDescent="0.15">
      <c r="A87" s="661"/>
      <c r="B87" s="501" t="s">
        <v>23</v>
      </c>
      <c r="C87" s="563">
        <f t="shared" si="24"/>
        <v>0</v>
      </c>
      <c r="D87" s="556"/>
      <c r="E87" s="557"/>
      <c r="F87" s="557"/>
      <c r="G87" s="557"/>
      <c r="H87" s="557"/>
      <c r="I87" s="554"/>
      <c r="J87" s="556"/>
      <c r="K87" s="554"/>
      <c r="L87" s="549"/>
      <c r="M87" s="628" t="s">
        <v>62</v>
      </c>
      <c r="N87" s="444"/>
      <c r="O87" s="444"/>
      <c r="P87" s="444"/>
      <c r="Q87" s="444"/>
      <c r="R87" s="444"/>
      <c r="S87" s="444"/>
      <c r="T87" s="444"/>
      <c r="U87" s="444"/>
      <c r="V87" s="444"/>
      <c r="W87" s="452"/>
      <c r="X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c r="AZ87" s="444"/>
      <c r="BA87" s="629" t="s">
        <v>63</v>
      </c>
      <c r="BB87" s="629" t="s">
        <v>63</v>
      </c>
      <c r="BC87" s="629" t="s">
        <v>63</v>
      </c>
      <c r="BD87" s="546">
        <f t="shared" si="20"/>
        <v>0</v>
      </c>
      <c r="BE87" s="546">
        <f t="shared" si="21"/>
        <v>0</v>
      </c>
      <c r="BF87" s="546" t="str">
        <f t="shared" si="22"/>
        <v/>
      </c>
      <c r="BG87" s="444"/>
      <c r="BH87" s="444"/>
      <c r="BI87" s="444"/>
      <c r="BJ87" s="444"/>
      <c r="BK87" s="444"/>
      <c r="BL87" s="444"/>
      <c r="BM87" s="444"/>
      <c r="BN87" s="444"/>
      <c r="BO87" s="444"/>
    </row>
    <row r="88" spans="1:67" ht="15.95" customHeight="1" x14ac:dyDescent="0.15">
      <c r="A88" s="656"/>
      <c r="B88" s="502" t="s">
        <v>24</v>
      </c>
      <c r="C88" s="564">
        <f t="shared" si="24"/>
        <v>0</v>
      </c>
      <c r="D88" s="558"/>
      <c r="E88" s="559"/>
      <c r="F88" s="559"/>
      <c r="G88" s="559"/>
      <c r="H88" s="559"/>
      <c r="I88" s="560"/>
      <c r="J88" s="558"/>
      <c r="K88" s="560"/>
      <c r="L88" s="550"/>
      <c r="M88" s="628" t="s">
        <v>62</v>
      </c>
      <c r="N88" s="444"/>
      <c r="O88" s="444"/>
      <c r="P88" s="444"/>
      <c r="Q88" s="444"/>
      <c r="R88" s="444"/>
      <c r="S88" s="444"/>
      <c r="T88" s="444"/>
      <c r="U88" s="444"/>
      <c r="V88" s="444"/>
      <c r="W88" s="452"/>
      <c r="X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c r="BA88" s="629" t="s">
        <v>63</v>
      </c>
      <c r="BB88" s="629" t="s">
        <v>63</v>
      </c>
      <c r="BC88" s="629" t="s">
        <v>63</v>
      </c>
      <c r="BD88" s="546">
        <f>IF($C88&lt;&gt;($J88+$K88),1,0)</f>
        <v>0</v>
      </c>
      <c r="BE88" s="546">
        <f t="shared" si="21"/>
        <v>0</v>
      </c>
      <c r="BF88" s="546" t="str">
        <f>IF($C88=0,"",IF($L88="",IF($C88="","",1),0))</f>
        <v/>
      </c>
      <c r="BG88" s="444"/>
      <c r="BH88" s="444"/>
      <c r="BI88" s="444"/>
      <c r="BJ88" s="444"/>
      <c r="BK88" s="444"/>
      <c r="BL88" s="444"/>
      <c r="BM88" s="444"/>
      <c r="BN88" s="444"/>
      <c r="BO88" s="444"/>
    </row>
    <row r="89" spans="1:67" s="444" customFormat="1" ht="30" customHeight="1" x14ac:dyDescent="0.2">
      <c r="A89" s="526" t="s">
        <v>69</v>
      </c>
      <c r="B89" s="503"/>
      <c r="C89" s="503"/>
      <c r="D89" s="504"/>
      <c r="E89" s="504"/>
      <c r="F89" s="504"/>
      <c r="G89" s="505"/>
      <c r="H89" s="505"/>
      <c r="I89" s="505"/>
      <c r="J89" s="505"/>
      <c r="K89" s="506"/>
      <c r="L89" s="506"/>
      <c r="M89" s="630"/>
      <c r="N89" s="631"/>
      <c r="V89" s="452"/>
    </row>
    <row r="90" spans="1:67" ht="31.5" customHeight="1" x14ac:dyDescent="0.15">
      <c r="A90" s="655" t="s">
        <v>70</v>
      </c>
      <c r="B90" s="662"/>
      <c r="C90" s="677" t="s">
        <v>71</v>
      </c>
      <c r="D90" s="678"/>
      <c r="E90" s="677" t="s">
        <v>72</v>
      </c>
      <c r="F90" s="679"/>
      <c r="G90" s="680" t="s">
        <v>73</v>
      </c>
      <c r="H90" s="678"/>
      <c r="I90" s="507"/>
      <c r="J90" s="507"/>
      <c r="K90" s="507"/>
      <c r="L90" s="507"/>
      <c r="M90" s="630"/>
      <c r="N90" s="630"/>
      <c r="O90" s="630"/>
      <c r="P90" s="453"/>
      <c r="Q90" s="444"/>
      <c r="R90" s="444"/>
      <c r="S90" s="444"/>
      <c r="T90" s="444"/>
      <c r="U90" s="444"/>
      <c r="V90" s="444"/>
      <c r="W90" s="444"/>
      <c r="X90" s="452"/>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c r="AZ90" s="444"/>
      <c r="BA90" s="444"/>
      <c r="BB90" s="444"/>
      <c r="BC90" s="444"/>
      <c r="BD90" s="444"/>
      <c r="BE90" s="444"/>
      <c r="BF90" s="444"/>
      <c r="BG90" s="444"/>
      <c r="BH90" s="444"/>
      <c r="BI90" s="444"/>
      <c r="BJ90" s="444"/>
      <c r="BK90" s="444"/>
      <c r="BL90" s="444"/>
      <c r="BM90" s="444"/>
      <c r="BN90" s="444"/>
      <c r="BO90" s="444"/>
    </row>
    <row r="91" spans="1:67" ht="21" x14ac:dyDescent="0.15">
      <c r="A91" s="663"/>
      <c r="B91" s="663"/>
      <c r="C91" s="509" t="s">
        <v>74</v>
      </c>
      <c r="D91" s="510" t="s">
        <v>75</v>
      </c>
      <c r="E91" s="509" t="s">
        <v>74</v>
      </c>
      <c r="F91" s="511" t="s">
        <v>75</v>
      </c>
      <c r="G91" s="512" t="s">
        <v>74</v>
      </c>
      <c r="H91" s="510" t="s">
        <v>75</v>
      </c>
      <c r="I91" s="507"/>
      <c r="J91" s="507"/>
      <c r="K91" s="507"/>
      <c r="L91" s="507"/>
      <c r="M91" s="630"/>
      <c r="N91" s="630"/>
      <c r="O91" s="630"/>
      <c r="P91" s="453"/>
      <c r="Q91" s="444"/>
      <c r="R91" s="444"/>
      <c r="S91" s="444"/>
      <c r="T91" s="444"/>
      <c r="U91" s="444"/>
      <c r="V91" s="444"/>
      <c r="W91" s="444"/>
      <c r="X91" s="452"/>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c r="AZ91" s="444"/>
      <c r="BA91" s="444"/>
      <c r="BB91" s="444"/>
      <c r="BC91" s="444"/>
      <c r="BD91" s="444"/>
      <c r="BE91" s="444"/>
      <c r="BF91" s="444"/>
      <c r="BG91" s="444"/>
      <c r="BH91" s="444"/>
      <c r="BI91" s="444"/>
      <c r="BJ91" s="444"/>
      <c r="BK91" s="444"/>
      <c r="BL91" s="444"/>
      <c r="BM91" s="444"/>
      <c r="BN91" s="444"/>
      <c r="BO91" s="444"/>
    </row>
    <row r="92" spans="1:67" ht="15.95" customHeight="1" x14ac:dyDescent="0.15">
      <c r="A92" s="653" t="s">
        <v>76</v>
      </c>
      <c r="B92" s="653"/>
      <c r="C92" s="607"/>
      <c r="D92" s="608"/>
      <c r="E92" s="607"/>
      <c r="F92" s="609"/>
      <c r="G92" s="610"/>
      <c r="H92" s="608"/>
      <c r="I92" s="507"/>
      <c r="J92" s="507"/>
      <c r="K92" s="507"/>
      <c r="L92" s="507"/>
      <c r="M92" s="630"/>
      <c r="N92" s="630"/>
      <c r="O92" s="630"/>
      <c r="P92" s="453"/>
      <c r="Q92" s="444"/>
      <c r="R92" s="444"/>
      <c r="S92" s="444"/>
      <c r="T92" s="444"/>
      <c r="U92" s="444"/>
      <c r="V92" s="444"/>
      <c r="W92" s="444"/>
      <c r="X92" s="452"/>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c r="AZ92" s="444"/>
      <c r="BA92" s="444"/>
      <c r="BB92" s="444"/>
      <c r="BC92" s="444"/>
      <c r="BD92" s="444"/>
      <c r="BE92" s="444"/>
      <c r="BF92" s="444"/>
      <c r="BG92" s="444"/>
      <c r="BH92" s="444"/>
      <c r="BI92" s="444"/>
      <c r="BJ92" s="444"/>
      <c r="BK92" s="444"/>
      <c r="BL92" s="444"/>
      <c r="BM92" s="444"/>
      <c r="BN92" s="444"/>
      <c r="BO92" s="444"/>
    </row>
    <row r="93" spans="1:67" ht="15.95" customHeight="1" x14ac:dyDescent="0.15">
      <c r="A93" s="657" t="s">
        <v>77</v>
      </c>
      <c r="B93" s="657"/>
      <c r="C93" s="611"/>
      <c r="D93" s="612"/>
      <c r="E93" s="611"/>
      <c r="F93" s="613"/>
      <c r="G93" s="614"/>
      <c r="H93" s="612"/>
      <c r="I93" s="507"/>
      <c r="J93" s="507"/>
      <c r="K93" s="507"/>
      <c r="L93" s="507"/>
      <c r="M93" s="630"/>
      <c r="N93" s="630"/>
      <c r="O93" s="630"/>
      <c r="P93" s="453"/>
      <c r="Q93" s="444"/>
      <c r="R93" s="444"/>
      <c r="S93" s="444"/>
      <c r="T93" s="444"/>
      <c r="U93" s="444"/>
      <c r="V93" s="444"/>
      <c r="W93" s="444"/>
      <c r="X93" s="452"/>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c r="AZ93" s="444"/>
      <c r="BA93" s="444"/>
      <c r="BB93" s="444"/>
      <c r="BC93" s="444"/>
      <c r="BD93" s="444"/>
      <c r="BE93" s="444"/>
      <c r="BF93" s="444"/>
      <c r="BG93" s="444"/>
      <c r="BH93" s="444"/>
      <c r="BI93" s="444"/>
      <c r="BJ93" s="444"/>
      <c r="BK93" s="444"/>
      <c r="BL93" s="444"/>
      <c r="BM93" s="444"/>
      <c r="BN93" s="444"/>
      <c r="BO93" s="444"/>
    </row>
    <row r="94" spans="1:67" ht="15.95" customHeight="1" x14ac:dyDescent="0.15">
      <c r="A94" s="657" t="s">
        <v>78</v>
      </c>
      <c r="B94" s="657"/>
      <c r="C94" s="611"/>
      <c r="D94" s="612"/>
      <c r="E94" s="611"/>
      <c r="F94" s="613"/>
      <c r="G94" s="614"/>
      <c r="H94" s="612"/>
      <c r="I94" s="507"/>
      <c r="J94" s="507"/>
      <c r="K94" s="507"/>
      <c r="L94" s="507"/>
      <c r="M94" s="630"/>
      <c r="N94" s="630"/>
      <c r="O94" s="630"/>
      <c r="P94" s="453"/>
      <c r="Q94" s="444"/>
      <c r="R94" s="444"/>
      <c r="S94" s="444"/>
      <c r="T94" s="444"/>
      <c r="U94" s="444"/>
      <c r="V94" s="444"/>
      <c r="W94" s="444"/>
      <c r="X94" s="452"/>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c r="AZ94" s="444"/>
      <c r="BA94" s="444"/>
      <c r="BB94" s="444"/>
      <c r="BC94" s="444"/>
      <c r="BD94" s="444"/>
      <c r="BE94" s="444"/>
      <c r="BF94" s="444"/>
      <c r="BG94" s="444"/>
      <c r="BH94" s="444"/>
      <c r="BI94" s="444"/>
      <c r="BJ94" s="444"/>
      <c r="BK94" s="444"/>
      <c r="BL94" s="444"/>
      <c r="BM94" s="444"/>
      <c r="BN94" s="444"/>
      <c r="BO94" s="444"/>
    </row>
    <row r="95" spans="1:67" ht="24.75" customHeight="1" x14ac:dyDescent="0.15">
      <c r="A95" s="658" t="s">
        <v>79</v>
      </c>
      <c r="B95" s="658"/>
      <c r="C95" s="558"/>
      <c r="D95" s="574"/>
      <c r="E95" s="558"/>
      <c r="F95" s="606"/>
      <c r="G95" s="585"/>
      <c r="H95" s="574"/>
      <c r="I95" s="507"/>
      <c r="J95" s="507"/>
      <c r="K95" s="507"/>
      <c r="L95" s="507"/>
      <c r="M95" s="630"/>
      <c r="N95" s="630"/>
      <c r="O95" s="630"/>
      <c r="P95" s="453"/>
      <c r="Q95" s="444"/>
      <c r="R95" s="444"/>
      <c r="S95" s="444"/>
      <c r="T95" s="444"/>
      <c r="U95" s="444"/>
      <c r="V95" s="444"/>
      <c r="W95" s="444"/>
      <c r="X95" s="452"/>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c r="BA95" s="444"/>
      <c r="BB95" s="444"/>
      <c r="BC95" s="444"/>
      <c r="BD95" s="444"/>
      <c r="BE95" s="444"/>
      <c r="BF95" s="444"/>
      <c r="BG95" s="444"/>
      <c r="BH95" s="444"/>
      <c r="BI95" s="444"/>
      <c r="BJ95" s="444"/>
      <c r="BK95" s="444"/>
      <c r="BL95" s="444"/>
      <c r="BM95" s="444"/>
      <c r="BN95" s="444"/>
      <c r="BO95" s="444"/>
    </row>
    <row r="96" spans="1:67" s="444" customFormat="1" ht="30" customHeight="1" x14ac:dyDescent="0.2">
      <c r="A96" s="513" t="s">
        <v>80</v>
      </c>
      <c r="B96" s="514"/>
      <c r="C96" s="493"/>
      <c r="D96" s="493"/>
      <c r="E96" s="493"/>
      <c r="F96" s="493"/>
      <c r="G96" s="493"/>
      <c r="H96" s="493"/>
      <c r="I96" s="515"/>
      <c r="J96" s="514"/>
      <c r="K96" s="506"/>
      <c r="L96" s="506"/>
      <c r="M96" s="630"/>
      <c r="N96" s="442"/>
      <c r="V96" s="452"/>
    </row>
    <row r="97" spans="1:67" s="444" customFormat="1" ht="30" customHeight="1" x14ac:dyDescent="0.2">
      <c r="A97" s="516" t="s">
        <v>81</v>
      </c>
      <c r="B97" s="517"/>
      <c r="C97" s="517"/>
      <c r="D97" s="517"/>
      <c r="E97" s="517"/>
      <c r="F97" s="517"/>
      <c r="G97" s="517"/>
      <c r="H97" s="517"/>
      <c r="I97" s="517"/>
      <c r="J97" s="517"/>
      <c r="K97" s="518"/>
      <c r="L97" s="498"/>
      <c r="M97" s="626"/>
      <c r="N97" s="626"/>
      <c r="V97" s="452"/>
    </row>
    <row r="98" spans="1:67" ht="15" x14ac:dyDescent="0.2">
      <c r="A98" s="659" t="s">
        <v>4</v>
      </c>
      <c r="B98" s="659" t="s">
        <v>6</v>
      </c>
      <c r="C98" s="519"/>
      <c r="D98" s="519"/>
      <c r="E98" s="519"/>
      <c r="F98" s="519"/>
      <c r="G98" s="520"/>
      <c r="H98" s="521"/>
      <c r="I98" s="521"/>
      <c r="J98" s="521"/>
      <c r="K98" s="522"/>
      <c r="L98" s="491"/>
      <c r="M98" s="444"/>
      <c r="N98" s="444"/>
      <c r="O98" s="444"/>
      <c r="P98" s="444"/>
      <c r="Q98" s="444"/>
      <c r="R98" s="444"/>
      <c r="S98" s="444"/>
      <c r="T98" s="444"/>
      <c r="U98" s="444"/>
      <c r="V98" s="452"/>
      <c r="W98" s="444"/>
      <c r="X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c r="AZ98" s="444"/>
      <c r="BA98" s="444"/>
      <c r="BB98" s="444"/>
      <c r="BC98" s="444"/>
      <c r="BD98" s="444"/>
      <c r="BE98" s="444"/>
      <c r="BF98" s="444"/>
      <c r="BG98" s="444"/>
      <c r="BH98" s="444"/>
      <c r="BI98" s="444"/>
      <c r="BJ98" s="444"/>
      <c r="BK98" s="444"/>
      <c r="BL98" s="444"/>
      <c r="BM98" s="444"/>
      <c r="BN98" s="444"/>
      <c r="BO98" s="444"/>
    </row>
    <row r="99" spans="1:67" ht="15" x14ac:dyDescent="0.2">
      <c r="A99" s="660"/>
      <c r="B99" s="660"/>
      <c r="C99" s="523"/>
      <c r="D99" s="519"/>
      <c r="E99" s="520"/>
      <c r="F99" s="520"/>
      <c r="G99" s="520"/>
      <c r="H99" s="521"/>
      <c r="I99" s="521"/>
      <c r="J99" s="521"/>
      <c r="K99" s="522"/>
      <c r="L99" s="491"/>
      <c r="M99" s="444"/>
      <c r="N99" s="444"/>
      <c r="O99" s="444"/>
      <c r="P99" s="444"/>
      <c r="Q99" s="444"/>
      <c r="R99" s="444"/>
      <c r="S99" s="444"/>
      <c r="T99" s="444"/>
      <c r="U99" s="444"/>
      <c r="V99" s="452"/>
      <c r="W99" s="444"/>
      <c r="X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c r="AZ99" s="444"/>
      <c r="BA99" s="444"/>
      <c r="BB99" s="444"/>
      <c r="BC99" s="444"/>
      <c r="BD99" s="444"/>
      <c r="BE99" s="444"/>
      <c r="BF99" s="444"/>
      <c r="BG99" s="444"/>
      <c r="BH99" s="444"/>
      <c r="BI99" s="444"/>
      <c r="BJ99" s="444"/>
      <c r="BK99" s="444"/>
      <c r="BL99" s="444"/>
      <c r="BM99" s="444"/>
      <c r="BN99" s="444"/>
      <c r="BO99" s="444"/>
    </row>
    <row r="100" spans="1:67" ht="21" x14ac:dyDescent="0.2">
      <c r="A100" s="524" t="s">
        <v>82</v>
      </c>
      <c r="B100" s="593">
        <v>1</v>
      </c>
      <c r="C100" s="525"/>
      <c r="D100" s="525"/>
      <c r="E100" s="525"/>
      <c r="F100" s="525"/>
      <c r="G100" s="489"/>
      <c r="H100" s="521"/>
      <c r="I100" s="521"/>
      <c r="J100" s="521"/>
      <c r="K100" s="522"/>
      <c r="L100" s="491"/>
      <c r="M100" s="444"/>
      <c r="N100" s="444"/>
      <c r="O100" s="444"/>
      <c r="P100" s="444"/>
      <c r="Q100" s="444"/>
      <c r="R100" s="444"/>
      <c r="S100" s="444"/>
      <c r="T100" s="444"/>
      <c r="U100" s="444"/>
      <c r="V100" s="452"/>
      <c r="W100" s="444"/>
      <c r="X100" s="444"/>
      <c r="AD100" s="444"/>
      <c r="AE100" s="444"/>
      <c r="BA100" s="444"/>
      <c r="BB100" s="444"/>
      <c r="BC100" s="444"/>
      <c r="BD100" s="444"/>
      <c r="BE100" s="444"/>
    </row>
    <row r="101" spans="1:67" s="444" customFormat="1" ht="30" customHeight="1" x14ac:dyDescent="0.2">
      <c r="A101" s="526" t="s">
        <v>83</v>
      </c>
      <c r="B101" s="527"/>
      <c r="C101" s="528"/>
      <c r="D101" s="529"/>
      <c r="E101" s="530"/>
      <c r="F101" s="531"/>
      <c r="G101" s="531"/>
      <c r="H101" s="531"/>
      <c r="I101" s="531"/>
      <c r="J101" s="531"/>
      <c r="K101" s="532"/>
      <c r="L101" s="531"/>
      <c r="M101" s="626"/>
      <c r="N101" s="626"/>
      <c r="V101" s="452"/>
    </row>
    <row r="102" spans="1:67" ht="23.25" customHeight="1" x14ac:dyDescent="0.2">
      <c r="A102" s="655" t="s">
        <v>84</v>
      </c>
      <c r="B102" s="655" t="s">
        <v>85</v>
      </c>
      <c r="C102" s="654" t="s">
        <v>86</v>
      </c>
      <c r="D102" s="654"/>
      <c r="E102" s="654"/>
      <c r="F102" s="655" t="s">
        <v>87</v>
      </c>
      <c r="G102" s="444"/>
      <c r="H102" s="444"/>
      <c r="I102" s="444"/>
      <c r="J102" s="533"/>
      <c r="K102" s="491"/>
      <c r="L102" s="491"/>
      <c r="M102" s="444"/>
      <c r="N102" s="444"/>
      <c r="O102" s="444"/>
      <c r="P102" s="444"/>
      <c r="Q102" s="444"/>
      <c r="R102" s="444"/>
      <c r="S102" s="444"/>
      <c r="T102" s="444"/>
      <c r="U102" s="452"/>
      <c r="V102" s="444"/>
      <c r="W102" s="444"/>
      <c r="X102" s="444"/>
      <c r="AD102" s="444"/>
      <c r="AE102" s="444"/>
      <c r="AF102" s="444"/>
      <c r="AG102" s="444"/>
      <c r="AH102" s="444"/>
      <c r="AI102" s="444"/>
      <c r="AJ102" s="444"/>
      <c r="BA102" s="444"/>
      <c r="BB102" s="444"/>
      <c r="BC102" s="444"/>
      <c r="BD102" s="444"/>
      <c r="BE102" s="444"/>
    </row>
    <row r="103" spans="1:67" ht="29.25" customHeight="1" x14ac:dyDescent="0.2">
      <c r="A103" s="656"/>
      <c r="B103" s="656"/>
      <c r="C103" s="534" t="s">
        <v>88</v>
      </c>
      <c r="D103" s="534" t="s">
        <v>89</v>
      </c>
      <c r="E103" s="534" t="s">
        <v>90</v>
      </c>
      <c r="F103" s="656"/>
      <c r="G103" s="444"/>
      <c r="H103" s="444"/>
      <c r="I103" s="444"/>
      <c r="J103" s="533"/>
      <c r="K103" s="491"/>
      <c r="L103" s="491"/>
      <c r="M103" s="444"/>
      <c r="N103" s="444"/>
      <c r="O103" s="444"/>
      <c r="P103" s="444"/>
      <c r="Q103" s="444"/>
      <c r="R103" s="444"/>
      <c r="S103" s="444"/>
      <c r="T103" s="444"/>
      <c r="U103" s="452"/>
      <c r="V103" s="444"/>
      <c r="W103" s="444"/>
      <c r="X103" s="444"/>
      <c r="AD103" s="444"/>
      <c r="AE103" s="444"/>
      <c r="AF103" s="444"/>
      <c r="AG103" s="444"/>
      <c r="AH103" s="444"/>
      <c r="AI103" s="444"/>
      <c r="AJ103" s="444"/>
      <c r="BA103" s="444"/>
      <c r="BB103" s="444"/>
      <c r="BC103" s="444"/>
      <c r="BD103" s="444"/>
      <c r="BE103" s="444"/>
    </row>
    <row r="104" spans="1:67" ht="30.75" customHeight="1" x14ac:dyDescent="0.2">
      <c r="A104" s="535" t="s">
        <v>91</v>
      </c>
      <c r="B104" s="594">
        <v>9</v>
      </c>
      <c r="C104" s="594"/>
      <c r="D104" s="594"/>
      <c r="E104" s="594">
        <v>9</v>
      </c>
      <c r="F104" s="594"/>
      <c r="G104" s="444"/>
      <c r="H104" s="444"/>
      <c r="I104" s="444"/>
      <c r="J104" s="533"/>
      <c r="K104" s="491"/>
      <c r="L104" s="491"/>
      <c r="M104" s="444"/>
      <c r="N104" s="444"/>
      <c r="O104" s="444"/>
      <c r="P104" s="444"/>
      <c r="Q104" s="444"/>
      <c r="R104" s="444"/>
      <c r="S104" s="444"/>
      <c r="T104" s="444"/>
      <c r="U104" s="452"/>
      <c r="V104" s="444"/>
      <c r="W104" s="444"/>
      <c r="X104" s="444"/>
      <c r="AD104" s="444"/>
      <c r="AE104" s="444"/>
      <c r="AF104" s="444"/>
      <c r="AG104" s="444"/>
      <c r="AH104" s="444"/>
      <c r="AI104" s="444"/>
      <c r="AJ104" s="444"/>
      <c r="BA104" s="444"/>
      <c r="BB104" s="444"/>
      <c r="BC104" s="444"/>
      <c r="BD104" s="444"/>
      <c r="BE104" s="444"/>
    </row>
    <row r="105" spans="1:67" ht="36.75" customHeight="1" x14ac:dyDescent="0.2">
      <c r="A105" s="536" t="s">
        <v>92</v>
      </c>
      <c r="B105" s="593"/>
      <c r="C105" s="593"/>
      <c r="D105" s="593"/>
      <c r="E105" s="593"/>
      <c r="F105" s="593"/>
      <c r="G105" s="444"/>
      <c r="H105" s="444"/>
      <c r="I105" s="444"/>
      <c r="J105" s="533"/>
      <c r="K105" s="491"/>
      <c r="L105" s="491"/>
      <c r="M105" s="444"/>
      <c r="N105" s="444"/>
      <c r="O105" s="444"/>
      <c r="P105" s="444"/>
      <c r="Q105" s="444"/>
      <c r="R105" s="444"/>
      <c r="S105" s="444"/>
      <c r="T105" s="444"/>
      <c r="U105" s="452"/>
      <c r="V105" s="444"/>
      <c r="W105" s="444"/>
      <c r="X105" s="444"/>
      <c r="AD105" s="444"/>
      <c r="AE105" s="444"/>
      <c r="AF105" s="444"/>
      <c r="AG105" s="444"/>
      <c r="AH105" s="444"/>
      <c r="AI105" s="444"/>
      <c r="AJ105" s="444"/>
      <c r="BA105" s="444"/>
      <c r="BB105" s="444"/>
      <c r="BC105" s="444"/>
      <c r="BD105" s="444"/>
      <c r="BE105" s="444"/>
    </row>
    <row r="106" spans="1:67" ht="38.25" customHeight="1" x14ac:dyDescent="0.2">
      <c r="A106" s="537" t="s">
        <v>93</v>
      </c>
      <c r="B106" s="593"/>
      <c r="C106" s="593"/>
      <c r="D106" s="593"/>
      <c r="E106" s="593"/>
      <c r="F106" s="593"/>
      <c r="G106" s="444"/>
      <c r="H106" s="444"/>
      <c r="I106" s="444"/>
      <c r="J106" s="533"/>
      <c r="K106" s="491"/>
      <c r="L106" s="491"/>
      <c r="M106" s="444"/>
      <c r="N106" s="444"/>
      <c r="O106" s="444"/>
      <c r="P106" s="444"/>
      <c r="Q106" s="444"/>
      <c r="R106" s="444"/>
      <c r="S106" s="444"/>
      <c r="T106" s="444"/>
      <c r="U106" s="452"/>
      <c r="V106" s="444"/>
      <c r="W106" s="444"/>
      <c r="X106" s="444"/>
      <c r="AD106" s="444"/>
      <c r="AE106" s="444"/>
      <c r="AF106" s="444"/>
      <c r="AG106" s="444"/>
      <c r="AH106" s="444"/>
      <c r="AI106" s="444"/>
      <c r="AJ106" s="444"/>
      <c r="BA106" s="444"/>
      <c r="BB106" s="444"/>
      <c r="BC106" s="444"/>
      <c r="BD106" s="444"/>
      <c r="BE106" s="444"/>
    </row>
    <row r="107" spans="1:67" s="444" customFormat="1" ht="30" customHeight="1" x14ac:dyDescent="0.2">
      <c r="A107" s="538" t="s">
        <v>94</v>
      </c>
      <c r="B107" s="508"/>
      <c r="C107" s="508"/>
      <c r="D107" s="508"/>
      <c r="E107" s="508"/>
      <c r="F107" s="508"/>
      <c r="G107" s="508"/>
      <c r="K107" s="533"/>
      <c r="V107" s="452"/>
    </row>
    <row r="108" spans="1:67" ht="15" x14ac:dyDescent="0.2">
      <c r="A108" s="640" t="s">
        <v>95</v>
      </c>
      <c r="B108" s="638" t="s">
        <v>96</v>
      </c>
      <c r="C108" s="453"/>
      <c r="D108" s="453"/>
      <c r="E108" s="453"/>
      <c r="F108" s="453"/>
      <c r="G108" s="444"/>
      <c r="H108" s="444"/>
      <c r="I108" s="444"/>
      <c r="J108" s="533"/>
      <c r="K108" s="498"/>
      <c r="L108" s="491"/>
      <c r="M108" s="444"/>
      <c r="N108" s="444"/>
      <c r="O108" s="444"/>
      <c r="P108" s="444"/>
      <c r="Q108" s="444"/>
      <c r="R108" s="444"/>
      <c r="S108" s="444"/>
      <c r="T108" s="444"/>
      <c r="U108" s="452"/>
      <c r="V108" s="444"/>
      <c r="W108" s="444"/>
      <c r="X108" s="444"/>
      <c r="AD108" s="444"/>
      <c r="AE108" s="444"/>
      <c r="AF108" s="444"/>
      <c r="AG108" s="444"/>
      <c r="AH108" s="444"/>
      <c r="AI108" s="444"/>
      <c r="AJ108" s="444"/>
      <c r="BA108" s="444"/>
      <c r="BB108" s="444"/>
      <c r="BC108" s="444"/>
      <c r="BD108" s="444"/>
      <c r="BE108" s="444"/>
    </row>
    <row r="109" spans="1:67" ht="15.95" customHeight="1" x14ac:dyDescent="0.2">
      <c r="A109" s="500" t="s">
        <v>97</v>
      </c>
      <c r="B109" s="551">
        <v>1</v>
      </c>
      <c r="C109" s="453"/>
      <c r="D109" s="453"/>
      <c r="E109" s="453"/>
      <c r="F109" s="453"/>
      <c r="G109" s="444"/>
      <c r="H109" s="444"/>
      <c r="I109" s="444"/>
      <c r="J109" s="533"/>
      <c r="K109" s="540"/>
      <c r="L109" s="491"/>
      <c r="M109" s="444"/>
      <c r="N109" s="444"/>
      <c r="O109" s="444"/>
      <c r="P109" s="444"/>
      <c r="Q109" s="444"/>
      <c r="R109" s="444"/>
      <c r="S109" s="444"/>
      <c r="T109" s="444"/>
      <c r="U109" s="452"/>
      <c r="V109" s="444"/>
      <c r="W109" s="444"/>
      <c r="X109" s="444"/>
      <c r="AD109" s="444"/>
      <c r="AE109" s="444"/>
      <c r="AF109" s="444"/>
      <c r="AG109" s="444"/>
      <c r="AH109" s="444"/>
      <c r="AI109" s="444"/>
      <c r="AJ109" s="444"/>
      <c r="BA109" s="444"/>
      <c r="BB109" s="444"/>
      <c r="BC109" s="444"/>
      <c r="BD109" s="444"/>
      <c r="BE109" s="444"/>
    </row>
    <row r="110" spans="1:67" ht="15.95" customHeight="1" x14ac:dyDescent="0.2">
      <c r="A110" s="501" t="s">
        <v>98</v>
      </c>
      <c r="B110" s="552"/>
      <c r="C110" s="453"/>
      <c r="D110" s="453"/>
      <c r="E110" s="453"/>
      <c r="F110" s="453"/>
      <c r="G110" s="444"/>
      <c r="H110" s="444"/>
      <c r="I110" s="444"/>
      <c r="J110" s="533"/>
      <c r="K110" s="540"/>
      <c r="L110" s="491"/>
      <c r="M110" s="444"/>
      <c r="N110" s="444"/>
      <c r="O110" s="444"/>
      <c r="P110" s="444"/>
      <c r="Q110" s="444"/>
      <c r="R110" s="444"/>
      <c r="S110" s="444"/>
      <c r="T110" s="444"/>
      <c r="U110" s="452"/>
      <c r="V110" s="444"/>
      <c r="W110" s="444"/>
      <c r="X110" s="444"/>
      <c r="AD110" s="444"/>
      <c r="AE110" s="444"/>
      <c r="AF110" s="444"/>
      <c r="AG110" s="444"/>
      <c r="AH110" s="444"/>
      <c r="AI110" s="444"/>
      <c r="AJ110" s="444"/>
      <c r="BA110" s="444"/>
      <c r="BB110" s="444"/>
      <c r="BC110" s="444"/>
      <c r="BD110" s="444"/>
      <c r="BE110" s="444"/>
    </row>
    <row r="111" spans="1:67" ht="15.95" customHeight="1" x14ac:dyDescent="0.2">
      <c r="A111" s="501" t="s">
        <v>99</v>
      </c>
      <c r="B111" s="552"/>
      <c r="C111" s="453"/>
      <c r="D111" s="453"/>
      <c r="E111" s="453"/>
      <c r="F111" s="453"/>
      <c r="G111" s="444"/>
      <c r="H111" s="444"/>
      <c r="I111" s="444"/>
      <c r="J111" s="444"/>
      <c r="K111" s="541"/>
      <c r="L111" s="491"/>
      <c r="M111" s="444"/>
      <c r="N111" s="444"/>
      <c r="O111" s="444"/>
      <c r="P111" s="444"/>
      <c r="Q111" s="444"/>
      <c r="R111" s="444"/>
      <c r="S111" s="444"/>
      <c r="T111" s="444"/>
      <c r="U111" s="452"/>
      <c r="V111" s="444"/>
      <c r="W111" s="444"/>
      <c r="X111" s="444"/>
      <c r="AD111" s="444"/>
      <c r="AE111" s="444"/>
      <c r="AF111" s="444"/>
      <c r="AG111" s="444"/>
      <c r="AH111" s="444"/>
      <c r="AI111" s="444"/>
      <c r="AJ111" s="444"/>
      <c r="BA111" s="444"/>
      <c r="BB111" s="444"/>
      <c r="BC111" s="444"/>
      <c r="BD111" s="444"/>
      <c r="BE111" s="444"/>
    </row>
    <row r="112" spans="1:67" ht="15.95" customHeight="1" x14ac:dyDescent="0.2">
      <c r="A112" s="501" t="s">
        <v>100</v>
      </c>
      <c r="B112" s="552"/>
      <c r="C112" s="453"/>
      <c r="D112" s="453"/>
      <c r="E112" s="453"/>
      <c r="F112" s="453"/>
      <c r="G112" s="444"/>
      <c r="H112" s="444"/>
      <c r="I112" s="444"/>
      <c r="J112" s="444"/>
      <c r="K112" s="541"/>
      <c r="L112" s="491"/>
      <c r="M112" s="444"/>
      <c r="N112" s="444"/>
      <c r="O112" s="444"/>
      <c r="P112" s="444"/>
      <c r="Q112" s="444"/>
      <c r="R112" s="444"/>
      <c r="S112" s="444"/>
      <c r="T112" s="444"/>
      <c r="U112" s="452"/>
      <c r="V112" s="444"/>
      <c r="W112" s="444"/>
      <c r="X112" s="444"/>
      <c r="AD112" s="444"/>
      <c r="AE112" s="444"/>
      <c r="AF112" s="444"/>
      <c r="AG112" s="444"/>
      <c r="AH112" s="444"/>
      <c r="AI112" s="444"/>
      <c r="AJ112" s="444"/>
      <c r="BA112" s="444"/>
      <c r="BB112" s="444"/>
      <c r="BC112" s="444"/>
      <c r="BD112" s="444"/>
      <c r="BE112" s="444"/>
    </row>
    <row r="113" spans="1:57" ht="15.95" customHeight="1" x14ac:dyDescent="0.2">
      <c r="A113" s="501" t="s">
        <v>101</v>
      </c>
      <c r="B113" s="552"/>
      <c r="C113" s="453"/>
      <c r="D113" s="453"/>
      <c r="E113" s="453"/>
      <c r="F113" s="453"/>
      <c r="G113" s="444"/>
      <c r="H113" s="444"/>
      <c r="I113" s="444"/>
      <c r="J113" s="444"/>
      <c r="K113" s="541"/>
      <c r="L113" s="491"/>
      <c r="M113" s="444"/>
      <c r="N113" s="444"/>
      <c r="O113" s="444"/>
      <c r="P113" s="444"/>
      <c r="Q113" s="444"/>
      <c r="R113" s="444"/>
      <c r="S113" s="444"/>
      <c r="T113" s="444"/>
      <c r="U113" s="452"/>
      <c r="V113" s="444"/>
      <c r="W113" s="444"/>
      <c r="X113" s="444"/>
      <c r="AD113" s="444"/>
      <c r="AE113" s="444"/>
      <c r="AF113" s="444"/>
      <c r="AG113" s="444"/>
      <c r="AH113" s="444"/>
      <c r="AI113" s="444"/>
      <c r="AJ113" s="444"/>
      <c r="BA113" s="444"/>
      <c r="BB113" s="444"/>
      <c r="BC113" s="444"/>
      <c r="BD113" s="444"/>
      <c r="BE113" s="444"/>
    </row>
    <row r="114" spans="1:57" ht="15.95" customHeight="1" x14ac:dyDescent="0.2">
      <c r="A114" s="640" t="s">
        <v>27</v>
      </c>
      <c r="B114" s="615">
        <f>SUM(B109:B113)</f>
        <v>1</v>
      </c>
      <c r="C114" s="542"/>
      <c r="D114" s="453"/>
      <c r="E114" s="453"/>
      <c r="F114" s="453"/>
      <c r="G114" s="444"/>
      <c r="H114" s="444"/>
      <c r="I114" s="444"/>
      <c r="J114" s="444"/>
      <c r="K114" s="541"/>
      <c r="L114" s="491"/>
      <c r="M114" s="444"/>
      <c r="N114" s="444"/>
      <c r="O114" s="444"/>
      <c r="P114" s="444"/>
      <c r="Q114" s="444"/>
      <c r="R114" s="444"/>
      <c r="S114" s="444"/>
      <c r="T114" s="444"/>
      <c r="U114" s="452"/>
      <c r="V114" s="444"/>
      <c r="W114" s="444"/>
      <c r="X114" s="444"/>
      <c r="AD114" s="444"/>
      <c r="AE114" s="444"/>
      <c r="AF114" s="444"/>
      <c r="AG114" s="444"/>
      <c r="AH114" s="444"/>
      <c r="AI114" s="444"/>
      <c r="AJ114" s="444"/>
      <c r="BA114" s="444"/>
      <c r="BB114" s="444"/>
      <c r="BC114" s="444"/>
      <c r="BD114" s="444"/>
      <c r="BE114" s="444"/>
    </row>
    <row r="115" spans="1:57" s="444" customFormat="1" x14ac:dyDescent="0.2">
      <c r="A115" s="543"/>
      <c r="L115" s="541"/>
      <c r="V115" s="452"/>
    </row>
    <row r="116" spans="1:57" s="444" customFormat="1" x14ac:dyDescent="0.2">
      <c r="A116" s="543"/>
      <c r="L116" s="541"/>
      <c r="V116" s="452"/>
    </row>
    <row r="117" spans="1:57" s="444" customFormat="1" x14ac:dyDescent="0.2">
      <c r="A117" s="543"/>
      <c r="L117" s="541"/>
      <c r="V117" s="452"/>
    </row>
    <row r="118" spans="1:57" s="444" customFormat="1" x14ac:dyDescent="0.2">
      <c r="A118" s="543"/>
      <c r="L118" s="541"/>
      <c r="V118" s="452"/>
    </row>
    <row r="119" spans="1:57" s="444" customFormat="1" x14ac:dyDescent="0.2">
      <c r="A119" s="543"/>
      <c r="L119" s="541"/>
      <c r="V119" s="452"/>
    </row>
    <row r="120" spans="1:57" s="444" customFormat="1" x14ac:dyDescent="0.2">
      <c r="A120" s="543"/>
      <c r="L120" s="541"/>
      <c r="V120" s="452"/>
    </row>
    <row r="121" spans="1:57" s="444" customFormat="1" x14ac:dyDescent="0.2">
      <c r="A121" s="543"/>
      <c r="L121" s="541"/>
      <c r="V121" s="452"/>
    </row>
    <row r="122" spans="1:57" s="444" customFormat="1" x14ac:dyDescent="0.2">
      <c r="A122" s="543"/>
      <c r="L122" s="541"/>
      <c r="V122" s="452"/>
    </row>
    <row r="123" spans="1:57" s="444" customFormat="1" x14ac:dyDescent="0.2">
      <c r="A123" s="543"/>
      <c r="L123" s="541"/>
      <c r="V123" s="452"/>
    </row>
    <row r="124" spans="1:57" s="444" customFormat="1" x14ac:dyDescent="0.2">
      <c r="A124" s="543"/>
      <c r="L124" s="541"/>
      <c r="V124" s="452"/>
    </row>
    <row r="125" spans="1:57" s="444" customFormat="1" x14ac:dyDescent="0.2">
      <c r="A125" s="543"/>
      <c r="L125" s="541"/>
      <c r="V125" s="452"/>
    </row>
    <row r="126" spans="1:57" s="444" customFormat="1" x14ac:dyDescent="0.2">
      <c r="A126" s="543"/>
      <c r="L126" s="541"/>
      <c r="V126" s="452"/>
    </row>
    <row r="127" spans="1:57" s="444" customFormat="1" x14ac:dyDescent="0.2">
      <c r="A127" s="543"/>
      <c r="L127" s="541"/>
      <c r="V127" s="452"/>
    </row>
    <row r="128" spans="1:57" s="444" customFormat="1" x14ac:dyDescent="0.2">
      <c r="A128" s="543"/>
      <c r="L128" s="541"/>
      <c r="V128" s="452"/>
    </row>
    <row r="129" spans="1:22" s="444" customFormat="1" x14ac:dyDescent="0.2">
      <c r="A129" s="543"/>
      <c r="L129" s="541"/>
      <c r="V129" s="452"/>
    </row>
    <row r="130" spans="1:22" s="444" customFormat="1" x14ac:dyDescent="0.2">
      <c r="A130" s="543"/>
      <c r="L130" s="541"/>
      <c r="V130" s="452"/>
    </row>
    <row r="131" spans="1:22" s="444" customFormat="1" x14ac:dyDescent="0.2">
      <c r="A131" s="543"/>
      <c r="L131" s="541"/>
      <c r="V131" s="452"/>
    </row>
    <row r="132" spans="1:22" s="444" customFormat="1" x14ac:dyDescent="0.2">
      <c r="A132" s="543"/>
      <c r="L132" s="541"/>
      <c r="V132" s="452"/>
    </row>
    <row r="133" spans="1:22" s="444" customFormat="1" x14ac:dyDescent="0.2">
      <c r="A133" s="543"/>
      <c r="L133" s="541"/>
      <c r="V133" s="452"/>
    </row>
    <row r="134" spans="1:22" s="444" customFormat="1" x14ac:dyDescent="0.2">
      <c r="A134" s="543"/>
      <c r="L134" s="541"/>
      <c r="V134" s="452"/>
    </row>
    <row r="135" spans="1:22" s="444" customFormat="1" x14ac:dyDescent="0.2">
      <c r="A135" s="543"/>
      <c r="L135" s="541"/>
      <c r="V135" s="452"/>
    </row>
    <row r="136" spans="1:22" s="444" customFormat="1" x14ac:dyDescent="0.2">
      <c r="A136" s="543"/>
      <c r="L136" s="541"/>
      <c r="V136" s="452"/>
    </row>
    <row r="137" spans="1:22" s="444" customFormat="1" x14ac:dyDescent="0.2">
      <c r="A137" s="543"/>
      <c r="L137" s="541"/>
      <c r="V137" s="452"/>
    </row>
    <row r="138" spans="1:22" s="444" customFormat="1" x14ac:dyDescent="0.2">
      <c r="A138" s="543"/>
      <c r="L138" s="541"/>
      <c r="V138" s="452"/>
    </row>
    <row r="139" spans="1:22" s="444" customFormat="1" x14ac:dyDescent="0.2">
      <c r="A139" s="543"/>
      <c r="L139" s="541"/>
      <c r="V139" s="452"/>
    </row>
    <row r="140" spans="1:22" s="444" customFormat="1" x14ac:dyDescent="0.2">
      <c r="A140" s="543"/>
      <c r="L140" s="541"/>
      <c r="V140" s="452"/>
    </row>
    <row r="141" spans="1:22" s="444" customFormat="1" x14ac:dyDescent="0.2">
      <c r="A141" s="543"/>
      <c r="L141" s="541"/>
      <c r="V141" s="452"/>
    </row>
    <row r="142" spans="1:22" s="444" customFormat="1" x14ac:dyDescent="0.2">
      <c r="A142" s="543"/>
      <c r="L142" s="541"/>
      <c r="V142" s="452"/>
    </row>
    <row r="143" spans="1:22" s="444" customFormat="1" x14ac:dyDescent="0.2">
      <c r="A143" s="543"/>
      <c r="L143" s="541"/>
      <c r="V143" s="452"/>
    </row>
    <row r="144" spans="1:22" s="444" customFormat="1" x14ac:dyDescent="0.2">
      <c r="A144" s="543"/>
      <c r="L144" s="541"/>
      <c r="V144" s="452"/>
    </row>
    <row r="145" spans="1:30" s="444" customFormat="1" x14ac:dyDescent="0.2">
      <c r="A145" s="543"/>
      <c r="L145" s="541"/>
      <c r="V145" s="452"/>
    </row>
    <row r="146" spans="1:30" s="444" customFormat="1" x14ac:dyDescent="0.2">
      <c r="A146" s="543"/>
      <c r="L146" s="541"/>
      <c r="V146" s="452"/>
    </row>
    <row r="147" spans="1:30" s="444" customFormat="1" x14ac:dyDescent="0.2">
      <c r="A147" s="543"/>
      <c r="L147" s="541"/>
      <c r="V147" s="452"/>
    </row>
    <row r="148" spans="1:30" s="444" customFormat="1" x14ac:dyDescent="0.2">
      <c r="A148" s="543"/>
      <c r="L148" s="541"/>
      <c r="V148" s="452"/>
    </row>
    <row r="149" spans="1:30" s="444" customFormat="1" x14ac:dyDescent="0.2">
      <c r="A149" s="543"/>
      <c r="L149" s="541"/>
      <c r="V149" s="452"/>
    </row>
    <row r="150" spans="1:30" s="444" customFormat="1" x14ac:dyDescent="0.2">
      <c r="A150" s="543"/>
      <c r="L150" s="541"/>
      <c r="V150" s="452"/>
    </row>
    <row r="151" spans="1:30" s="444" customFormat="1" x14ac:dyDescent="0.2">
      <c r="A151" s="543"/>
      <c r="L151" s="541"/>
      <c r="V151" s="452"/>
    </row>
    <row r="152" spans="1:30" s="444" customFormat="1" x14ac:dyDescent="0.2">
      <c r="A152" s="543"/>
      <c r="L152" s="541"/>
      <c r="V152" s="452"/>
    </row>
    <row r="153" spans="1:30" s="444" customFormat="1" x14ac:dyDescent="0.2">
      <c r="A153" s="543"/>
      <c r="L153" s="541"/>
      <c r="V153" s="452"/>
    </row>
    <row r="154" spans="1:30" s="444" customFormat="1" x14ac:dyDescent="0.2">
      <c r="A154" s="543"/>
      <c r="L154" s="541"/>
      <c r="V154" s="452"/>
    </row>
    <row r="155" spans="1:30" x14ac:dyDescent="0.2">
      <c r="A155" s="622"/>
      <c r="B155" s="445"/>
      <c r="C155" s="445"/>
      <c r="D155" s="445"/>
      <c r="E155" s="445"/>
      <c r="F155" s="445"/>
      <c r="G155" s="445"/>
      <c r="H155" s="445"/>
      <c r="I155" s="445"/>
      <c r="J155" s="445"/>
      <c r="K155" s="445"/>
      <c r="L155" s="544"/>
      <c r="M155" s="445"/>
      <c r="N155" s="445"/>
      <c r="O155" s="445"/>
      <c r="P155" s="445"/>
      <c r="Q155" s="445"/>
      <c r="R155" s="445"/>
      <c r="S155" s="445"/>
      <c r="T155" s="445"/>
    </row>
    <row r="156" spans="1:30" x14ac:dyDescent="0.2">
      <c r="A156" s="545"/>
      <c r="B156" s="445"/>
      <c r="C156" s="445"/>
      <c r="D156" s="445"/>
      <c r="E156" s="445"/>
      <c r="F156" s="445"/>
      <c r="G156" s="445"/>
      <c r="H156" s="445"/>
      <c r="I156" s="445"/>
      <c r="J156" s="445"/>
      <c r="K156" s="445"/>
      <c r="L156" s="544"/>
      <c r="M156" s="445"/>
      <c r="N156" s="445"/>
      <c r="O156" s="445"/>
      <c r="P156" s="445"/>
      <c r="Q156" s="445"/>
      <c r="R156" s="445"/>
      <c r="S156" s="445"/>
      <c r="T156" s="445"/>
      <c r="AD156" s="632"/>
    </row>
    <row r="157" spans="1:30" x14ac:dyDescent="0.2">
      <c r="A157" s="545"/>
      <c r="B157" s="445"/>
      <c r="C157" s="445"/>
      <c r="D157" s="445"/>
      <c r="E157" s="445"/>
      <c r="F157" s="445"/>
      <c r="G157" s="445"/>
      <c r="H157" s="445"/>
      <c r="I157" s="445"/>
      <c r="J157" s="445"/>
      <c r="K157" s="445"/>
      <c r="L157" s="544"/>
      <c r="M157" s="445"/>
      <c r="N157" s="445"/>
      <c r="O157" s="445"/>
      <c r="P157" s="445"/>
      <c r="Q157" s="445"/>
      <c r="R157" s="445"/>
      <c r="S157" s="445"/>
      <c r="T157" s="445"/>
    </row>
    <row r="158" spans="1:30" x14ac:dyDescent="0.2">
      <c r="A158" s="545"/>
      <c r="B158" s="445"/>
      <c r="C158" s="445"/>
      <c r="D158" s="445"/>
      <c r="E158" s="445"/>
      <c r="F158" s="445"/>
      <c r="G158" s="445"/>
      <c r="H158" s="445"/>
      <c r="I158" s="445"/>
      <c r="J158" s="445"/>
      <c r="K158" s="445"/>
      <c r="L158" s="544"/>
      <c r="M158" s="445"/>
      <c r="N158" s="445"/>
      <c r="O158" s="445"/>
      <c r="P158" s="445"/>
      <c r="Q158" s="445"/>
      <c r="R158" s="445"/>
      <c r="S158" s="445"/>
      <c r="T158" s="445"/>
    </row>
    <row r="159" spans="1:30" x14ac:dyDescent="0.2">
      <c r="A159" s="545"/>
      <c r="B159" s="445"/>
      <c r="C159" s="445"/>
      <c r="D159" s="445"/>
      <c r="E159" s="445"/>
      <c r="F159" s="445"/>
      <c r="G159" s="445"/>
      <c r="H159" s="445"/>
      <c r="I159" s="445"/>
      <c r="J159" s="445"/>
      <c r="K159" s="445"/>
      <c r="L159" s="544"/>
      <c r="M159" s="445"/>
      <c r="N159" s="445"/>
      <c r="O159" s="445"/>
      <c r="P159" s="445"/>
      <c r="Q159" s="445"/>
      <c r="R159" s="445"/>
      <c r="S159" s="445"/>
      <c r="T159" s="445"/>
    </row>
    <row r="160" spans="1:30" x14ac:dyDescent="0.2">
      <c r="A160" s="545"/>
      <c r="B160" s="445"/>
      <c r="C160" s="445"/>
      <c r="D160" s="445"/>
      <c r="E160" s="445"/>
      <c r="F160" s="445"/>
      <c r="G160" s="445"/>
      <c r="H160" s="445"/>
      <c r="I160" s="445"/>
      <c r="J160" s="445"/>
      <c r="K160" s="445"/>
      <c r="L160" s="544"/>
      <c r="M160" s="445"/>
      <c r="N160" s="445"/>
      <c r="O160" s="445"/>
      <c r="P160" s="445"/>
      <c r="Q160" s="445"/>
      <c r="R160" s="445"/>
      <c r="S160" s="445"/>
      <c r="T160" s="445"/>
    </row>
    <row r="161" spans="1:20" x14ac:dyDescent="0.2">
      <c r="A161" s="545"/>
      <c r="B161" s="445"/>
      <c r="C161" s="445"/>
      <c r="D161" s="445"/>
      <c r="E161" s="445"/>
      <c r="F161" s="445"/>
      <c r="G161" s="445"/>
      <c r="H161" s="445"/>
      <c r="I161" s="445"/>
      <c r="J161" s="445"/>
      <c r="K161" s="445"/>
      <c r="L161" s="544"/>
      <c r="M161" s="445"/>
      <c r="N161" s="445"/>
      <c r="O161" s="445"/>
      <c r="P161" s="445"/>
      <c r="Q161" s="445"/>
      <c r="R161" s="445"/>
      <c r="S161" s="445"/>
      <c r="T161" s="445"/>
    </row>
    <row r="162" spans="1:20" x14ac:dyDescent="0.2">
      <c r="A162" s="545"/>
      <c r="B162" s="445"/>
      <c r="C162" s="445"/>
      <c r="D162" s="445"/>
      <c r="E162" s="445"/>
      <c r="F162" s="445"/>
      <c r="G162" s="445"/>
      <c r="H162" s="445"/>
      <c r="I162" s="445"/>
      <c r="J162" s="445"/>
      <c r="K162" s="445"/>
      <c r="L162" s="544"/>
      <c r="M162" s="445"/>
      <c r="N162" s="445"/>
      <c r="O162" s="445"/>
      <c r="P162" s="445"/>
      <c r="Q162" s="445"/>
      <c r="R162" s="445"/>
      <c r="S162" s="445"/>
      <c r="T162" s="445"/>
    </row>
    <row r="163" spans="1:20" x14ac:dyDescent="0.2">
      <c r="A163" s="545"/>
      <c r="B163" s="445"/>
      <c r="C163" s="445"/>
      <c r="D163" s="445"/>
      <c r="E163" s="445"/>
      <c r="F163" s="445"/>
      <c r="G163" s="445"/>
      <c r="H163" s="445"/>
      <c r="I163" s="445"/>
      <c r="J163" s="445"/>
      <c r="K163" s="445"/>
      <c r="L163" s="544"/>
      <c r="M163" s="445"/>
      <c r="N163" s="445"/>
      <c r="O163" s="445"/>
      <c r="P163" s="445"/>
      <c r="Q163" s="445"/>
      <c r="R163" s="445"/>
      <c r="S163" s="445"/>
      <c r="T163" s="445"/>
    </row>
    <row r="164" spans="1:20" x14ac:dyDescent="0.2">
      <c r="A164" s="545"/>
      <c r="B164" s="445"/>
      <c r="C164" s="445"/>
      <c r="D164" s="445"/>
      <c r="E164" s="445"/>
      <c r="F164" s="445"/>
      <c r="G164" s="445"/>
      <c r="H164" s="445"/>
      <c r="I164" s="445"/>
      <c r="J164" s="445"/>
      <c r="K164" s="445"/>
      <c r="L164" s="544"/>
      <c r="M164" s="445"/>
      <c r="N164" s="445"/>
      <c r="O164" s="445"/>
      <c r="P164" s="445"/>
      <c r="Q164" s="445"/>
      <c r="R164" s="445"/>
      <c r="S164" s="445"/>
      <c r="T164" s="445"/>
    </row>
    <row r="165" spans="1:20" x14ac:dyDescent="0.2">
      <c r="A165" s="545"/>
      <c r="B165" s="445"/>
      <c r="C165" s="445"/>
      <c r="D165" s="445"/>
      <c r="E165" s="445"/>
      <c r="F165" s="445"/>
      <c r="G165" s="445"/>
      <c r="H165" s="445"/>
      <c r="I165" s="445"/>
      <c r="J165" s="445"/>
      <c r="K165" s="445"/>
      <c r="L165" s="544"/>
      <c r="M165" s="445"/>
      <c r="N165" s="445"/>
      <c r="O165" s="445"/>
      <c r="P165" s="445"/>
      <c r="Q165" s="445"/>
      <c r="R165" s="445"/>
      <c r="S165" s="445"/>
      <c r="T165" s="445"/>
    </row>
    <row r="166" spans="1:20" x14ac:dyDescent="0.2">
      <c r="A166" s="545"/>
      <c r="B166" s="445"/>
      <c r="C166" s="445"/>
      <c r="D166" s="445"/>
      <c r="E166" s="445"/>
      <c r="F166" s="445"/>
      <c r="G166" s="445"/>
      <c r="H166" s="445"/>
      <c r="I166" s="445"/>
      <c r="J166" s="445"/>
      <c r="K166" s="445"/>
      <c r="L166" s="544"/>
      <c r="M166" s="445"/>
      <c r="N166" s="445"/>
      <c r="O166" s="445"/>
      <c r="P166" s="445"/>
      <c r="Q166" s="445"/>
      <c r="R166" s="445"/>
      <c r="S166" s="445"/>
      <c r="T166" s="445"/>
    </row>
    <row r="167" spans="1:20" x14ac:dyDescent="0.2">
      <c r="A167" s="545"/>
      <c r="B167" s="445"/>
      <c r="C167" s="445"/>
      <c r="D167" s="445"/>
      <c r="E167" s="445"/>
      <c r="F167" s="445"/>
      <c r="G167" s="445"/>
      <c r="H167" s="445"/>
      <c r="I167" s="445"/>
      <c r="J167" s="445"/>
      <c r="K167" s="445"/>
      <c r="L167" s="544"/>
      <c r="M167" s="445"/>
      <c r="N167" s="445"/>
      <c r="O167" s="445"/>
      <c r="P167" s="445"/>
      <c r="Q167" s="445"/>
      <c r="R167" s="445"/>
      <c r="S167" s="445"/>
      <c r="T167" s="445"/>
    </row>
    <row r="168" spans="1:20" x14ac:dyDescent="0.2">
      <c r="A168" s="545"/>
      <c r="B168" s="445"/>
      <c r="C168" s="445"/>
      <c r="D168" s="445"/>
      <c r="E168" s="445"/>
      <c r="F168" s="445"/>
      <c r="G168" s="445"/>
      <c r="H168" s="445"/>
      <c r="I168" s="445"/>
      <c r="J168" s="445"/>
      <c r="K168" s="445"/>
      <c r="L168" s="544"/>
      <c r="M168" s="445"/>
      <c r="N168" s="445"/>
      <c r="O168" s="445"/>
      <c r="P168" s="445"/>
      <c r="Q168" s="445"/>
      <c r="R168" s="445"/>
      <c r="S168" s="445"/>
      <c r="T168" s="445"/>
    </row>
    <row r="200" spans="1:56" hidden="1" x14ac:dyDescent="0.2">
      <c r="A200" s="620">
        <f>SUM(A8:L114)</f>
        <v>3515</v>
      </c>
      <c r="BD200" s="621">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JD95 SZ95 ACV95 AMR95 AWN95 BGJ95 BQF95 CAB95 CJX95 CTT95 DDP95 DNL95 DXH95 EHD95 EQZ95 FAV95 FKR95 FUN95 GEJ95 GOF95 GYB95 HHX95 HRT95 IBP95 ILL95 IVH95 JFD95 JOZ95 JYV95 KIR95 KSN95 LCJ95 LMF95 LWB95 MFX95 MPT95 MZP95 NJL95 NTH95 ODD95 OMZ95 OWV95 PGR95 PQN95 QAJ95 QKF95 QUB95 RDX95 RNT95 RXP95 SHL95 SRH95 TBD95 TKZ95 TUV95 UER95 UON95 UYJ95 VIF95 VSB95 WBX95 WLT95 WVP95 H65631 JD65631 SZ65631 ACV65631 AMR65631 AWN65631 BGJ65631 BQF65631 CAB65631 CJX65631 CTT65631 DDP65631 DNL65631 DXH65631 EHD65631 EQZ65631 FAV65631 FKR65631 FUN65631 GEJ65631 GOF65631 GYB65631 HHX65631 HRT65631 IBP65631 ILL65631 IVH65631 JFD65631 JOZ65631 JYV65631 KIR65631 KSN65631 LCJ65631 LMF65631 LWB65631 MFX65631 MPT65631 MZP65631 NJL65631 NTH65631 ODD65631 OMZ65631 OWV65631 PGR65631 PQN65631 QAJ65631 QKF65631 QUB65631 RDX65631 RNT65631 RXP65631 SHL65631 SRH65631 TBD65631 TKZ65631 TUV65631 UER65631 UON65631 UYJ65631 VIF65631 VSB65631 WBX65631 WLT65631 WVP65631 H131167 JD131167 SZ131167 ACV131167 AMR131167 AWN131167 BGJ131167 BQF131167 CAB131167 CJX131167 CTT131167 DDP131167 DNL131167 DXH131167 EHD131167 EQZ131167 FAV131167 FKR131167 FUN131167 GEJ131167 GOF131167 GYB131167 HHX131167 HRT131167 IBP131167 ILL131167 IVH131167 JFD131167 JOZ131167 JYV131167 KIR131167 KSN131167 LCJ131167 LMF131167 LWB131167 MFX131167 MPT131167 MZP131167 NJL131167 NTH131167 ODD131167 OMZ131167 OWV131167 PGR131167 PQN131167 QAJ131167 QKF131167 QUB131167 RDX131167 RNT131167 RXP131167 SHL131167 SRH131167 TBD131167 TKZ131167 TUV131167 UER131167 UON131167 UYJ131167 VIF131167 VSB131167 WBX131167 WLT131167 WVP131167 H196703 JD196703 SZ196703 ACV196703 AMR196703 AWN196703 BGJ196703 BQF196703 CAB196703 CJX196703 CTT196703 DDP196703 DNL196703 DXH196703 EHD196703 EQZ196703 FAV196703 FKR196703 FUN196703 GEJ196703 GOF196703 GYB196703 HHX196703 HRT196703 IBP196703 ILL196703 IVH196703 JFD196703 JOZ196703 JYV196703 KIR196703 KSN196703 LCJ196703 LMF196703 LWB196703 MFX196703 MPT196703 MZP196703 NJL196703 NTH196703 ODD196703 OMZ196703 OWV196703 PGR196703 PQN196703 QAJ196703 QKF196703 QUB196703 RDX196703 RNT196703 RXP196703 SHL196703 SRH196703 TBD196703 TKZ196703 TUV196703 UER196703 UON196703 UYJ196703 VIF196703 VSB196703 WBX196703 WLT196703 WVP196703 H262239 JD262239 SZ262239 ACV262239 AMR262239 AWN262239 BGJ262239 BQF262239 CAB262239 CJX262239 CTT262239 DDP262239 DNL262239 DXH262239 EHD262239 EQZ262239 FAV262239 FKR262239 FUN262239 GEJ262239 GOF262239 GYB262239 HHX262239 HRT262239 IBP262239 ILL262239 IVH262239 JFD262239 JOZ262239 JYV262239 KIR262239 KSN262239 LCJ262239 LMF262239 LWB262239 MFX262239 MPT262239 MZP262239 NJL262239 NTH262239 ODD262239 OMZ262239 OWV262239 PGR262239 PQN262239 QAJ262239 QKF262239 QUB262239 RDX262239 RNT262239 RXP262239 SHL262239 SRH262239 TBD262239 TKZ262239 TUV262239 UER262239 UON262239 UYJ262239 VIF262239 VSB262239 WBX262239 WLT262239 WVP262239 H327775 JD327775 SZ327775 ACV327775 AMR327775 AWN327775 BGJ327775 BQF327775 CAB327775 CJX327775 CTT327775 DDP327775 DNL327775 DXH327775 EHD327775 EQZ327775 FAV327775 FKR327775 FUN327775 GEJ327775 GOF327775 GYB327775 HHX327775 HRT327775 IBP327775 ILL327775 IVH327775 JFD327775 JOZ327775 JYV327775 KIR327775 KSN327775 LCJ327775 LMF327775 LWB327775 MFX327775 MPT327775 MZP327775 NJL327775 NTH327775 ODD327775 OMZ327775 OWV327775 PGR327775 PQN327775 QAJ327775 QKF327775 QUB327775 RDX327775 RNT327775 RXP327775 SHL327775 SRH327775 TBD327775 TKZ327775 TUV327775 UER327775 UON327775 UYJ327775 VIF327775 VSB327775 WBX327775 WLT327775 WVP327775 H393311 JD393311 SZ393311 ACV393311 AMR393311 AWN393311 BGJ393311 BQF393311 CAB393311 CJX393311 CTT393311 DDP393311 DNL393311 DXH393311 EHD393311 EQZ393311 FAV393311 FKR393311 FUN393311 GEJ393311 GOF393311 GYB393311 HHX393311 HRT393311 IBP393311 ILL393311 IVH393311 JFD393311 JOZ393311 JYV393311 KIR393311 KSN393311 LCJ393311 LMF393311 LWB393311 MFX393311 MPT393311 MZP393311 NJL393311 NTH393311 ODD393311 OMZ393311 OWV393311 PGR393311 PQN393311 QAJ393311 QKF393311 QUB393311 RDX393311 RNT393311 RXP393311 SHL393311 SRH393311 TBD393311 TKZ393311 TUV393311 UER393311 UON393311 UYJ393311 VIF393311 VSB393311 WBX393311 WLT393311 WVP393311 H458847 JD458847 SZ458847 ACV458847 AMR458847 AWN458847 BGJ458847 BQF458847 CAB458847 CJX458847 CTT458847 DDP458847 DNL458847 DXH458847 EHD458847 EQZ458847 FAV458847 FKR458847 FUN458847 GEJ458847 GOF458847 GYB458847 HHX458847 HRT458847 IBP458847 ILL458847 IVH458847 JFD458847 JOZ458847 JYV458847 KIR458847 KSN458847 LCJ458847 LMF458847 LWB458847 MFX458847 MPT458847 MZP458847 NJL458847 NTH458847 ODD458847 OMZ458847 OWV458847 PGR458847 PQN458847 QAJ458847 QKF458847 QUB458847 RDX458847 RNT458847 RXP458847 SHL458847 SRH458847 TBD458847 TKZ458847 TUV458847 UER458847 UON458847 UYJ458847 VIF458847 VSB458847 WBX458847 WLT458847 WVP458847 H524383 JD524383 SZ524383 ACV524383 AMR524383 AWN524383 BGJ524383 BQF524383 CAB524383 CJX524383 CTT524383 DDP524383 DNL524383 DXH524383 EHD524383 EQZ524383 FAV524383 FKR524383 FUN524383 GEJ524383 GOF524383 GYB524383 HHX524383 HRT524383 IBP524383 ILL524383 IVH524383 JFD524383 JOZ524383 JYV524383 KIR524383 KSN524383 LCJ524383 LMF524383 LWB524383 MFX524383 MPT524383 MZP524383 NJL524383 NTH524383 ODD524383 OMZ524383 OWV524383 PGR524383 PQN524383 QAJ524383 QKF524383 QUB524383 RDX524383 RNT524383 RXP524383 SHL524383 SRH524383 TBD524383 TKZ524383 TUV524383 UER524383 UON524383 UYJ524383 VIF524383 VSB524383 WBX524383 WLT524383 WVP524383 H589919 JD589919 SZ589919 ACV589919 AMR589919 AWN589919 BGJ589919 BQF589919 CAB589919 CJX589919 CTT589919 DDP589919 DNL589919 DXH589919 EHD589919 EQZ589919 FAV589919 FKR589919 FUN589919 GEJ589919 GOF589919 GYB589919 HHX589919 HRT589919 IBP589919 ILL589919 IVH589919 JFD589919 JOZ589919 JYV589919 KIR589919 KSN589919 LCJ589919 LMF589919 LWB589919 MFX589919 MPT589919 MZP589919 NJL589919 NTH589919 ODD589919 OMZ589919 OWV589919 PGR589919 PQN589919 QAJ589919 QKF589919 QUB589919 RDX589919 RNT589919 RXP589919 SHL589919 SRH589919 TBD589919 TKZ589919 TUV589919 UER589919 UON589919 UYJ589919 VIF589919 VSB589919 WBX589919 WLT589919 WVP589919 H655455 JD655455 SZ655455 ACV655455 AMR655455 AWN655455 BGJ655455 BQF655455 CAB655455 CJX655455 CTT655455 DDP655455 DNL655455 DXH655455 EHD655455 EQZ655455 FAV655455 FKR655455 FUN655455 GEJ655455 GOF655455 GYB655455 HHX655455 HRT655455 IBP655455 ILL655455 IVH655455 JFD655455 JOZ655455 JYV655455 KIR655455 KSN655455 LCJ655455 LMF655455 LWB655455 MFX655455 MPT655455 MZP655455 NJL655455 NTH655455 ODD655455 OMZ655455 OWV655455 PGR655455 PQN655455 QAJ655455 QKF655455 QUB655455 RDX655455 RNT655455 RXP655455 SHL655455 SRH655455 TBD655455 TKZ655455 TUV655455 UER655455 UON655455 UYJ655455 VIF655455 VSB655455 WBX655455 WLT655455 WVP655455 H720991 JD720991 SZ720991 ACV720991 AMR720991 AWN720991 BGJ720991 BQF720991 CAB720991 CJX720991 CTT720991 DDP720991 DNL720991 DXH720991 EHD720991 EQZ720991 FAV720991 FKR720991 FUN720991 GEJ720991 GOF720991 GYB720991 HHX720991 HRT720991 IBP720991 ILL720991 IVH720991 JFD720991 JOZ720991 JYV720991 KIR720991 KSN720991 LCJ720991 LMF720991 LWB720991 MFX720991 MPT720991 MZP720991 NJL720991 NTH720991 ODD720991 OMZ720991 OWV720991 PGR720991 PQN720991 QAJ720991 QKF720991 QUB720991 RDX720991 RNT720991 RXP720991 SHL720991 SRH720991 TBD720991 TKZ720991 TUV720991 UER720991 UON720991 UYJ720991 VIF720991 VSB720991 WBX720991 WLT720991 WVP720991 H786527 JD786527 SZ786527 ACV786527 AMR786527 AWN786527 BGJ786527 BQF786527 CAB786527 CJX786527 CTT786527 DDP786527 DNL786527 DXH786527 EHD786527 EQZ786527 FAV786527 FKR786527 FUN786527 GEJ786527 GOF786527 GYB786527 HHX786527 HRT786527 IBP786527 ILL786527 IVH786527 JFD786527 JOZ786527 JYV786527 KIR786527 KSN786527 LCJ786527 LMF786527 LWB786527 MFX786527 MPT786527 MZP786527 NJL786527 NTH786527 ODD786527 OMZ786527 OWV786527 PGR786527 PQN786527 QAJ786527 QKF786527 QUB786527 RDX786527 RNT786527 RXP786527 SHL786527 SRH786527 TBD786527 TKZ786527 TUV786527 UER786527 UON786527 UYJ786527 VIF786527 VSB786527 WBX786527 WLT786527 WVP786527 H852063 JD852063 SZ852063 ACV852063 AMR852063 AWN852063 BGJ852063 BQF852063 CAB852063 CJX852063 CTT852063 DDP852063 DNL852063 DXH852063 EHD852063 EQZ852063 FAV852063 FKR852063 FUN852063 GEJ852063 GOF852063 GYB852063 HHX852063 HRT852063 IBP852063 ILL852063 IVH852063 JFD852063 JOZ852063 JYV852063 KIR852063 KSN852063 LCJ852063 LMF852063 LWB852063 MFX852063 MPT852063 MZP852063 NJL852063 NTH852063 ODD852063 OMZ852063 OWV852063 PGR852063 PQN852063 QAJ852063 QKF852063 QUB852063 RDX852063 RNT852063 RXP852063 SHL852063 SRH852063 TBD852063 TKZ852063 TUV852063 UER852063 UON852063 UYJ852063 VIF852063 VSB852063 WBX852063 WLT852063 WVP852063 H917599 JD917599 SZ917599 ACV917599 AMR917599 AWN917599 BGJ917599 BQF917599 CAB917599 CJX917599 CTT917599 DDP917599 DNL917599 DXH917599 EHD917599 EQZ917599 FAV917599 FKR917599 FUN917599 GEJ917599 GOF917599 GYB917599 HHX917599 HRT917599 IBP917599 ILL917599 IVH917599 JFD917599 JOZ917599 JYV917599 KIR917599 KSN917599 LCJ917599 LMF917599 LWB917599 MFX917599 MPT917599 MZP917599 NJL917599 NTH917599 ODD917599 OMZ917599 OWV917599 PGR917599 PQN917599 QAJ917599 QKF917599 QUB917599 RDX917599 RNT917599 RXP917599 SHL917599 SRH917599 TBD917599 TKZ917599 TUV917599 UER917599 UON917599 UYJ917599 VIF917599 VSB917599 WBX917599 WLT917599 WVP917599 H983135 JD983135 SZ983135 ACV983135 AMR983135 AWN983135 BGJ983135 BQF983135 CAB983135 CJX983135 CTT983135 DDP983135 DNL983135 DXH983135 EHD983135 EQZ983135 FAV983135 FKR983135 FUN983135 GEJ983135 GOF983135 GYB983135 HHX983135 HRT983135 IBP983135 ILL983135 IVH983135 JFD983135 JOZ983135 JYV983135 KIR983135 KSN983135 LCJ983135 LMF983135 LWB983135 MFX983135 MPT983135 MZP983135 NJL983135 NTH983135 ODD983135 OMZ983135 OWV983135 PGR983135 PQN983135 QAJ983135 QKF983135 QUB983135 RDX983135 RNT983135 RXP983135 SHL983135 SRH983135 TBD983135 TKZ983135 TUV983135 UER983135 UON983135 UYJ983135 VIF983135 VSB983135 WBX983135 WLT983135 WVP983135 F95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F65631 JB65631 SX65631 ACT65631 AMP65631 AWL65631 BGH65631 BQD65631 BZZ65631 CJV65631 CTR65631 DDN65631 DNJ65631 DXF65631 EHB65631 EQX65631 FAT65631 FKP65631 FUL65631 GEH65631 GOD65631 GXZ65631 HHV65631 HRR65631 IBN65631 ILJ65631 IVF65631 JFB65631 JOX65631 JYT65631 KIP65631 KSL65631 LCH65631 LMD65631 LVZ65631 MFV65631 MPR65631 MZN65631 NJJ65631 NTF65631 ODB65631 OMX65631 OWT65631 PGP65631 PQL65631 QAH65631 QKD65631 QTZ65631 RDV65631 RNR65631 RXN65631 SHJ65631 SRF65631 TBB65631 TKX65631 TUT65631 UEP65631 UOL65631 UYH65631 VID65631 VRZ65631 WBV65631 WLR65631 WVN65631 F131167 JB131167 SX131167 ACT131167 AMP131167 AWL131167 BGH131167 BQD131167 BZZ131167 CJV131167 CTR131167 DDN131167 DNJ131167 DXF131167 EHB131167 EQX131167 FAT131167 FKP131167 FUL131167 GEH131167 GOD131167 GXZ131167 HHV131167 HRR131167 IBN131167 ILJ131167 IVF131167 JFB131167 JOX131167 JYT131167 KIP131167 KSL131167 LCH131167 LMD131167 LVZ131167 MFV131167 MPR131167 MZN131167 NJJ131167 NTF131167 ODB131167 OMX131167 OWT131167 PGP131167 PQL131167 QAH131167 QKD131167 QTZ131167 RDV131167 RNR131167 RXN131167 SHJ131167 SRF131167 TBB131167 TKX131167 TUT131167 UEP131167 UOL131167 UYH131167 VID131167 VRZ131167 WBV131167 WLR131167 WVN131167 F196703 JB196703 SX196703 ACT196703 AMP196703 AWL196703 BGH196703 BQD196703 BZZ196703 CJV196703 CTR196703 DDN196703 DNJ196703 DXF196703 EHB196703 EQX196703 FAT196703 FKP196703 FUL196703 GEH196703 GOD196703 GXZ196703 HHV196703 HRR196703 IBN196703 ILJ196703 IVF196703 JFB196703 JOX196703 JYT196703 KIP196703 KSL196703 LCH196703 LMD196703 LVZ196703 MFV196703 MPR196703 MZN196703 NJJ196703 NTF196703 ODB196703 OMX196703 OWT196703 PGP196703 PQL196703 QAH196703 QKD196703 QTZ196703 RDV196703 RNR196703 RXN196703 SHJ196703 SRF196703 TBB196703 TKX196703 TUT196703 UEP196703 UOL196703 UYH196703 VID196703 VRZ196703 WBV196703 WLR196703 WVN196703 F262239 JB262239 SX262239 ACT262239 AMP262239 AWL262239 BGH262239 BQD262239 BZZ262239 CJV262239 CTR262239 DDN262239 DNJ262239 DXF262239 EHB262239 EQX262239 FAT262239 FKP262239 FUL262239 GEH262239 GOD262239 GXZ262239 HHV262239 HRR262239 IBN262239 ILJ262239 IVF262239 JFB262239 JOX262239 JYT262239 KIP262239 KSL262239 LCH262239 LMD262239 LVZ262239 MFV262239 MPR262239 MZN262239 NJJ262239 NTF262239 ODB262239 OMX262239 OWT262239 PGP262239 PQL262239 QAH262239 QKD262239 QTZ262239 RDV262239 RNR262239 RXN262239 SHJ262239 SRF262239 TBB262239 TKX262239 TUT262239 UEP262239 UOL262239 UYH262239 VID262239 VRZ262239 WBV262239 WLR262239 WVN262239 F327775 JB327775 SX327775 ACT327775 AMP327775 AWL327775 BGH327775 BQD327775 BZZ327775 CJV327775 CTR327775 DDN327775 DNJ327775 DXF327775 EHB327775 EQX327775 FAT327775 FKP327775 FUL327775 GEH327775 GOD327775 GXZ327775 HHV327775 HRR327775 IBN327775 ILJ327775 IVF327775 JFB327775 JOX327775 JYT327775 KIP327775 KSL327775 LCH327775 LMD327775 LVZ327775 MFV327775 MPR327775 MZN327775 NJJ327775 NTF327775 ODB327775 OMX327775 OWT327775 PGP327775 PQL327775 QAH327775 QKD327775 QTZ327775 RDV327775 RNR327775 RXN327775 SHJ327775 SRF327775 TBB327775 TKX327775 TUT327775 UEP327775 UOL327775 UYH327775 VID327775 VRZ327775 WBV327775 WLR327775 WVN327775 F393311 JB393311 SX393311 ACT393311 AMP393311 AWL393311 BGH393311 BQD393311 BZZ393311 CJV393311 CTR393311 DDN393311 DNJ393311 DXF393311 EHB393311 EQX393311 FAT393311 FKP393311 FUL393311 GEH393311 GOD393311 GXZ393311 HHV393311 HRR393311 IBN393311 ILJ393311 IVF393311 JFB393311 JOX393311 JYT393311 KIP393311 KSL393311 LCH393311 LMD393311 LVZ393311 MFV393311 MPR393311 MZN393311 NJJ393311 NTF393311 ODB393311 OMX393311 OWT393311 PGP393311 PQL393311 QAH393311 QKD393311 QTZ393311 RDV393311 RNR393311 RXN393311 SHJ393311 SRF393311 TBB393311 TKX393311 TUT393311 UEP393311 UOL393311 UYH393311 VID393311 VRZ393311 WBV393311 WLR393311 WVN393311 F458847 JB458847 SX458847 ACT458847 AMP458847 AWL458847 BGH458847 BQD458847 BZZ458847 CJV458847 CTR458847 DDN458847 DNJ458847 DXF458847 EHB458847 EQX458847 FAT458847 FKP458847 FUL458847 GEH458847 GOD458847 GXZ458847 HHV458847 HRR458847 IBN458847 ILJ458847 IVF458847 JFB458847 JOX458847 JYT458847 KIP458847 KSL458847 LCH458847 LMD458847 LVZ458847 MFV458847 MPR458847 MZN458847 NJJ458847 NTF458847 ODB458847 OMX458847 OWT458847 PGP458847 PQL458847 QAH458847 QKD458847 QTZ458847 RDV458847 RNR458847 RXN458847 SHJ458847 SRF458847 TBB458847 TKX458847 TUT458847 UEP458847 UOL458847 UYH458847 VID458847 VRZ458847 WBV458847 WLR458847 WVN458847 F524383 JB524383 SX524383 ACT524383 AMP524383 AWL524383 BGH524383 BQD524383 BZZ524383 CJV524383 CTR524383 DDN524383 DNJ524383 DXF524383 EHB524383 EQX524383 FAT524383 FKP524383 FUL524383 GEH524383 GOD524383 GXZ524383 HHV524383 HRR524383 IBN524383 ILJ524383 IVF524383 JFB524383 JOX524383 JYT524383 KIP524383 KSL524383 LCH524383 LMD524383 LVZ524383 MFV524383 MPR524383 MZN524383 NJJ524383 NTF524383 ODB524383 OMX524383 OWT524383 PGP524383 PQL524383 QAH524383 QKD524383 QTZ524383 RDV524383 RNR524383 RXN524383 SHJ524383 SRF524383 TBB524383 TKX524383 TUT524383 UEP524383 UOL524383 UYH524383 VID524383 VRZ524383 WBV524383 WLR524383 WVN524383 F589919 JB589919 SX589919 ACT589919 AMP589919 AWL589919 BGH589919 BQD589919 BZZ589919 CJV589919 CTR589919 DDN589919 DNJ589919 DXF589919 EHB589919 EQX589919 FAT589919 FKP589919 FUL589919 GEH589919 GOD589919 GXZ589919 HHV589919 HRR589919 IBN589919 ILJ589919 IVF589919 JFB589919 JOX589919 JYT589919 KIP589919 KSL589919 LCH589919 LMD589919 LVZ589919 MFV589919 MPR589919 MZN589919 NJJ589919 NTF589919 ODB589919 OMX589919 OWT589919 PGP589919 PQL589919 QAH589919 QKD589919 QTZ589919 RDV589919 RNR589919 RXN589919 SHJ589919 SRF589919 TBB589919 TKX589919 TUT589919 UEP589919 UOL589919 UYH589919 VID589919 VRZ589919 WBV589919 WLR589919 WVN589919 F655455 JB655455 SX655455 ACT655455 AMP655455 AWL655455 BGH655455 BQD655455 BZZ655455 CJV655455 CTR655455 DDN655455 DNJ655455 DXF655455 EHB655455 EQX655455 FAT655455 FKP655455 FUL655455 GEH655455 GOD655455 GXZ655455 HHV655455 HRR655455 IBN655455 ILJ655455 IVF655455 JFB655455 JOX655455 JYT655455 KIP655455 KSL655455 LCH655455 LMD655455 LVZ655455 MFV655455 MPR655455 MZN655455 NJJ655455 NTF655455 ODB655455 OMX655455 OWT655455 PGP655455 PQL655455 QAH655455 QKD655455 QTZ655455 RDV655455 RNR655455 RXN655455 SHJ655455 SRF655455 TBB655455 TKX655455 TUT655455 UEP655455 UOL655455 UYH655455 VID655455 VRZ655455 WBV655455 WLR655455 WVN655455 F720991 JB720991 SX720991 ACT720991 AMP720991 AWL720991 BGH720991 BQD720991 BZZ720991 CJV720991 CTR720991 DDN720991 DNJ720991 DXF720991 EHB720991 EQX720991 FAT720991 FKP720991 FUL720991 GEH720991 GOD720991 GXZ720991 HHV720991 HRR720991 IBN720991 ILJ720991 IVF720991 JFB720991 JOX720991 JYT720991 KIP720991 KSL720991 LCH720991 LMD720991 LVZ720991 MFV720991 MPR720991 MZN720991 NJJ720991 NTF720991 ODB720991 OMX720991 OWT720991 PGP720991 PQL720991 QAH720991 QKD720991 QTZ720991 RDV720991 RNR720991 RXN720991 SHJ720991 SRF720991 TBB720991 TKX720991 TUT720991 UEP720991 UOL720991 UYH720991 VID720991 VRZ720991 WBV720991 WLR720991 WVN720991 F786527 JB786527 SX786527 ACT786527 AMP786527 AWL786527 BGH786527 BQD786527 BZZ786527 CJV786527 CTR786527 DDN786527 DNJ786527 DXF786527 EHB786527 EQX786527 FAT786527 FKP786527 FUL786527 GEH786527 GOD786527 GXZ786527 HHV786527 HRR786527 IBN786527 ILJ786527 IVF786527 JFB786527 JOX786527 JYT786527 KIP786527 KSL786527 LCH786527 LMD786527 LVZ786527 MFV786527 MPR786527 MZN786527 NJJ786527 NTF786527 ODB786527 OMX786527 OWT786527 PGP786527 PQL786527 QAH786527 QKD786527 QTZ786527 RDV786527 RNR786527 RXN786527 SHJ786527 SRF786527 TBB786527 TKX786527 TUT786527 UEP786527 UOL786527 UYH786527 VID786527 VRZ786527 WBV786527 WLR786527 WVN786527 F852063 JB852063 SX852063 ACT852063 AMP852063 AWL852063 BGH852063 BQD852063 BZZ852063 CJV852063 CTR852063 DDN852063 DNJ852063 DXF852063 EHB852063 EQX852063 FAT852063 FKP852063 FUL852063 GEH852063 GOD852063 GXZ852063 HHV852063 HRR852063 IBN852063 ILJ852063 IVF852063 JFB852063 JOX852063 JYT852063 KIP852063 KSL852063 LCH852063 LMD852063 LVZ852063 MFV852063 MPR852063 MZN852063 NJJ852063 NTF852063 ODB852063 OMX852063 OWT852063 PGP852063 PQL852063 QAH852063 QKD852063 QTZ852063 RDV852063 RNR852063 RXN852063 SHJ852063 SRF852063 TBB852063 TKX852063 TUT852063 UEP852063 UOL852063 UYH852063 VID852063 VRZ852063 WBV852063 WLR852063 WVN852063 F917599 JB917599 SX917599 ACT917599 AMP917599 AWL917599 BGH917599 BQD917599 BZZ917599 CJV917599 CTR917599 DDN917599 DNJ917599 DXF917599 EHB917599 EQX917599 FAT917599 FKP917599 FUL917599 GEH917599 GOD917599 GXZ917599 HHV917599 HRR917599 IBN917599 ILJ917599 IVF917599 JFB917599 JOX917599 JYT917599 KIP917599 KSL917599 LCH917599 LMD917599 LVZ917599 MFV917599 MPR917599 MZN917599 NJJ917599 NTF917599 ODB917599 OMX917599 OWT917599 PGP917599 PQL917599 QAH917599 QKD917599 QTZ917599 RDV917599 RNR917599 RXN917599 SHJ917599 SRF917599 TBB917599 TKX917599 TUT917599 UEP917599 UOL917599 UYH917599 VID917599 VRZ917599 WBV917599 WLR917599 WVN917599 F983135 JB983135 SX983135 ACT983135 AMP983135 AWL983135 BGH983135 BQD983135 BZZ983135 CJV983135 CTR983135 DDN983135 DNJ983135 DXF983135 EHB983135 EQX983135 FAT983135 FKP983135 FUL983135 GEH983135 GOD983135 GXZ983135 HHV983135 HRR983135 IBN983135 ILJ983135 IVF983135 JFB983135 JOX983135 JYT983135 KIP983135 KSL983135 LCH983135 LMD983135 LVZ983135 MFV983135 MPR983135 MZN983135 NJJ983135 NTF983135 ODB983135 OMX983135 OWT983135 PGP983135 PQL983135 QAH983135 QKD983135 QTZ983135 RDV983135 RNR983135 RXN983135 SHJ983135 SRF983135 TBB983135 TKX983135 TUT983135 UEP983135 UOL983135 UYH983135 VID983135 VRZ983135 WBV983135 WLR983135 WVN983135 D95 IZ95 SV95 ACR95 AMN95 AWJ95 BGF95 BQB95 BZX95 CJT95 CTP95 DDL95 DNH95 DXD95 EGZ95 EQV95 FAR95 FKN95 FUJ95 GEF95 GOB95 GXX95 HHT95 HRP95 IBL95 ILH95 IVD95 JEZ95 JOV95 JYR95 KIN95 KSJ95 LCF95 LMB95 LVX95 MFT95 MPP95 MZL95 NJH95 NTD95 OCZ95 OMV95 OWR95 PGN95 PQJ95 QAF95 QKB95 QTX95 RDT95 RNP95 RXL95 SHH95 SRD95 TAZ95 TKV95 TUR95 UEN95 UOJ95 UYF95 VIB95 VRX95 WBT95 WLP95 WVL95 D65631 IZ65631 SV65631 ACR65631 AMN65631 AWJ65631 BGF65631 BQB65631 BZX65631 CJT65631 CTP65631 DDL65631 DNH65631 DXD65631 EGZ65631 EQV65631 FAR65631 FKN65631 FUJ65631 GEF65631 GOB65631 GXX65631 HHT65631 HRP65631 IBL65631 ILH65631 IVD65631 JEZ65631 JOV65631 JYR65631 KIN65631 KSJ65631 LCF65631 LMB65631 LVX65631 MFT65631 MPP65631 MZL65631 NJH65631 NTD65631 OCZ65631 OMV65631 OWR65631 PGN65631 PQJ65631 QAF65631 QKB65631 QTX65631 RDT65631 RNP65631 RXL65631 SHH65631 SRD65631 TAZ65631 TKV65631 TUR65631 UEN65631 UOJ65631 UYF65631 VIB65631 VRX65631 WBT65631 WLP65631 WVL65631 D131167 IZ131167 SV131167 ACR131167 AMN131167 AWJ131167 BGF131167 BQB131167 BZX131167 CJT131167 CTP131167 DDL131167 DNH131167 DXD131167 EGZ131167 EQV131167 FAR131167 FKN131167 FUJ131167 GEF131167 GOB131167 GXX131167 HHT131167 HRP131167 IBL131167 ILH131167 IVD131167 JEZ131167 JOV131167 JYR131167 KIN131167 KSJ131167 LCF131167 LMB131167 LVX131167 MFT131167 MPP131167 MZL131167 NJH131167 NTD131167 OCZ131167 OMV131167 OWR131167 PGN131167 PQJ131167 QAF131167 QKB131167 QTX131167 RDT131167 RNP131167 RXL131167 SHH131167 SRD131167 TAZ131167 TKV131167 TUR131167 UEN131167 UOJ131167 UYF131167 VIB131167 VRX131167 WBT131167 WLP131167 WVL131167 D196703 IZ196703 SV196703 ACR196703 AMN196703 AWJ196703 BGF196703 BQB196703 BZX196703 CJT196703 CTP196703 DDL196703 DNH196703 DXD196703 EGZ196703 EQV196703 FAR196703 FKN196703 FUJ196703 GEF196703 GOB196703 GXX196703 HHT196703 HRP196703 IBL196703 ILH196703 IVD196703 JEZ196703 JOV196703 JYR196703 KIN196703 KSJ196703 LCF196703 LMB196703 LVX196703 MFT196703 MPP196703 MZL196703 NJH196703 NTD196703 OCZ196703 OMV196703 OWR196703 PGN196703 PQJ196703 QAF196703 QKB196703 QTX196703 RDT196703 RNP196703 RXL196703 SHH196703 SRD196703 TAZ196703 TKV196703 TUR196703 UEN196703 UOJ196703 UYF196703 VIB196703 VRX196703 WBT196703 WLP196703 WVL196703 D262239 IZ262239 SV262239 ACR262239 AMN262239 AWJ262239 BGF262239 BQB262239 BZX262239 CJT262239 CTP262239 DDL262239 DNH262239 DXD262239 EGZ262239 EQV262239 FAR262239 FKN262239 FUJ262239 GEF262239 GOB262239 GXX262239 HHT262239 HRP262239 IBL262239 ILH262239 IVD262239 JEZ262239 JOV262239 JYR262239 KIN262239 KSJ262239 LCF262239 LMB262239 LVX262239 MFT262239 MPP262239 MZL262239 NJH262239 NTD262239 OCZ262239 OMV262239 OWR262239 PGN262239 PQJ262239 QAF262239 QKB262239 QTX262239 RDT262239 RNP262239 RXL262239 SHH262239 SRD262239 TAZ262239 TKV262239 TUR262239 UEN262239 UOJ262239 UYF262239 VIB262239 VRX262239 WBT262239 WLP262239 WVL262239 D327775 IZ327775 SV327775 ACR327775 AMN327775 AWJ327775 BGF327775 BQB327775 BZX327775 CJT327775 CTP327775 DDL327775 DNH327775 DXD327775 EGZ327775 EQV327775 FAR327775 FKN327775 FUJ327775 GEF327775 GOB327775 GXX327775 HHT327775 HRP327775 IBL327775 ILH327775 IVD327775 JEZ327775 JOV327775 JYR327775 KIN327775 KSJ327775 LCF327775 LMB327775 LVX327775 MFT327775 MPP327775 MZL327775 NJH327775 NTD327775 OCZ327775 OMV327775 OWR327775 PGN327775 PQJ327775 QAF327775 QKB327775 QTX327775 RDT327775 RNP327775 RXL327775 SHH327775 SRD327775 TAZ327775 TKV327775 TUR327775 UEN327775 UOJ327775 UYF327775 VIB327775 VRX327775 WBT327775 WLP327775 WVL327775 D393311 IZ393311 SV393311 ACR393311 AMN393311 AWJ393311 BGF393311 BQB393311 BZX393311 CJT393311 CTP393311 DDL393311 DNH393311 DXD393311 EGZ393311 EQV393311 FAR393311 FKN393311 FUJ393311 GEF393311 GOB393311 GXX393311 HHT393311 HRP393311 IBL393311 ILH393311 IVD393311 JEZ393311 JOV393311 JYR393311 KIN393311 KSJ393311 LCF393311 LMB393311 LVX393311 MFT393311 MPP393311 MZL393311 NJH393311 NTD393311 OCZ393311 OMV393311 OWR393311 PGN393311 PQJ393311 QAF393311 QKB393311 QTX393311 RDT393311 RNP393311 RXL393311 SHH393311 SRD393311 TAZ393311 TKV393311 TUR393311 UEN393311 UOJ393311 UYF393311 VIB393311 VRX393311 WBT393311 WLP393311 WVL393311 D458847 IZ458847 SV458847 ACR458847 AMN458847 AWJ458847 BGF458847 BQB458847 BZX458847 CJT458847 CTP458847 DDL458847 DNH458847 DXD458847 EGZ458847 EQV458847 FAR458847 FKN458847 FUJ458847 GEF458847 GOB458847 GXX458847 HHT458847 HRP458847 IBL458847 ILH458847 IVD458847 JEZ458847 JOV458847 JYR458847 KIN458847 KSJ458847 LCF458847 LMB458847 LVX458847 MFT458847 MPP458847 MZL458847 NJH458847 NTD458847 OCZ458847 OMV458847 OWR458847 PGN458847 PQJ458847 QAF458847 QKB458847 QTX458847 RDT458847 RNP458847 RXL458847 SHH458847 SRD458847 TAZ458847 TKV458847 TUR458847 UEN458847 UOJ458847 UYF458847 VIB458847 VRX458847 WBT458847 WLP458847 WVL458847 D524383 IZ524383 SV524383 ACR524383 AMN524383 AWJ524383 BGF524383 BQB524383 BZX524383 CJT524383 CTP524383 DDL524383 DNH524383 DXD524383 EGZ524383 EQV524383 FAR524383 FKN524383 FUJ524383 GEF524383 GOB524383 GXX524383 HHT524383 HRP524383 IBL524383 ILH524383 IVD524383 JEZ524383 JOV524383 JYR524383 KIN524383 KSJ524383 LCF524383 LMB524383 LVX524383 MFT524383 MPP524383 MZL524383 NJH524383 NTD524383 OCZ524383 OMV524383 OWR524383 PGN524383 PQJ524383 QAF524383 QKB524383 QTX524383 RDT524383 RNP524383 RXL524383 SHH524383 SRD524383 TAZ524383 TKV524383 TUR524383 UEN524383 UOJ524383 UYF524383 VIB524383 VRX524383 WBT524383 WLP524383 WVL524383 D589919 IZ589919 SV589919 ACR589919 AMN589919 AWJ589919 BGF589919 BQB589919 BZX589919 CJT589919 CTP589919 DDL589919 DNH589919 DXD589919 EGZ589919 EQV589919 FAR589919 FKN589919 FUJ589919 GEF589919 GOB589919 GXX589919 HHT589919 HRP589919 IBL589919 ILH589919 IVD589919 JEZ589919 JOV589919 JYR589919 KIN589919 KSJ589919 LCF589919 LMB589919 LVX589919 MFT589919 MPP589919 MZL589919 NJH589919 NTD589919 OCZ589919 OMV589919 OWR589919 PGN589919 PQJ589919 QAF589919 QKB589919 QTX589919 RDT589919 RNP589919 RXL589919 SHH589919 SRD589919 TAZ589919 TKV589919 TUR589919 UEN589919 UOJ589919 UYF589919 VIB589919 VRX589919 WBT589919 WLP589919 WVL589919 D655455 IZ655455 SV655455 ACR655455 AMN655455 AWJ655455 BGF655455 BQB655455 BZX655455 CJT655455 CTP655455 DDL655455 DNH655455 DXD655455 EGZ655455 EQV655455 FAR655455 FKN655455 FUJ655455 GEF655455 GOB655455 GXX655455 HHT655455 HRP655455 IBL655455 ILH655455 IVD655455 JEZ655455 JOV655455 JYR655455 KIN655455 KSJ655455 LCF655455 LMB655455 LVX655455 MFT655455 MPP655455 MZL655455 NJH655455 NTD655455 OCZ655455 OMV655455 OWR655455 PGN655455 PQJ655455 QAF655455 QKB655455 QTX655455 RDT655455 RNP655455 RXL655455 SHH655455 SRD655455 TAZ655455 TKV655455 TUR655455 UEN655455 UOJ655455 UYF655455 VIB655455 VRX655455 WBT655455 WLP655455 WVL655455 D720991 IZ720991 SV720991 ACR720991 AMN720991 AWJ720991 BGF720991 BQB720991 BZX720991 CJT720991 CTP720991 DDL720991 DNH720991 DXD720991 EGZ720991 EQV720991 FAR720991 FKN720991 FUJ720991 GEF720991 GOB720991 GXX720991 HHT720991 HRP720991 IBL720991 ILH720991 IVD720991 JEZ720991 JOV720991 JYR720991 KIN720991 KSJ720991 LCF720991 LMB720991 LVX720991 MFT720991 MPP720991 MZL720991 NJH720991 NTD720991 OCZ720991 OMV720991 OWR720991 PGN720991 PQJ720991 QAF720991 QKB720991 QTX720991 RDT720991 RNP720991 RXL720991 SHH720991 SRD720991 TAZ720991 TKV720991 TUR720991 UEN720991 UOJ720991 UYF720991 VIB720991 VRX720991 WBT720991 WLP720991 WVL720991 D786527 IZ786527 SV786527 ACR786527 AMN786527 AWJ786527 BGF786527 BQB786527 BZX786527 CJT786527 CTP786527 DDL786527 DNH786527 DXD786527 EGZ786527 EQV786527 FAR786527 FKN786527 FUJ786527 GEF786527 GOB786527 GXX786527 HHT786527 HRP786527 IBL786527 ILH786527 IVD786527 JEZ786527 JOV786527 JYR786527 KIN786527 KSJ786527 LCF786527 LMB786527 LVX786527 MFT786527 MPP786527 MZL786527 NJH786527 NTD786527 OCZ786527 OMV786527 OWR786527 PGN786527 PQJ786527 QAF786527 QKB786527 QTX786527 RDT786527 RNP786527 RXL786527 SHH786527 SRD786527 TAZ786527 TKV786527 TUR786527 UEN786527 UOJ786527 UYF786527 VIB786527 VRX786527 WBT786527 WLP786527 WVL786527 D852063 IZ852063 SV852063 ACR852063 AMN852063 AWJ852063 BGF852063 BQB852063 BZX852063 CJT852063 CTP852063 DDL852063 DNH852063 DXD852063 EGZ852063 EQV852063 FAR852063 FKN852063 FUJ852063 GEF852063 GOB852063 GXX852063 HHT852063 HRP852063 IBL852063 ILH852063 IVD852063 JEZ852063 JOV852063 JYR852063 KIN852063 KSJ852063 LCF852063 LMB852063 LVX852063 MFT852063 MPP852063 MZL852063 NJH852063 NTD852063 OCZ852063 OMV852063 OWR852063 PGN852063 PQJ852063 QAF852063 QKB852063 QTX852063 RDT852063 RNP852063 RXL852063 SHH852063 SRD852063 TAZ852063 TKV852063 TUR852063 UEN852063 UOJ852063 UYF852063 VIB852063 VRX852063 WBT852063 WLP852063 WVL852063 D917599 IZ917599 SV917599 ACR917599 AMN917599 AWJ917599 BGF917599 BQB917599 BZX917599 CJT917599 CTP917599 DDL917599 DNH917599 DXD917599 EGZ917599 EQV917599 FAR917599 FKN917599 FUJ917599 GEF917599 GOB917599 GXX917599 HHT917599 HRP917599 IBL917599 ILH917599 IVD917599 JEZ917599 JOV917599 JYR917599 KIN917599 KSJ917599 LCF917599 LMB917599 LVX917599 MFT917599 MPP917599 MZL917599 NJH917599 NTD917599 OCZ917599 OMV917599 OWR917599 PGN917599 PQJ917599 QAF917599 QKB917599 QTX917599 RDT917599 RNP917599 RXL917599 SHH917599 SRD917599 TAZ917599 TKV917599 TUR917599 UEN917599 UOJ917599 UYF917599 VIB917599 VRX917599 WBT917599 WLP917599 WVL917599 D983135 IZ983135 SV983135 ACR983135 AMN983135 AWJ983135 BGF983135 BQB983135 BZX983135 CJT983135 CTP983135 DDL983135 DNH983135 DXD983135 EGZ983135 EQV983135 FAR983135 FKN983135 FUJ983135 GEF983135 GOB983135 GXX983135 HHT983135 HRP983135 IBL983135 ILH983135 IVD983135 JEZ983135 JOV983135 JYR983135 KIN983135 KSJ983135 LCF983135 LMB983135 LVX983135 MFT983135 MPP983135 MZL983135 NJH983135 NTD983135 OCZ983135 OMV983135 OWR983135 PGN983135 PQJ983135 QAF983135 QKB983135 QTX983135 RDT983135 RNP983135 RXL983135 SHH983135 SRD983135 TAZ983135 TKV983135 TUR983135 UEN983135 UOJ983135 UYF983135 VIB983135 VRX983135 WBT983135 WLP983135 WVL983135">
      <formula1>"bloq"</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0"/>
  <sheetViews>
    <sheetView topLeftCell="A34" workbookViewId="0">
      <selection activeCell="G33" sqref="G33"/>
    </sheetView>
  </sheetViews>
  <sheetFormatPr baseColWidth="10" defaultRowHeight="12.75" x14ac:dyDescent="0.2"/>
  <cols>
    <col min="1" max="1" width="26.42578125" style="214" customWidth="1"/>
    <col min="2" max="2" width="30" style="426" customWidth="1"/>
    <col min="3" max="3" width="12.7109375" style="426" customWidth="1"/>
    <col min="4" max="4" width="10.7109375" style="426" customWidth="1"/>
    <col min="5" max="5" width="10.85546875" style="426" customWidth="1"/>
    <col min="6" max="11" width="10.7109375" style="426" customWidth="1"/>
    <col min="12" max="12" width="10.7109375" style="212" customWidth="1"/>
    <col min="13" max="20" width="13.140625" style="426" customWidth="1"/>
    <col min="21" max="21" width="13.140625" style="445" customWidth="1"/>
    <col min="22" max="22" width="13.140625" style="208" customWidth="1"/>
    <col min="23" max="23" width="13.5703125" style="445" customWidth="1"/>
    <col min="24" max="28" width="14.140625" style="445" customWidth="1"/>
    <col min="29" max="52" width="13.140625" style="445" customWidth="1"/>
    <col min="53" max="58" width="13.140625" style="445" hidden="1" customWidth="1"/>
    <col min="59" max="60" width="13.140625" style="445" customWidth="1"/>
    <col min="61" max="74" width="12.5703125" style="445" customWidth="1"/>
    <col min="75" max="256" width="11.42578125" style="445"/>
    <col min="257" max="257" width="26.42578125" style="445" customWidth="1"/>
    <col min="258" max="258" width="30" style="445" customWidth="1"/>
    <col min="259" max="259" width="12.7109375" style="445" customWidth="1"/>
    <col min="260" max="260" width="10.7109375" style="445" customWidth="1"/>
    <col min="261" max="261" width="10.85546875" style="445" customWidth="1"/>
    <col min="262" max="268" width="10.7109375" style="445" customWidth="1"/>
    <col min="269" max="278" width="13.140625" style="445" customWidth="1"/>
    <col min="279" max="279" width="13.5703125" style="445" customWidth="1"/>
    <col min="280" max="284" width="14.140625" style="445" customWidth="1"/>
    <col min="285" max="308" width="13.140625" style="445" customWidth="1"/>
    <col min="309" max="314" width="0" style="445" hidden="1" customWidth="1"/>
    <col min="315" max="316" width="13.140625" style="445" customWidth="1"/>
    <col min="317" max="330" width="12.5703125" style="445" customWidth="1"/>
    <col min="331" max="512" width="11.42578125" style="445"/>
    <col min="513" max="513" width="26.42578125" style="445" customWidth="1"/>
    <col min="514" max="514" width="30" style="445" customWidth="1"/>
    <col min="515" max="515" width="12.7109375" style="445" customWidth="1"/>
    <col min="516" max="516" width="10.7109375" style="445" customWidth="1"/>
    <col min="517" max="517" width="10.85546875" style="445" customWidth="1"/>
    <col min="518" max="524" width="10.7109375" style="445" customWidth="1"/>
    <col min="525" max="534" width="13.140625" style="445" customWidth="1"/>
    <col min="535" max="535" width="13.5703125" style="445" customWidth="1"/>
    <col min="536" max="540" width="14.140625" style="445" customWidth="1"/>
    <col min="541" max="564" width="13.140625" style="445" customWidth="1"/>
    <col min="565" max="570" width="0" style="445" hidden="1" customWidth="1"/>
    <col min="571" max="572" width="13.140625" style="445" customWidth="1"/>
    <col min="573" max="586" width="12.5703125" style="445" customWidth="1"/>
    <col min="587" max="768" width="11.42578125" style="445"/>
    <col min="769" max="769" width="26.42578125" style="445" customWidth="1"/>
    <col min="770" max="770" width="30" style="445" customWidth="1"/>
    <col min="771" max="771" width="12.7109375" style="445" customWidth="1"/>
    <col min="772" max="772" width="10.7109375" style="445" customWidth="1"/>
    <col min="773" max="773" width="10.85546875" style="445" customWidth="1"/>
    <col min="774" max="780" width="10.7109375" style="445" customWidth="1"/>
    <col min="781" max="790" width="13.140625" style="445" customWidth="1"/>
    <col min="791" max="791" width="13.5703125" style="445" customWidth="1"/>
    <col min="792" max="796" width="14.140625" style="445" customWidth="1"/>
    <col min="797" max="820" width="13.140625" style="445" customWidth="1"/>
    <col min="821" max="826" width="0" style="445" hidden="1" customWidth="1"/>
    <col min="827" max="828" width="13.140625" style="445" customWidth="1"/>
    <col min="829" max="842" width="12.5703125" style="445" customWidth="1"/>
    <col min="843" max="1024" width="11.42578125" style="445"/>
    <col min="1025" max="1025" width="26.42578125" style="445" customWidth="1"/>
    <col min="1026" max="1026" width="30" style="445" customWidth="1"/>
    <col min="1027" max="1027" width="12.7109375" style="445" customWidth="1"/>
    <col min="1028" max="1028" width="10.7109375" style="445" customWidth="1"/>
    <col min="1029" max="1029" width="10.85546875" style="445" customWidth="1"/>
    <col min="1030" max="1036" width="10.7109375" style="445" customWidth="1"/>
    <col min="1037" max="1046" width="13.140625" style="445" customWidth="1"/>
    <col min="1047" max="1047" width="13.5703125" style="445" customWidth="1"/>
    <col min="1048" max="1052" width="14.140625" style="445" customWidth="1"/>
    <col min="1053" max="1076" width="13.140625" style="445" customWidth="1"/>
    <col min="1077" max="1082" width="0" style="445" hidden="1" customWidth="1"/>
    <col min="1083" max="1084" width="13.140625" style="445" customWidth="1"/>
    <col min="1085" max="1098" width="12.5703125" style="445" customWidth="1"/>
    <col min="1099" max="1280" width="11.42578125" style="445"/>
    <col min="1281" max="1281" width="26.42578125" style="445" customWidth="1"/>
    <col min="1282" max="1282" width="30" style="445" customWidth="1"/>
    <col min="1283" max="1283" width="12.7109375" style="445" customWidth="1"/>
    <col min="1284" max="1284" width="10.7109375" style="445" customWidth="1"/>
    <col min="1285" max="1285" width="10.85546875" style="445" customWidth="1"/>
    <col min="1286" max="1292" width="10.7109375" style="445" customWidth="1"/>
    <col min="1293" max="1302" width="13.140625" style="445" customWidth="1"/>
    <col min="1303" max="1303" width="13.5703125" style="445" customWidth="1"/>
    <col min="1304" max="1308" width="14.140625" style="445" customWidth="1"/>
    <col min="1309" max="1332" width="13.140625" style="445" customWidth="1"/>
    <col min="1333" max="1338" width="0" style="445" hidden="1" customWidth="1"/>
    <col min="1339" max="1340" width="13.140625" style="445" customWidth="1"/>
    <col min="1341" max="1354" width="12.5703125" style="445" customWidth="1"/>
    <col min="1355" max="1536" width="11.42578125" style="445"/>
    <col min="1537" max="1537" width="26.42578125" style="445" customWidth="1"/>
    <col min="1538" max="1538" width="30" style="445" customWidth="1"/>
    <col min="1539" max="1539" width="12.7109375" style="445" customWidth="1"/>
    <col min="1540" max="1540" width="10.7109375" style="445" customWidth="1"/>
    <col min="1541" max="1541" width="10.85546875" style="445" customWidth="1"/>
    <col min="1542" max="1548" width="10.7109375" style="445" customWidth="1"/>
    <col min="1549" max="1558" width="13.140625" style="445" customWidth="1"/>
    <col min="1559" max="1559" width="13.5703125" style="445" customWidth="1"/>
    <col min="1560" max="1564" width="14.140625" style="445" customWidth="1"/>
    <col min="1565" max="1588" width="13.140625" style="445" customWidth="1"/>
    <col min="1589" max="1594" width="0" style="445" hidden="1" customWidth="1"/>
    <col min="1595" max="1596" width="13.140625" style="445" customWidth="1"/>
    <col min="1597" max="1610" width="12.5703125" style="445" customWidth="1"/>
    <col min="1611" max="1792" width="11.42578125" style="445"/>
    <col min="1793" max="1793" width="26.42578125" style="445" customWidth="1"/>
    <col min="1794" max="1794" width="30" style="445" customWidth="1"/>
    <col min="1795" max="1795" width="12.7109375" style="445" customWidth="1"/>
    <col min="1796" max="1796" width="10.7109375" style="445" customWidth="1"/>
    <col min="1797" max="1797" width="10.85546875" style="445" customWidth="1"/>
    <col min="1798" max="1804" width="10.7109375" style="445" customWidth="1"/>
    <col min="1805" max="1814" width="13.140625" style="445" customWidth="1"/>
    <col min="1815" max="1815" width="13.5703125" style="445" customWidth="1"/>
    <col min="1816" max="1820" width="14.140625" style="445" customWidth="1"/>
    <col min="1821" max="1844" width="13.140625" style="445" customWidth="1"/>
    <col min="1845" max="1850" width="0" style="445" hidden="1" customWidth="1"/>
    <col min="1851" max="1852" width="13.140625" style="445" customWidth="1"/>
    <col min="1853" max="1866" width="12.5703125" style="445" customWidth="1"/>
    <col min="1867" max="2048" width="11.42578125" style="445"/>
    <col min="2049" max="2049" width="26.42578125" style="445" customWidth="1"/>
    <col min="2050" max="2050" width="30" style="445" customWidth="1"/>
    <col min="2051" max="2051" width="12.7109375" style="445" customWidth="1"/>
    <col min="2052" max="2052" width="10.7109375" style="445" customWidth="1"/>
    <col min="2053" max="2053" width="10.85546875" style="445" customWidth="1"/>
    <col min="2054" max="2060" width="10.7109375" style="445" customWidth="1"/>
    <col min="2061" max="2070" width="13.140625" style="445" customWidth="1"/>
    <col min="2071" max="2071" width="13.5703125" style="445" customWidth="1"/>
    <col min="2072" max="2076" width="14.140625" style="445" customWidth="1"/>
    <col min="2077" max="2100" width="13.140625" style="445" customWidth="1"/>
    <col min="2101" max="2106" width="0" style="445" hidden="1" customWidth="1"/>
    <col min="2107" max="2108" width="13.140625" style="445" customWidth="1"/>
    <col min="2109" max="2122" width="12.5703125" style="445" customWidth="1"/>
    <col min="2123" max="2304" width="11.42578125" style="445"/>
    <col min="2305" max="2305" width="26.42578125" style="445" customWidth="1"/>
    <col min="2306" max="2306" width="30" style="445" customWidth="1"/>
    <col min="2307" max="2307" width="12.7109375" style="445" customWidth="1"/>
    <col min="2308" max="2308" width="10.7109375" style="445" customWidth="1"/>
    <col min="2309" max="2309" width="10.85546875" style="445" customWidth="1"/>
    <col min="2310" max="2316" width="10.7109375" style="445" customWidth="1"/>
    <col min="2317" max="2326" width="13.140625" style="445" customWidth="1"/>
    <col min="2327" max="2327" width="13.5703125" style="445" customWidth="1"/>
    <col min="2328" max="2332" width="14.140625" style="445" customWidth="1"/>
    <col min="2333" max="2356" width="13.140625" style="445" customWidth="1"/>
    <col min="2357" max="2362" width="0" style="445" hidden="1" customWidth="1"/>
    <col min="2363" max="2364" width="13.140625" style="445" customWidth="1"/>
    <col min="2365" max="2378" width="12.5703125" style="445" customWidth="1"/>
    <col min="2379" max="2560" width="11.42578125" style="445"/>
    <col min="2561" max="2561" width="26.42578125" style="445" customWidth="1"/>
    <col min="2562" max="2562" width="30" style="445" customWidth="1"/>
    <col min="2563" max="2563" width="12.7109375" style="445" customWidth="1"/>
    <col min="2564" max="2564" width="10.7109375" style="445" customWidth="1"/>
    <col min="2565" max="2565" width="10.85546875" style="445" customWidth="1"/>
    <col min="2566" max="2572" width="10.7109375" style="445" customWidth="1"/>
    <col min="2573" max="2582" width="13.140625" style="445" customWidth="1"/>
    <col min="2583" max="2583" width="13.5703125" style="445" customWidth="1"/>
    <col min="2584" max="2588" width="14.140625" style="445" customWidth="1"/>
    <col min="2589" max="2612" width="13.140625" style="445" customWidth="1"/>
    <col min="2613" max="2618" width="0" style="445" hidden="1" customWidth="1"/>
    <col min="2619" max="2620" width="13.140625" style="445" customWidth="1"/>
    <col min="2621" max="2634" width="12.5703125" style="445" customWidth="1"/>
    <col min="2635" max="2816" width="11.42578125" style="445"/>
    <col min="2817" max="2817" width="26.42578125" style="445" customWidth="1"/>
    <col min="2818" max="2818" width="30" style="445" customWidth="1"/>
    <col min="2819" max="2819" width="12.7109375" style="445" customWidth="1"/>
    <col min="2820" max="2820" width="10.7109375" style="445" customWidth="1"/>
    <col min="2821" max="2821" width="10.85546875" style="445" customWidth="1"/>
    <col min="2822" max="2828" width="10.7109375" style="445" customWidth="1"/>
    <col min="2829" max="2838" width="13.140625" style="445" customWidth="1"/>
    <col min="2839" max="2839" width="13.5703125" style="445" customWidth="1"/>
    <col min="2840" max="2844" width="14.140625" style="445" customWidth="1"/>
    <col min="2845" max="2868" width="13.140625" style="445" customWidth="1"/>
    <col min="2869" max="2874" width="0" style="445" hidden="1" customWidth="1"/>
    <col min="2875" max="2876" width="13.140625" style="445" customWidth="1"/>
    <col min="2877" max="2890" width="12.5703125" style="445" customWidth="1"/>
    <col min="2891" max="3072" width="11.42578125" style="445"/>
    <col min="3073" max="3073" width="26.42578125" style="445" customWidth="1"/>
    <col min="3074" max="3074" width="30" style="445" customWidth="1"/>
    <col min="3075" max="3075" width="12.7109375" style="445" customWidth="1"/>
    <col min="3076" max="3076" width="10.7109375" style="445" customWidth="1"/>
    <col min="3077" max="3077" width="10.85546875" style="445" customWidth="1"/>
    <col min="3078" max="3084" width="10.7109375" style="445" customWidth="1"/>
    <col min="3085" max="3094" width="13.140625" style="445" customWidth="1"/>
    <col min="3095" max="3095" width="13.5703125" style="445" customWidth="1"/>
    <col min="3096" max="3100" width="14.140625" style="445" customWidth="1"/>
    <col min="3101" max="3124" width="13.140625" style="445" customWidth="1"/>
    <col min="3125" max="3130" width="0" style="445" hidden="1" customWidth="1"/>
    <col min="3131" max="3132" width="13.140625" style="445" customWidth="1"/>
    <col min="3133" max="3146" width="12.5703125" style="445" customWidth="1"/>
    <col min="3147" max="3328" width="11.42578125" style="445"/>
    <col min="3329" max="3329" width="26.42578125" style="445" customWidth="1"/>
    <col min="3330" max="3330" width="30" style="445" customWidth="1"/>
    <col min="3331" max="3331" width="12.7109375" style="445" customWidth="1"/>
    <col min="3332" max="3332" width="10.7109375" style="445" customWidth="1"/>
    <col min="3333" max="3333" width="10.85546875" style="445" customWidth="1"/>
    <col min="3334" max="3340" width="10.7109375" style="445" customWidth="1"/>
    <col min="3341" max="3350" width="13.140625" style="445" customWidth="1"/>
    <col min="3351" max="3351" width="13.5703125" style="445" customWidth="1"/>
    <col min="3352" max="3356" width="14.140625" style="445" customWidth="1"/>
    <col min="3357" max="3380" width="13.140625" style="445" customWidth="1"/>
    <col min="3381" max="3386" width="0" style="445" hidden="1" customWidth="1"/>
    <col min="3387" max="3388" width="13.140625" style="445" customWidth="1"/>
    <col min="3389" max="3402" width="12.5703125" style="445" customWidth="1"/>
    <col min="3403" max="3584" width="11.42578125" style="445"/>
    <col min="3585" max="3585" width="26.42578125" style="445" customWidth="1"/>
    <col min="3586" max="3586" width="30" style="445" customWidth="1"/>
    <col min="3587" max="3587" width="12.7109375" style="445" customWidth="1"/>
    <col min="3588" max="3588" width="10.7109375" style="445" customWidth="1"/>
    <col min="3589" max="3589" width="10.85546875" style="445" customWidth="1"/>
    <col min="3590" max="3596" width="10.7109375" style="445" customWidth="1"/>
    <col min="3597" max="3606" width="13.140625" style="445" customWidth="1"/>
    <col min="3607" max="3607" width="13.5703125" style="445" customWidth="1"/>
    <col min="3608" max="3612" width="14.140625" style="445" customWidth="1"/>
    <col min="3613" max="3636" width="13.140625" style="445" customWidth="1"/>
    <col min="3637" max="3642" width="0" style="445" hidden="1" customWidth="1"/>
    <col min="3643" max="3644" width="13.140625" style="445" customWidth="1"/>
    <col min="3645" max="3658" width="12.5703125" style="445" customWidth="1"/>
    <col min="3659" max="3840" width="11.42578125" style="445"/>
    <col min="3841" max="3841" width="26.42578125" style="445" customWidth="1"/>
    <col min="3842" max="3842" width="30" style="445" customWidth="1"/>
    <col min="3843" max="3843" width="12.7109375" style="445" customWidth="1"/>
    <col min="3844" max="3844" width="10.7109375" style="445" customWidth="1"/>
    <col min="3845" max="3845" width="10.85546875" style="445" customWidth="1"/>
    <col min="3846" max="3852" width="10.7109375" style="445" customWidth="1"/>
    <col min="3853" max="3862" width="13.140625" style="445" customWidth="1"/>
    <col min="3863" max="3863" width="13.5703125" style="445" customWidth="1"/>
    <col min="3864" max="3868" width="14.140625" style="445" customWidth="1"/>
    <col min="3869" max="3892" width="13.140625" style="445" customWidth="1"/>
    <col min="3893" max="3898" width="0" style="445" hidden="1" customWidth="1"/>
    <col min="3899" max="3900" width="13.140625" style="445" customWidth="1"/>
    <col min="3901" max="3914" width="12.5703125" style="445" customWidth="1"/>
    <col min="3915" max="4096" width="11.42578125" style="445"/>
    <col min="4097" max="4097" width="26.42578125" style="445" customWidth="1"/>
    <col min="4098" max="4098" width="30" style="445" customWidth="1"/>
    <col min="4099" max="4099" width="12.7109375" style="445" customWidth="1"/>
    <col min="4100" max="4100" width="10.7109375" style="445" customWidth="1"/>
    <col min="4101" max="4101" width="10.85546875" style="445" customWidth="1"/>
    <col min="4102" max="4108" width="10.7109375" style="445" customWidth="1"/>
    <col min="4109" max="4118" width="13.140625" style="445" customWidth="1"/>
    <col min="4119" max="4119" width="13.5703125" style="445" customWidth="1"/>
    <col min="4120" max="4124" width="14.140625" style="445" customWidth="1"/>
    <col min="4125" max="4148" width="13.140625" style="445" customWidth="1"/>
    <col min="4149" max="4154" width="0" style="445" hidden="1" customWidth="1"/>
    <col min="4155" max="4156" width="13.140625" style="445" customWidth="1"/>
    <col min="4157" max="4170" width="12.5703125" style="445" customWidth="1"/>
    <col min="4171" max="4352" width="11.42578125" style="445"/>
    <col min="4353" max="4353" width="26.42578125" style="445" customWidth="1"/>
    <col min="4354" max="4354" width="30" style="445" customWidth="1"/>
    <col min="4355" max="4355" width="12.7109375" style="445" customWidth="1"/>
    <col min="4356" max="4356" width="10.7109375" style="445" customWidth="1"/>
    <col min="4357" max="4357" width="10.85546875" style="445" customWidth="1"/>
    <col min="4358" max="4364" width="10.7109375" style="445" customWidth="1"/>
    <col min="4365" max="4374" width="13.140625" style="445" customWidth="1"/>
    <col min="4375" max="4375" width="13.5703125" style="445" customWidth="1"/>
    <col min="4376" max="4380" width="14.140625" style="445" customWidth="1"/>
    <col min="4381" max="4404" width="13.140625" style="445" customWidth="1"/>
    <col min="4405" max="4410" width="0" style="445" hidden="1" customWidth="1"/>
    <col min="4411" max="4412" width="13.140625" style="445" customWidth="1"/>
    <col min="4413" max="4426" width="12.5703125" style="445" customWidth="1"/>
    <col min="4427" max="4608" width="11.42578125" style="445"/>
    <col min="4609" max="4609" width="26.42578125" style="445" customWidth="1"/>
    <col min="4610" max="4610" width="30" style="445" customWidth="1"/>
    <col min="4611" max="4611" width="12.7109375" style="445" customWidth="1"/>
    <col min="4612" max="4612" width="10.7109375" style="445" customWidth="1"/>
    <col min="4613" max="4613" width="10.85546875" style="445" customWidth="1"/>
    <col min="4614" max="4620" width="10.7109375" style="445" customWidth="1"/>
    <col min="4621" max="4630" width="13.140625" style="445" customWidth="1"/>
    <col min="4631" max="4631" width="13.5703125" style="445" customWidth="1"/>
    <col min="4632" max="4636" width="14.140625" style="445" customWidth="1"/>
    <col min="4637" max="4660" width="13.140625" style="445" customWidth="1"/>
    <col min="4661" max="4666" width="0" style="445" hidden="1" customWidth="1"/>
    <col min="4667" max="4668" width="13.140625" style="445" customWidth="1"/>
    <col min="4669" max="4682" width="12.5703125" style="445" customWidth="1"/>
    <col min="4683" max="4864" width="11.42578125" style="445"/>
    <col min="4865" max="4865" width="26.42578125" style="445" customWidth="1"/>
    <col min="4866" max="4866" width="30" style="445" customWidth="1"/>
    <col min="4867" max="4867" width="12.7109375" style="445" customWidth="1"/>
    <col min="4868" max="4868" width="10.7109375" style="445" customWidth="1"/>
    <col min="4869" max="4869" width="10.85546875" style="445" customWidth="1"/>
    <col min="4870" max="4876" width="10.7109375" style="445" customWidth="1"/>
    <col min="4877" max="4886" width="13.140625" style="445" customWidth="1"/>
    <col min="4887" max="4887" width="13.5703125" style="445" customWidth="1"/>
    <col min="4888" max="4892" width="14.140625" style="445" customWidth="1"/>
    <col min="4893" max="4916" width="13.140625" style="445" customWidth="1"/>
    <col min="4917" max="4922" width="0" style="445" hidden="1" customWidth="1"/>
    <col min="4923" max="4924" width="13.140625" style="445" customWidth="1"/>
    <col min="4925" max="4938" width="12.5703125" style="445" customWidth="1"/>
    <col min="4939" max="5120" width="11.42578125" style="445"/>
    <col min="5121" max="5121" width="26.42578125" style="445" customWidth="1"/>
    <col min="5122" max="5122" width="30" style="445" customWidth="1"/>
    <col min="5123" max="5123" width="12.7109375" style="445" customWidth="1"/>
    <col min="5124" max="5124" width="10.7109375" style="445" customWidth="1"/>
    <col min="5125" max="5125" width="10.85546875" style="445" customWidth="1"/>
    <col min="5126" max="5132" width="10.7109375" style="445" customWidth="1"/>
    <col min="5133" max="5142" width="13.140625" style="445" customWidth="1"/>
    <col min="5143" max="5143" width="13.5703125" style="445" customWidth="1"/>
    <col min="5144" max="5148" width="14.140625" style="445" customWidth="1"/>
    <col min="5149" max="5172" width="13.140625" style="445" customWidth="1"/>
    <col min="5173" max="5178" width="0" style="445" hidden="1" customWidth="1"/>
    <col min="5179" max="5180" width="13.140625" style="445" customWidth="1"/>
    <col min="5181" max="5194" width="12.5703125" style="445" customWidth="1"/>
    <col min="5195" max="5376" width="11.42578125" style="445"/>
    <col min="5377" max="5377" width="26.42578125" style="445" customWidth="1"/>
    <col min="5378" max="5378" width="30" style="445" customWidth="1"/>
    <col min="5379" max="5379" width="12.7109375" style="445" customWidth="1"/>
    <col min="5380" max="5380" width="10.7109375" style="445" customWidth="1"/>
    <col min="5381" max="5381" width="10.85546875" style="445" customWidth="1"/>
    <col min="5382" max="5388" width="10.7109375" style="445" customWidth="1"/>
    <col min="5389" max="5398" width="13.140625" style="445" customWidth="1"/>
    <col min="5399" max="5399" width="13.5703125" style="445" customWidth="1"/>
    <col min="5400" max="5404" width="14.140625" style="445" customWidth="1"/>
    <col min="5405" max="5428" width="13.140625" style="445" customWidth="1"/>
    <col min="5429" max="5434" width="0" style="445" hidden="1" customWidth="1"/>
    <col min="5435" max="5436" width="13.140625" style="445" customWidth="1"/>
    <col min="5437" max="5450" width="12.5703125" style="445" customWidth="1"/>
    <col min="5451" max="5632" width="11.42578125" style="445"/>
    <col min="5633" max="5633" width="26.42578125" style="445" customWidth="1"/>
    <col min="5634" max="5634" width="30" style="445" customWidth="1"/>
    <col min="5635" max="5635" width="12.7109375" style="445" customWidth="1"/>
    <col min="5636" max="5636" width="10.7109375" style="445" customWidth="1"/>
    <col min="5637" max="5637" width="10.85546875" style="445" customWidth="1"/>
    <col min="5638" max="5644" width="10.7109375" style="445" customWidth="1"/>
    <col min="5645" max="5654" width="13.140625" style="445" customWidth="1"/>
    <col min="5655" max="5655" width="13.5703125" style="445" customWidth="1"/>
    <col min="5656" max="5660" width="14.140625" style="445" customWidth="1"/>
    <col min="5661" max="5684" width="13.140625" style="445" customWidth="1"/>
    <col min="5685" max="5690" width="0" style="445" hidden="1" customWidth="1"/>
    <col min="5691" max="5692" width="13.140625" style="445" customWidth="1"/>
    <col min="5693" max="5706" width="12.5703125" style="445" customWidth="1"/>
    <col min="5707" max="5888" width="11.42578125" style="445"/>
    <col min="5889" max="5889" width="26.42578125" style="445" customWidth="1"/>
    <col min="5890" max="5890" width="30" style="445" customWidth="1"/>
    <col min="5891" max="5891" width="12.7109375" style="445" customWidth="1"/>
    <col min="5892" max="5892" width="10.7109375" style="445" customWidth="1"/>
    <col min="5893" max="5893" width="10.85546875" style="445" customWidth="1"/>
    <col min="5894" max="5900" width="10.7109375" style="445" customWidth="1"/>
    <col min="5901" max="5910" width="13.140625" style="445" customWidth="1"/>
    <col min="5911" max="5911" width="13.5703125" style="445" customWidth="1"/>
    <col min="5912" max="5916" width="14.140625" style="445" customWidth="1"/>
    <col min="5917" max="5940" width="13.140625" style="445" customWidth="1"/>
    <col min="5941" max="5946" width="0" style="445" hidden="1" customWidth="1"/>
    <col min="5947" max="5948" width="13.140625" style="445" customWidth="1"/>
    <col min="5949" max="5962" width="12.5703125" style="445" customWidth="1"/>
    <col min="5963" max="6144" width="11.42578125" style="445"/>
    <col min="6145" max="6145" width="26.42578125" style="445" customWidth="1"/>
    <col min="6146" max="6146" width="30" style="445" customWidth="1"/>
    <col min="6147" max="6147" width="12.7109375" style="445" customWidth="1"/>
    <col min="6148" max="6148" width="10.7109375" style="445" customWidth="1"/>
    <col min="6149" max="6149" width="10.85546875" style="445" customWidth="1"/>
    <col min="6150" max="6156" width="10.7109375" style="445" customWidth="1"/>
    <col min="6157" max="6166" width="13.140625" style="445" customWidth="1"/>
    <col min="6167" max="6167" width="13.5703125" style="445" customWidth="1"/>
    <col min="6168" max="6172" width="14.140625" style="445" customWidth="1"/>
    <col min="6173" max="6196" width="13.140625" style="445" customWidth="1"/>
    <col min="6197" max="6202" width="0" style="445" hidden="1" customWidth="1"/>
    <col min="6203" max="6204" width="13.140625" style="445" customWidth="1"/>
    <col min="6205" max="6218" width="12.5703125" style="445" customWidth="1"/>
    <col min="6219" max="6400" width="11.42578125" style="445"/>
    <col min="6401" max="6401" width="26.42578125" style="445" customWidth="1"/>
    <col min="6402" max="6402" width="30" style="445" customWidth="1"/>
    <col min="6403" max="6403" width="12.7109375" style="445" customWidth="1"/>
    <col min="6404" max="6404" width="10.7109375" style="445" customWidth="1"/>
    <col min="6405" max="6405" width="10.85546875" style="445" customWidth="1"/>
    <col min="6406" max="6412" width="10.7109375" style="445" customWidth="1"/>
    <col min="6413" max="6422" width="13.140625" style="445" customWidth="1"/>
    <col min="6423" max="6423" width="13.5703125" style="445" customWidth="1"/>
    <col min="6424" max="6428" width="14.140625" style="445" customWidth="1"/>
    <col min="6429" max="6452" width="13.140625" style="445" customWidth="1"/>
    <col min="6453" max="6458" width="0" style="445" hidden="1" customWidth="1"/>
    <col min="6459" max="6460" width="13.140625" style="445" customWidth="1"/>
    <col min="6461" max="6474" width="12.5703125" style="445" customWidth="1"/>
    <col min="6475" max="6656" width="11.42578125" style="445"/>
    <col min="6657" max="6657" width="26.42578125" style="445" customWidth="1"/>
    <col min="6658" max="6658" width="30" style="445" customWidth="1"/>
    <col min="6659" max="6659" width="12.7109375" style="445" customWidth="1"/>
    <col min="6660" max="6660" width="10.7109375" style="445" customWidth="1"/>
    <col min="6661" max="6661" width="10.85546875" style="445" customWidth="1"/>
    <col min="6662" max="6668" width="10.7109375" style="445" customWidth="1"/>
    <col min="6669" max="6678" width="13.140625" style="445" customWidth="1"/>
    <col min="6679" max="6679" width="13.5703125" style="445" customWidth="1"/>
    <col min="6680" max="6684" width="14.140625" style="445" customWidth="1"/>
    <col min="6685" max="6708" width="13.140625" style="445" customWidth="1"/>
    <col min="6709" max="6714" width="0" style="445" hidden="1" customWidth="1"/>
    <col min="6715" max="6716" width="13.140625" style="445" customWidth="1"/>
    <col min="6717" max="6730" width="12.5703125" style="445" customWidth="1"/>
    <col min="6731" max="6912" width="11.42578125" style="445"/>
    <col min="6913" max="6913" width="26.42578125" style="445" customWidth="1"/>
    <col min="6914" max="6914" width="30" style="445" customWidth="1"/>
    <col min="6915" max="6915" width="12.7109375" style="445" customWidth="1"/>
    <col min="6916" max="6916" width="10.7109375" style="445" customWidth="1"/>
    <col min="6917" max="6917" width="10.85546875" style="445" customWidth="1"/>
    <col min="6918" max="6924" width="10.7109375" style="445" customWidth="1"/>
    <col min="6925" max="6934" width="13.140625" style="445" customWidth="1"/>
    <col min="6935" max="6935" width="13.5703125" style="445" customWidth="1"/>
    <col min="6936" max="6940" width="14.140625" style="445" customWidth="1"/>
    <col min="6941" max="6964" width="13.140625" style="445" customWidth="1"/>
    <col min="6965" max="6970" width="0" style="445" hidden="1" customWidth="1"/>
    <col min="6971" max="6972" width="13.140625" style="445" customWidth="1"/>
    <col min="6973" max="6986" width="12.5703125" style="445" customWidth="1"/>
    <col min="6987" max="7168" width="11.42578125" style="445"/>
    <col min="7169" max="7169" width="26.42578125" style="445" customWidth="1"/>
    <col min="7170" max="7170" width="30" style="445" customWidth="1"/>
    <col min="7171" max="7171" width="12.7109375" style="445" customWidth="1"/>
    <col min="7172" max="7172" width="10.7109375" style="445" customWidth="1"/>
    <col min="7173" max="7173" width="10.85546875" style="445" customWidth="1"/>
    <col min="7174" max="7180" width="10.7109375" style="445" customWidth="1"/>
    <col min="7181" max="7190" width="13.140625" style="445" customWidth="1"/>
    <col min="7191" max="7191" width="13.5703125" style="445" customWidth="1"/>
    <col min="7192" max="7196" width="14.140625" style="445" customWidth="1"/>
    <col min="7197" max="7220" width="13.140625" style="445" customWidth="1"/>
    <col min="7221" max="7226" width="0" style="445" hidden="1" customWidth="1"/>
    <col min="7227" max="7228" width="13.140625" style="445" customWidth="1"/>
    <col min="7229" max="7242" width="12.5703125" style="445" customWidth="1"/>
    <col min="7243" max="7424" width="11.42578125" style="445"/>
    <col min="7425" max="7425" width="26.42578125" style="445" customWidth="1"/>
    <col min="7426" max="7426" width="30" style="445" customWidth="1"/>
    <col min="7427" max="7427" width="12.7109375" style="445" customWidth="1"/>
    <col min="7428" max="7428" width="10.7109375" style="445" customWidth="1"/>
    <col min="7429" max="7429" width="10.85546875" style="445" customWidth="1"/>
    <col min="7430" max="7436" width="10.7109375" style="445" customWidth="1"/>
    <col min="7437" max="7446" width="13.140625" style="445" customWidth="1"/>
    <col min="7447" max="7447" width="13.5703125" style="445" customWidth="1"/>
    <col min="7448" max="7452" width="14.140625" style="445" customWidth="1"/>
    <col min="7453" max="7476" width="13.140625" style="445" customWidth="1"/>
    <col min="7477" max="7482" width="0" style="445" hidden="1" customWidth="1"/>
    <col min="7483" max="7484" width="13.140625" style="445" customWidth="1"/>
    <col min="7485" max="7498" width="12.5703125" style="445" customWidth="1"/>
    <col min="7499" max="7680" width="11.42578125" style="445"/>
    <col min="7681" max="7681" width="26.42578125" style="445" customWidth="1"/>
    <col min="7682" max="7682" width="30" style="445" customWidth="1"/>
    <col min="7683" max="7683" width="12.7109375" style="445" customWidth="1"/>
    <col min="7684" max="7684" width="10.7109375" style="445" customWidth="1"/>
    <col min="7685" max="7685" width="10.85546875" style="445" customWidth="1"/>
    <col min="7686" max="7692" width="10.7109375" style="445" customWidth="1"/>
    <col min="7693" max="7702" width="13.140625" style="445" customWidth="1"/>
    <col min="7703" max="7703" width="13.5703125" style="445" customWidth="1"/>
    <col min="7704" max="7708" width="14.140625" style="445" customWidth="1"/>
    <col min="7709" max="7732" width="13.140625" style="445" customWidth="1"/>
    <col min="7733" max="7738" width="0" style="445" hidden="1" customWidth="1"/>
    <col min="7739" max="7740" width="13.140625" style="445" customWidth="1"/>
    <col min="7741" max="7754" width="12.5703125" style="445" customWidth="1"/>
    <col min="7755" max="7936" width="11.42578125" style="445"/>
    <col min="7937" max="7937" width="26.42578125" style="445" customWidth="1"/>
    <col min="7938" max="7938" width="30" style="445" customWidth="1"/>
    <col min="7939" max="7939" width="12.7109375" style="445" customWidth="1"/>
    <col min="7940" max="7940" width="10.7109375" style="445" customWidth="1"/>
    <col min="7941" max="7941" width="10.85546875" style="445" customWidth="1"/>
    <col min="7942" max="7948" width="10.7109375" style="445" customWidth="1"/>
    <col min="7949" max="7958" width="13.140625" style="445" customWidth="1"/>
    <col min="7959" max="7959" width="13.5703125" style="445" customWidth="1"/>
    <col min="7960" max="7964" width="14.140625" style="445" customWidth="1"/>
    <col min="7965" max="7988" width="13.140625" style="445" customWidth="1"/>
    <col min="7989" max="7994" width="0" style="445" hidden="1" customWidth="1"/>
    <col min="7995" max="7996" width="13.140625" style="445" customWidth="1"/>
    <col min="7997" max="8010" width="12.5703125" style="445" customWidth="1"/>
    <col min="8011" max="8192" width="11.42578125" style="445"/>
    <col min="8193" max="8193" width="26.42578125" style="445" customWidth="1"/>
    <col min="8194" max="8194" width="30" style="445" customWidth="1"/>
    <col min="8195" max="8195" width="12.7109375" style="445" customWidth="1"/>
    <col min="8196" max="8196" width="10.7109375" style="445" customWidth="1"/>
    <col min="8197" max="8197" width="10.85546875" style="445" customWidth="1"/>
    <col min="8198" max="8204" width="10.7109375" style="445" customWidth="1"/>
    <col min="8205" max="8214" width="13.140625" style="445" customWidth="1"/>
    <col min="8215" max="8215" width="13.5703125" style="445" customWidth="1"/>
    <col min="8216" max="8220" width="14.140625" style="445" customWidth="1"/>
    <col min="8221" max="8244" width="13.140625" style="445" customWidth="1"/>
    <col min="8245" max="8250" width="0" style="445" hidden="1" customWidth="1"/>
    <col min="8251" max="8252" width="13.140625" style="445" customWidth="1"/>
    <col min="8253" max="8266" width="12.5703125" style="445" customWidth="1"/>
    <col min="8267" max="8448" width="11.42578125" style="445"/>
    <col min="8449" max="8449" width="26.42578125" style="445" customWidth="1"/>
    <col min="8450" max="8450" width="30" style="445" customWidth="1"/>
    <col min="8451" max="8451" width="12.7109375" style="445" customWidth="1"/>
    <col min="8452" max="8452" width="10.7109375" style="445" customWidth="1"/>
    <col min="8453" max="8453" width="10.85546875" style="445" customWidth="1"/>
    <col min="8454" max="8460" width="10.7109375" style="445" customWidth="1"/>
    <col min="8461" max="8470" width="13.140625" style="445" customWidth="1"/>
    <col min="8471" max="8471" width="13.5703125" style="445" customWidth="1"/>
    <col min="8472" max="8476" width="14.140625" style="445" customWidth="1"/>
    <col min="8477" max="8500" width="13.140625" style="445" customWidth="1"/>
    <col min="8501" max="8506" width="0" style="445" hidden="1" customWidth="1"/>
    <col min="8507" max="8508" width="13.140625" style="445" customWidth="1"/>
    <col min="8509" max="8522" width="12.5703125" style="445" customWidth="1"/>
    <col min="8523" max="8704" width="11.42578125" style="445"/>
    <col min="8705" max="8705" width="26.42578125" style="445" customWidth="1"/>
    <col min="8706" max="8706" width="30" style="445" customWidth="1"/>
    <col min="8707" max="8707" width="12.7109375" style="445" customWidth="1"/>
    <col min="8708" max="8708" width="10.7109375" style="445" customWidth="1"/>
    <col min="8709" max="8709" width="10.85546875" style="445" customWidth="1"/>
    <col min="8710" max="8716" width="10.7109375" style="445" customWidth="1"/>
    <col min="8717" max="8726" width="13.140625" style="445" customWidth="1"/>
    <col min="8727" max="8727" width="13.5703125" style="445" customWidth="1"/>
    <col min="8728" max="8732" width="14.140625" style="445" customWidth="1"/>
    <col min="8733" max="8756" width="13.140625" style="445" customWidth="1"/>
    <col min="8757" max="8762" width="0" style="445" hidden="1" customWidth="1"/>
    <col min="8763" max="8764" width="13.140625" style="445" customWidth="1"/>
    <col min="8765" max="8778" width="12.5703125" style="445" customWidth="1"/>
    <col min="8779" max="8960" width="11.42578125" style="445"/>
    <col min="8961" max="8961" width="26.42578125" style="445" customWidth="1"/>
    <col min="8962" max="8962" width="30" style="445" customWidth="1"/>
    <col min="8963" max="8963" width="12.7109375" style="445" customWidth="1"/>
    <col min="8964" max="8964" width="10.7109375" style="445" customWidth="1"/>
    <col min="8965" max="8965" width="10.85546875" style="445" customWidth="1"/>
    <col min="8966" max="8972" width="10.7109375" style="445" customWidth="1"/>
    <col min="8973" max="8982" width="13.140625" style="445" customWidth="1"/>
    <col min="8983" max="8983" width="13.5703125" style="445" customWidth="1"/>
    <col min="8984" max="8988" width="14.140625" style="445" customWidth="1"/>
    <col min="8989" max="9012" width="13.140625" style="445" customWidth="1"/>
    <col min="9013" max="9018" width="0" style="445" hidden="1" customWidth="1"/>
    <col min="9019" max="9020" width="13.140625" style="445" customWidth="1"/>
    <col min="9021" max="9034" width="12.5703125" style="445" customWidth="1"/>
    <col min="9035" max="9216" width="11.42578125" style="445"/>
    <col min="9217" max="9217" width="26.42578125" style="445" customWidth="1"/>
    <col min="9218" max="9218" width="30" style="445" customWidth="1"/>
    <col min="9219" max="9219" width="12.7109375" style="445" customWidth="1"/>
    <col min="9220" max="9220" width="10.7109375" style="445" customWidth="1"/>
    <col min="9221" max="9221" width="10.85546875" style="445" customWidth="1"/>
    <col min="9222" max="9228" width="10.7109375" style="445" customWidth="1"/>
    <col min="9229" max="9238" width="13.140625" style="445" customWidth="1"/>
    <col min="9239" max="9239" width="13.5703125" style="445" customWidth="1"/>
    <col min="9240" max="9244" width="14.140625" style="445" customWidth="1"/>
    <col min="9245" max="9268" width="13.140625" style="445" customWidth="1"/>
    <col min="9269" max="9274" width="0" style="445" hidden="1" customWidth="1"/>
    <col min="9275" max="9276" width="13.140625" style="445" customWidth="1"/>
    <col min="9277" max="9290" width="12.5703125" style="445" customWidth="1"/>
    <col min="9291" max="9472" width="11.42578125" style="445"/>
    <col min="9473" max="9473" width="26.42578125" style="445" customWidth="1"/>
    <col min="9474" max="9474" width="30" style="445" customWidth="1"/>
    <col min="9475" max="9475" width="12.7109375" style="445" customWidth="1"/>
    <col min="9476" max="9476" width="10.7109375" style="445" customWidth="1"/>
    <col min="9477" max="9477" width="10.85546875" style="445" customWidth="1"/>
    <col min="9478" max="9484" width="10.7109375" style="445" customWidth="1"/>
    <col min="9485" max="9494" width="13.140625" style="445" customWidth="1"/>
    <col min="9495" max="9495" width="13.5703125" style="445" customWidth="1"/>
    <col min="9496" max="9500" width="14.140625" style="445" customWidth="1"/>
    <col min="9501" max="9524" width="13.140625" style="445" customWidth="1"/>
    <col min="9525" max="9530" width="0" style="445" hidden="1" customWidth="1"/>
    <col min="9531" max="9532" width="13.140625" style="445" customWidth="1"/>
    <col min="9533" max="9546" width="12.5703125" style="445" customWidth="1"/>
    <col min="9547" max="9728" width="11.42578125" style="445"/>
    <col min="9729" max="9729" width="26.42578125" style="445" customWidth="1"/>
    <col min="9730" max="9730" width="30" style="445" customWidth="1"/>
    <col min="9731" max="9731" width="12.7109375" style="445" customWidth="1"/>
    <col min="9732" max="9732" width="10.7109375" style="445" customWidth="1"/>
    <col min="9733" max="9733" width="10.85546875" style="445" customWidth="1"/>
    <col min="9734" max="9740" width="10.7109375" style="445" customWidth="1"/>
    <col min="9741" max="9750" width="13.140625" style="445" customWidth="1"/>
    <col min="9751" max="9751" width="13.5703125" style="445" customWidth="1"/>
    <col min="9752" max="9756" width="14.140625" style="445" customWidth="1"/>
    <col min="9757" max="9780" width="13.140625" style="445" customWidth="1"/>
    <col min="9781" max="9786" width="0" style="445" hidden="1" customWidth="1"/>
    <col min="9787" max="9788" width="13.140625" style="445" customWidth="1"/>
    <col min="9789" max="9802" width="12.5703125" style="445" customWidth="1"/>
    <col min="9803" max="9984" width="11.42578125" style="445"/>
    <col min="9985" max="9985" width="26.42578125" style="445" customWidth="1"/>
    <col min="9986" max="9986" width="30" style="445" customWidth="1"/>
    <col min="9987" max="9987" width="12.7109375" style="445" customWidth="1"/>
    <col min="9988" max="9988" width="10.7109375" style="445" customWidth="1"/>
    <col min="9989" max="9989" width="10.85546875" style="445" customWidth="1"/>
    <col min="9990" max="9996" width="10.7109375" style="445" customWidth="1"/>
    <col min="9997" max="10006" width="13.140625" style="445" customWidth="1"/>
    <col min="10007" max="10007" width="13.5703125" style="445" customWidth="1"/>
    <col min="10008" max="10012" width="14.140625" style="445" customWidth="1"/>
    <col min="10013" max="10036" width="13.140625" style="445" customWidth="1"/>
    <col min="10037" max="10042" width="0" style="445" hidden="1" customWidth="1"/>
    <col min="10043" max="10044" width="13.140625" style="445" customWidth="1"/>
    <col min="10045" max="10058" width="12.5703125" style="445" customWidth="1"/>
    <col min="10059" max="10240" width="11.42578125" style="445"/>
    <col min="10241" max="10241" width="26.42578125" style="445" customWidth="1"/>
    <col min="10242" max="10242" width="30" style="445" customWidth="1"/>
    <col min="10243" max="10243" width="12.7109375" style="445" customWidth="1"/>
    <col min="10244" max="10244" width="10.7109375" style="445" customWidth="1"/>
    <col min="10245" max="10245" width="10.85546875" style="445" customWidth="1"/>
    <col min="10246" max="10252" width="10.7109375" style="445" customWidth="1"/>
    <col min="10253" max="10262" width="13.140625" style="445" customWidth="1"/>
    <col min="10263" max="10263" width="13.5703125" style="445" customWidth="1"/>
    <col min="10264" max="10268" width="14.140625" style="445" customWidth="1"/>
    <col min="10269" max="10292" width="13.140625" style="445" customWidth="1"/>
    <col min="10293" max="10298" width="0" style="445" hidden="1" customWidth="1"/>
    <col min="10299" max="10300" width="13.140625" style="445" customWidth="1"/>
    <col min="10301" max="10314" width="12.5703125" style="445" customWidth="1"/>
    <col min="10315" max="10496" width="11.42578125" style="445"/>
    <col min="10497" max="10497" width="26.42578125" style="445" customWidth="1"/>
    <col min="10498" max="10498" width="30" style="445" customWidth="1"/>
    <col min="10499" max="10499" width="12.7109375" style="445" customWidth="1"/>
    <col min="10500" max="10500" width="10.7109375" style="445" customWidth="1"/>
    <col min="10501" max="10501" width="10.85546875" style="445" customWidth="1"/>
    <col min="10502" max="10508" width="10.7109375" style="445" customWidth="1"/>
    <col min="10509" max="10518" width="13.140625" style="445" customWidth="1"/>
    <col min="10519" max="10519" width="13.5703125" style="445" customWidth="1"/>
    <col min="10520" max="10524" width="14.140625" style="445" customWidth="1"/>
    <col min="10525" max="10548" width="13.140625" style="445" customWidth="1"/>
    <col min="10549" max="10554" width="0" style="445" hidden="1" customWidth="1"/>
    <col min="10555" max="10556" width="13.140625" style="445" customWidth="1"/>
    <col min="10557" max="10570" width="12.5703125" style="445" customWidth="1"/>
    <col min="10571" max="10752" width="11.42578125" style="445"/>
    <col min="10753" max="10753" width="26.42578125" style="445" customWidth="1"/>
    <col min="10754" max="10754" width="30" style="445" customWidth="1"/>
    <col min="10755" max="10755" width="12.7109375" style="445" customWidth="1"/>
    <col min="10756" max="10756" width="10.7109375" style="445" customWidth="1"/>
    <col min="10757" max="10757" width="10.85546875" style="445" customWidth="1"/>
    <col min="10758" max="10764" width="10.7109375" style="445" customWidth="1"/>
    <col min="10765" max="10774" width="13.140625" style="445" customWidth="1"/>
    <col min="10775" max="10775" width="13.5703125" style="445" customWidth="1"/>
    <col min="10776" max="10780" width="14.140625" style="445" customWidth="1"/>
    <col min="10781" max="10804" width="13.140625" style="445" customWidth="1"/>
    <col min="10805" max="10810" width="0" style="445" hidden="1" customWidth="1"/>
    <col min="10811" max="10812" width="13.140625" style="445" customWidth="1"/>
    <col min="10813" max="10826" width="12.5703125" style="445" customWidth="1"/>
    <col min="10827" max="11008" width="11.42578125" style="445"/>
    <col min="11009" max="11009" width="26.42578125" style="445" customWidth="1"/>
    <col min="11010" max="11010" width="30" style="445" customWidth="1"/>
    <col min="11011" max="11011" width="12.7109375" style="445" customWidth="1"/>
    <col min="11012" max="11012" width="10.7109375" style="445" customWidth="1"/>
    <col min="11013" max="11013" width="10.85546875" style="445" customWidth="1"/>
    <col min="11014" max="11020" width="10.7109375" style="445" customWidth="1"/>
    <col min="11021" max="11030" width="13.140625" style="445" customWidth="1"/>
    <col min="11031" max="11031" width="13.5703125" style="445" customWidth="1"/>
    <col min="11032" max="11036" width="14.140625" style="445" customWidth="1"/>
    <col min="11037" max="11060" width="13.140625" style="445" customWidth="1"/>
    <col min="11061" max="11066" width="0" style="445" hidden="1" customWidth="1"/>
    <col min="11067" max="11068" width="13.140625" style="445" customWidth="1"/>
    <col min="11069" max="11082" width="12.5703125" style="445" customWidth="1"/>
    <col min="11083" max="11264" width="11.42578125" style="445"/>
    <col min="11265" max="11265" width="26.42578125" style="445" customWidth="1"/>
    <col min="11266" max="11266" width="30" style="445" customWidth="1"/>
    <col min="11267" max="11267" width="12.7109375" style="445" customWidth="1"/>
    <col min="11268" max="11268" width="10.7109375" style="445" customWidth="1"/>
    <col min="11269" max="11269" width="10.85546875" style="445" customWidth="1"/>
    <col min="11270" max="11276" width="10.7109375" style="445" customWidth="1"/>
    <col min="11277" max="11286" width="13.140625" style="445" customWidth="1"/>
    <col min="11287" max="11287" width="13.5703125" style="445" customWidth="1"/>
    <col min="11288" max="11292" width="14.140625" style="445" customWidth="1"/>
    <col min="11293" max="11316" width="13.140625" style="445" customWidth="1"/>
    <col min="11317" max="11322" width="0" style="445" hidden="1" customWidth="1"/>
    <col min="11323" max="11324" width="13.140625" style="445" customWidth="1"/>
    <col min="11325" max="11338" width="12.5703125" style="445" customWidth="1"/>
    <col min="11339" max="11520" width="11.42578125" style="445"/>
    <col min="11521" max="11521" width="26.42578125" style="445" customWidth="1"/>
    <col min="11522" max="11522" width="30" style="445" customWidth="1"/>
    <col min="11523" max="11523" width="12.7109375" style="445" customWidth="1"/>
    <col min="11524" max="11524" width="10.7109375" style="445" customWidth="1"/>
    <col min="11525" max="11525" width="10.85546875" style="445" customWidth="1"/>
    <col min="11526" max="11532" width="10.7109375" style="445" customWidth="1"/>
    <col min="11533" max="11542" width="13.140625" style="445" customWidth="1"/>
    <col min="11543" max="11543" width="13.5703125" style="445" customWidth="1"/>
    <col min="11544" max="11548" width="14.140625" style="445" customWidth="1"/>
    <col min="11549" max="11572" width="13.140625" style="445" customWidth="1"/>
    <col min="11573" max="11578" width="0" style="445" hidden="1" customWidth="1"/>
    <col min="11579" max="11580" width="13.140625" style="445" customWidth="1"/>
    <col min="11581" max="11594" width="12.5703125" style="445" customWidth="1"/>
    <col min="11595" max="11776" width="11.42578125" style="445"/>
    <col min="11777" max="11777" width="26.42578125" style="445" customWidth="1"/>
    <col min="11778" max="11778" width="30" style="445" customWidth="1"/>
    <col min="11779" max="11779" width="12.7109375" style="445" customWidth="1"/>
    <col min="11780" max="11780" width="10.7109375" style="445" customWidth="1"/>
    <col min="11781" max="11781" width="10.85546875" style="445" customWidth="1"/>
    <col min="11782" max="11788" width="10.7109375" style="445" customWidth="1"/>
    <col min="11789" max="11798" width="13.140625" style="445" customWidth="1"/>
    <col min="11799" max="11799" width="13.5703125" style="445" customWidth="1"/>
    <col min="11800" max="11804" width="14.140625" style="445" customWidth="1"/>
    <col min="11805" max="11828" width="13.140625" style="445" customWidth="1"/>
    <col min="11829" max="11834" width="0" style="445" hidden="1" customWidth="1"/>
    <col min="11835" max="11836" width="13.140625" style="445" customWidth="1"/>
    <col min="11837" max="11850" width="12.5703125" style="445" customWidth="1"/>
    <col min="11851" max="12032" width="11.42578125" style="445"/>
    <col min="12033" max="12033" width="26.42578125" style="445" customWidth="1"/>
    <col min="12034" max="12034" width="30" style="445" customWidth="1"/>
    <col min="12035" max="12035" width="12.7109375" style="445" customWidth="1"/>
    <col min="12036" max="12036" width="10.7109375" style="445" customWidth="1"/>
    <col min="12037" max="12037" width="10.85546875" style="445" customWidth="1"/>
    <col min="12038" max="12044" width="10.7109375" style="445" customWidth="1"/>
    <col min="12045" max="12054" width="13.140625" style="445" customWidth="1"/>
    <col min="12055" max="12055" width="13.5703125" style="445" customWidth="1"/>
    <col min="12056" max="12060" width="14.140625" style="445" customWidth="1"/>
    <col min="12061" max="12084" width="13.140625" style="445" customWidth="1"/>
    <col min="12085" max="12090" width="0" style="445" hidden="1" customWidth="1"/>
    <col min="12091" max="12092" width="13.140625" style="445" customWidth="1"/>
    <col min="12093" max="12106" width="12.5703125" style="445" customWidth="1"/>
    <col min="12107" max="12288" width="11.42578125" style="445"/>
    <col min="12289" max="12289" width="26.42578125" style="445" customWidth="1"/>
    <col min="12290" max="12290" width="30" style="445" customWidth="1"/>
    <col min="12291" max="12291" width="12.7109375" style="445" customWidth="1"/>
    <col min="12292" max="12292" width="10.7109375" style="445" customWidth="1"/>
    <col min="12293" max="12293" width="10.85546875" style="445" customWidth="1"/>
    <col min="12294" max="12300" width="10.7109375" style="445" customWidth="1"/>
    <col min="12301" max="12310" width="13.140625" style="445" customWidth="1"/>
    <col min="12311" max="12311" width="13.5703125" style="445" customWidth="1"/>
    <col min="12312" max="12316" width="14.140625" style="445" customWidth="1"/>
    <col min="12317" max="12340" width="13.140625" style="445" customWidth="1"/>
    <col min="12341" max="12346" width="0" style="445" hidden="1" customWidth="1"/>
    <col min="12347" max="12348" width="13.140625" style="445" customWidth="1"/>
    <col min="12349" max="12362" width="12.5703125" style="445" customWidth="1"/>
    <col min="12363" max="12544" width="11.42578125" style="445"/>
    <col min="12545" max="12545" width="26.42578125" style="445" customWidth="1"/>
    <col min="12546" max="12546" width="30" style="445" customWidth="1"/>
    <col min="12547" max="12547" width="12.7109375" style="445" customWidth="1"/>
    <col min="12548" max="12548" width="10.7109375" style="445" customWidth="1"/>
    <col min="12549" max="12549" width="10.85546875" style="445" customWidth="1"/>
    <col min="12550" max="12556" width="10.7109375" style="445" customWidth="1"/>
    <col min="12557" max="12566" width="13.140625" style="445" customWidth="1"/>
    <col min="12567" max="12567" width="13.5703125" style="445" customWidth="1"/>
    <col min="12568" max="12572" width="14.140625" style="445" customWidth="1"/>
    <col min="12573" max="12596" width="13.140625" style="445" customWidth="1"/>
    <col min="12597" max="12602" width="0" style="445" hidden="1" customWidth="1"/>
    <col min="12603" max="12604" width="13.140625" style="445" customWidth="1"/>
    <col min="12605" max="12618" width="12.5703125" style="445" customWidth="1"/>
    <col min="12619" max="12800" width="11.42578125" style="445"/>
    <col min="12801" max="12801" width="26.42578125" style="445" customWidth="1"/>
    <col min="12802" max="12802" width="30" style="445" customWidth="1"/>
    <col min="12803" max="12803" width="12.7109375" style="445" customWidth="1"/>
    <col min="12804" max="12804" width="10.7109375" style="445" customWidth="1"/>
    <col min="12805" max="12805" width="10.85546875" style="445" customWidth="1"/>
    <col min="12806" max="12812" width="10.7109375" style="445" customWidth="1"/>
    <col min="12813" max="12822" width="13.140625" style="445" customWidth="1"/>
    <col min="12823" max="12823" width="13.5703125" style="445" customWidth="1"/>
    <col min="12824" max="12828" width="14.140625" style="445" customWidth="1"/>
    <col min="12829" max="12852" width="13.140625" style="445" customWidth="1"/>
    <col min="12853" max="12858" width="0" style="445" hidden="1" customWidth="1"/>
    <col min="12859" max="12860" width="13.140625" style="445" customWidth="1"/>
    <col min="12861" max="12874" width="12.5703125" style="445" customWidth="1"/>
    <col min="12875" max="13056" width="11.42578125" style="445"/>
    <col min="13057" max="13057" width="26.42578125" style="445" customWidth="1"/>
    <col min="13058" max="13058" width="30" style="445" customWidth="1"/>
    <col min="13059" max="13059" width="12.7109375" style="445" customWidth="1"/>
    <col min="13060" max="13060" width="10.7109375" style="445" customWidth="1"/>
    <col min="13061" max="13061" width="10.85546875" style="445" customWidth="1"/>
    <col min="13062" max="13068" width="10.7109375" style="445" customWidth="1"/>
    <col min="13069" max="13078" width="13.140625" style="445" customWidth="1"/>
    <col min="13079" max="13079" width="13.5703125" style="445" customWidth="1"/>
    <col min="13080" max="13084" width="14.140625" style="445" customWidth="1"/>
    <col min="13085" max="13108" width="13.140625" style="445" customWidth="1"/>
    <col min="13109" max="13114" width="0" style="445" hidden="1" customWidth="1"/>
    <col min="13115" max="13116" width="13.140625" style="445" customWidth="1"/>
    <col min="13117" max="13130" width="12.5703125" style="445" customWidth="1"/>
    <col min="13131" max="13312" width="11.42578125" style="445"/>
    <col min="13313" max="13313" width="26.42578125" style="445" customWidth="1"/>
    <col min="13314" max="13314" width="30" style="445" customWidth="1"/>
    <col min="13315" max="13315" width="12.7109375" style="445" customWidth="1"/>
    <col min="13316" max="13316" width="10.7109375" style="445" customWidth="1"/>
    <col min="13317" max="13317" width="10.85546875" style="445" customWidth="1"/>
    <col min="13318" max="13324" width="10.7109375" style="445" customWidth="1"/>
    <col min="13325" max="13334" width="13.140625" style="445" customWidth="1"/>
    <col min="13335" max="13335" width="13.5703125" style="445" customWidth="1"/>
    <col min="13336" max="13340" width="14.140625" style="445" customWidth="1"/>
    <col min="13341" max="13364" width="13.140625" style="445" customWidth="1"/>
    <col min="13365" max="13370" width="0" style="445" hidden="1" customWidth="1"/>
    <col min="13371" max="13372" width="13.140625" style="445" customWidth="1"/>
    <col min="13373" max="13386" width="12.5703125" style="445" customWidth="1"/>
    <col min="13387" max="13568" width="11.42578125" style="445"/>
    <col min="13569" max="13569" width="26.42578125" style="445" customWidth="1"/>
    <col min="13570" max="13570" width="30" style="445" customWidth="1"/>
    <col min="13571" max="13571" width="12.7109375" style="445" customWidth="1"/>
    <col min="13572" max="13572" width="10.7109375" style="445" customWidth="1"/>
    <col min="13573" max="13573" width="10.85546875" style="445" customWidth="1"/>
    <col min="13574" max="13580" width="10.7109375" style="445" customWidth="1"/>
    <col min="13581" max="13590" width="13.140625" style="445" customWidth="1"/>
    <col min="13591" max="13591" width="13.5703125" style="445" customWidth="1"/>
    <col min="13592" max="13596" width="14.140625" style="445" customWidth="1"/>
    <col min="13597" max="13620" width="13.140625" style="445" customWidth="1"/>
    <col min="13621" max="13626" width="0" style="445" hidden="1" customWidth="1"/>
    <col min="13627" max="13628" width="13.140625" style="445" customWidth="1"/>
    <col min="13629" max="13642" width="12.5703125" style="445" customWidth="1"/>
    <col min="13643" max="13824" width="11.42578125" style="445"/>
    <col min="13825" max="13825" width="26.42578125" style="445" customWidth="1"/>
    <col min="13826" max="13826" width="30" style="445" customWidth="1"/>
    <col min="13827" max="13827" width="12.7109375" style="445" customWidth="1"/>
    <col min="13828" max="13828" width="10.7109375" style="445" customWidth="1"/>
    <col min="13829" max="13829" width="10.85546875" style="445" customWidth="1"/>
    <col min="13830" max="13836" width="10.7109375" style="445" customWidth="1"/>
    <col min="13837" max="13846" width="13.140625" style="445" customWidth="1"/>
    <col min="13847" max="13847" width="13.5703125" style="445" customWidth="1"/>
    <col min="13848" max="13852" width="14.140625" style="445" customWidth="1"/>
    <col min="13853" max="13876" width="13.140625" style="445" customWidth="1"/>
    <col min="13877" max="13882" width="0" style="445" hidden="1" customWidth="1"/>
    <col min="13883" max="13884" width="13.140625" style="445" customWidth="1"/>
    <col min="13885" max="13898" width="12.5703125" style="445" customWidth="1"/>
    <col min="13899" max="14080" width="11.42578125" style="445"/>
    <col min="14081" max="14081" width="26.42578125" style="445" customWidth="1"/>
    <col min="14082" max="14082" width="30" style="445" customWidth="1"/>
    <col min="14083" max="14083" width="12.7109375" style="445" customWidth="1"/>
    <col min="14084" max="14084" width="10.7109375" style="445" customWidth="1"/>
    <col min="14085" max="14085" width="10.85546875" style="445" customWidth="1"/>
    <col min="14086" max="14092" width="10.7109375" style="445" customWidth="1"/>
    <col min="14093" max="14102" width="13.140625" style="445" customWidth="1"/>
    <col min="14103" max="14103" width="13.5703125" style="445" customWidth="1"/>
    <col min="14104" max="14108" width="14.140625" style="445" customWidth="1"/>
    <col min="14109" max="14132" width="13.140625" style="445" customWidth="1"/>
    <col min="14133" max="14138" width="0" style="445" hidden="1" customWidth="1"/>
    <col min="14139" max="14140" width="13.140625" style="445" customWidth="1"/>
    <col min="14141" max="14154" width="12.5703125" style="445" customWidth="1"/>
    <col min="14155" max="14336" width="11.42578125" style="445"/>
    <col min="14337" max="14337" width="26.42578125" style="445" customWidth="1"/>
    <col min="14338" max="14338" width="30" style="445" customWidth="1"/>
    <col min="14339" max="14339" width="12.7109375" style="445" customWidth="1"/>
    <col min="14340" max="14340" width="10.7109375" style="445" customWidth="1"/>
    <col min="14341" max="14341" width="10.85546875" style="445" customWidth="1"/>
    <col min="14342" max="14348" width="10.7109375" style="445" customWidth="1"/>
    <col min="14349" max="14358" width="13.140625" style="445" customWidth="1"/>
    <col min="14359" max="14359" width="13.5703125" style="445" customWidth="1"/>
    <col min="14360" max="14364" width="14.140625" style="445" customWidth="1"/>
    <col min="14365" max="14388" width="13.140625" style="445" customWidth="1"/>
    <col min="14389" max="14394" width="0" style="445" hidden="1" customWidth="1"/>
    <col min="14395" max="14396" width="13.140625" style="445" customWidth="1"/>
    <col min="14397" max="14410" width="12.5703125" style="445" customWidth="1"/>
    <col min="14411" max="14592" width="11.42578125" style="445"/>
    <col min="14593" max="14593" width="26.42578125" style="445" customWidth="1"/>
    <col min="14594" max="14594" width="30" style="445" customWidth="1"/>
    <col min="14595" max="14595" width="12.7109375" style="445" customWidth="1"/>
    <col min="14596" max="14596" width="10.7109375" style="445" customWidth="1"/>
    <col min="14597" max="14597" width="10.85546875" style="445" customWidth="1"/>
    <col min="14598" max="14604" width="10.7109375" style="445" customWidth="1"/>
    <col min="14605" max="14614" width="13.140625" style="445" customWidth="1"/>
    <col min="14615" max="14615" width="13.5703125" style="445" customWidth="1"/>
    <col min="14616" max="14620" width="14.140625" style="445" customWidth="1"/>
    <col min="14621" max="14644" width="13.140625" style="445" customWidth="1"/>
    <col min="14645" max="14650" width="0" style="445" hidden="1" customWidth="1"/>
    <col min="14651" max="14652" width="13.140625" style="445" customWidth="1"/>
    <col min="14653" max="14666" width="12.5703125" style="445" customWidth="1"/>
    <col min="14667" max="14848" width="11.42578125" style="445"/>
    <col min="14849" max="14849" width="26.42578125" style="445" customWidth="1"/>
    <col min="14850" max="14850" width="30" style="445" customWidth="1"/>
    <col min="14851" max="14851" width="12.7109375" style="445" customWidth="1"/>
    <col min="14852" max="14852" width="10.7109375" style="445" customWidth="1"/>
    <col min="14853" max="14853" width="10.85546875" style="445" customWidth="1"/>
    <col min="14854" max="14860" width="10.7109375" style="445" customWidth="1"/>
    <col min="14861" max="14870" width="13.140625" style="445" customWidth="1"/>
    <col min="14871" max="14871" width="13.5703125" style="445" customWidth="1"/>
    <col min="14872" max="14876" width="14.140625" style="445" customWidth="1"/>
    <col min="14877" max="14900" width="13.140625" style="445" customWidth="1"/>
    <col min="14901" max="14906" width="0" style="445" hidden="1" customWidth="1"/>
    <col min="14907" max="14908" width="13.140625" style="445" customWidth="1"/>
    <col min="14909" max="14922" width="12.5703125" style="445" customWidth="1"/>
    <col min="14923" max="15104" width="11.42578125" style="445"/>
    <col min="15105" max="15105" width="26.42578125" style="445" customWidth="1"/>
    <col min="15106" max="15106" width="30" style="445" customWidth="1"/>
    <col min="15107" max="15107" width="12.7109375" style="445" customWidth="1"/>
    <col min="15108" max="15108" width="10.7109375" style="445" customWidth="1"/>
    <col min="15109" max="15109" width="10.85546875" style="445" customWidth="1"/>
    <col min="15110" max="15116" width="10.7109375" style="445" customWidth="1"/>
    <col min="15117" max="15126" width="13.140625" style="445" customWidth="1"/>
    <col min="15127" max="15127" width="13.5703125" style="445" customWidth="1"/>
    <col min="15128" max="15132" width="14.140625" style="445" customWidth="1"/>
    <col min="15133" max="15156" width="13.140625" style="445" customWidth="1"/>
    <col min="15157" max="15162" width="0" style="445" hidden="1" customWidth="1"/>
    <col min="15163" max="15164" width="13.140625" style="445" customWidth="1"/>
    <col min="15165" max="15178" width="12.5703125" style="445" customWidth="1"/>
    <col min="15179" max="15360" width="11.42578125" style="445"/>
    <col min="15361" max="15361" width="26.42578125" style="445" customWidth="1"/>
    <col min="15362" max="15362" width="30" style="445" customWidth="1"/>
    <col min="15363" max="15363" width="12.7109375" style="445" customWidth="1"/>
    <col min="15364" max="15364" width="10.7109375" style="445" customWidth="1"/>
    <col min="15365" max="15365" width="10.85546875" style="445" customWidth="1"/>
    <col min="15366" max="15372" width="10.7109375" style="445" customWidth="1"/>
    <col min="15373" max="15382" width="13.140625" style="445" customWidth="1"/>
    <col min="15383" max="15383" width="13.5703125" style="445" customWidth="1"/>
    <col min="15384" max="15388" width="14.140625" style="445" customWidth="1"/>
    <col min="15389" max="15412" width="13.140625" style="445" customWidth="1"/>
    <col min="15413" max="15418" width="0" style="445" hidden="1" customWidth="1"/>
    <col min="15419" max="15420" width="13.140625" style="445" customWidth="1"/>
    <col min="15421" max="15434" width="12.5703125" style="445" customWidth="1"/>
    <col min="15435" max="15616" width="11.42578125" style="445"/>
    <col min="15617" max="15617" width="26.42578125" style="445" customWidth="1"/>
    <col min="15618" max="15618" width="30" style="445" customWidth="1"/>
    <col min="15619" max="15619" width="12.7109375" style="445" customWidth="1"/>
    <col min="15620" max="15620" width="10.7109375" style="445" customWidth="1"/>
    <col min="15621" max="15621" width="10.85546875" style="445" customWidth="1"/>
    <col min="15622" max="15628" width="10.7109375" style="445" customWidth="1"/>
    <col min="15629" max="15638" width="13.140625" style="445" customWidth="1"/>
    <col min="15639" max="15639" width="13.5703125" style="445" customWidth="1"/>
    <col min="15640" max="15644" width="14.140625" style="445" customWidth="1"/>
    <col min="15645" max="15668" width="13.140625" style="445" customWidth="1"/>
    <col min="15669" max="15674" width="0" style="445" hidden="1" customWidth="1"/>
    <col min="15675" max="15676" width="13.140625" style="445" customWidth="1"/>
    <col min="15677" max="15690" width="12.5703125" style="445" customWidth="1"/>
    <col min="15691" max="15872" width="11.42578125" style="445"/>
    <col min="15873" max="15873" width="26.42578125" style="445" customWidth="1"/>
    <col min="15874" max="15874" width="30" style="445" customWidth="1"/>
    <col min="15875" max="15875" width="12.7109375" style="445" customWidth="1"/>
    <col min="15876" max="15876" width="10.7109375" style="445" customWidth="1"/>
    <col min="15877" max="15877" width="10.85546875" style="445" customWidth="1"/>
    <col min="15878" max="15884" width="10.7109375" style="445" customWidth="1"/>
    <col min="15885" max="15894" width="13.140625" style="445" customWidth="1"/>
    <col min="15895" max="15895" width="13.5703125" style="445" customWidth="1"/>
    <col min="15896" max="15900" width="14.140625" style="445" customWidth="1"/>
    <col min="15901" max="15924" width="13.140625" style="445" customWidth="1"/>
    <col min="15925" max="15930" width="0" style="445" hidden="1" customWidth="1"/>
    <col min="15931" max="15932" width="13.140625" style="445" customWidth="1"/>
    <col min="15933" max="15946" width="12.5703125" style="445" customWidth="1"/>
    <col min="15947" max="16128" width="11.42578125" style="445"/>
    <col min="16129" max="16129" width="26.42578125" style="445" customWidth="1"/>
    <col min="16130" max="16130" width="30" style="445" customWidth="1"/>
    <col min="16131" max="16131" width="12.7109375" style="445" customWidth="1"/>
    <col min="16132" max="16132" width="10.7109375" style="445" customWidth="1"/>
    <col min="16133" max="16133" width="10.85546875" style="445" customWidth="1"/>
    <col min="16134" max="16140" width="10.7109375" style="445" customWidth="1"/>
    <col min="16141" max="16150" width="13.140625" style="445" customWidth="1"/>
    <col min="16151" max="16151" width="13.5703125" style="445" customWidth="1"/>
    <col min="16152" max="16156" width="14.140625" style="445" customWidth="1"/>
    <col min="16157" max="16180" width="13.140625" style="445" customWidth="1"/>
    <col min="16181" max="16186" width="0" style="445" hidden="1" customWidth="1"/>
    <col min="16187" max="16188" width="13.140625" style="445" customWidth="1"/>
    <col min="16189" max="16202" width="12.5703125" style="445" customWidth="1"/>
    <col min="16203" max="16384" width="11.42578125" style="445"/>
  </cols>
  <sheetData>
    <row r="1" spans="1:58" s="429" customFormat="1" ht="12.75" customHeight="1" x14ac:dyDescent="0.2">
      <c r="A1" s="616" t="s">
        <v>0</v>
      </c>
      <c r="B1" s="428"/>
      <c r="C1" s="428"/>
      <c r="D1" s="428"/>
      <c r="E1" s="428"/>
      <c r="F1" s="428"/>
      <c r="G1" s="428"/>
      <c r="H1" s="428"/>
      <c r="I1" s="428"/>
      <c r="J1" s="428"/>
      <c r="K1" s="428"/>
      <c r="L1" s="431"/>
      <c r="V1" s="447"/>
    </row>
    <row r="2" spans="1:58" s="429" customFormat="1" ht="12.75" customHeight="1" x14ac:dyDescent="0.2">
      <c r="A2" s="616" t="str">
        <f>CONCATENATE("COMUNA: ",[6]NOMBRE!B2," - ","( ",[6]NOMBRE!C2,[6]NOMBRE!D2,[6]NOMBRE!E2,[6]NOMBRE!F2,[6]NOMBRE!G2," )")</f>
        <v>COMUNA: LINARES  - ( 07401 )</v>
      </c>
      <c r="B2" s="428"/>
      <c r="C2" s="428"/>
      <c r="D2" s="428"/>
      <c r="E2" s="428"/>
      <c r="F2" s="428"/>
      <c r="G2" s="428"/>
      <c r="H2" s="428"/>
      <c r="I2" s="428"/>
      <c r="J2" s="428"/>
      <c r="K2" s="428"/>
      <c r="L2" s="431"/>
      <c r="V2" s="447"/>
    </row>
    <row r="3" spans="1:58" s="429" customFormat="1" ht="12.75" customHeight="1" x14ac:dyDescent="0.2">
      <c r="A3" s="616" t="str">
        <f>CONCATENATE("ESTABLECIMIENTO: ",[6]NOMBRE!B3," - ","( ",[6]NOMBRE!C3,[6]NOMBRE!D3,[6]NOMBRE!E3,[6]NOMBRE!F3,[6]NOMBRE!G3," )")</f>
        <v>ESTABLECIMIENTO: HOSPITAL DE LINARES  - ( 16108 )</v>
      </c>
      <c r="B3" s="428"/>
      <c r="C3" s="428"/>
      <c r="D3" s="430"/>
      <c r="E3" s="428"/>
      <c r="F3" s="428"/>
      <c r="G3" s="428"/>
      <c r="H3" s="428"/>
      <c r="I3" s="428"/>
      <c r="J3" s="428"/>
      <c r="K3" s="428"/>
      <c r="L3" s="431"/>
      <c r="V3" s="447"/>
    </row>
    <row r="4" spans="1:58" s="429" customFormat="1" ht="12.75" customHeight="1" x14ac:dyDescent="0.2">
      <c r="A4" s="616" t="str">
        <f>CONCATENATE("MES: ",[6]NOMBRE!B6," - ","( ",[6]NOMBRE!C6,[6]NOMBRE!D6," )")</f>
        <v>MES: AGOSTO - ( 08 )</v>
      </c>
      <c r="B4" s="428"/>
      <c r="C4" s="428"/>
      <c r="D4" s="428"/>
      <c r="E4" s="428"/>
      <c r="F4" s="428"/>
      <c r="G4" s="428"/>
      <c r="H4" s="428"/>
      <c r="I4" s="428"/>
      <c r="J4" s="428"/>
      <c r="K4" s="428"/>
      <c r="L4" s="431"/>
      <c r="V4" s="447"/>
    </row>
    <row r="5" spans="1:58" s="429" customFormat="1" ht="12.75" customHeight="1" x14ac:dyDescent="0.2">
      <c r="A5" s="427" t="str">
        <f>CONCATENATE("AÑO: ",[6]NOMBRE!B7)</f>
        <v>AÑO: 2013</v>
      </c>
      <c r="B5" s="428"/>
      <c r="C5" s="428"/>
      <c r="D5" s="428"/>
      <c r="E5" s="428"/>
      <c r="F5" s="428"/>
      <c r="G5" s="428"/>
      <c r="H5" s="428"/>
      <c r="I5" s="428"/>
      <c r="J5" s="428"/>
      <c r="K5" s="428"/>
      <c r="L5" s="431"/>
      <c r="V5" s="447"/>
    </row>
    <row r="6" spans="1:58" s="425" customFormat="1" ht="39.950000000000003" customHeight="1" x14ac:dyDescent="0.15">
      <c r="A6" s="697" t="s">
        <v>1</v>
      </c>
      <c r="B6" s="697"/>
      <c r="C6" s="697"/>
      <c r="D6" s="697"/>
      <c r="E6" s="697"/>
      <c r="F6" s="697"/>
      <c r="G6" s="697"/>
      <c r="H6" s="697"/>
      <c r="I6" s="697"/>
      <c r="J6" s="697"/>
      <c r="K6" s="697"/>
      <c r="L6" s="697"/>
      <c r="M6" s="449"/>
      <c r="N6" s="449"/>
      <c r="V6" s="447"/>
    </row>
    <row r="7" spans="1:58" s="425" customFormat="1" ht="45" customHeight="1" x14ac:dyDescent="0.2">
      <c r="A7" s="464" t="s">
        <v>2</v>
      </c>
      <c r="B7" s="434"/>
      <c r="C7" s="433"/>
      <c r="D7" s="433"/>
      <c r="E7" s="433"/>
      <c r="F7" s="433"/>
      <c r="G7" s="433"/>
      <c r="H7" s="433"/>
      <c r="I7" s="465"/>
      <c r="J7" s="434"/>
      <c r="K7" s="466"/>
      <c r="L7" s="433"/>
      <c r="M7" s="429"/>
      <c r="N7" s="429"/>
      <c r="V7" s="447"/>
    </row>
    <row r="8" spans="1:58" s="425" customFormat="1" ht="30" customHeight="1" x14ac:dyDescent="0.2">
      <c r="A8" s="467" t="s">
        <v>3</v>
      </c>
      <c r="B8" s="443"/>
      <c r="C8" s="443"/>
      <c r="D8" s="443"/>
      <c r="E8" s="443"/>
      <c r="F8" s="443"/>
      <c r="G8" s="443"/>
      <c r="H8" s="443"/>
      <c r="I8" s="443"/>
      <c r="J8" s="443"/>
      <c r="K8" s="468"/>
      <c r="L8" s="443"/>
      <c r="M8" s="451"/>
      <c r="N8" s="451"/>
      <c r="V8" s="447"/>
    </row>
    <row r="9" spans="1:58" s="426" customFormat="1" ht="10.5" x14ac:dyDescent="0.15">
      <c r="A9" s="681" t="s">
        <v>4</v>
      </c>
      <c r="B9" s="681" t="s">
        <v>5</v>
      </c>
      <c r="C9" s="675" t="s">
        <v>6</v>
      </c>
      <c r="D9" s="685" t="s">
        <v>7</v>
      </c>
      <c r="E9" s="686"/>
      <c r="F9" s="686"/>
      <c r="G9" s="686"/>
      <c r="H9" s="686"/>
      <c r="I9" s="687"/>
      <c r="J9" s="685" t="s">
        <v>8</v>
      </c>
      <c r="K9" s="687"/>
      <c r="L9" s="675" t="s">
        <v>9</v>
      </c>
      <c r="M9" s="425"/>
      <c r="N9" s="425"/>
      <c r="O9" s="425"/>
      <c r="P9" s="425"/>
      <c r="Q9" s="425"/>
      <c r="R9" s="425"/>
      <c r="S9" s="425"/>
      <c r="T9" s="425"/>
      <c r="U9" s="425"/>
      <c r="V9" s="447"/>
      <c r="W9" s="425"/>
      <c r="X9" s="425"/>
      <c r="Y9" s="425"/>
      <c r="Z9" s="425"/>
      <c r="AA9" s="425"/>
      <c r="AB9" s="425"/>
      <c r="AC9" s="425"/>
      <c r="AD9" s="425"/>
      <c r="AE9" s="425"/>
      <c r="AF9" s="425"/>
      <c r="AG9" s="425"/>
      <c r="AH9" s="425"/>
      <c r="AI9" s="425"/>
      <c r="AJ9" s="425"/>
      <c r="AK9" s="425"/>
      <c r="AL9" s="425"/>
      <c r="AM9" s="425"/>
      <c r="AN9" s="425"/>
      <c r="AO9" s="425"/>
      <c r="AP9" s="425"/>
      <c r="AQ9" s="425"/>
      <c r="AR9" s="425"/>
      <c r="AS9" s="425"/>
    </row>
    <row r="10" spans="1:58" s="426" customFormat="1" ht="21" customHeight="1" x14ac:dyDescent="0.15">
      <c r="A10" s="682"/>
      <c r="B10" s="682"/>
      <c r="C10" s="676"/>
      <c r="D10" s="435" t="s">
        <v>10</v>
      </c>
      <c r="E10" s="438" t="s">
        <v>11</v>
      </c>
      <c r="F10" s="438" t="s">
        <v>12</v>
      </c>
      <c r="G10" s="438" t="s">
        <v>13</v>
      </c>
      <c r="H10" s="438" t="s">
        <v>14</v>
      </c>
      <c r="I10" s="450" t="s">
        <v>15</v>
      </c>
      <c r="J10" s="455" t="s">
        <v>16</v>
      </c>
      <c r="K10" s="644" t="s">
        <v>17</v>
      </c>
      <c r="L10" s="676"/>
      <c r="M10" s="425"/>
      <c r="N10" s="425"/>
      <c r="O10" s="425"/>
      <c r="P10" s="425"/>
      <c r="Q10" s="425"/>
      <c r="R10" s="425"/>
      <c r="S10" s="425"/>
      <c r="T10" s="425"/>
      <c r="U10" s="425"/>
      <c r="V10" s="447"/>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58" s="426" customFormat="1" ht="15.95" customHeight="1" x14ac:dyDescent="0.15">
      <c r="A11" s="683" t="s">
        <v>18</v>
      </c>
      <c r="B11" s="469" t="s">
        <v>19</v>
      </c>
      <c r="C11" s="603">
        <f t="shared" ref="C11:C21" si="0">SUM(D11:I11)</f>
        <v>0</v>
      </c>
      <c r="D11" s="567"/>
      <c r="E11" s="568"/>
      <c r="F11" s="568"/>
      <c r="G11" s="568"/>
      <c r="H11" s="568"/>
      <c r="I11" s="580"/>
      <c r="J11" s="582"/>
      <c r="K11" s="580"/>
      <c r="L11" s="587"/>
      <c r="M11" s="617" t="str">
        <f t="shared" ref="M11:M21" si="1">$BA11&amp;" "&amp;$BB11&amp;""&amp;$BC11</f>
        <v xml:space="preserve"> </v>
      </c>
      <c r="N11" s="425"/>
      <c r="O11" s="425"/>
      <c r="P11" s="425"/>
      <c r="Q11" s="425"/>
      <c r="R11" s="425"/>
      <c r="S11" s="425"/>
      <c r="T11" s="425"/>
      <c r="U11" s="425"/>
      <c r="V11" s="425"/>
      <c r="W11" s="447"/>
      <c r="X11" s="425"/>
      <c r="AD11" s="425"/>
      <c r="AE11" s="425"/>
      <c r="AF11" s="425"/>
      <c r="AG11" s="425"/>
      <c r="AH11" s="425"/>
      <c r="AI11" s="425"/>
      <c r="AJ11" s="425"/>
      <c r="AK11" s="425"/>
      <c r="AL11" s="425"/>
      <c r="AM11" s="425"/>
      <c r="AN11" s="425"/>
      <c r="AO11" s="425"/>
      <c r="AP11" s="425"/>
      <c r="AQ11" s="425"/>
      <c r="AR11" s="425"/>
      <c r="AS11" s="425"/>
      <c r="BA11" s="623" t="str">
        <f>IF($C11&lt;&gt;($J11+$K11)," El número de consultas según sexo NO puede ser diferente al Total.","")</f>
        <v/>
      </c>
      <c r="BB11" s="623" t="str">
        <f>IF($C11=0,"",IF($L11="",IF($C11="",""," No olvide escribir la columna Beneficiarios."),""))</f>
        <v/>
      </c>
      <c r="BC11" s="623" t="str">
        <f>IF($C11&lt;$L11," El número de Beneficiarios NO puede ser mayor que el Total.","")</f>
        <v/>
      </c>
      <c r="BD11" s="546">
        <f>IF($C11&lt;&gt;($J11+$K11),1,0)</f>
        <v>0</v>
      </c>
      <c r="BE11" s="546">
        <f>IF($C11&lt;$L11,1,0)</f>
        <v>0</v>
      </c>
      <c r="BF11" s="546" t="str">
        <f>IF($C11=0,"",IF($L11="",IF($C11="","",1),0))</f>
        <v/>
      </c>
    </row>
    <row r="12" spans="1:58" s="426" customFormat="1" ht="15.95" customHeight="1" x14ac:dyDescent="0.15">
      <c r="A12" s="688"/>
      <c r="B12" s="470" t="s">
        <v>20</v>
      </c>
      <c r="C12" s="581">
        <f t="shared" si="0"/>
        <v>0</v>
      </c>
      <c r="D12" s="556"/>
      <c r="E12" s="557"/>
      <c r="F12" s="557"/>
      <c r="G12" s="557"/>
      <c r="H12" s="557"/>
      <c r="I12" s="554"/>
      <c r="J12" s="583"/>
      <c r="K12" s="554"/>
      <c r="L12" s="549"/>
      <c r="M12" s="617" t="str">
        <f t="shared" si="1"/>
        <v xml:space="preserve"> </v>
      </c>
      <c r="N12" s="425"/>
      <c r="O12" s="425"/>
      <c r="P12" s="425"/>
      <c r="Q12" s="425"/>
      <c r="R12" s="425"/>
      <c r="S12" s="425"/>
      <c r="T12" s="425"/>
      <c r="U12" s="425"/>
      <c r="V12" s="425"/>
      <c r="W12" s="447"/>
      <c r="X12" s="425"/>
      <c r="AD12" s="425"/>
      <c r="AE12" s="425"/>
      <c r="AF12" s="425"/>
      <c r="AG12" s="425"/>
      <c r="AH12" s="425"/>
      <c r="AI12" s="425"/>
      <c r="AJ12" s="425"/>
      <c r="AK12" s="425"/>
      <c r="AL12" s="425"/>
      <c r="AM12" s="425"/>
      <c r="AN12" s="425"/>
      <c r="AO12" s="425"/>
      <c r="AP12" s="425"/>
      <c r="AQ12" s="425"/>
      <c r="AR12" s="425"/>
      <c r="AS12" s="425"/>
      <c r="BA12" s="623" t="str">
        <f t="shared" ref="BA12:BA21" si="2">IF($C12&lt;&gt;($J12+$K12)," El número de consultas según sexo NO puede ser diferente al Total.","")</f>
        <v/>
      </c>
      <c r="BB12" s="623" t="str">
        <f t="shared" ref="BB12:BB21" si="3">IF($C12=0,"",IF($L12="",IF($C12="",""," No olvide escribir la columna Beneficiarios."),""))</f>
        <v/>
      </c>
      <c r="BC12" s="623" t="str">
        <f t="shared" ref="BC12:BC21" si="4">IF($C12&lt;$L12," El número de Beneficiarios NO puede ser mayor que el Total.","")</f>
        <v/>
      </c>
      <c r="BD12" s="546">
        <f t="shared" ref="BD12:BD21" si="5">IF($C12&lt;&gt;($J12+$K12),1,0)</f>
        <v>0</v>
      </c>
      <c r="BE12" s="546">
        <f t="shared" ref="BE12:BE20" si="6">IF($C12&lt;$L12,1,0)</f>
        <v>0</v>
      </c>
      <c r="BF12" s="546" t="str">
        <f t="shared" ref="BF12:BF21" si="7">IF($C12=0,"",IF($L12="",IF($C12="","",1),0))</f>
        <v/>
      </c>
    </row>
    <row r="13" spans="1:58" s="426" customFormat="1" ht="15.95" customHeight="1" x14ac:dyDescent="0.15">
      <c r="A13" s="688"/>
      <c r="B13" s="470" t="s">
        <v>21</v>
      </c>
      <c r="C13" s="581">
        <f t="shared" si="0"/>
        <v>0</v>
      </c>
      <c r="D13" s="556"/>
      <c r="E13" s="557"/>
      <c r="F13" s="557"/>
      <c r="G13" s="557"/>
      <c r="H13" s="557"/>
      <c r="I13" s="554"/>
      <c r="J13" s="583"/>
      <c r="K13" s="554"/>
      <c r="L13" s="549"/>
      <c r="M13" s="617" t="str">
        <f t="shared" si="1"/>
        <v xml:space="preserve"> </v>
      </c>
      <c r="N13" s="425"/>
      <c r="O13" s="425"/>
      <c r="P13" s="425"/>
      <c r="Q13" s="425"/>
      <c r="R13" s="425"/>
      <c r="S13" s="425"/>
      <c r="T13" s="425"/>
      <c r="U13" s="425"/>
      <c r="V13" s="425"/>
      <c r="W13" s="447"/>
      <c r="X13" s="425"/>
      <c r="AD13" s="425"/>
      <c r="AE13" s="425"/>
      <c r="AF13" s="425"/>
      <c r="AG13" s="425"/>
      <c r="AH13" s="425"/>
      <c r="AI13" s="425"/>
      <c r="AJ13" s="425"/>
      <c r="AK13" s="425"/>
      <c r="AL13" s="425"/>
      <c r="AM13" s="425"/>
      <c r="AN13" s="425"/>
      <c r="AO13" s="425"/>
      <c r="AP13" s="425"/>
      <c r="AQ13" s="425"/>
      <c r="AR13" s="425"/>
      <c r="AS13" s="425"/>
      <c r="BA13" s="623" t="str">
        <f t="shared" si="2"/>
        <v/>
      </c>
      <c r="BB13" s="623" t="str">
        <f t="shared" si="3"/>
        <v/>
      </c>
      <c r="BC13" s="623" t="str">
        <f t="shared" si="4"/>
        <v/>
      </c>
      <c r="BD13" s="546">
        <f t="shared" si="5"/>
        <v>0</v>
      </c>
      <c r="BE13" s="546">
        <f t="shared" si="6"/>
        <v>0</v>
      </c>
      <c r="BF13" s="546" t="str">
        <f t="shared" si="7"/>
        <v/>
      </c>
    </row>
    <row r="14" spans="1:58" s="426" customFormat="1" ht="15.95" customHeight="1" x14ac:dyDescent="0.15">
      <c r="A14" s="688"/>
      <c r="B14" s="470" t="s">
        <v>22</v>
      </c>
      <c r="C14" s="581">
        <f t="shared" si="0"/>
        <v>0</v>
      </c>
      <c r="D14" s="556"/>
      <c r="E14" s="557"/>
      <c r="F14" s="557"/>
      <c r="G14" s="557"/>
      <c r="H14" s="557"/>
      <c r="I14" s="554"/>
      <c r="J14" s="583"/>
      <c r="K14" s="554"/>
      <c r="L14" s="549"/>
      <c r="M14" s="617" t="str">
        <f t="shared" si="1"/>
        <v xml:space="preserve"> </v>
      </c>
      <c r="N14" s="425"/>
      <c r="O14" s="425"/>
      <c r="P14" s="425"/>
      <c r="Q14" s="425"/>
      <c r="R14" s="425"/>
      <c r="S14" s="425"/>
      <c r="T14" s="425"/>
      <c r="U14" s="425"/>
      <c r="V14" s="425"/>
      <c r="W14" s="447"/>
      <c r="X14" s="425"/>
      <c r="AD14" s="425"/>
      <c r="AE14" s="425"/>
      <c r="AF14" s="425"/>
      <c r="AG14" s="425"/>
      <c r="AH14" s="425"/>
      <c r="AI14" s="425"/>
      <c r="AJ14" s="425"/>
      <c r="AK14" s="425"/>
      <c r="AL14" s="425"/>
      <c r="AM14" s="425"/>
      <c r="AN14" s="425"/>
      <c r="AO14" s="425"/>
      <c r="AP14" s="425"/>
      <c r="AQ14" s="425"/>
      <c r="AR14" s="425"/>
      <c r="AS14" s="425"/>
      <c r="BA14" s="623" t="str">
        <f t="shared" si="2"/>
        <v/>
      </c>
      <c r="BB14" s="623" t="str">
        <f t="shared" si="3"/>
        <v/>
      </c>
      <c r="BC14" s="623" t="str">
        <f t="shared" si="4"/>
        <v/>
      </c>
      <c r="BD14" s="546">
        <f t="shared" si="5"/>
        <v>0</v>
      </c>
      <c r="BE14" s="546">
        <f t="shared" si="6"/>
        <v>0</v>
      </c>
      <c r="BF14" s="546" t="str">
        <f t="shared" si="7"/>
        <v/>
      </c>
    </row>
    <row r="15" spans="1:58" s="426" customFormat="1" ht="15.95" customHeight="1" x14ac:dyDescent="0.15">
      <c r="A15" s="688"/>
      <c r="B15" s="470" t="s">
        <v>23</v>
      </c>
      <c r="C15" s="581">
        <f t="shared" si="0"/>
        <v>0</v>
      </c>
      <c r="D15" s="556"/>
      <c r="E15" s="557"/>
      <c r="F15" s="557"/>
      <c r="G15" s="557"/>
      <c r="H15" s="557"/>
      <c r="I15" s="554"/>
      <c r="J15" s="583"/>
      <c r="K15" s="554"/>
      <c r="L15" s="549"/>
      <c r="M15" s="617" t="str">
        <f t="shared" si="1"/>
        <v xml:space="preserve"> </v>
      </c>
      <c r="N15" s="425"/>
      <c r="O15" s="425"/>
      <c r="P15" s="425"/>
      <c r="Q15" s="425"/>
      <c r="R15" s="425"/>
      <c r="S15" s="425"/>
      <c r="T15" s="425"/>
      <c r="U15" s="425"/>
      <c r="V15" s="425"/>
      <c r="W15" s="447"/>
      <c r="X15" s="425"/>
      <c r="AD15" s="425"/>
      <c r="AE15" s="425"/>
      <c r="AF15" s="425"/>
      <c r="AG15" s="425"/>
      <c r="AH15" s="425"/>
      <c r="AI15" s="425"/>
      <c r="AJ15" s="425"/>
      <c r="AK15" s="425"/>
      <c r="AL15" s="425"/>
      <c r="AM15" s="425"/>
      <c r="AN15" s="425"/>
      <c r="AO15" s="425"/>
      <c r="AP15" s="425"/>
      <c r="AQ15" s="425"/>
      <c r="AR15" s="425"/>
      <c r="AS15" s="425"/>
      <c r="BA15" s="623" t="str">
        <f t="shared" si="2"/>
        <v/>
      </c>
      <c r="BB15" s="623" t="str">
        <f t="shared" si="3"/>
        <v/>
      </c>
      <c r="BC15" s="623" t="str">
        <f t="shared" si="4"/>
        <v/>
      </c>
      <c r="BD15" s="546">
        <f t="shared" si="5"/>
        <v>0</v>
      </c>
      <c r="BE15" s="546">
        <f t="shared" si="6"/>
        <v>0</v>
      </c>
      <c r="BF15" s="546" t="str">
        <f t="shared" si="7"/>
        <v/>
      </c>
    </row>
    <row r="16" spans="1:58" s="426" customFormat="1" ht="15.95" customHeight="1" x14ac:dyDescent="0.15">
      <c r="A16" s="688"/>
      <c r="B16" s="470" t="s">
        <v>24</v>
      </c>
      <c r="C16" s="581">
        <f t="shared" si="0"/>
        <v>0</v>
      </c>
      <c r="D16" s="556"/>
      <c r="E16" s="557"/>
      <c r="F16" s="557"/>
      <c r="G16" s="557"/>
      <c r="H16" s="557"/>
      <c r="I16" s="554"/>
      <c r="J16" s="583"/>
      <c r="K16" s="554"/>
      <c r="L16" s="549"/>
      <c r="M16" s="617" t="str">
        <f t="shared" si="1"/>
        <v xml:space="preserve"> </v>
      </c>
      <c r="N16" s="425"/>
      <c r="O16" s="425"/>
      <c r="P16" s="425"/>
      <c r="Q16" s="425"/>
      <c r="R16" s="425"/>
      <c r="S16" s="425"/>
      <c r="T16" s="425"/>
      <c r="U16" s="425"/>
      <c r="V16" s="425"/>
      <c r="W16" s="447"/>
      <c r="X16" s="425"/>
      <c r="AD16" s="425"/>
      <c r="AE16" s="425"/>
      <c r="AF16" s="425"/>
      <c r="AG16" s="425"/>
      <c r="AH16" s="425"/>
      <c r="AI16" s="425"/>
      <c r="AJ16" s="425"/>
      <c r="AK16" s="425"/>
      <c r="AL16" s="425"/>
      <c r="AM16" s="425"/>
      <c r="AN16" s="425"/>
      <c r="AO16" s="425"/>
      <c r="AP16" s="425"/>
      <c r="AQ16" s="425"/>
      <c r="AR16" s="425"/>
      <c r="AS16" s="425"/>
      <c r="BA16" s="623" t="str">
        <f t="shared" si="2"/>
        <v/>
      </c>
      <c r="BB16" s="623" t="str">
        <f t="shared" si="3"/>
        <v/>
      </c>
      <c r="BC16" s="623" t="str">
        <f t="shared" si="4"/>
        <v/>
      </c>
      <c r="BD16" s="546">
        <f t="shared" si="5"/>
        <v>0</v>
      </c>
      <c r="BE16" s="546">
        <f>IF($C16&lt;$L16,1,0)</f>
        <v>0</v>
      </c>
      <c r="BF16" s="546" t="str">
        <f t="shared" si="7"/>
        <v/>
      </c>
    </row>
    <row r="17" spans="1:58" s="426" customFormat="1" ht="15.95" customHeight="1" x14ac:dyDescent="0.15">
      <c r="A17" s="688"/>
      <c r="B17" s="470" t="s">
        <v>25</v>
      </c>
      <c r="C17" s="604">
        <f t="shared" si="0"/>
        <v>0</v>
      </c>
      <c r="D17" s="571"/>
      <c r="E17" s="572"/>
      <c r="F17" s="572"/>
      <c r="G17" s="572"/>
      <c r="H17" s="572"/>
      <c r="I17" s="555"/>
      <c r="J17" s="595"/>
      <c r="K17" s="555"/>
      <c r="L17" s="549"/>
      <c r="M17" s="617" t="str">
        <f t="shared" si="1"/>
        <v xml:space="preserve"> </v>
      </c>
      <c r="N17" s="425"/>
      <c r="O17" s="425"/>
      <c r="P17" s="425"/>
      <c r="Q17" s="425"/>
      <c r="R17" s="425"/>
      <c r="S17" s="425"/>
      <c r="T17" s="425"/>
      <c r="U17" s="425"/>
      <c r="V17" s="425"/>
      <c r="W17" s="447"/>
      <c r="X17" s="425"/>
      <c r="AD17" s="425"/>
      <c r="AE17" s="425"/>
      <c r="AF17" s="425"/>
      <c r="AG17" s="425"/>
      <c r="AH17" s="425"/>
      <c r="AI17" s="425"/>
      <c r="AJ17" s="425"/>
      <c r="AK17" s="425"/>
      <c r="AL17" s="425"/>
      <c r="AM17" s="425"/>
      <c r="AN17" s="425"/>
      <c r="AO17" s="425"/>
      <c r="AP17" s="425"/>
      <c r="AQ17" s="425"/>
      <c r="AR17" s="425"/>
      <c r="AS17" s="425"/>
      <c r="BA17" s="623" t="str">
        <f t="shared" si="2"/>
        <v/>
      </c>
      <c r="BB17" s="623" t="str">
        <f t="shared" si="3"/>
        <v/>
      </c>
      <c r="BC17" s="623" t="str">
        <f t="shared" si="4"/>
        <v/>
      </c>
      <c r="BD17" s="546">
        <f t="shared" si="5"/>
        <v>0</v>
      </c>
      <c r="BE17" s="546">
        <f>IF($C17&lt;$L17,1,0)</f>
        <v>0</v>
      </c>
      <c r="BF17" s="546" t="str">
        <f t="shared" si="7"/>
        <v/>
      </c>
    </row>
    <row r="18" spans="1:58" s="426" customFormat="1" ht="21" x14ac:dyDescent="0.15">
      <c r="A18" s="688"/>
      <c r="B18" s="470" t="s">
        <v>26</v>
      </c>
      <c r="C18" s="604">
        <f t="shared" si="0"/>
        <v>0</v>
      </c>
      <c r="D18" s="571"/>
      <c r="E18" s="572"/>
      <c r="F18" s="572"/>
      <c r="G18" s="572"/>
      <c r="H18" s="572"/>
      <c r="I18" s="555"/>
      <c r="J18" s="595"/>
      <c r="K18" s="555"/>
      <c r="L18" s="602"/>
      <c r="M18" s="617" t="str">
        <f t="shared" si="1"/>
        <v xml:space="preserve"> </v>
      </c>
      <c r="N18" s="425"/>
      <c r="O18" s="425"/>
      <c r="P18" s="425"/>
      <c r="Q18" s="425"/>
      <c r="R18" s="425"/>
      <c r="S18" s="425"/>
      <c r="T18" s="425"/>
      <c r="U18" s="425"/>
      <c r="V18" s="425"/>
      <c r="W18" s="447"/>
      <c r="X18" s="425"/>
      <c r="AD18" s="425"/>
      <c r="AE18" s="425"/>
      <c r="AF18" s="425"/>
      <c r="AG18" s="425"/>
      <c r="AH18" s="425"/>
      <c r="AI18" s="425"/>
      <c r="AJ18" s="425"/>
      <c r="AK18" s="425"/>
      <c r="AL18" s="425"/>
      <c r="AM18" s="425"/>
      <c r="AN18" s="425"/>
      <c r="AO18" s="425"/>
      <c r="AP18" s="425"/>
      <c r="AQ18" s="425"/>
      <c r="AR18" s="425"/>
      <c r="AS18" s="425"/>
      <c r="BA18" s="623" t="str">
        <f t="shared" si="2"/>
        <v/>
      </c>
      <c r="BB18" s="623" t="str">
        <f t="shared" si="3"/>
        <v/>
      </c>
      <c r="BC18" s="623" t="str">
        <f>IF($C18&lt;$L18," El número de Beneficiarios NO puede ser mayor que el Total.","")</f>
        <v/>
      </c>
      <c r="BD18" s="546">
        <f t="shared" si="5"/>
        <v>0</v>
      </c>
      <c r="BE18" s="546">
        <f t="shared" si="6"/>
        <v>0</v>
      </c>
      <c r="BF18" s="546" t="str">
        <f t="shared" si="7"/>
        <v/>
      </c>
    </row>
    <row r="19" spans="1:58" s="426" customFormat="1" ht="15.95" customHeight="1" x14ac:dyDescent="0.15">
      <c r="A19" s="684"/>
      <c r="B19" s="471" t="s">
        <v>27</v>
      </c>
      <c r="C19" s="576">
        <f t="shared" si="0"/>
        <v>0</v>
      </c>
      <c r="D19" s="577">
        <f>SUM(D11:D18)</f>
        <v>0</v>
      </c>
      <c r="E19" s="578">
        <f t="shared" ref="E19:L19" si="8">SUM(E11:E18)</f>
        <v>0</v>
      </c>
      <c r="F19" s="578">
        <f t="shared" si="8"/>
        <v>0</v>
      </c>
      <c r="G19" s="578">
        <f t="shared" si="8"/>
        <v>0</v>
      </c>
      <c r="H19" s="578">
        <f t="shared" si="8"/>
        <v>0</v>
      </c>
      <c r="I19" s="579">
        <f t="shared" si="8"/>
        <v>0</v>
      </c>
      <c r="J19" s="577">
        <f t="shared" si="8"/>
        <v>0</v>
      </c>
      <c r="K19" s="579">
        <f t="shared" si="8"/>
        <v>0</v>
      </c>
      <c r="L19" s="576">
        <f t="shared" si="8"/>
        <v>0</v>
      </c>
      <c r="M19" s="617" t="str">
        <f t="shared" si="1"/>
        <v xml:space="preserve"> </v>
      </c>
      <c r="N19" s="425"/>
      <c r="O19" s="425"/>
      <c r="P19" s="425"/>
      <c r="Q19" s="425"/>
      <c r="R19" s="425"/>
      <c r="S19" s="425"/>
      <c r="T19" s="425"/>
      <c r="U19" s="425"/>
      <c r="V19" s="425"/>
      <c r="W19" s="447"/>
      <c r="X19" s="425"/>
      <c r="AD19" s="425"/>
      <c r="AE19" s="425"/>
      <c r="AF19" s="425"/>
      <c r="AG19" s="425"/>
      <c r="AH19" s="425"/>
      <c r="AI19" s="425"/>
      <c r="AJ19" s="425"/>
      <c r="AK19" s="425"/>
      <c r="AL19" s="425"/>
      <c r="AM19" s="425"/>
      <c r="AN19" s="425"/>
      <c r="AO19" s="425"/>
      <c r="AP19" s="425"/>
      <c r="AQ19" s="425"/>
      <c r="AR19" s="425"/>
      <c r="AS19" s="425"/>
      <c r="BA19" s="623" t="str">
        <f t="shared" si="2"/>
        <v/>
      </c>
      <c r="BB19" s="623" t="str">
        <f t="shared" si="3"/>
        <v/>
      </c>
      <c r="BC19" s="623" t="str">
        <f t="shared" si="4"/>
        <v/>
      </c>
      <c r="BD19" s="546">
        <f t="shared" si="5"/>
        <v>0</v>
      </c>
      <c r="BE19" s="546">
        <f t="shared" si="6"/>
        <v>0</v>
      </c>
      <c r="BF19" s="546" t="str">
        <f t="shared" si="7"/>
        <v/>
      </c>
    </row>
    <row r="20" spans="1:58" s="426" customFormat="1" ht="15.95" customHeight="1" x14ac:dyDescent="0.15">
      <c r="A20" s="441" t="s">
        <v>28</v>
      </c>
      <c r="B20" s="472" t="s">
        <v>20</v>
      </c>
      <c r="C20" s="603">
        <f t="shared" si="0"/>
        <v>0</v>
      </c>
      <c r="D20" s="567"/>
      <c r="E20" s="568"/>
      <c r="F20" s="568"/>
      <c r="G20" s="568"/>
      <c r="H20" s="568"/>
      <c r="I20" s="580"/>
      <c r="J20" s="582"/>
      <c r="K20" s="580"/>
      <c r="L20" s="587"/>
      <c r="M20" s="617" t="str">
        <f t="shared" si="1"/>
        <v xml:space="preserve"> </v>
      </c>
      <c r="N20" s="425"/>
      <c r="O20" s="425"/>
      <c r="P20" s="425"/>
      <c r="Q20" s="425"/>
      <c r="R20" s="425"/>
      <c r="S20" s="425"/>
      <c r="T20" s="425"/>
      <c r="U20" s="425"/>
      <c r="V20" s="425"/>
      <c r="W20" s="447"/>
      <c r="X20" s="425"/>
      <c r="AD20" s="425"/>
      <c r="AE20" s="425"/>
      <c r="AF20" s="425"/>
      <c r="AG20" s="425"/>
      <c r="AH20" s="425"/>
      <c r="AI20" s="425"/>
      <c r="AJ20" s="425"/>
      <c r="AK20" s="425"/>
      <c r="AL20" s="425"/>
      <c r="AM20" s="425"/>
      <c r="AN20" s="425"/>
      <c r="AO20" s="425"/>
      <c r="AP20" s="425"/>
      <c r="AQ20" s="425"/>
      <c r="AR20" s="425"/>
      <c r="AS20" s="425"/>
      <c r="BA20" s="623" t="str">
        <f t="shared" si="2"/>
        <v/>
      </c>
      <c r="BB20" s="623" t="str">
        <f t="shared" si="3"/>
        <v/>
      </c>
      <c r="BC20" s="623" t="str">
        <f t="shared" si="4"/>
        <v/>
      </c>
      <c r="BD20" s="546">
        <f t="shared" si="5"/>
        <v>0</v>
      </c>
      <c r="BE20" s="546">
        <f t="shared" si="6"/>
        <v>0</v>
      </c>
      <c r="BF20" s="546" t="str">
        <f t="shared" si="7"/>
        <v/>
      </c>
    </row>
    <row r="21" spans="1:58" s="426" customFormat="1" ht="15.95" customHeight="1" x14ac:dyDescent="0.15">
      <c r="A21" s="441" t="s">
        <v>29</v>
      </c>
      <c r="B21" s="548" t="s">
        <v>20</v>
      </c>
      <c r="C21" s="596">
        <f t="shared" si="0"/>
        <v>0</v>
      </c>
      <c r="D21" s="558"/>
      <c r="E21" s="559"/>
      <c r="F21" s="559"/>
      <c r="G21" s="559"/>
      <c r="H21" s="559"/>
      <c r="I21" s="560"/>
      <c r="J21" s="585"/>
      <c r="K21" s="560"/>
      <c r="L21" s="550"/>
      <c r="M21" s="617" t="str">
        <f t="shared" si="1"/>
        <v xml:space="preserve"> </v>
      </c>
      <c r="N21" s="425"/>
      <c r="O21" s="425"/>
      <c r="P21" s="425"/>
      <c r="Q21" s="425"/>
      <c r="R21" s="425"/>
      <c r="S21" s="425"/>
      <c r="T21" s="425"/>
      <c r="U21" s="425"/>
      <c r="V21" s="425"/>
      <c r="W21" s="447"/>
      <c r="X21" s="425"/>
      <c r="AD21" s="425"/>
      <c r="AE21" s="425"/>
      <c r="AF21" s="425"/>
      <c r="AG21" s="425"/>
      <c r="AH21" s="425"/>
      <c r="AI21" s="425"/>
      <c r="AJ21" s="425"/>
      <c r="AK21" s="425"/>
      <c r="AL21" s="425"/>
      <c r="AM21" s="425"/>
      <c r="AN21" s="425"/>
      <c r="AO21" s="425"/>
      <c r="AP21" s="425"/>
      <c r="AQ21" s="425"/>
      <c r="AR21" s="425"/>
      <c r="AS21" s="425"/>
      <c r="BA21" s="623" t="str">
        <f t="shared" si="2"/>
        <v/>
      </c>
      <c r="BB21" s="623" t="str">
        <f t="shared" si="3"/>
        <v/>
      </c>
      <c r="BC21" s="623" t="str">
        <f t="shared" si="4"/>
        <v/>
      </c>
      <c r="BD21" s="546">
        <f t="shared" si="5"/>
        <v>0</v>
      </c>
      <c r="BE21" s="546">
        <f>IF($C21&lt;$L21,1,0)</f>
        <v>0</v>
      </c>
      <c r="BF21" s="546" t="str">
        <f t="shared" si="7"/>
        <v/>
      </c>
    </row>
    <row r="22" spans="1:58" s="425" customFormat="1" ht="30" customHeight="1" x14ac:dyDescent="0.2">
      <c r="A22" s="467" t="s">
        <v>30</v>
      </c>
      <c r="B22" s="473"/>
      <c r="C22" s="474"/>
      <c r="D22" s="473"/>
      <c r="E22" s="443"/>
      <c r="F22" s="443"/>
      <c r="G22" s="443"/>
      <c r="H22" s="443"/>
      <c r="I22" s="443"/>
      <c r="J22" s="443"/>
      <c r="K22" s="443"/>
      <c r="L22" s="443"/>
      <c r="M22" s="451"/>
      <c r="N22" s="451"/>
      <c r="V22" s="447"/>
    </row>
    <row r="23" spans="1:58" s="426" customFormat="1" ht="21" x14ac:dyDescent="0.2">
      <c r="A23" s="643" t="s">
        <v>4</v>
      </c>
      <c r="B23" s="441" t="s">
        <v>31</v>
      </c>
      <c r="C23" s="441" t="s">
        <v>32</v>
      </c>
      <c r="D23" s="425"/>
      <c r="E23" s="425"/>
      <c r="F23" s="425"/>
      <c r="G23" s="425"/>
      <c r="H23" s="425"/>
      <c r="I23" s="425"/>
      <c r="J23" s="425"/>
      <c r="K23" s="476"/>
      <c r="L23" s="476"/>
      <c r="M23" s="451"/>
      <c r="N23" s="425"/>
      <c r="O23" s="425"/>
      <c r="P23" s="425"/>
      <c r="Q23" s="425"/>
      <c r="R23" s="425"/>
      <c r="S23" s="425"/>
      <c r="T23" s="425"/>
      <c r="U23" s="425"/>
      <c r="V23" s="447"/>
      <c r="W23" s="425"/>
      <c r="X23" s="425"/>
      <c r="AD23" s="425"/>
      <c r="AE23" s="425"/>
      <c r="AF23" s="425"/>
      <c r="AG23" s="425"/>
      <c r="AH23" s="425"/>
      <c r="AI23" s="425"/>
      <c r="AJ23" s="425"/>
      <c r="AK23" s="425"/>
      <c r="AL23" s="425"/>
      <c r="AM23" s="425"/>
      <c r="AN23" s="425"/>
      <c r="BA23" s="425"/>
      <c r="BB23" s="425"/>
      <c r="BC23" s="425"/>
      <c r="BD23" s="425"/>
      <c r="BE23" s="425"/>
    </row>
    <row r="24" spans="1:58" s="426" customFormat="1" ht="21" x14ac:dyDescent="0.2">
      <c r="A24" s="477" t="s">
        <v>33</v>
      </c>
      <c r="B24" s="593"/>
      <c r="C24" s="593"/>
      <c r="D24" s="425"/>
      <c r="E24" s="425"/>
      <c r="F24" s="425"/>
      <c r="G24" s="425"/>
      <c r="H24" s="425"/>
      <c r="I24" s="425"/>
      <c r="J24" s="425"/>
      <c r="K24" s="476"/>
      <c r="L24" s="476"/>
      <c r="M24" s="451"/>
      <c r="N24" s="425"/>
      <c r="O24" s="425"/>
      <c r="P24" s="425"/>
      <c r="Q24" s="425"/>
      <c r="R24" s="425"/>
      <c r="S24" s="425"/>
      <c r="T24" s="425"/>
      <c r="U24" s="425"/>
      <c r="V24" s="447"/>
      <c r="W24" s="425"/>
      <c r="X24" s="425"/>
      <c r="AD24" s="425"/>
      <c r="AE24" s="425"/>
      <c r="AF24" s="425"/>
      <c r="AG24" s="425"/>
      <c r="AH24" s="425"/>
      <c r="AI24" s="425"/>
      <c r="AJ24" s="425"/>
      <c r="AK24" s="425"/>
      <c r="AL24" s="425"/>
      <c r="AM24" s="425"/>
      <c r="AN24" s="425"/>
      <c r="BA24" s="425"/>
      <c r="BB24" s="425"/>
      <c r="BC24" s="425"/>
      <c r="BD24" s="425"/>
      <c r="BE24" s="425"/>
    </row>
    <row r="25" spans="1:58" s="426" customFormat="1" ht="30" customHeight="1" x14ac:dyDescent="0.2">
      <c r="A25" s="478" t="s">
        <v>34</v>
      </c>
      <c r="B25" s="478"/>
      <c r="C25" s="478"/>
      <c r="D25" s="467"/>
      <c r="E25" s="467"/>
      <c r="F25" s="467"/>
      <c r="G25" s="467"/>
      <c r="H25" s="467"/>
      <c r="I25" s="467"/>
      <c r="J25" s="467"/>
      <c r="K25" s="467"/>
      <c r="L25" s="467"/>
      <c r="M25" s="451"/>
      <c r="N25" s="429"/>
      <c r="O25" s="425"/>
      <c r="P25" s="425"/>
      <c r="Q25" s="425"/>
      <c r="R25" s="425"/>
      <c r="S25" s="425"/>
      <c r="T25" s="425"/>
      <c r="U25" s="425"/>
      <c r="V25" s="447"/>
      <c r="W25" s="425"/>
      <c r="X25" s="425"/>
      <c r="AD25" s="425"/>
      <c r="AE25" s="425"/>
      <c r="AF25" s="425"/>
      <c r="AG25" s="425"/>
      <c r="AH25" s="425"/>
      <c r="AI25" s="425"/>
      <c r="AJ25" s="425"/>
      <c r="AK25" s="425"/>
      <c r="AL25" s="425"/>
      <c r="AM25" s="425"/>
      <c r="AN25" s="425"/>
      <c r="BA25" s="425"/>
      <c r="BB25" s="425"/>
      <c r="BC25" s="425"/>
      <c r="BD25" s="425"/>
      <c r="BE25" s="425"/>
    </row>
    <row r="26" spans="1:58" s="426" customFormat="1" x14ac:dyDescent="0.2">
      <c r="A26" s="698" t="s">
        <v>35</v>
      </c>
      <c r="B26" s="699"/>
      <c r="C26" s="675" t="s">
        <v>27</v>
      </c>
      <c r="D26" s="702" t="s">
        <v>36</v>
      </c>
      <c r="E26" s="703"/>
      <c r="F26" s="431"/>
      <c r="G26" s="431"/>
      <c r="H26" s="431"/>
      <c r="I26" s="431"/>
      <c r="J26" s="431"/>
      <c r="K26" s="476"/>
      <c r="L26" s="476"/>
      <c r="M26" s="451"/>
      <c r="N26" s="429"/>
      <c r="O26" s="425"/>
      <c r="P26" s="425"/>
      <c r="Q26" s="425"/>
      <c r="R26" s="425"/>
      <c r="S26" s="425"/>
      <c r="T26" s="425"/>
      <c r="U26" s="425"/>
      <c r="V26" s="447"/>
      <c r="W26" s="425"/>
      <c r="X26" s="425"/>
      <c r="AD26" s="425"/>
      <c r="AE26" s="425"/>
      <c r="AF26" s="425"/>
      <c r="AG26" s="425"/>
      <c r="AH26" s="425"/>
      <c r="AI26" s="425"/>
      <c r="AJ26" s="425"/>
      <c r="AK26" s="425"/>
      <c r="AL26" s="425"/>
      <c r="AM26" s="425"/>
      <c r="AN26" s="425"/>
      <c r="AO26" s="425"/>
      <c r="BA26" s="425"/>
      <c r="BB26" s="425"/>
      <c r="BC26" s="425"/>
      <c r="BD26" s="425"/>
      <c r="BE26" s="425"/>
    </row>
    <row r="27" spans="1:58" s="426" customFormat="1" x14ac:dyDescent="0.2">
      <c r="A27" s="700"/>
      <c r="B27" s="701"/>
      <c r="C27" s="676"/>
      <c r="D27" s="439" t="s">
        <v>37</v>
      </c>
      <c r="E27" s="440" t="s">
        <v>17</v>
      </c>
      <c r="F27" s="431"/>
      <c r="G27" s="431"/>
      <c r="H27" s="431"/>
      <c r="I27" s="431"/>
      <c r="J27" s="431"/>
      <c r="K27" s="476"/>
      <c r="L27" s="476"/>
      <c r="M27" s="451"/>
      <c r="N27" s="429"/>
      <c r="O27" s="425"/>
      <c r="P27" s="425"/>
      <c r="Q27" s="425"/>
      <c r="R27" s="425"/>
      <c r="S27" s="425"/>
      <c r="T27" s="425"/>
      <c r="U27" s="425"/>
      <c r="V27" s="447"/>
      <c r="W27" s="425"/>
      <c r="X27" s="425"/>
      <c r="AD27" s="425"/>
      <c r="AE27" s="425"/>
      <c r="AF27" s="425"/>
      <c r="AG27" s="425"/>
      <c r="AH27" s="425"/>
      <c r="AI27" s="425"/>
      <c r="AJ27" s="425"/>
      <c r="AK27" s="425"/>
      <c r="AL27" s="425"/>
      <c r="AM27" s="425"/>
      <c r="AN27" s="425"/>
      <c r="AO27" s="425"/>
      <c r="BA27" s="425"/>
      <c r="BB27" s="425"/>
      <c r="BC27" s="425"/>
      <c r="BD27" s="425"/>
      <c r="BE27" s="425"/>
    </row>
    <row r="28" spans="1:58" s="426" customFormat="1" ht="15.95" customHeight="1" x14ac:dyDescent="0.2">
      <c r="A28" s="691" t="s">
        <v>38</v>
      </c>
      <c r="B28" s="692"/>
      <c r="C28" s="603">
        <f t="shared" ref="C28:C33" si="9">SUM(D28:E28)</f>
        <v>0</v>
      </c>
      <c r="D28" s="599">
        <f>+D29+D30</f>
        <v>0</v>
      </c>
      <c r="E28" s="600">
        <f>+E29+E30</f>
        <v>0</v>
      </c>
      <c r="F28" s="618"/>
      <c r="G28" s="479"/>
      <c r="H28" s="479"/>
      <c r="I28" s="446"/>
      <c r="J28" s="446"/>
      <c r="K28" s="476"/>
      <c r="L28" s="476"/>
      <c r="M28" s="451"/>
      <c r="N28" s="446"/>
      <c r="O28" s="425"/>
      <c r="P28" s="425"/>
      <c r="Q28" s="425"/>
      <c r="R28" s="425"/>
      <c r="S28" s="425"/>
      <c r="T28" s="425"/>
      <c r="U28" s="425"/>
      <c r="V28" s="447"/>
      <c r="W28" s="425"/>
      <c r="X28" s="425"/>
      <c r="AD28" s="425"/>
      <c r="AE28" s="425"/>
      <c r="AF28" s="425"/>
      <c r="AG28" s="425"/>
      <c r="AH28" s="425"/>
      <c r="AI28" s="425"/>
      <c r="AJ28" s="425"/>
      <c r="AK28" s="425"/>
      <c r="AL28" s="425"/>
      <c r="AM28" s="425"/>
      <c r="AN28" s="425"/>
      <c r="AO28" s="425"/>
      <c r="BE28" s="425"/>
    </row>
    <row r="29" spans="1:58" s="426" customFormat="1" ht="15.95" customHeight="1" x14ac:dyDescent="0.2">
      <c r="A29" s="693" t="s">
        <v>19</v>
      </c>
      <c r="B29" s="694"/>
      <c r="C29" s="581">
        <f t="shared" si="9"/>
        <v>0</v>
      </c>
      <c r="D29" s="556"/>
      <c r="E29" s="554"/>
      <c r="F29" s="618" t="str">
        <f>$BA29&amp;" "&amp;$BB29&amp;""</f>
        <v xml:space="preserve"> </v>
      </c>
      <c r="G29" s="479"/>
      <c r="H29" s="479"/>
      <c r="I29" s="446"/>
      <c r="J29" s="446"/>
      <c r="K29" s="476"/>
      <c r="L29" s="476"/>
      <c r="M29" s="451"/>
      <c r="N29" s="446"/>
      <c r="O29" s="425"/>
      <c r="P29" s="425"/>
      <c r="Q29" s="425"/>
      <c r="R29" s="425"/>
      <c r="S29" s="425"/>
      <c r="T29" s="425"/>
      <c r="U29" s="425"/>
      <c r="V29" s="447"/>
      <c r="W29" s="425"/>
      <c r="X29" s="425"/>
      <c r="AD29" s="425"/>
      <c r="AE29" s="425"/>
      <c r="AF29" s="425"/>
      <c r="AG29" s="425"/>
      <c r="AH29" s="425"/>
      <c r="AI29" s="425"/>
      <c r="AJ29" s="425"/>
      <c r="AK29" s="425"/>
      <c r="AL29" s="425"/>
      <c r="AM29" s="425"/>
      <c r="AN29" s="425"/>
      <c r="AO29" s="425"/>
      <c r="BA29" s="623" t="str">
        <f>IF($C29+$C32&lt;=$C11,"","Las consultas por médico en extensión horaria NO pueden ser mayor que el Total de consultas de sección A.1.")</f>
        <v/>
      </c>
      <c r="BB29" s="623" t="str">
        <f>IF($D29+$E29&lt;&gt;$C29,"Las consultas según sexo NO pueden ser diferente al Total.","")</f>
        <v/>
      </c>
      <c r="BD29" s="546">
        <f>IF($C29+$C32&lt;=$C11,0,1)</f>
        <v>0</v>
      </c>
      <c r="BE29" s="546">
        <f>IF($D29+$E29&lt;&gt;$C29,1,0)</f>
        <v>0</v>
      </c>
    </row>
    <row r="30" spans="1:58" s="426" customFormat="1" ht="15.95" customHeight="1" x14ac:dyDescent="0.2">
      <c r="A30" s="689" t="s">
        <v>24</v>
      </c>
      <c r="B30" s="690"/>
      <c r="C30" s="604">
        <f t="shared" si="9"/>
        <v>0</v>
      </c>
      <c r="D30" s="571"/>
      <c r="E30" s="555"/>
      <c r="F30" s="618" t="str">
        <f>$BA30&amp;" "&amp;$BB30&amp;""</f>
        <v xml:space="preserve"> </v>
      </c>
      <c r="G30" s="479"/>
      <c r="H30" s="479"/>
      <c r="I30" s="446"/>
      <c r="J30" s="446"/>
      <c r="K30" s="476"/>
      <c r="L30" s="476"/>
      <c r="M30" s="451"/>
      <c r="N30" s="446"/>
      <c r="O30" s="425"/>
      <c r="P30" s="425"/>
      <c r="Q30" s="425"/>
      <c r="R30" s="425"/>
      <c r="S30" s="425"/>
      <c r="T30" s="425"/>
      <c r="U30" s="425"/>
      <c r="V30" s="447"/>
      <c r="W30" s="425"/>
      <c r="X30" s="425"/>
      <c r="AD30" s="425"/>
      <c r="AE30" s="425"/>
      <c r="AF30" s="425"/>
      <c r="AG30" s="425"/>
      <c r="AH30" s="425"/>
      <c r="AI30" s="425"/>
      <c r="AJ30" s="425"/>
      <c r="AK30" s="425"/>
      <c r="AL30" s="425"/>
      <c r="AM30" s="425"/>
      <c r="AN30" s="425"/>
      <c r="AO30" s="425"/>
      <c r="BA30" s="623" t="str">
        <f>IF($C30+$C33&lt;=SUM($C12:$C18),"","Las consultas por otros profesionales en extensión horaria NO pueden ser mayor que el Total de consultas de sección A.1.")</f>
        <v/>
      </c>
      <c r="BB30" s="623" t="str">
        <f>IF(D30+E30&lt;&gt;C30,"Las consultas según sexo NO pueden ser diferente al Total.","")</f>
        <v/>
      </c>
      <c r="BD30" s="546">
        <f>IF($C30+$C33&lt;=SUM($C12:$C18),0,1)</f>
        <v>0</v>
      </c>
      <c r="BE30" s="546">
        <f>IF($D30+$E30&lt;&gt;$C30,1,0)</f>
        <v>0</v>
      </c>
    </row>
    <row r="31" spans="1:58" s="426" customFormat="1" ht="15.95" customHeight="1" x14ac:dyDescent="0.2">
      <c r="A31" s="691" t="s">
        <v>39</v>
      </c>
      <c r="B31" s="692"/>
      <c r="C31" s="603">
        <f t="shared" si="9"/>
        <v>0</v>
      </c>
      <c r="D31" s="599">
        <f>+D32+D33</f>
        <v>0</v>
      </c>
      <c r="E31" s="600">
        <f>+E32+E33</f>
        <v>0</v>
      </c>
      <c r="F31" s="619"/>
      <c r="G31" s="479"/>
      <c r="H31" s="479"/>
      <c r="I31" s="446"/>
      <c r="J31" s="446"/>
      <c r="K31" s="476"/>
      <c r="L31" s="476"/>
      <c r="M31" s="451"/>
      <c r="N31" s="446"/>
      <c r="O31" s="425"/>
      <c r="P31" s="425"/>
      <c r="Q31" s="425"/>
      <c r="R31" s="425"/>
      <c r="S31" s="425"/>
      <c r="T31" s="425"/>
      <c r="U31" s="425"/>
      <c r="V31" s="447"/>
      <c r="W31" s="425"/>
      <c r="X31" s="425"/>
      <c r="AD31" s="425"/>
      <c r="AE31" s="425"/>
      <c r="AF31" s="425"/>
      <c r="AG31" s="425"/>
      <c r="AH31" s="425"/>
      <c r="AI31" s="425"/>
      <c r="AJ31" s="425"/>
      <c r="AK31" s="425"/>
      <c r="AL31" s="425"/>
      <c r="AM31" s="425"/>
      <c r="AN31" s="425"/>
      <c r="AO31" s="425"/>
    </row>
    <row r="32" spans="1:58" s="426" customFormat="1" ht="15.95" customHeight="1" x14ac:dyDescent="0.2">
      <c r="A32" s="693" t="s">
        <v>19</v>
      </c>
      <c r="B32" s="694"/>
      <c r="C32" s="581">
        <f t="shared" si="9"/>
        <v>0</v>
      </c>
      <c r="D32" s="556"/>
      <c r="E32" s="554"/>
      <c r="F32" s="618" t="str">
        <f>$BA29&amp;" "&amp;$BB32&amp;""</f>
        <v xml:space="preserve"> </v>
      </c>
      <c r="G32" s="479"/>
      <c r="H32" s="479"/>
      <c r="I32" s="446"/>
      <c r="J32" s="446"/>
      <c r="K32" s="476"/>
      <c r="L32" s="476"/>
      <c r="M32" s="451"/>
      <c r="N32" s="446"/>
      <c r="O32" s="425"/>
      <c r="P32" s="425"/>
      <c r="Q32" s="425"/>
      <c r="R32" s="425"/>
      <c r="S32" s="425"/>
      <c r="T32" s="425"/>
      <c r="U32" s="425"/>
      <c r="V32" s="447"/>
      <c r="W32" s="425"/>
      <c r="X32" s="425"/>
      <c r="AD32" s="425"/>
      <c r="AE32" s="425"/>
      <c r="AF32" s="425"/>
      <c r="AG32" s="425"/>
      <c r="AH32" s="425"/>
      <c r="AI32" s="425"/>
      <c r="AJ32" s="425"/>
      <c r="AK32" s="425"/>
      <c r="AL32" s="425"/>
      <c r="AM32" s="425"/>
      <c r="AN32" s="425"/>
      <c r="AO32" s="425"/>
      <c r="BB32" s="623" t="str">
        <f>IF(D32+E32&lt;&gt;C32,"Las consultas según sexo NO pueden ser diferente al Total.","")</f>
        <v/>
      </c>
      <c r="BE32" s="546">
        <f>IF($D32+$E32&lt;&gt;$C32,1,0)</f>
        <v>0</v>
      </c>
    </row>
    <row r="33" spans="1:67" s="426" customFormat="1" ht="15.95" customHeight="1" x14ac:dyDescent="0.2">
      <c r="A33" s="695" t="s">
        <v>24</v>
      </c>
      <c r="B33" s="696"/>
      <c r="C33" s="596">
        <f t="shared" si="9"/>
        <v>0</v>
      </c>
      <c r="D33" s="558"/>
      <c r="E33" s="560"/>
      <c r="F33" s="618" t="str">
        <f>$BA30&amp;" "&amp;$BB33&amp;""</f>
        <v xml:space="preserve"> </v>
      </c>
      <c r="G33" s="479"/>
      <c r="H33" s="479"/>
      <c r="I33" s="446"/>
      <c r="J33" s="446"/>
      <c r="K33" s="476"/>
      <c r="L33" s="476"/>
      <c r="M33" s="451"/>
      <c r="N33" s="446"/>
      <c r="O33" s="425"/>
      <c r="P33" s="425"/>
      <c r="Q33" s="425"/>
      <c r="R33" s="425"/>
      <c r="S33" s="425"/>
      <c r="T33" s="425"/>
      <c r="U33" s="425"/>
      <c r="V33" s="447"/>
      <c r="W33" s="425"/>
      <c r="X33" s="425"/>
      <c r="AD33" s="425"/>
      <c r="AE33" s="425"/>
      <c r="AF33" s="425"/>
      <c r="AG33" s="425"/>
      <c r="AH33" s="425"/>
      <c r="AI33" s="425"/>
      <c r="AJ33" s="425"/>
      <c r="AK33" s="425"/>
      <c r="AL33" s="425"/>
      <c r="AM33" s="425"/>
      <c r="AN33" s="425"/>
      <c r="AO33" s="425"/>
      <c r="BB33" s="623" t="str">
        <f>IF(D33+E33&lt;&gt;C33,"Las consultas según sexo NO pueden ser diferente al Total.","")</f>
        <v/>
      </c>
      <c r="BE33" s="546">
        <f>IF($D33+$E33&lt;&gt;$C33,1,0)</f>
        <v>0</v>
      </c>
    </row>
    <row r="34" spans="1:67" s="425" customFormat="1" ht="30" customHeight="1" x14ac:dyDescent="0.2">
      <c r="A34" s="464" t="s">
        <v>40</v>
      </c>
      <c r="B34" s="434"/>
      <c r="C34" s="433"/>
      <c r="D34" s="433"/>
      <c r="E34" s="433"/>
      <c r="F34" s="433"/>
      <c r="G34" s="433"/>
      <c r="H34" s="433"/>
      <c r="I34" s="465"/>
      <c r="J34" s="434"/>
      <c r="K34" s="443"/>
      <c r="L34" s="443"/>
      <c r="M34" s="451"/>
      <c r="N34" s="429"/>
      <c r="V34" s="447"/>
      <c r="BA34" s="426"/>
      <c r="BC34" s="426"/>
      <c r="BD34" s="426"/>
    </row>
    <row r="35" spans="1:67" s="425" customFormat="1" ht="30" customHeight="1" x14ac:dyDescent="0.2">
      <c r="A35" s="467" t="s">
        <v>41</v>
      </c>
      <c r="B35" s="443"/>
      <c r="C35" s="443"/>
      <c r="D35" s="443"/>
      <c r="E35" s="443"/>
      <c r="F35" s="443"/>
      <c r="G35" s="443"/>
      <c r="H35" s="443"/>
      <c r="I35" s="443"/>
      <c r="J35" s="443"/>
      <c r="K35" s="443"/>
      <c r="L35" s="443"/>
      <c r="M35" s="451"/>
      <c r="N35" s="451"/>
      <c r="V35" s="447"/>
    </row>
    <row r="36" spans="1:67" s="426" customFormat="1" ht="15" customHeight="1" x14ac:dyDescent="0.15">
      <c r="A36" s="681" t="s">
        <v>4</v>
      </c>
      <c r="B36" s="681" t="s">
        <v>5</v>
      </c>
      <c r="C36" s="675" t="s">
        <v>6</v>
      </c>
      <c r="D36" s="685" t="s">
        <v>7</v>
      </c>
      <c r="E36" s="686"/>
      <c r="F36" s="686"/>
      <c r="G36" s="686"/>
      <c r="H36" s="686"/>
      <c r="I36" s="687"/>
      <c r="J36" s="685" t="s">
        <v>8</v>
      </c>
      <c r="K36" s="687"/>
      <c r="L36" s="675" t="s">
        <v>9</v>
      </c>
      <c r="M36" s="624"/>
      <c r="N36" s="624"/>
      <c r="O36" s="425"/>
      <c r="P36" s="425"/>
      <c r="Q36" s="425"/>
      <c r="R36" s="425"/>
      <c r="S36" s="425"/>
      <c r="T36" s="425"/>
      <c r="U36" s="425"/>
      <c r="V36" s="447"/>
      <c r="W36" s="425"/>
      <c r="X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row>
    <row r="37" spans="1:67" s="426" customFormat="1" ht="21" customHeight="1" x14ac:dyDescent="0.15">
      <c r="A37" s="682"/>
      <c r="B37" s="682"/>
      <c r="C37" s="676"/>
      <c r="D37" s="435" t="s">
        <v>10</v>
      </c>
      <c r="E37" s="438" t="s">
        <v>11</v>
      </c>
      <c r="F37" s="438" t="s">
        <v>12</v>
      </c>
      <c r="G37" s="438" t="s">
        <v>13</v>
      </c>
      <c r="H37" s="438" t="s">
        <v>14</v>
      </c>
      <c r="I37" s="450" t="s">
        <v>15</v>
      </c>
      <c r="J37" s="455" t="s">
        <v>16</v>
      </c>
      <c r="K37" s="456" t="s">
        <v>17</v>
      </c>
      <c r="L37" s="676"/>
      <c r="M37" s="624"/>
      <c r="N37" s="624"/>
      <c r="O37" s="425"/>
      <c r="P37" s="425"/>
      <c r="Q37" s="425"/>
      <c r="R37" s="425"/>
      <c r="S37" s="425"/>
      <c r="T37" s="425"/>
      <c r="U37" s="425"/>
      <c r="V37" s="447"/>
      <c r="W37" s="425"/>
      <c r="X37" s="425"/>
      <c r="AD37" s="425"/>
      <c r="AE37" s="425"/>
      <c r="AF37" s="425"/>
      <c r="AG37" s="425"/>
      <c r="AH37" s="425"/>
      <c r="AI37" s="425"/>
      <c r="AJ37" s="425"/>
      <c r="AK37" s="425"/>
      <c r="AL37" s="425"/>
      <c r="AM37" s="425"/>
      <c r="AN37" s="425"/>
      <c r="AO37" s="425"/>
      <c r="AP37" s="425"/>
      <c r="AQ37" s="425"/>
      <c r="AR37" s="425"/>
      <c r="AS37" s="425"/>
      <c r="AT37" s="425"/>
      <c r="AU37" s="425"/>
      <c r="AV37" s="425"/>
      <c r="AW37" s="425"/>
      <c r="AX37" s="425"/>
      <c r="AY37" s="425"/>
      <c r="AZ37" s="425"/>
      <c r="BA37" s="425"/>
      <c r="BB37" s="425"/>
      <c r="BC37" s="425"/>
      <c r="BD37" s="425"/>
      <c r="BE37" s="425"/>
      <c r="BF37" s="425"/>
      <c r="BG37" s="425"/>
      <c r="BH37" s="425"/>
      <c r="BI37" s="425"/>
      <c r="BJ37" s="425"/>
      <c r="BK37" s="425"/>
      <c r="BL37" s="425"/>
      <c r="BM37" s="425"/>
      <c r="BN37" s="425"/>
      <c r="BO37" s="425"/>
    </row>
    <row r="38" spans="1:67" s="426" customFormat="1" ht="15.95" customHeight="1" x14ac:dyDescent="0.15">
      <c r="A38" s="683" t="s">
        <v>18</v>
      </c>
      <c r="B38" s="469" t="s">
        <v>19</v>
      </c>
      <c r="C38" s="603">
        <f t="shared" ref="C38:C47" si="10">SUM(D38:I38)</f>
        <v>0</v>
      </c>
      <c r="D38" s="567"/>
      <c r="E38" s="568"/>
      <c r="F38" s="568"/>
      <c r="G38" s="568"/>
      <c r="H38" s="568"/>
      <c r="I38" s="580"/>
      <c r="J38" s="567"/>
      <c r="K38" s="580"/>
      <c r="L38" s="587"/>
      <c r="M38" s="617" t="str">
        <f>$BA38&amp;" "&amp;$BB38&amp;""&amp;$BC38</f>
        <v xml:space="preserve"> </v>
      </c>
      <c r="N38" s="425"/>
      <c r="O38" s="425"/>
      <c r="P38" s="425"/>
      <c r="Q38" s="425"/>
      <c r="R38" s="425"/>
      <c r="S38" s="425"/>
      <c r="T38" s="425"/>
      <c r="U38" s="425"/>
      <c r="V38" s="425"/>
      <c r="W38" s="447"/>
      <c r="X38" s="425"/>
      <c r="AD38" s="425"/>
      <c r="AE38" s="425"/>
      <c r="AF38" s="425"/>
      <c r="AG38" s="425"/>
      <c r="AH38" s="425"/>
      <c r="AI38" s="425"/>
      <c r="AJ38" s="425"/>
      <c r="AK38" s="425"/>
      <c r="AL38" s="425"/>
      <c r="AM38" s="425"/>
      <c r="AN38" s="425"/>
      <c r="AO38" s="425"/>
      <c r="AP38" s="425"/>
      <c r="AQ38" s="425"/>
      <c r="AR38" s="425"/>
      <c r="AS38" s="425"/>
      <c r="AT38" s="425"/>
      <c r="AU38" s="425"/>
      <c r="AV38" s="425"/>
      <c r="AW38" s="425"/>
      <c r="AX38" s="425"/>
      <c r="AY38" s="425"/>
      <c r="AZ38" s="425"/>
      <c r="BA38" s="623" t="str">
        <f>IF($C38&lt;&gt;($J38+$K38)," El número consultas según sexo NO puede ser diferente al Total.","")</f>
        <v/>
      </c>
      <c r="BB38" s="623" t="str">
        <f t="shared" ref="BB38:BB47" si="11">IF($C38=0,"",IF($L38="",IF($C38="",""," No olvide escribir la columna Beneficiarios."),""))</f>
        <v/>
      </c>
      <c r="BC38" s="623" t="str">
        <f>IF($C38&lt;$L38," El número de Beneficiarios NO puede ser mayor que el Total.","")</f>
        <v/>
      </c>
      <c r="BD38" s="546">
        <f>IF($C38&lt;&gt;($J38+$K38),1,0)</f>
        <v>0</v>
      </c>
      <c r="BE38" s="546">
        <f>IF($C38&lt;$L38,1,0)</f>
        <v>0</v>
      </c>
      <c r="BF38" s="546" t="str">
        <f>IF($C38=0,"",IF($L38="",IF($C38="","",1),0))</f>
        <v/>
      </c>
      <c r="BG38" s="425"/>
      <c r="BH38" s="425"/>
      <c r="BI38" s="425"/>
      <c r="BJ38" s="425"/>
      <c r="BK38" s="425"/>
      <c r="BL38" s="425"/>
      <c r="BM38" s="425"/>
      <c r="BN38" s="425"/>
      <c r="BO38" s="425"/>
    </row>
    <row r="39" spans="1:67" s="426" customFormat="1" ht="15.95" customHeight="1" x14ac:dyDescent="0.15">
      <c r="A39" s="688"/>
      <c r="B39" s="470" t="s">
        <v>20</v>
      </c>
      <c r="C39" s="581">
        <f t="shared" si="10"/>
        <v>92</v>
      </c>
      <c r="D39" s="556">
        <v>19</v>
      </c>
      <c r="E39" s="557">
        <v>33</v>
      </c>
      <c r="F39" s="557">
        <v>5</v>
      </c>
      <c r="G39" s="557">
        <v>1</v>
      </c>
      <c r="H39" s="557">
        <v>33</v>
      </c>
      <c r="I39" s="554">
        <v>1</v>
      </c>
      <c r="J39" s="556">
        <v>35</v>
      </c>
      <c r="K39" s="554">
        <v>57</v>
      </c>
      <c r="L39" s="549">
        <v>92</v>
      </c>
      <c r="M39" s="617" t="str">
        <f t="shared" ref="M39:M46" si="12">$BA39&amp;" "&amp;$BB39&amp;""&amp;$BC39</f>
        <v xml:space="preserve"> </v>
      </c>
      <c r="N39" s="425"/>
      <c r="O39" s="425"/>
      <c r="P39" s="425"/>
      <c r="Q39" s="425"/>
      <c r="R39" s="425"/>
      <c r="S39" s="425"/>
      <c r="T39" s="425"/>
      <c r="U39" s="425"/>
      <c r="V39" s="425"/>
      <c r="W39" s="447"/>
      <c r="X39" s="425"/>
      <c r="AD39" s="425"/>
      <c r="AE39" s="425"/>
      <c r="AF39" s="425"/>
      <c r="AG39" s="425"/>
      <c r="AH39" s="425"/>
      <c r="AI39" s="425"/>
      <c r="AJ39" s="425"/>
      <c r="AK39" s="425"/>
      <c r="AL39" s="425"/>
      <c r="AM39" s="425"/>
      <c r="AN39" s="425"/>
      <c r="AO39" s="425"/>
      <c r="AP39" s="425"/>
      <c r="AQ39" s="425"/>
      <c r="AR39" s="425"/>
      <c r="AS39" s="425"/>
      <c r="AT39" s="425"/>
      <c r="AU39" s="425"/>
      <c r="AV39" s="425"/>
      <c r="AW39" s="425"/>
      <c r="AX39" s="425"/>
      <c r="AY39" s="425"/>
      <c r="AZ39" s="425"/>
      <c r="BA39" s="623" t="str">
        <f t="shared" ref="BA39:BA47" si="13">IF($C39&lt;&gt;($J39+$K39)," El número consultas según sexo NO puede ser diferente al Total.","")</f>
        <v/>
      </c>
      <c r="BB39" s="623" t="str">
        <f t="shared" si="11"/>
        <v/>
      </c>
      <c r="BC39" s="623" t="str">
        <f t="shared" ref="BC39:BC47" si="14">IF($C39&lt;$L39," El número de Beneficiarios NO puede ser mayor que el Total.","")</f>
        <v/>
      </c>
      <c r="BD39" s="546">
        <f t="shared" ref="BD39:BD47" si="15">IF($C39&lt;&gt;($J39+$K39),1,0)</f>
        <v>0</v>
      </c>
      <c r="BE39" s="546">
        <f t="shared" ref="BE39:BE47" si="16">IF($C39&lt;$L39,1,0)</f>
        <v>0</v>
      </c>
      <c r="BF39" s="546">
        <f t="shared" ref="BF39:BF47" si="17">IF($C39=0,"",IF($L39="",IF($C39="","",1),0))</f>
        <v>0</v>
      </c>
      <c r="BG39" s="425"/>
      <c r="BH39" s="425"/>
      <c r="BI39" s="425"/>
      <c r="BJ39" s="425"/>
      <c r="BK39" s="425"/>
      <c r="BL39" s="425"/>
      <c r="BM39" s="425"/>
      <c r="BN39" s="425"/>
      <c r="BO39" s="425"/>
    </row>
    <row r="40" spans="1:67" s="426" customFormat="1" ht="15.95" customHeight="1" x14ac:dyDescent="0.15">
      <c r="A40" s="688"/>
      <c r="B40" s="470" t="s">
        <v>42</v>
      </c>
      <c r="C40" s="581">
        <f t="shared" si="10"/>
        <v>469</v>
      </c>
      <c r="D40" s="556">
        <v>1</v>
      </c>
      <c r="E40" s="557">
        <v>2</v>
      </c>
      <c r="F40" s="557">
        <v>13</v>
      </c>
      <c r="G40" s="557">
        <v>26</v>
      </c>
      <c r="H40" s="557">
        <v>378</v>
      </c>
      <c r="I40" s="554">
        <v>49</v>
      </c>
      <c r="J40" s="556">
        <v>167</v>
      </c>
      <c r="K40" s="554">
        <v>302</v>
      </c>
      <c r="L40" s="549">
        <v>469</v>
      </c>
      <c r="M40" s="617" t="str">
        <f t="shared" si="12"/>
        <v xml:space="preserve"> </v>
      </c>
      <c r="N40" s="425"/>
      <c r="O40" s="425"/>
      <c r="P40" s="425"/>
      <c r="Q40" s="425"/>
      <c r="R40" s="425"/>
      <c r="S40" s="425"/>
      <c r="T40" s="425"/>
      <c r="U40" s="425"/>
      <c r="V40" s="425"/>
      <c r="W40" s="447"/>
      <c r="X40" s="425"/>
      <c r="AD40" s="425"/>
      <c r="AE40" s="425"/>
      <c r="AF40" s="425"/>
      <c r="AG40" s="425"/>
      <c r="AH40" s="425"/>
      <c r="AI40" s="425"/>
      <c r="AJ40" s="425"/>
      <c r="AK40" s="425"/>
      <c r="AL40" s="425"/>
      <c r="AM40" s="425"/>
      <c r="AN40" s="425"/>
      <c r="AO40" s="425"/>
      <c r="AP40" s="425"/>
      <c r="AQ40" s="425"/>
      <c r="AR40" s="425"/>
      <c r="AS40" s="425"/>
      <c r="AT40" s="425"/>
      <c r="AU40" s="425"/>
      <c r="AV40" s="425"/>
      <c r="AW40" s="425"/>
      <c r="AX40" s="425"/>
      <c r="AY40" s="425"/>
      <c r="AZ40" s="425"/>
      <c r="BA40" s="623" t="str">
        <f t="shared" si="13"/>
        <v/>
      </c>
      <c r="BB40" s="623" t="str">
        <f t="shared" si="11"/>
        <v/>
      </c>
      <c r="BC40" s="623" t="str">
        <f t="shared" si="14"/>
        <v/>
      </c>
      <c r="BD40" s="546">
        <f t="shared" si="15"/>
        <v>0</v>
      </c>
      <c r="BE40" s="546">
        <f t="shared" si="16"/>
        <v>0</v>
      </c>
      <c r="BF40" s="546">
        <f t="shared" si="17"/>
        <v>0</v>
      </c>
      <c r="BG40" s="425"/>
      <c r="BH40" s="425"/>
      <c r="BI40" s="425"/>
      <c r="BJ40" s="425"/>
      <c r="BK40" s="425"/>
      <c r="BL40" s="425"/>
      <c r="BM40" s="425"/>
      <c r="BN40" s="425"/>
      <c r="BO40" s="425"/>
    </row>
    <row r="41" spans="1:67" s="426" customFormat="1" ht="15.95" customHeight="1" x14ac:dyDescent="0.15">
      <c r="A41" s="688"/>
      <c r="B41" s="470" t="s">
        <v>43</v>
      </c>
      <c r="C41" s="581">
        <f t="shared" si="10"/>
        <v>0</v>
      </c>
      <c r="D41" s="556"/>
      <c r="E41" s="557"/>
      <c r="F41" s="557"/>
      <c r="G41" s="557"/>
      <c r="H41" s="557"/>
      <c r="I41" s="554"/>
      <c r="J41" s="556"/>
      <c r="K41" s="554"/>
      <c r="L41" s="549"/>
      <c r="M41" s="617" t="str">
        <f t="shared" si="12"/>
        <v xml:space="preserve"> </v>
      </c>
      <c r="N41" s="425"/>
      <c r="O41" s="425"/>
      <c r="P41" s="425"/>
      <c r="Q41" s="425"/>
      <c r="R41" s="425"/>
      <c r="S41" s="425"/>
      <c r="T41" s="425"/>
      <c r="U41" s="425"/>
      <c r="V41" s="425"/>
      <c r="W41" s="447"/>
      <c r="X41" s="425"/>
      <c r="AD41" s="425"/>
      <c r="AE41" s="425"/>
      <c r="AF41" s="425"/>
      <c r="AG41" s="425"/>
      <c r="AH41" s="425"/>
      <c r="AI41" s="425"/>
      <c r="AJ41" s="425"/>
      <c r="AK41" s="425"/>
      <c r="AL41" s="425"/>
      <c r="AM41" s="425"/>
      <c r="AN41" s="425"/>
      <c r="AO41" s="425"/>
      <c r="AP41" s="425"/>
      <c r="AQ41" s="425"/>
      <c r="AR41" s="425"/>
      <c r="AS41" s="425"/>
      <c r="AT41" s="425"/>
      <c r="AU41" s="425"/>
      <c r="AV41" s="425"/>
      <c r="AW41" s="425"/>
      <c r="AX41" s="425"/>
      <c r="AY41" s="425"/>
      <c r="AZ41" s="425"/>
      <c r="BA41" s="623" t="str">
        <f t="shared" si="13"/>
        <v/>
      </c>
      <c r="BB41" s="623" t="str">
        <f t="shared" si="11"/>
        <v/>
      </c>
      <c r="BC41" s="623" t="str">
        <f t="shared" si="14"/>
        <v/>
      </c>
      <c r="BD41" s="546">
        <f t="shared" si="15"/>
        <v>0</v>
      </c>
      <c r="BE41" s="546">
        <f t="shared" si="16"/>
        <v>0</v>
      </c>
      <c r="BF41" s="546" t="str">
        <f t="shared" si="17"/>
        <v/>
      </c>
      <c r="BG41" s="425"/>
      <c r="BH41" s="425"/>
      <c r="BI41" s="425"/>
      <c r="BJ41" s="425"/>
      <c r="BK41" s="425"/>
      <c r="BL41" s="425"/>
      <c r="BM41" s="425"/>
      <c r="BN41" s="425"/>
      <c r="BO41" s="425"/>
    </row>
    <row r="42" spans="1:67" s="426" customFormat="1" ht="15.95" customHeight="1" x14ac:dyDescent="0.15">
      <c r="A42" s="688"/>
      <c r="B42" s="470" t="s">
        <v>23</v>
      </c>
      <c r="C42" s="581">
        <f t="shared" si="10"/>
        <v>101</v>
      </c>
      <c r="D42" s="556"/>
      <c r="E42" s="557">
        <v>5</v>
      </c>
      <c r="F42" s="557">
        <v>5</v>
      </c>
      <c r="G42" s="557">
        <v>7</v>
      </c>
      <c r="H42" s="557">
        <v>76</v>
      </c>
      <c r="I42" s="554">
        <v>8</v>
      </c>
      <c r="J42" s="556">
        <v>33</v>
      </c>
      <c r="K42" s="554">
        <v>68</v>
      </c>
      <c r="L42" s="549">
        <v>101</v>
      </c>
      <c r="M42" s="617" t="str">
        <f t="shared" si="12"/>
        <v xml:space="preserve"> </v>
      </c>
      <c r="N42" s="425"/>
      <c r="O42" s="425"/>
      <c r="P42" s="425"/>
      <c r="Q42" s="425"/>
      <c r="R42" s="425"/>
      <c r="S42" s="425"/>
      <c r="T42" s="425"/>
      <c r="U42" s="425"/>
      <c r="V42" s="425"/>
      <c r="W42" s="447"/>
      <c r="X42" s="425"/>
      <c r="AD42" s="425"/>
      <c r="AE42" s="425"/>
      <c r="AF42" s="425"/>
      <c r="AG42" s="425"/>
      <c r="AH42" s="425"/>
      <c r="AI42" s="425"/>
      <c r="AJ42" s="425"/>
      <c r="AK42" s="425"/>
      <c r="AL42" s="425"/>
      <c r="AM42" s="425"/>
      <c r="AN42" s="425"/>
      <c r="AO42" s="425"/>
      <c r="AP42" s="425"/>
      <c r="AQ42" s="425"/>
      <c r="AR42" s="425"/>
      <c r="AS42" s="425"/>
      <c r="AT42" s="425"/>
      <c r="AU42" s="425"/>
      <c r="AV42" s="425"/>
      <c r="AW42" s="425"/>
      <c r="AX42" s="425"/>
      <c r="AY42" s="425"/>
      <c r="AZ42" s="425"/>
      <c r="BA42" s="623" t="str">
        <f t="shared" si="13"/>
        <v/>
      </c>
      <c r="BB42" s="623" t="str">
        <f t="shared" si="11"/>
        <v/>
      </c>
      <c r="BC42" s="623" t="str">
        <f t="shared" si="14"/>
        <v/>
      </c>
      <c r="BD42" s="546">
        <f t="shared" si="15"/>
        <v>0</v>
      </c>
      <c r="BE42" s="546">
        <f t="shared" si="16"/>
        <v>0</v>
      </c>
      <c r="BF42" s="546">
        <f t="shared" si="17"/>
        <v>0</v>
      </c>
      <c r="BG42" s="425"/>
      <c r="BH42" s="425"/>
      <c r="BI42" s="425"/>
      <c r="BJ42" s="425"/>
      <c r="BK42" s="425"/>
      <c r="BL42" s="425"/>
      <c r="BM42" s="425"/>
      <c r="BN42" s="425"/>
      <c r="BO42" s="425"/>
    </row>
    <row r="43" spans="1:67" s="426" customFormat="1" ht="15.95" customHeight="1" x14ac:dyDescent="0.15">
      <c r="A43" s="688"/>
      <c r="B43" s="470" t="s">
        <v>24</v>
      </c>
      <c r="C43" s="604">
        <f t="shared" si="10"/>
        <v>0</v>
      </c>
      <c r="D43" s="571"/>
      <c r="E43" s="572"/>
      <c r="F43" s="572"/>
      <c r="G43" s="572"/>
      <c r="H43" s="572"/>
      <c r="I43" s="555"/>
      <c r="J43" s="571"/>
      <c r="K43" s="555"/>
      <c r="L43" s="602"/>
      <c r="M43" s="617" t="str">
        <f t="shared" si="12"/>
        <v xml:space="preserve"> </v>
      </c>
      <c r="N43" s="425"/>
      <c r="O43" s="425"/>
      <c r="P43" s="425"/>
      <c r="Q43" s="425"/>
      <c r="R43" s="425"/>
      <c r="S43" s="425"/>
      <c r="T43" s="425"/>
      <c r="U43" s="425"/>
      <c r="V43" s="425"/>
      <c r="W43" s="447"/>
      <c r="X43" s="425"/>
      <c r="AD43" s="425"/>
      <c r="AE43" s="425"/>
      <c r="AF43" s="425"/>
      <c r="AG43" s="425"/>
      <c r="AH43" s="425"/>
      <c r="AI43" s="425"/>
      <c r="AJ43" s="425"/>
      <c r="AK43" s="425"/>
      <c r="AL43" s="425"/>
      <c r="AM43" s="425"/>
      <c r="AN43" s="425"/>
      <c r="AO43" s="425"/>
      <c r="AP43" s="425"/>
      <c r="AQ43" s="425"/>
      <c r="AR43" s="425"/>
      <c r="AS43" s="425"/>
      <c r="AT43" s="425"/>
      <c r="AU43" s="425"/>
      <c r="AV43" s="425"/>
      <c r="AW43" s="425"/>
      <c r="AX43" s="425"/>
      <c r="AY43" s="425"/>
      <c r="AZ43" s="425"/>
      <c r="BA43" s="623" t="str">
        <f t="shared" si="13"/>
        <v/>
      </c>
      <c r="BB43" s="623" t="str">
        <f t="shared" si="11"/>
        <v/>
      </c>
      <c r="BC43" s="623" t="str">
        <f t="shared" si="14"/>
        <v/>
      </c>
      <c r="BD43" s="546">
        <f t="shared" si="15"/>
        <v>0</v>
      </c>
      <c r="BE43" s="546">
        <f t="shared" si="16"/>
        <v>0</v>
      </c>
      <c r="BF43" s="546" t="str">
        <f t="shared" si="17"/>
        <v/>
      </c>
      <c r="BG43" s="425"/>
      <c r="BH43" s="425"/>
      <c r="BI43" s="425"/>
      <c r="BJ43" s="425"/>
      <c r="BK43" s="425"/>
      <c r="BL43" s="425"/>
      <c r="BM43" s="425"/>
      <c r="BN43" s="425"/>
      <c r="BO43" s="425"/>
    </row>
    <row r="44" spans="1:67" s="426" customFormat="1" ht="15.95" customHeight="1" x14ac:dyDescent="0.15">
      <c r="A44" s="684"/>
      <c r="B44" s="471" t="s">
        <v>27</v>
      </c>
      <c r="C44" s="561">
        <f t="shared" si="10"/>
        <v>662</v>
      </c>
      <c r="D44" s="577">
        <f>SUM(D38:D43)</f>
        <v>20</v>
      </c>
      <c r="E44" s="578">
        <f t="shared" ref="E44:L44" si="18">SUM(E38:E43)</f>
        <v>40</v>
      </c>
      <c r="F44" s="578">
        <f t="shared" si="18"/>
        <v>23</v>
      </c>
      <c r="G44" s="578">
        <f t="shared" si="18"/>
        <v>34</v>
      </c>
      <c r="H44" s="578">
        <f t="shared" si="18"/>
        <v>487</v>
      </c>
      <c r="I44" s="579">
        <f t="shared" si="18"/>
        <v>58</v>
      </c>
      <c r="J44" s="577">
        <f t="shared" si="18"/>
        <v>235</v>
      </c>
      <c r="K44" s="579">
        <f t="shared" si="18"/>
        <v>427</v>
      </c>
      <c r="L44" s="589">
        <f t="shared" si="18"/>
        <v>662</v>
      </c>
      <c r="M44" s="617" t="str">
        <f t="shared" si="12"/>
        <v xml:space="preserve"> </v>
      </c>
      <c r="N44" s="425"/>
      <c r="O44" s="425"/>
      <c r="P44" s="425"/>
      <c r="Q44" s="425"/>
      <c r="R44" s="425"/>
      <c r="S44" s="425"/>
      <c r="T44" s="425"/>
      <c r="U44" s="425"/>
      <c r="V44" s="425"/>
      <c r="W44" s="447"/>
      <c r="X44" s="425"/>
      <c r="AD44" s="425"/>
      <c r="AE44" s="425"/>
      <c r="AF44" s="425"/>
      <c r="AG44" s="425"/>
      <c r="AH44" s="425"/>
      <c r="AI44" s="425"/>
      <c r="AJ44" s="425"/>
      <c r="AK44" s="425"/>
      <c r="AL44" s="425"/>
      <c r="AM44" s="425"/>
      <c r="AN44" s="425"/>
      <c r="AO44" s="425"/>
      <c r="AP44" s="425"/>
      <c r="AQ44" s="425"/>
      <c r="AR44" s="425"/>
      <c r="AS44" s="425"/>
      <c r="AT44" s="425"/>
      <c r="AU44" s="425"/>
      <c r="AV44" s="425"/>
      <c r="AW44" s="425"/>
      <c r="AX44" s="425"/>
      <c r="AY44" s="425"/>
      <c r="AZ44" s="425"/>
      <c r="BA44" s="623" t="str">
        <f t="shared" si="13"/>
        <v/>
      </c>
      <c r="BB44" s="623" t="str">
        <f t="shared" si="11"/>
        <v/>
      </c>
      <c r="BC44" s="623" t="str">
        <f t="shared" si="14"/>
        <v/>
      </c>
      <c r="BD44" s="546">
        <f t="shared" si="15"/>
        <v>0</v>
      </c>
      <c r="BE44" s="546">
        <f t="shared" si="16"/>
        <v>0</v>
      </c>
      <c r="BF44" s="546">
        <f t="shared" si="17"/>
        <v>0</v>
      </c>
      <c r="BG44" s="425"/>
      <c r="BH44" s="425"/>
      <c r="BI44" s="425"/>
      <c r="BJ44" s="425"/>
      <c r="BK44" s="425"/>
      <c r="BL44" s="425"/>
      <c r="BM44" s="425"/>
      <c r="BN44" s="425"/>
      <c r="BO44" s="425"/>
    </row>
    <row r="45" spans="1:67" s="426" customFormat="1" ht="15.95" customHeight="1" x14ac:dyDescent="0.15">
      <c r="A45" s="441" t="s">
        <v>28</v>
      </c>
      <c r="B45" s="481" t="s">
        <v>20</v>
      </c>
      <c r="C45" s="605">
        <f t="shared" si="10"/>
        <v>109</v>
      </c>
      <c r="D45" s="590">
        <v>55</v>
      </c>
      <c r="E45" s="591">
        <v>17</v>
      </c>
      <c r="F45" s="591">
        <v>4</v>
      </c>
      <c r="G45" s="591">
        <v>3</v>
      </c>
      <c r="H45" s="591">
        <v>30</v>
      </c>
      <c r="I45" s="592"/>
      <c r="J45" s="590">
        <v>59</v>
      </c>
      <c r="K45" s="592">
        <v>50</v>
      </c>
      <c r="L45" s="586">
        <v>109</v>
      </c>
      <c r="M45" s="617" t="str">
        <f t="shared" si="12"/>
        <v xml:space="preserve"> </v>
      </c>
      <c r="N45" s="425"/>
      <c r="O45" s="425"/>
      <c r="P45" s="425"/>
      <c r="Q45" s="425"/>
      <c r="R45" s="425"/>
      <c r="S45" s="425"/>
      <c r="T45" s="425"/>
      <c r="U45" s="425"/>
      <c r="V45" s="425"/>
      <c r="W45" s="447"/>
      <c r="X45" s="425"/>
      <c r="AD45" s="425"/>
      <c r="AE45" s="425"/>
      <c r="AF45" s="425"/>
      <c r="AG45" s="425"/>
      <c r="AH45" s="425"/>
      <c r="AI45" s="425"/>
      <c r="AJ45" s="425"/>
      <c r="AK45" s="425"/>
      <c r="AL45" s="425"/>
      <c r="AM45" s="425"/>
      <c r="AN45" s="425"/>
      <c r="AO45" s="425"/>
      <c r="AP45" s="425"/>
      <c r="AQ45" s="425"/>
      <c r="AR45" s="425"/>
      <c r="AS45" s="425"/>
      <c r="AT45" s="425"/>
      <c r="AU45" s="425"/>
      <c r="AV45" s="425"/>
      <c r="AW45" s="425"/>
      <c r="AX45" s="425"/>
      <c r="AY45" s="425"/>
      <c r="AZ45" s="425"/>
      <c r="BA45" s="623" t="str">
        <f t="shared" si="13"/>
        <v/>
      </c>
      <c r="BB45" s="623" t="str">
        <f t="shared" si="11"/>
        <v/>
      </c>
      <c r="BC45" s="623" t="str">
        <f t="shared" si="14"/>
        <v/>
      </c>
      <c r="BD45" s="546">
        <f t="shared" si="15"/>
        <v>0</v>
      </c>
      <c r="BE45" s="546">
        <f t="shared" si="16"/>
        <v>0</v>
      </c>
      <c r="BF45" s="546">
        <f t="shared" si="17"/>
        <v>0</v>
      </c>
      <c r="BG45" s="425"/>
      <c r="BH45" s="425"/>
      <c r="BI45" s="425"/>
      <c r="BJ45" s="425"/>
      <c r="BK45" s="425"/>
      <c r="BL45" s="425"/>
      <c r="BM45" s="425"/>
      <c r="BN45" s="425"/>
      <c r="BO45" s="425"/>
    </row>
    <row r="46" spans="1:67" s="426" customFormat="1" ht="15.95" customHeight="1" x14ac:dyDescent="0.15">
      <c r="A46" s="683" t="s">
        <v>29</v>
      </c>
      <c r="B46" s="469" t="s">
        <v>44</v>
      </c>
      <c r="C46" s="603">
        <f t="shared" si="10"/>
        <v>0</v>
      </c>
      <c r="D46" s="567"/>
      <c r="E46" s="568"/>
      <c r="F46" s="568"/>
      <c r="G46" s="568"/>
      <c r="H46" s="568"/>
      <c r="I46" s="580"/>
      <c r="J46" s="567"/>
      <c r="K46" s="580"/>
      <c r="L46" s="587"/>
      <c r="M46" s="617" t="str">
        <f t="shared" si="12"/>
        <v xml:space="preserve"> </v>
      </c>
      <c r="N46" s="425"/>
      <c r="O46" s="425"/>
      <c r="P46" s="425"/>
      <c r="Q46" s="425"/>
      <c r="R46" s="425"/>
      <c r="S46" s="425"/>
      <c r="T46" s="425"/>
      <c r="U46" s="425"/>
      <c r="V46" s="425"/>
      <c r="W46" s="447"/>
      <c r="X46" s="425"/>
      <c r="AD46" s="425"/>
      <c r="AE46" s="425"/>
      <c r="AF46" s="425"/>
      <c r="AG46" s="425"/>
      <c r="AH46" s="425"/>
      <c r="AI46" s="425"/>
      <c r="AJ46" s="425"/>
      <c r="AK46" s="425"/>
      <c r="AL46" s="425"/>
      <c r="AM46" s="425"/>
      <c r="AN46" s="425"/>
      <c r="AO46" s="425"/>
      <c r="AP46" s="425"/>
      <c r="AQ46" s="425"/>
      <c r="AR46" s="425"/>
      <c r="AS46" s="425"/>
      <c r="AT46" s="425"/>
      <c r="AU46" s="425"/>
      <c r="AV46" s="425"/>
      <c r="AW46" s="425"/>
      <c r="AX46" s="425"/>
      <c r="AY46" s="425"/>
      <c r="AZ46" s="425"/>
      <c r="BA46" s="623" t="str">
        <f t="shared" si="13"/>
        <v/>
      </c>
      <c r="BB46" s="623" t="str">
        <f t="shared" si="11"/>
        <v/>
      </c>
      <c r="BC46" s="623" t="str">
        <f t="shared" si="14"/>
        <v/>
      </c>
      <c r="BD46" s="546">
        <f t="shared" si="15"/>
        <v>0</v>
      </c>
      <c r="BE46" s="546">
        <f t="shared" si="16"/>
        <v>0</v>
      </c>
      <c r="BF46" s="546" t="str">
        <f t="shared" si="17"/>
        <v/>
      </c>
      <c r="BG46" s="425"/>
      <c r="BH46" s="425"/>
      <c r="BI46" s="425"/>
      <c r="BJ46" s="425"/>
      <c r="BK46" s="425"/>
      <c r="BL46" s="425"/>
      <c r="BM46" s="425"/>
      <c r="BN46" s="425"/>
      <c r="BO46" s="425"/>
    </row>
    <row r="47" spans="1:67" s="426" customFormat="1" ht="15.95" customHeight="1" x14ac:dyDescent="0.15">
      <c r="A47" s="684"/>
      <c r="B47" s="482" t="s">
        <v>20</v>
      </c>
      <c r="C47" s="596">
        <f t="shared" si="10"/>
        <v>112</v>
      </c>
      <c r="D47" s="558">
        <v>8</v>
      </c>
      <c r="E47" s="559">
        <v>19</v>
      </c>
      <c r="F47" s="559">
        <v>20</v>
      </c>
      <c r="G47" s="559">
        <v>1</v>
      </c>
      <c r="H47" s="559">
        <v>64</v>
      </c>
      <c r="I47" s="560"/>
      <c r="J47" s="558">
        <v>35</v>
      </c>
      <c r="K47" s="560">
        <v>77</v>
      </c>
      <c r="L47" s="550">
        <v>112</v>
      </c>
      <c r="M47" s="617" t="str">
        <f>$BA47&amp;" "&amp;$BB47&amp;""&amp;$BC47</f>
        <v xml:space="preserve"> </v>
      </c>
      <c r="N47" s="425"/>
      <c r="O47" s="425"/>
      <c r="P47" s="425"/>
      <c r="Q47" s="425"/>
      <c r="R47" s="425"/>
      <c r="S47" s="425"/>
      <c r="T47" s="425"/>
      <c r="U47" s="425"/>
      <c r="V47" s="425"/>
      <c r="W47" s="447"/>
      <c r="X47" s="425"/>
      <c r="AD47" s="425"/>
      <c r="AE47" s="425"/>
      <c r="AF47" s="425"/>
      <c r="AG47" s="425"/>
      <c r="AH47" s="425"/>
      <c r="AI47" s="425"/>
      <c r="AJ47" s="425"/>
      <c r="AK47" s="425"/>
      <c r="AL47" s="425"/>
      <c r="AM47" s="425"/>
      <c r="AN47" s="425"/>
      <c r="AO47" s="425"/>
      <c r="AP47" s="425"/>
      <c r="AQ47" s="425"/>
      <c r="AR47" s="425"/>
      <c r="AS47" s="425"/>
      <c r="AT47" s="425"/>
      <c r="AU47" s="425"/>
      <c r="AV47" s="425"/>
      <c r="AW47" s="425"/>
      <c r="AX47" s="425"/>
      <c r="AY47" s="425"/>
      <c r="AZ47" s="425"/>
      <c r="BA47" s="623" t="str">
        <f t="shared" si="13"/>
        <v/>
      </c>
      <c r="BB47" s="623" t="str">
        <f t="shared" si="11"/>
        <v/>
      </c>
      <c r="BC47" s="623" t="str">
        <f t="shared" si="14"/>
        <v/>
      </c>
      <c r="BD47" s="546">
        <f t="shared" si="15"/>
        <v>0</v>
      </c>
      <c r="BE47" s="546">
        <f t="shared" si="16"/>
        <v>0</v>
      </c>
      <c r="BF47" s="546">
        <f t="shared" si="17"/>
        <v>0</v>
      </c>
      <c r="BG47" s="425"/>
      <c r="BH47" s="425"/>
      <c r="BI47" s="425"/>
      <c r="BJ47" s="425"/>
      <c r="BK47" s="425"/>
      <c r="BL47" s="425"/>
      <c r="BM47" s="425"/>
      <c r="BN47" s="425"/>
      <c r="BO47" s="425"/>
    </row>
    <row r="48" spans="1:67" s="425" customFormat="1" ht="30" customHeight="1" x14ac:dyDescent="0.2">
      <c r="A48" s="467" t="s">
        <v>45</v>
      </c>
      <c r="B48" s="432"/>
      <c r="C48" s="432"/>
      <c r="D48" s="448"/>
      <c r="E48" s="448"/>
      <c r="F48" s="448"/>
      <c r="G48" s="448"/>
      <c r="H48" s="448"/>
      <c r="I48" s="448"/>
      <c r="J48" s="448"/>
      <c r="K48" s="483"/>
      <c r="L48" s="484"/>
      <c r="M48" s="624"/>
      <c r="N48" s="429"/>
      <c r="V48" s="447"/>
    </row>
    <row r="49" spans="1:67" s="426" customFormat="1" x14ac:dyDescent="0.2">
      <c r="A49" s="681" t="s">
        <v>4</v>
      </c>
      <c r="B49" s="683" t="s">
        <v>5</v>
      </c>
      <c r="C49" s="675" t="s">
        <v>6</v>
      </c>
      <c r="D49" s="454"/>
      <c r="E49" s="454"/>
      <c r="F49" s="454"/>
      <c r="G49" s="454"/>
      <c r="H49" s="454"/>
      <c r="I49" s="454"/>
      <c r="J49" s="454"/>
      <c r="K49" s="454"/>
      <c r="L49" s="480"/>
      <c r="M49" s="624"/>
      <c r="N49" s="429"/>
      <c r="O49" s="425"/>
      <c r="P49" s="425"/>
      <c r="Q49" s="425"/>
      <c r="R49" s="425"/>
      <c r="S49" s="425"/>
      <c r="T49" s="425"/>
      <c r="U49" s="425"/>
      <c r="V49" s="447"/>
      <c r="W49" s="425"/>
      <c r="X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5"/>
      <c r="BD49" s="425"/>
      <c r="BE49" s="425"/>
      <c r="BF49" s="425"/>
      <c r="BG49" s="425"/>
      <c r="BH49" s="425"/>
      <c r="BI49" s="425"/>
      <c r="BJ49" s="425"/>
      <c r="BK49" s="425"/>
      <c r="BL49" s="425"/>
      <c r="BM49" s="425"/>
      <c r="BN49" s="425"/>
      <c r="BO49" s="425"/>
    </row>
    <row r="50" spans="1:67" s="426" customFormat="1" x14ac:dyDescent="0.2">
      <c r="A50" s="682"/>
      <c r="B50" s="684"/>
      <c r="C50" s="676"/>
      <c r="D50" s="454"/>
      <c r="E50" s="454"/>
      <c r="F50" s="454"/>
      <c r="G50" s="454"/>
      <c r="H50" s="454"/>
      <c r="I50" s="454"/>
      <c r="J50" s="454"/>
      <c r="K50" s="454"/>
      <c r="L50" s="480"/>
      <c r="M50" s="624"/>
      <c r="N50" s="429"/>
      <c r="O50" s="425"/>
      <c r="P50" s="425"/>
      <c r="Q50" s="425"/>
      <c r="R50" s="425"/>
      <c r="S50" s="425"/>
      <c r="T50" s="425"/>
      <c r="U50" s="425"/>
      <c r="V50" s="447"/>
      <c r="W50" s="425"/>
      <c r="X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row>
    <row r="51" spans="1:67" s="426" customFormat="1" ht="15.95" customHeight="1" x14ac:dyDescent="0.2">
      <c r="A51" s="683" t="s">
        <v>46</v>
      </c>
      <c r="B51" s="485" t="s">
        <v>44</v>
      </c>
      <c r="C51" s="594"/>
      <c r="D51" s="454"/>
      <c r="E51" s="454"/>
      <c r="F51" s="454"/>
      <c r="G51" s="454"/>
      <c r="H51" s="425"/>
      <c r="I51" s="454"/>
      <c r="J51" s="454"/>
      <c r="K51" s="437"/>
      <c r="L51" s="480"/>
      <c r="M51" s="624"/>
      <c r="N51" s="429"/>
      <c r="O51" s="425"/>
      <c r="P51" s="425"/>
      <c r="Q51" s="425"/>
      <c r="R51" s="425"/>
      <c r="S51" s="425"/>
      <c r="T51" s="425"/>
      <c r="U51" s="425"/>
      <c r="V51" s="447"/>
      <c r="W51" s="425"/>
      <c r="X51" s="425"/>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5"/>
    </row>
    <row r="52" spans="1:67" s="426" customFormat="1" ht="15.95" customHeight="1" x14ac:dyDescent="0.2">
      <c r="A52" s="684"/>
      <c r="B52" s="470" t="s">
        <v>47</v>
      </c>
      <c r="C52" s="552">
        <v>16</v>
      </c>
      <c r="D52" s="454"/>
      <c r="E52" s="454"/>
      <c r="F52" s="454"/>
      <c r="G52" s="454"/>
      <c r="H52" s="454"/>
      <c r="I52" s="454"/>
      <c r="J52" s="454"/>
      <c r="K52" s="454"/>
      <c r="L52" s="480"/>
      <c r="M52" s="624"/>
      <c r="N52" s="429"/>
      <c r="O52" s="425"/>
      <c r="P52" s="425"/>
      <c r="Q52" s="425"/>
      <c r="R52" s="425"/>
      <c r="S52" s="425"/>
      <c r="T52" s="425"/>
      <c r="U52" s="425"/>
      <c r="V52" s="447"/>
      <c r="W52" s="425"/>
      <c r="X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row>
    <row r="53" spans="1:67" s="426" customFormat="1" ht="15.95" customHeight="1" x14ac:dyDescent="0.2">
      <c r="A53" s="683" t="s">
        <v>48</v>
      </c>
      <c r="B53" s="485" t="s">
        <v>44</v>
      </c>
      <c r="C53" s="594"/>
      <c r="D53" s="454"/>
      <c r="E53" s="454"/>
      <c r="F53" s="454"/>
      <c r="G53" s="454"/>
      <c r="H53" s="454"/>
      <c r="I53" s="454"/>
      <c r="J53" s="454"/>
      <c r="K53" s="454"/>
      <c r="L53" s="480"/>
      <c r="M53" s="624"/>
      <c r="N53" s="429"/>
      <c r="O53" s="425"/>
      <c r="P53" s="425"/>
      <c r="Q53" s="425"/>
      <c r="R53" s="425"/>
      <c r="S53" s="425"/>
      <c r="T53" s="425"/>
      <c r="U53" s="425"/>
      <c r="V53" s="447"/>
      <c r="W53" s="425"/>
      <c r="X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5"/>
    </row>
    <row r="54" spans="1:67" s="426" customFormat="1" ht="15.95" customHeight="1" x14ac:dyDescent="0.2">
      <c r="A54" s="684"/>
      <c r="B54" s="482" t="s">
        <v>47</v>
      </c>
      <c r="C54" s="553">
        <v>55</v>
      </c>
      <c r="D54" s="454"/>
      <c r="E54" s="454"/>
      <c r="F54" s="454"/>
      <c r="G54" s="454"/>
      <c r="H54" s="454"/>
      <c r="I54" s="454"/>
      <c r="J54" s="454"/>
      <c r="K54" s="454"/>
      <c r="L54" s="480"/>
      <c r="M54" s="624"/>
      <c r="N54" s="429"/>
      <c r="O54" s="425"/>
      <c r="P54" s="425"/>
      <c r="Q54" s="425"/>
      <c r="R54" s="425"/>
      <c r="S54" s="425"/>
      <c r="T54" s="425"/>
      <c r="U54" s="425"/>
      <c r="V54" s="447"/>
      <c r="W54" s="425"/>
      <c r="X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5"/>
      <c r="BC54" s="425"/>
      <c r="BD54" s="425"/>
      <c r="BE54" s="425"/>
      <c r="BF54" s="425"/>
      <c r="BG54" s="425"/>
      <c r="BH54" s="425"/>
      <c r="BI54" s="425"/>
      <c r="BJ54" s="425"/>
      <c r="BK54" s="425"/>
      <c r="BL54" s="425"/>
      <c r="BM54" s="425"/>
      <c r="BN54" s="425"/>
      <c r="BO54" s="425"/>
    </row>
    <row r="55" spans="1:67" s="425" customFormat="1" ht="30" customHeight="1" x14ac:dyDescent="0.2">
      <c r="A55" s="486" t="s">
        <v>49</v>
      </c>
      <c r="B55" s="487"/>
      <c r="C55" s="487"/>
      <c r="D55" s="487"/>
      <c r="E55" s="443"/>
      <c r="F55" s="443"/>
      <c r="G55" s="443"/>
      <c r="H55" s="443"/>
      <c r="I55" s="443"/>
      <c r="J55" s="443"/>
      <c r="K55" s="448"/>
      <c r="L55" s="484"/>
      <c r="M55" s="624"/>
      <c r="N55" s="451"/>
      <c r="V55" s="447"/>
    </row>
    <row r="56" spans="1:67" ht="52.5" x14ac:dyDescent="0.2">
      <c r="A56" s="685" t="s">
        <v>4</v>
      </c>
      <c r="B56" s="674"/>
      <c r="C56" s="647" t="s">
        <v>50</v>
      </c>
      <c r="D56" s="647" t="s">
        <v>51</v>
      </c>
      <c r="E56" s="444"/>
      <c r="F56" s="444"/>
      <c r="G56" s="444"/>
      <c r="H56" s="444"/>
      <c r="I56" s="444"/>
      <c r="J56" s="444"/>
      <c r="K56" s="489"/>
      <c r="L56" s="490"/>
      <c r="M56" s="625"/>
      <c r="N56" s="444"/>
      <c r="O56" s="444"/>
      <c r="P56" s="444"/>
      <c r="Q56" s="444"/>
      <c r="R56" s="444"/>
      <c r="S56" s="444"/>
      <c r="T56" s="444"/>
      <c r="U56" s="444"/>
      <c r="V56" s="452"/>
      <c r="W56" s="444"/>
      <c r="X56" s="444"/>
      <c r="AD56" s="444"/>
      <c r="AE56" s="444"/>
      <c r="AF56" s="444"/>
      <c r="AG56" s="444"/>
      <c r="AH56" s="444"/>
      <c r="AI56" s="444"/>
      <c r="AJ56" s="444"/>
      <c r="AK56" s="444"/>
      <c r="AL56" s="444"/>
      <c r="AM56" s="444"/>
      <c r="AN56" s="444"/>
      <c r="AO56" s="444"/>
      <c r="AP56" s="444"/>
      <c r="AQ56" s="444"/>
      <c r="AR56" s="444"/>
      <c r="AS56" s="444"/>
      <c r="AT56" s="444"/>
      <c r="AU56" s="444"/>
      <c r="AV56" s="444"/>
      <c r="AW56" s="444"/>
      <c r="AX56" s="444"/>
      <c r="AY56" s="444"/>
      <c r="AZ56" s="444"/>
      <c r="BA56" s="444"/>
      <c r="BB56" s="444"/>
      <c r="BC56" s="444"/>
      <c r="BD56" s="444"/>
      <c r="BE56" s="444"/>
      <c r="BF56" s="444"/>
      <c r="BG56" s="444"/>
      <c r="BH56" s="444"/>
      <c r="BI56" s="444"/>
      <c r="BJ56" s="444"/>
      <c r="BK56" s="444"/>
      <c r="BL56" s="444"/>
      <c r="BM56" s="444"/>
      <c r="BN56" s="444"/>
      <c r="BO56" s="444"/>
    </row>
    <row r="57" spans="1:67" ht="15.95" customHeight="1" x14ac:dyDescent="0.2">
      <c r="A57" s="653" t="s">
        <v>33</v>
      </c>
      <c r="B57" s="653"/>
      <c r="C57" s="551">
        <v>20</v>
      </c>
      <c r="D57" s="551">
        <v>20</v>
      </c>
      <c r="E57" s="444"/>
      <c r="F57" s="444"/>
      <c r="G57" s="444"/>
      <c r="H57" s="444"/>
      <c r="I57" s="444"/>
      <c r="J57" s="444"/>
      <c r="K57" s="489"/>
      <c r="L57" s="490"/>
      <c r="M57" s="625"/>
      <c r="N57" s="444"/>
      <c r="O57" s="444"/>
      <c r="P57" s="444"/>
      <c r="Q57" s="444"/>
      <c r="R57" s="444"/>
      <c r="S57" s="444"/>
      <c r="T57" s="444"/>
      <c r="U57" s="444"/>
      <c r="V57" s="452"/>
      <c r="W57" s="444"/>
      <c r="X57" s="444"/>
      <c r="AD57" s="444"/>
      <c r="AE57" s="444"/>
      <c r="AF57" s="444"/>
      <c r="AG57" s="444"/>
      <c r="AH57" s="444"/>
      <c r="AI57" s="444"/>
      <c r="AJ57" s="444"/>
      <c r="AK57" s="444"/>
      <c r="AL57" s="444"/>
      <c r="AM57" s="444"/>
      <c r="AN57" s="444"/>
      <c r="AO57" s="444"/>
      <c r="AP57" s="444"/>
      <c r="AQ57" s="444"/>
      <c r="AR57" s="444"/>
      <c r="AS57" s="444"/>
      <c r="AT57" s="444"/>
      <c r="AU57" s="444"/>
      <c r="AV57" s="444"/>
      <c r="AW57" s="444"/>
      <c r="AX57" s="444"/>
      <c r="AY57" s="444"/>
      <c r="AZ57" s="444"/>
      <c r="BA57" s="444"/>
      <c r="BB57" s="444"/>
      <c r="BC57" s="444"/>
      <c r="BD57" s="444"/>
      <c r="BE57" s="444"/>
      <c r="BF57" s="444"/>
      <c r="BG57" s="444"/>
      <c r="BH57" s="444"/>
      <c r="BI57" s="444"/>
      <c r="BJ57" s="444"/>
      <c r="BK57" s="444"/>
      <c r="BL57" s="444"/>
      <c r="BM57" s="444"/>
      <c r="BN57" s="444"/>
      <c r="BO57" s="444"/>
    </row>
    <row r="58" spans="1:67" ht="15.95" customHeight="1" x14ac:dyDescent="0.2">
      <c r="A58" s="658" t="s">
        <v>52</v>
      </c>
      <c r="B58" s="658"/>
      <c r="C58" s="575"/>
      <c r="D58" s="553">
        <v>9</v>
      </c>
      <c r="E58" s="492"/>
      <c r="F58" s="489"/>
      <c r="G58" s="489"/>
      <c r="H58" s="489"/>
      <c r="I58" s="489"/>
      <c r="J58" s="489"/>
      <c r="K58" s="489"/>
      <c r="L58" s="490"/>
      <c r="M58" s="625"/>
      <c r="N58" s="442"/>
      <c r="O58" s="444"/>
      <c r="P58" s="444"/>
      <c r="Q58" s="444"/>
      <c r="R58" s="444"/>
      <c r="S58" s="444"/>
      <c r="T58" s="444"/>
      <c r="U58" s="444"/>
      <c r="V58" s="452"/>
      <c r="W58" s="444"/>
      <c r="X58" s="444"/>
      <c r="AD58" s="444"/>
      <c r="AE58" s="444"/>
      <c r="AF58" s="444"/>
      <c r="AG58" s="444"/>
      <c r="AH58" s="444"/>
      <c r="AI58" s="444"/>
      <c r="AJ58" s="444"/>
      <c r="AK58" s="444"/>
      <c r="AL58" s="444"/>
      <c r="AM58" s="444"/>
      <c r="AN58" s="444"/>
      <c r="AO58" s="444"/>
      <c r="AP58" s="444"/>
      <c r="AQ58" s="444"/>
      <c r="AR58" s="444"/>
      <c r="AS58" s="444"/>
      <c r="AT58" s="444"/>
      <c r="AU58" s="444"/>
      <c r="AV58" s="444"/>
      <c r="AW58" s="444"/>
      <c r="AX58" s="444"/>
      <c r="AY58" s="444"/>
      <c r="AZ58" s="444"/>
      <c r="BA58" s="444"/>
      <c r="BB58" s="444"/>
      <c r="BC58" s="444"/>
      <c r="BD58" s="444"/>
      <c r="BE58" s="444"/>
      <c r="BF58" s="444"/>
      <c r="BG58" s="444"/>
      <c r="BH58" s="444"/>
      <c r="BI58" s="444"/>
      <c r="BJ58" s="444"/>
      <c r="BK58" s="444"/>
      <c r="BL58" s="444"/>
      <c r="BM58" s="444"/>
      <c r="BN58" s="444"/>
      <c r="BO58" s="444"/>
    </row>
    <row r="59" spans="1:67" s="444" customFormat="1" ht="30" customHeight="1" x14ac:dyDescent="0.2">
      <c r="A59" s="526" t="s">
        <v>53</v>
      </c>
      <c r="B59" s="494"/>
      <c r="C59" s="494"/>
      <c r="D59" s="494"/>
      <c r="E59" s="495"/>
      <c r="F59" s="495"/>
      <c r="G59" s="495"/>
      <c r="H59" s="495"/>
      <c r="I59" s="495"/>
      <c r="J59" s="495"/>
      <c r="K59" s="496"/>
      <c r="L59" s="497"/>
      <c r="M59" s="625"/>
      <c r="N59" s="626"/>
      <c r="V59" s="452"/>
    </row>
    <row r="60" spans="1:67" ht="15" customHeight="1" x14ac:dyDescent="0.15">
      <c r="A60" s="666" t="s">
        <v>54</v>
      </c>
      <c r="B60" s="667" t="s">
        <v>55</v>
      </c>
      <c r="C60" s="670" t="s">
        <v>6</v>
      </c>
      <c r="D60" s="672" t="s">
        <v>7</v>
      </c>
      <c r="E60" s="673"/>
      <c r="F60" s="673"/>
      <c r="G60" s="673"/>
      <c r="H60" s="673"/>
      <c r="I60" s="674"/>
      <c r="J60" s="675" t="s">
        <v>9</v>
      </c>
      <c r="K60" s="499"/>
      <c r="L60" s="490"/>
      <c r="M60" s="444"/>
      <c r="N60" s="444"/>
      <c r="O60" s="444"/>
      <c r="P60" s="444"/>
      <c r="Q60" s="444"/>
      <c r="R60" s="444"/>
      <c r="S60" s="444"/>
      <c r="T60" s="452"/>
      <c r="U60" s="444"/>
      <c r="V60" s="444"/>
      <c r="W60" s="444"/>
      <c r="X60" s="44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c r="BA60" s="444"/>
      <c r="BB60" s="444"/>
      <c r="BC60" s="444"/>
      <c r="BD60" s="444"/>
      <c r="BE60" s="444"/>
      <c r="BF60" s="444"/>
      <c r="BG60" s="444"/>
      <c r="BH60" s="444"/>
      <c r="BI60" s="444"/>
      <c r="BJ60" s="444"/>
      <c r="BK60" s="444"/>
      <c r="BL60" s="444"/>
      <c r="BM60" s="444"/>
    </row>
    <row r="61" spans="1:67" ht="21" customHeight="1" x14ac:dyDescent="0.15">
      <c r="A61" s="668"/>
      <c r="B61" s="669"/>
      <c r="C61" s="671"/>
      <c r="D61" s="458" t="s">
        <v>10</v>
      </c>
      <c r="E61" s="459" t="s">
        <v>11</v>
      </c>
      <c r="F61" s="459" t="s">
        <v>12</v>
      </c>
      <c r="G61" s="459" t="s">
        <v>13</v>
      </c>
      <c r="H61" s="459" t="s">
        <v>14</v>
      </c>
      <c r="I61" s="460" t="s">
        <v>15</v>
      </c>
      <c r="J61" s="676"/>
      <c r="K61" s="490"/>
      <c r="L61" s="490"/>
      <c r="M61" s="444"/>
      <c r="N61" s="444"/>
      <c r="O61" s="444"/>
      <c r="P61" s="444"/>
      <c r="Q61" s="444"/>
      <c r="R61" s="444"/>
      <c r="S61" s="444"/>
      <c r="T61" s="452"/>
      <c r="U61" s="444"/>
      <c r="V61" s="444"/>
      <c r="W61" s="444"/>
      <c r="X61" s="444"/>
      <c r="AD61" s="444"/>
      <c r="AE61" s="444"/>
      <c r="AF61" s="444"/>
      <c r="AG61" s="444"/>
      <c r="AH61" s="444"/>
      <c r="AI61" s="444"/>
      <c r="AJ61" s="444"/>
      <c r="AK61" s="444"/>
      <c r="AL61" s="444"/>
      <c r="AM61" s="444"/>
      <c r="AN61" s="444"/>
      <c r="AO61" s="444"/>
      <c r="AP61" s="444"/>
      <c r="AQ61" s="444"/>
      <c r="AR61" s="444"/>
      <c r="AS61" s="444"/>
      <c r="AT61" s="444"/>
      <c r="AU61" s="444"/>
      <c r="AV61" s="444"/>
      <c r="AW61" s="444"/>
      <c r="AX61" s="444"/>
      <c r="AY61" s="444"/>
      <c r="AZ61" s="444"/>
      <c r="BA61" s="444"/>
      <c r="BB61" s="444"/>
      <c r="BC61" s="444"/>
      <c r="BD61" s="444"/>
      <c r="BE61" s="444"/>
      <c r="BF61" s="444"/>
      <c r="BG61" s="444"/>
      <c r="BH61" s="444"/>
      <c r="BI61" s="444"/>
      <c r="BJ61" s="444"/>
      <c r="BK61" s="444"/>
      <c r="BL61" s="444"/>
      <c r="BM61" s="444"/>
    </row>
    <row r="62" spans="1:67" ht="21" x14ac:dyDescent="0.2">
      <c r="A62" s="646" t="s">
        <v>56</v>
      </c>
      <c r="B62" s="547" t="s">
        <v>57</v>
      </c>
      <c r="C62" s="576">
        <f>SUM(D62:I62)</f>
        <v>0</v>
      </c>
      <c r="D62" s="590"/>
      <c r="E62" s="591"/>
      <c r="F62" s="591"/>
      <c r="G62" s="591"/>
      <c r="H62" s="591"/>
      <c r="I62" s="592"/>
      <c r="J62" s="586"/>
      <c r="K62" s="436" t="str">
        <f>$BA62&amp;" "&amp;$BB62</f>
        <v xml:space="preserve"> </v>
      </c>
      <c r="L62" s="508"/>
      <c r="M62" s="444"/>
      <c r="N62" s="444"/>
      <c r="O62" s="444"/>
      <c r="P62" s="444"/>
      <c r="Q62" s="444"/>
      <c r="R62" s="444"/>
      <c r="S62" s="444"/>
      <c r="T62" s="444"/>
      <c r="U62" s="452"/>
      <c r="V62" s="444"/>
      <c r="W62" s="444"/>
      <c r="X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444"/>
      <c r="BA62" s="623" t="str">
        <f>IF($C62=0,"",IF($J62="",IF($C62="",""," No olvide escribir la columna Beneficiarios."),""))</f>
        <v/>
      </c>
      <c r="BB62" s="623" t="str">
        <f>IF($C62&lt;$J62," El número de Beneficiarios no puede ser mayor que el Total.","")</f>
        <v/>
      </c>
      <c r="BD62" s="546">
        <f>IF($C62&lt;$J62,1,0)</f>
        <v>0</v>
      </c>
      <c r="BE62" s="546" t="str">
        <f>IF($C62=0,"",IF($J62="",IF($C62="","",1),0))</f>
        <v/>
      </c>
      <c r="BF62" s="444"/>
      <c r="BG62" s="444"/>
      <c r="BH62" s="444"/>
      <c r="BI62" s="444"/>
      <c r="BJ62" s="444"/>
      <c r="BK62" s="444"/>
      <c r="BL62" s="444"/>
      <c r="BM62" s="444"/>
    </row>
    <row r="63" spans="1:67" ht="21" x14ac:dyDescent="0.2">
      <c r="A63" s="647" t="s">
        <v>58</v>
      </c>
      <c r="B63" s="524" t="s">
        <v>59</v>
      </c>
      <c r="C63" s="601">
        <f>SUM(D63:I63)</f>
        <v>0</v>
      </c>
      <c r="D63" s="597"/>
      <c r="E63" s="598"/>
      <c r="F63" s="598"/>
      <c r="G63" s="598"/>
      <c r="H63" s="598"/>
      <c r="I63" s="584"/>
      <c r="J63" s="588"/>
      <c r="K63" s="436" t="str">
        <f>$BA63&amp;" "&amp;$BB63</f>
        <v xml:space="preserve"> </v>
      </c>
      <c r="L63" s="508"/>
      <c r="M63" s="444"/>
      <c r="N63" s="444"/>
      <c r="O63" s="444"/>
      <c r="P63" s="444"/>
      <c r="Q63" s="444"/>
      <c r="R63" s="444"/>
      <c r="S63" s="444"/>
      <c r="T63" s="444"/>
      <c r="U63" s="452"/>
      <c r="V63" s="444"/>
      <c r="W63" s="444"/>
      <c r="X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444"/>
      <c r="BA63" s="623" t="str">
        <f>IF($C63=0,"",IF($J63="",IF($C63="",""," No olvide escribir la columna Beneficiarios."),""))</f>
        <v/>
      </c>
      <c r="BB63" s="623" t="str">
        <f>IF($C63&lt;$J63," El número de Beneficiarios no puede ser mayor que el Total.","")</f>
        <v/>
      </c>
      <c r="BD63" s="546">
        <f>IF($C63&lt;$J63,1,0)</f>
        <v>0</v>
      </c>
      <c r="BE63" s="546" t="str">
        <f>IF($C63=0,"",IF($J63="",IF($C63="","",1),0))</f>
        <v/>
      </c>
      <c r="BF63" s="444"/>
      <c r="BG63" s="444"/>
      <c r="BH63" s="444"/>
      <c r="BI63" s="444"/>
      <c r="BJ63" s="444"/>
      <c r="BK63" s="444"/>
      <c r="BL63" s="444"/>
      <c r="BM63" s="444"/>
    </row>
    <row r="64" spans="1:67" s="444" customFormat="1" ht="30" customHeight="1" x14ac:dyDescent="0.2">
      <c r="A64" s="664" t="s">
        <v>60</v>
      </c>
      <c r="B64" s="665"/>
      <c r="C64" s="665"/>
      <c r="D64" s="665"/>
      <c r="E64" s="665"/>
      <c r="F64" s="665"/>
      <c r="G64" s="665"/>
      <c r="H64" s="665"/>
      <c r="I64" s="665"/>
      <c r="J64" s="665"/>
      <c r="K64" s="665"/>
      <c r="L64" s="665"/>
      <c r="M64" s="625"/>
      <c r="N64" s="627"/>
      <c r="V64" s="452"/>
    </row>
    <row r="65" spans="1:67" ht="15" customHeight="1" x14ac:dyDescent="0.15">
      <c r="A65" s="666" t="s">
        <v>4</v>
      </c>
      <c r="B65" s="667"/>
      <c r="C65" s="670" t="s">
        <v>6</v>
      </c>
      <c r="D65" s="672" t="s">
        <v>7</v>
      </c>
      <c r="E65" s="673"/>
      <c r="F65" s="673"/>
      <c r="G65" s="673"/>
      <c r="H65" s="673"/>
      <c r="I65" s="674"/>
      <c r="J65" s="672" t="s">
        <v>36</v>
      </c>
      <c r="K65" s="674"/>
      <c r="L65" s="675" t="s">
        <v>9</v>
      </c>
      <c r="M65" s="625"/>
      <c r="N65" s="625"/>
      <c r="O65" s="444"/>
      <c r="P65" s="444"/>
      <c r="Q65" s="444"/>
      <c r="R65" s="444"/>
      <c r="S65" s="444"/>
      <c r="T65" s="444"/>
      <c r="U65" s="444"/>
      <c r="V65" s="452"/>
      <c r="W65" s="444"/>
      <c r="X65" s="444"/>
      <c r="AD65" s="444"/>
      <c r="AE65" s="444"/>
      <c r="AF65" s="444"/>
      <c r="AG65" s="444"/>
      <c r="AH65" s="444"/>
      <c r="AI65" s="444"/>
      <c r="AJ65" s="444"/>
      <c r="AK65" s="444"/>
      <c r="AL65" s="444"/>
      <c r="AM65" s="444"/>
      <c r="AN65" s="444"/>
      <c r="AO65" s="444"/>
      <c r="AP65" s="444"/>
      <c r="AQ65" s="444"/>
      <c r="AR65" s="444"/>
      <c r="AS65" s="444"/>
      <c r="AT65" s="444"/>
      <c r="AU65" s="444"/>
      <c r="AV65" s="444"/>
      <c r="AW65" s="444"/>
      <c r="AX65" s="444"/>
      <c r="AY65" s="444"/>
      <c r="AZ65" s="444"/>
      <c r="BA65" s="444"/>
      <c r="BB65" s="444"/>
      <c r="BC65" s="444"/>
      <c r="BD65" s="444"/>
      <c r="BE65" s="444"/>
      <c r="BF65" s="444"/>
      <c r="BG65" s="444"/>
      <c r="BH65" s="444"/>
      <c r="BI65" s="444"/>
      <c r="BJ65" s="444"/>
      <c r="BK65" s="444"/>
      <c r="BL65" s="444"/>
      <c r="BM65" s="444"/>
      <c r="BN65" s="444"/>
      <c r="BO65" s="444"/>
    </row>
    <row r="66" spans="1:67" ht="21" customHeight="1" x14ac:dyDescent="0.15">
      <c r="A66" s="668"/>
      <c r="B66" s="669"/>
      <c r="C66" s="671"/>
      <c r="D66" s="458" t="s">
        <v>10</v>
      </c>
      <c r="E66" s="459" t="s">
        <v>11</v>
      </c>
      <c r="F66" s="459" t="s">
        <v>12</v>
      </c>
      <c r="G66" s="459" t="s">
        <v>13</v>
      </c>
      <c r="H66" s="459" t="s">
        <v>14</v>
      </c>
      <c r="I66" s="460" t="s">
        <v>15</v>
      </c>
      <c r="J66" s="461" t="s">
        <v>16</v>
      </c>
      <c r="K66" s="462" t="s">
        <v>17</v>
      </c>
      <c r="L66" s="676"/>
      <c r="M66" s="625"/>
      <c r="N66" s="625"/>
      <c r="O66" s="444"/>
      <c r="P66" s="444"/>
      <c r="Q66" s="444"/>
      <c r="R66" s="444"/>
      <c r="S66" s="444"/>
      <c r="T66" s="444"/>
      <c r="U66" s="444"/>
      <c r="V66" s="452"/>
      <c r="W66" s="444"/>
      <c r="X66" s="444"/>
      <c r="AD66" s="444"/>
      <c r="AE66" s="444"/>
      <c r="AF66" s="444"/>
      <c r="AG66" s="444"/>
      <c r="AH66" s="444"/>
      <c r="AI66" s="444"/>
      <c r="AJ66" s="444"/>
      <c r="AK66" s="444"/>
      <c r="AL66" s="444"/>
      <c r="AM66" s="444"/>
      <c r="AN66" s="444"/>
      <c r="AO66" s="444"/>
      <c r="AP66" s="444"/>
      <c r="AQ66" s="444"/>
      <c r="AR66" s="444"/>
      <c r="AS66" s="444"/>
      <c r="AT66" s="444"/>
      <c r="AU66" s="444"/>
      <c r="AV66" s="444"/>
      <c r="AW66" s="444"/>
      <c r="AX66" s="444"/>
      <c r="AY66" s="444"/>
      <c r="AZ66" s="444"/>
      <c r="BA66" s="444"/>
      <c r="BB66" s="444"/>
      <c r="BC66" s="444"/>
      <c r="BD66" s="444"/>
      <c r="BE66" s="444"/>
      <c r="BF66" s="444"/>
      <c r="BG66" s="444"/>
      <c r="BH66" s="444"/>
      <c r="BI66" s="444"/>
      <c r="BJ66" s="444"/>
      <c r="BK66" s="444"/>
      <c r="BL66" s="444"/>
      <c r="BM66" s="444"/>
      <c r="BN66" s="444"/>
      <c r="BO66" s="444"/>
    </row>
    <row r="67" spans="1:67" ht="15.95" customHeight="1" x14ac:dyDescent="0.15">
      <c r="A67" s="655" t="s">
        <v>61</v>
      </c>
      <c r="B67" s="500" t="s">
        <v>19</v>
      </c>
      <c r="C67" s="562">
        <f t="shared" ref="C67:C72" si="19">SUM(D67:I67)</f>
        <v>0</v>
      </c>
      <c r="D67" s="567"/>
      <c r="E67" s="568"/>
      <c r="F67" s="568"/>
      <c r="G67" s="568"/>
      <c r="H67" s="568"/>
      <c r="I67" s="580"/>
      <c r="J67" s="567"/>
      <c r="K67" s="580"/>
      <c r="L67" s="587"/>
      <c r="M67" s="628" t="s">
        <v>62</v>
      </c>
      <c r="N67" s="444"/>
      <c r="O67" s="444"/>
      <c r="P67" s="444"/>
      <c r="Q67" s="444"/>
      <c r="R67" s="444"/>
      <c r="S67" s="444"/>
      <c r="T67" s="444"/>
      <c r="U67" s="444"/>
      <c r="V67" s="444"/>
      <c r="W67" s="452"/>
      <c r="X67" s="444"/>
      <c r="AD67" s="444"/>
      <c r="AE67" s="444"/>
      <c r="AF67" s="444"/>
      <c r="AG67" s="444"/>
      <c r="AH67" s="444"/>
      <c r="AI67" s="444"/>
      <c r="AJ67" s="444"/>
      <c r="AK67" s="444"/>
      <c r="AL67" s="444"/>
      <c r="AM67" s="444"/>
      <c r="AN67" s="444"/>
      <c r="AO67" s="444"/>
      <c r="AP67" s="444"/>
      <c r="AQ67" s="444"/>
      <c r="AR67" s="444"/>
      <c r="AS67" s="444"/>
      <c r="AT67" s="444"/>
      <c r="AU67" s="444"/>
      <c r="AV67" s="444"/>
      <c r="AW67" s="444"/>
      <c r="AX67" s="444"/>
      <c r="AY67" s="444"/>
      <c r="AZ67" s="444"/>
      <c r="BA67" s="629" t="s">
        <v>63</v>
      </c>
      <c r="BB67" s="629" t="s">
        <v>63</v>
      </c>
      <c r="BC67" s="629" t="s">
        <v>63</v>
      </c>
      <c r="BD67" s="546">
        <f>IF($C67&lt;&gt;($J67+$K67),1,0)</f>
        <v>0</v>
      </c>
      <c r="BE67" s="546">
        <f>IF($C67&lt;$L67,1,0)</f>
        <v>0</v>
      </c>
      <c r="BF67" s="546" t="str">
        <f>IF($C67=0,"",IF($L67="",IF($C67="","",1),0))</f>
        <v/>
      </c>
      <c r="BG67" s="444"/>
      <c r="BH67" s="444"/>
      <c r="BI67" s="444"/>
      <c r="BJ67" s="444"/>
      <c r="BK67" s="444"/>
      <c r="BL67" s="444"/>
      <c r="BM67" s="444"/>
      <c r="BN67" s="444"/>
      <c r="BO67" s="444"/>
    </row>
    <row r="68" spans="1:67" ht="15.95" customHeight="1" x14ac:dyDescent="0.15">
      <c r="A68" s="661"/>
      <c r="B68" s="501" t="s">
        <v>44</v>
      </c>
      <c r="C68" s="563">
        <f t="shared" si="19"/>
        <v>0</v>
      </c>
      <c r="D68" s="556"/>
      <c r="E68" s="557"/>
      <c r="F68" s="557"/>
      <c r="G68" s="557"/>
      <c r="H68" s="557"/>
      <c r="I68" s="554"/>
      <c r="J68" s="556"/>
      <c r="K68" s="554"/>
      <c r="L68" s="549"/>
      <c r="M68" s="628" t="s">
        <v>62</v>
      </c>
      <c r="N68" s="444"/>
      <c r="O68" s="444"/>
      <c r="P68" s="444"/>
      <c r="Q68" s="444"/>
      <c r="R68" s="444"/>
      <c r="S68" s="444"/>
      <c r="T68" s="444"/>
      <c r="U68" s="444"/>
      <c r="V68" s="444"/>
      <c r="W68" s="452"/>
      <c r="X68" s="444"/>
      <c r="AD68" s="444"/>
      <c r="AE68" s="444"/>
      <c r="AF68" s="444"/>
      <c r="AG68" s="444"/>
      <c r="AH68" s="444"/>
      <c r="AI68" s="444"/>
      <c r="AJ68" s="444"/>
      <c r="AK68" s="444"/>
      <c r="AL68" s="444"/>
      <c r="AM68" s="444"/>
      <c r="AN68" s="444"/>
      <c r="AO68" s="444"/>
      <c r="AP68" s="444"/>
      <c r="AQ68" s="444"/>
      <c r="AR68" s="444"/>
      <c r="AS68" s="444"/>
      <c r="AT68" s="444"/>
      <c r="AU68" s="444"/>
      <c r="AV68" s="444"/>
      <c r="AW68" s="444"/>
      <c r="AX68" s="444"/>
      <c r="AY68" s="444"/>
      <c r="AZ68" s="444"/>
      <c r="BA68" s="629" t="s">
        <v>63</v>
      </c>
      <c r="BB68" s="629" t="s">
        <v>63</v>
      </c>
      <c r="BC68" s="629" t="s">
        <v>63</v>
      </c>
      <c r="BD68" s="546">
        <f t="shared" ref="BD68:BD87" si="20">IF($C68&lt;&gt;($J68+$K68),1,0)</f>
        <v>0</v>
      </c>
      <c r="BE68" s="546">
        <f t="shared" ref="BE68:BE88" si="21">IF($C68&lt;$L68,1,0)</f>
        <v>0</v>
      </c>
      <c r="BF68" s="546" t="str">
        <f t="shared" ref="BF68:BF87" si="22">IF($C68=0,"",IF($L68="",IF($C68="","",1),0))</f>
        <v/>
      </c>
      <c r="BG68" s="444"/>
      <c r="BH68" s="444"/>
      <c r="BI68" s="444"/>
      <c r="BJ68" s="444"/>
      <c r="BK68" s="444"/>
      <c r="BL68" s="444"/>
      <c r="BM68" s="444"/>
      <c r="BN68" s="444"/>
      <c r="BO68" s="444"/>
    </row>
    <row r="69" spans="1:67" ht="15.95" customHeight="1" x14ac:dyDescent="0.15">
      <c r="A69" s="661"/>
      <c r="B69" s="501" t="s">
        <v>20</v>
      </c>
      <c r="C69" s="563">
        <f t="shared" si="19"/>
        <v>2</v>
      </c>
      <c r="D69" s="556"/>
      <c r="E69" s="557"/>
      <c r="F69" s="557"/>
      <c r="G69" s="557"/>
      <c r="H69" s="557">
        <v>2</v>
      </c>
      <c r="I69" s="554"/>
      <c r="J69" s="556">
        <v>2</v>
      </c>
      <c r="K69" s="554"/>
      <c r="L69" s="549">
        <v>2</v>
      </c>
      <c r="M69" s="628" t="s">
        <v>62</v>
      </c>
      <c r="N69" s="444"/>
      <c r="O69" s="444"/>
      <c r="P69" s="444"/>
      <c r="Q69" s="444"/>
      <c r="R69" s="444"/>
      <c r="S69" s="444"/>
      <c r="T69" s="444"/>
      <c r="U69" s="444"/>
      <c r="V69" s="444"/>
      <c r="W69" s="452"/>
      <c r="X69" s="444"/>
      <c r="AD69" s="444"/>
      <c r="AE69" s="444"/>
      <c r="AF69" s="444"/>
      <c r="AG69" s="444"/>
      <c r="AH69" s="444"/>
      <c r="AI69" s="444"/>
      <c r="AJ69" s="444"/>
      <c r="AK69" s="444"/>
      <c r="AL69" s="444"/>
      <c r="AM69" s="444"/>
      <c r="AN69" s="444"/>
      <c r="AO69" s="444"/>
      <c r="AP69" s="444"/>
      <c r="AQ69" s="444"/>
      <c r="AR69" s="444"/>
      <c r="AS69" s="444"/>
      <c r="AT69" s="444"/>
      <c r="AU69" s="444"/>
      <c r="AV69" s="444"/>
      <c r="AW69" s="444"/>
      <c r="AX69" s="444"/>
      <c r="AY69" s="444"/>
      <c r="AZ69" s="444"/>
      <c r="BA69" s="629" t="s">
        <v>63</v>
      </c>
      <c r="BB69" s="629" t="s">
        <v>63</v>
      </c>
      <c r="BC69" s="629" t="s">
        <v>63</v>
      </c>
      <c r="BD69" s="546">
        <f t="shared" si="20"/>
        <v>0</v>
      </c>
      <c r="BE69" s="546">
        <f t="shared" si="21"/>
        <v>0</v>
      </c>
      <c r="BF69" s="546">
        <f t="shared" si="22"/>
        <v>0</v>
      </c>
      <c r="BG69" s="444"/>
      <c r="BH69" s="444"/>
      <c r="BI69" s="444"/>
      <c r="BJ69" s="444"/>
      <c r="BK69" s="444"/>
      <c r="BL69" s="444"/>
      <c r="BM69" s="444"/>
      <c r="BN69" s="444"/>
      <c r="BO69" s="444"/>
    </row>
    <row r="70" spans="1:67" ht="15.95" customHeight="1" x14ac:dyDescent="0.15">
      <c r="A70" s="661"/>
      <c r="B70" s="501" t="s">
        <v>42</v>
      </c>
      <c r="C70" s="563">
        <f t="shared" si="19"/>
        <v>0</v>
      </c>
      <c r="D70" s="556"/>
      <c r="E70" s="557"/>
      <c r="F70" s="557"/>
      <c r="G70" s="557"/>
      <c r="H70" s="557"/>
      <c r="I70" s="554"/>
      <c r="J70" s="556"/>
      <c r="K70" s="554"/>
      <c r="L70" s="549"/>
      <c r="M70" s="628" t="s">
        <v>62</v>
      </c>
      <c r="N70" s="444"/>
      <c r="O70" s="444"/>
      <c r="P70" s="444"/>
      <c r="Q70" s="444"/>
      <c r="R70" s="444"/>
      <c r="S70" s="444"/>
      <c r="T70" s="444"/>
      <c r="U70" s="444"/>
      <c r="V70" s="444"/>
      <c r="W70" s="452"/>
      <c r="X70" s="444"/>
      <c r="AD70" s="444"/>
      <c r="AE70" s="444"/>
      <c r="AF70" s="444"/>
      <c r="AG70" s="444"/>
      <c r="AH70" s="444"/>
      <c r="AI70" s="444"/>
      <c r="AJ70" s="444"/>
      <c r="AK70" s="444"/>
      <c r="AL70" s="444"/>
      <c r="AM70" s="444"/>
      <c r="AN70" s="444"/>
      <c r="AO70" s="444"/>
      <c r="AP70" s="444"/>
      <c r="AQ70" s="444"/>
      <c r="AR70" s="444"/>
      <c r="AS70" s="444"/>
      <c r="AT70" s="444"/>
      <c r="AU70" s="444"/>
      <c r="AV70" s="444"/>
      <c r="AW70" s="444"/>
      <c r="AX70" s="444"/>
      <c r="AY70" s="444"/>
      <c r="AZ70" s="444"/>
      <c r="BA70" s="629" t="s">
        <v>63</v>
      </c>
      <c r="BB70" s="629" t="s">
        <v>63</v>
      </c>
      <c r="BC70" s="629" t="s">
        <v>63</v>
      </c>
      <c r="BD70" s="546">
        <f t="shared" si="20"/>
        <v>0</v>
      </c>
      <c r="BE70" s="546">
        <f t="shared" si="21"/>
        <v>0</v>
      </c>
      <c r="BF70" s="546" t="str">
        <f t="shared" si="22"/>
        <v/>
      </c>
      <c r="BG70" s="444"/>
      <c r="BH70" s="444"/>
      <c r="BI70" s="444"/>
      <c r="BJ70" s="444"/>
      <c r="BK70" s="444"/>
      <c r="BL70" s="444"/>
      <c r="BM70" s="444"/>
      <c r="BN70" s="444"/>
      <c r="BO70" s="444"/>
    </row>
    <row r="71" spans="1:67" ht="15.95" customHeight="1" x14ac:dyDescent="0.15">
      <c r="A71" s="661"/>
      <c r="B71" s="501" t="s">
        <v>23</v>
      </c>
      <c r="C71" s="563">
        <f t="shared" si="19"/>
        <v>0</v>
      </c>
      <c r="D71" s="556"/>
      <c r="E71" s="557"/>
      <c r="F71" s="557"/>
      <c r="G71" s="557"/>
      <c r="H71" s="557"/>
      <c r="I71" s="554"/>
      <c r="J71" s="556"/>
      <c r="K71" s="554"/>
      <c r="L71" s="549"/>
      <c r="M71" s="628" t="s">
        <v>62</v>
      </c>
      <c r="N71" s="444"/>
      <c r="O71" s="444"/>
      <c r="P71" s="444"/>
      <c r="Q71" s="444"/>
      <c r="R71" s="444"/>
      <c r="S71" s="444"/>
      <c r="T71" s="444"/>
      <c r="U71" s="444"/>
      <c r="V71" s="444"/>
      <c r="W71" s="452"/>
      <c r="X71" s="444"/>
      <c r="AD71" s="444"/>
      <c r="AE71" s="444"/>
      <c r="AF71" s="444"/>
      <c r="AG71" s="444"/>
      <c r="AH71" s="444"/>
      <c r="AI71" s="444"/>
      <c r="AJ71" s="444"/>
      <c r="AK71" s="444"/>
      <c r="AL71" s="444"/>
      <c r="AM71" s="444"/>
      <c r="AN71" s="444"/>
      <c r="AO71" s="444"/>
      <c r="AP71" s="444"/>
      <c r="AQ71" s="444"/>
      <c r="AR71" s="444"/>
      <c r="AS71" s="444"/>
      <c r="AT71" s="444"/>
      <c r="AU71" s="444"/>
      <c r="AV71" s="444"/>
      <c r="AW71" s="444"/>
      <c r="AX71" s="444"/>
      <c r="AY71" s="444"/>
      <c r="AZ71" s="444"/>
      <c r="BA71" s="629" t="s">
        <v>63</v>
      </c>
      <c r="BB71" s="629" t="s">
        <v>63</v>
      </c>
      <c r="BC71" s="629" t="s">
        <v>63</v>
      </c>
      <c r="BD71" s="546">
        <f t="shared" si="20"/>
        <v>0</v>
      </c>
      <c r="BE71" s="546">
        <f t="shared" si="21"/>
        <v>0</v>
      </c>
      <c r="BF71" s="546" t="str">
        <f t="shared" si="22"/>
        <v/>
      </c>
      <c r="BG71" s="444"/>
      <c r="BH71" s="444"/>
      <c r="BI71" s="444"/>
      <c r="BJ71" s="444"/>
      <c r="BK71" s="444"/>
      <c r="BL71" s="444"/>
      <c r="BM71" s="444"/>
      <c r="BN71" s="444"/>
      <c r="BO71" s="444"/>
    </row>
    <row r="72" spans="1:67" ht="15.95" customHeight="1" x14ac:dyDescent="0.15">
      <c r="A72" s="656"/>
      <c r="B72" s="502" t="s">
        <v>24</v>
      </c>
      <c r="C72" s="564">
        <f t="shared" si="19"/>
        <v>0</v>
      </c>
      <c r="D72" s="558"/>
      <c r="E72" s="559"/>
      <c r="F72" s="559"/>
      <c r="G72" s="559"/>
      <c r="H72" s="559"/>
      <c r="I72" s="560"/>
      <c r="J72" s="558"/>
      <c r="K72" s="560"/>
      <c r="L72" s="550"/>
      <c r="M72" s="628" t="s">
        <v>62</v>
      </c>
      <c r="N72" s="444"/>
      <c r="O72" s="444"/>
      <c r="P72" s="444"/>
      <c r="Q72" s="444"/>
      <c r="R72" s="444"/>
      <c r="S72" s="444"/>
      <c r="T72" s="444"/>
      <c r="U72" s="444"/>
      <c r="V72" s="444"/>
      <c r="W72" s="452"/>
      <c r="X72" s="444"/>
      <c r="AD72" s="444"/>
      <c r="AE72" s="444"/>
      <c r="AF72" s="444"/>
      <c r="AG72" s="444"/>
      <c r="AH72" s="444"/>
      <c r="AI72" s="444"/>
      <c r="AJ72" s="444"/>
      <c r="AK72" s="444"/>
      <c r="AL72" s="444"/>
      <c r="AM72" s="444"/>
      <c r="AN72" s="444"/>
      <c r="AO72" s="444"/>
      <c r="AP72" s="444"/>
      <c r="AQ72" s="444"/>
      <c r="AR72" s="444"/>
      <c r="AS72" s="444"/>
      <c r="AT72" s="444"/>
      <c r="AU72" s="444"/>
      <c r="AV72" s="444"/>
      <c r="AW72" s="444"/>
      <c r="AX72" s="444"/>
      <c r="AY72" s="444"/>
      <c r="AZ72" s="444"/>
      <c r="BA72" s="629" t="s">
        <v>63</v>
      </c>
      <c r="BB72" s="629" t="s">
        <v>63</v>
      </c>
      <c r="BC72" s="629" t="s">
        <v>63</v>
      </c>
      <c r="BD72" s="546">
        <f t="shared" si="20"/>
        <v>0</v>
      </c>
      <c r="BE72" s="546">
        <f t="shared" si="21"/>
        <v>0</v>
      </c>
      <c r="BF72" s="546" t="str">
        <f t="shared" si="22"/>
        <v/>
      </c>
      <c r="BG72" s="444"/>
      <c r="BH72" s="444"/>
      <c r="BI72" s="444"/>
      <c r="BJ72" s="444"/>
      <c r="BK72" s="444"/>
      <c r="BL72" s="444"/>
      <c r="BM72" s="444"/>
      <c r="BN72" s="444"/>
      <c r="BO72" s="444"/>
    </row>
    <row r="73" spans="1:67" ht="25.5" customHeight="1" x14ac:dyDescent="0.15">
      <c r="A73" s="655" t="s">
        <v>64</v>
      </c>
      <c r="B73" s="500" t="s">
        <v>20</v>
      </c>
      <c r="C73" s="562">
        <f t="shared" ref="C73:C78" si="23">SUM(D73:G73)</f>
        <v>0</v>
      </c>
      <c r="D73" s="567"/>
      <c r="E73" s="568"/>
      <c r="F73" s="568"/>
      <c r="G73" s="568"/>
      <c r="H73" s="569"/>
      <c r="I73" s="570"/>
      <c r="J73" s="567"/>
      <c r="K73" s="580"/>
      <c r="L73" s="587"/>
      <c r="M73" s="628" t="s">
        <v>62</v>
      </c>
      <c r="N73" s="444"/>
      <c r="O73" s="444"/>
      <c r="P73" s="444"/>
      <c r="Q73" s="444"/>
      <c r="R73" s="444"/>
      <c r="S73" s="444"/>
      <c r="T73" s="444"/>
      <c r="U73" s="444"/>
      <c r="V73" s="444"/>
      <c r="W73" s="452"/>
      <c r="X73" s="444"/>
      <c r="AD73" s="444"/>
      <c r="AE73" s="444"/>
      <c r="AF73" s="444"/>
      <c r="AG73" s="444"/>
      <c r="AH73" s="444"/>
      <c r="AI73" s="444"/>
      <c r="AJ73" s="444"/>
      <c r="AK73" s="444"/>
      <c r="AL73" s="444"/>
      <c r="AM73" s="444"/>
      <c r="AN73" s="444"/>
      <c r="AO73" s="444"/>
      <c r="AP73" s="444"/>
      <c r="AQ73" s="444"/>
      <c r="AR73" s="444"/>
      <c r="AS73" s="444"/>
      <c r="AT73" s="444"/>
      <c r="AU73" s="444"/>
      <c r="AV73" s="444"/>
      <c r="AW73" s="444"/>
      <c r="AX73" s="444"/>
      <c r="AY73" s="444"/>
      <c r="AZ73" s="444"/>
      <c r="BA73" s="629" t="s">
        <v>63</v>
      </c>
      <c r="BB73" s="629" t="s">
        <v>63</v>
      </c>
      <c r="BC73" s="629" t="s">
        <v>63</v>
      </c>
      <c r="BD73" s="546">
        <f t="shared" si="20"/>
        <v>0</v>
      </c>
      <c r="BE73" s="546">
        <f t="shared" si="21"/>
        <v>0</v>
      </c>
      <c r="BF73" s="546" t="str">
        <f t="shared" si="22"/>
        <v/>
      </c>
      <c r="BG73" s="444"/>
      <c r="BH73" s="444"/>
      <c r="BI73" s="444"/>
      <c r="BJ73" s="444"/>
      <c r="BK73" s="444"/>
      <c r="BL73" s="444"/>
      <c r="BM73" s="444"/>
      <c r="BN73" s="444"/>
      <c r="BO73" s="444"/>
    </row>
    <row r="74" spans="1:67" ht="24.75" customHeight="1" x14ac:dyDescent="0.15">
      <c r="A74" s="656"/>
      <c r="B74" s="502" t="s">
        <v>23</v>
      </c>
      <c r="C74" s="564">
        <f t="shared" si="23"/>
        <v>0</v>
      </c>
      <c r="D74" s="558"/>
      <c r="E74" s="559"/>
      <c r="F74" s="559"/>
      <c r="G74" s="559"/>
      <c r="H74" s="573"/>
      <c r="I74" s="574"/>
      <c r="J74" s="558"/>
      <c r="K74" s="560"/>
      <c r="L74" s="550"/>
      <c r="M74" s="628" t="s">
        <v>62</v>
      </c>
      <c r="N74" s="444"/>
      <c r="O74" s="444"/>
      <c r="P74" s="444"/>
      <c r="Q74" s="444"/>
      <c r="R74" s="444"/>
      <c r="S74" s="444"/>
      <c r="T74" s="444"/>
      <c r="U74" s="444"/>
      <c r="V74" s="444"/>
      <c r="W74" s="452"/>
      <c r="X74" s="444"/>
      <c r="AD74" s="444"/>
      <c r="AE74" s="444"/>
      <c r="AF74" s="444"/>
      <c r="AG74" s="444"/>
      <c r="AH74" s="444"/>
      <c r="AI74" s="444"/>
      <c r="AJ74" s="444"/>
      <c r="AK74" s="444"/>
      <c r="AL74" s="444"/>
      <c r="AM74" s="444"/>
      <c r="AN74" s="444"/>
      <c r="AO74" s="444"/>
      <c r="AP74" s="444"/>
      <c r="AQ74" s="444"/>
      <c r="AR74" s="444"/>
      <c r="AS74" s="444"/>
      <c r="AT74" s="444"/>
      <c r="AU74" s="444"/>
      <c r="AV74" s="444"/>
      <c r="AW74" s="444"/>
      <c r="AX74" s="444"/>
      <c r="AY74" s="444"/>
      <c r="AZ74" s="444"/>
      <c r="BA74" s="629" t="s">
        <v>63</v>
      </c>
      <c r="BB74" s="629" t="s">
        <v>63</v>
      </c>
      <c r="BC74" s="629" t="s">
        <v>63</v>
      </c>
      <c r="BD74" s="546">
        <f t="shared" si="20"/>
        <v>0</v>
      </c>
      <c r="BE74" s="546">
        <f t="shared" si="21"/>
        <v>0</v>
      </c>
      <c r="BF74" s="546" t="str">
        <f t="shared" si="22"/>
        <v/>
      </c>
      <c r="BG74" s="444"/>
      <c r="BH74" s="444"/>
      <c r="BI74" s="444"/>
      <c r="BJ74" s="444"/>
      <c r="BK74" s="444"/>
      <c r="BL74" s="444"/>
      <c r="BM74" s="444"/>
      <c r="BN74" s="444"/>
      <c r="BO74" s="444"/>
    </row>
    <row r="75" spans="1:67" ht="15.95" customHeight="1" x14ac:dyDescent="0.15">
      <c r="A75" s="655" t="s">
        <v>65</v>
      </c>
      <c r="B75" s="500" t="s">
        <v>19</v>
      </c>
      <c r="C75" s="562">
        <f t="shared" si="23"/>
        <v>0</v>
      </c>
      <c r="D75" s="567"/>
      <c r="E75" s="568"/>
      <c r="F75" s="568"/>
      <c r="G75" s="568"/>
      <c r="H75" s="569"/>
      <c r="I75" s="570"/>
      <c r="J75" s="567"/>
      <c r="K75" s="580"/>
      <c r="L75" s="587"/>
      <c r="M75" s="628" t="s">
        <v>62</v>
      </c>
      <c r="N75" s="444"/>
      <c r="O75" s="444"/>
      <c r="P75" s="444"/>
      <c r="Q75" s="444"/>
      <c r="R75" s="444"/>
      <c r="S75" s="444"/>
      <c r="T75" s="444"/>
      <c r="U75" s="444"/>
      <c r="V75" s="444"/>
      <c r="W75" s="452"/>
      <c r="X75" s="444"/>
      <c r="AD75" s="444"/>
      <c r="AE75" s="444"/>
      <c r="AF75" s="444"/>
      <c r="AG75" s="444"/>
      <c r="AH75" s="444"/>
      <c r="AI75" s="444"/>
      <c r="AJ75" s="444"/>
      <c r="AK75" s="444"/>
      <c r="AL75" s="444"/>
      <c r="AM75" s="444"/>
      <c r="AN75" s="444"/>
      <c r="AO75" s="444"/>
      <c r="AP75" s="444"/>
      <c r="AQ75" s="444"/>
      <c r="AR75" s="444"/>
      <c r="AS75" s="444"/>
      <c r="AT75" s="444"/>
      <c r="AU75" s="444"/>
      <c r="AV75" s="444"/>
      <c r="AW75" s="444"/>
      <c r="AX75" s="444"/>
      <c r="AY75" s="444"/>
      <c r="AZ75" s="444"/>
      <c r="BA75" s="629" t="s">
        <v>63</v>
      </c>
      <c r="BB75" s="629" t="s">
        <v>63</v>
      </c>
      <c r="BC75" s="629" t="s">
        <v>63</v>
      </c>
      <c r="BD75" s="546">
        <f t="shared" si="20"/>
        <v>0</v>
      </c>
      <c r="BE75" s="546">
        <f t="shared" si="21"/>
        <v>0</v>
      </c>
      <c r="BF75" s="546" t="str">
        <f t="shared" si="22"/>
        <v/>
      </c>
      <c r="BG75" s="444"/>
      <c r="BH75" s="444"/>
      <c r="BI75" s="444"/>
      <c r="BJ75" s="444"/>
      <c r="BK75" s="444"/>
      <c r="BL75" s="444"/>
      <c r="BM75" s="444"/>
      <c r="BN75" s="444"/>
      <c r="BO75" s="444"/>
    </row>
    <row r="76" spans="1:67" ht="15.95" customHeight="1" x14ac:dyDescent="0.15">
      <c r="A76" s="661"/>
      <c r="B76" s="501" t="s">
        <v>44</v>
      </c>
      <c r="C76" s="563">
        <f t="shared" si="23"/>
        <v>0</v>
      </c>
      <c r="D76" s="556"/>
      <c r="E76" s="557"/>
      <c r="F76" s="557"/>
      <c r="G76" s="557"/>
      <c r="H76" s="565"/>
      <c r="I76" s="566"/>
      <c r="J76" s="556"/>
      <c r="K76" s="554"/>
      <c r="L76" s="549"/>
      <c r="M76" s="628" t="s">
        <v>62</v>
      </c>
      <c r="N76" s="444"/>
      <c r="O76" s="444"/>
      <c r="P76" s="444"/>
      <c r="Q76" s="444"/>
      <c r="R76" s="444"/>
      <c r="S76" s="444"/>
      <c r="T76" s="444"/>
      <c r="U76" s="444"/>
      <c r="V76" s="444"/>
      <c r="W76" s="452"/>
      <c r="X76" s="444"/>
      <c r="AD76" s="444"/>
      <c r="AE76" s="444"/>
      <c r="AF76" s="444"/>
      <c r="AG76" s="444"/>
      <c r="AH76" s="444"/>
      <c r="AI76" s="444"/>
      <c r="AJ76" s="444"/>
      <c r="AK76" s="444"/>
      <c r="AL76" s="444"/>
      <c r="AM76" s="444"/>
      <c r="AN76" s="444"/>
      <c r="AO76" s="444"/>
      <c r="AP76" s="444"/>
      <c r="AQ76" s="444"/>
      <c r="AR76" s="444"/>
      <c r="AS76" s="444"/>
      <c r="AT76" s="444"/>
      <c r="AU76" s="444"/>
      <c r="AV76" s="444"/>
      <c r="AW76" s="444"/>
      <c r="AX76" s="444"/>
      <c r="AY76" s="444"/>
      <c r="AZ76" s="444"/>
      <c r="BA76" s="629" t="s">
        <v>63</v>
      </c>
      <c r="BB76" s="629" t="s">
        <v>63</v>
      </c>
      <c r="BC76" s="629" t="s">
        <v>63</v>
      </c>
      <c r="BD76" s="546">
        <f t="shared" si="20"/>
        <v>0</v>
      </c>
      <c r="BE76" s="546">
        <f t="shared" si="21"/>
        <v>0</v>
      </c>
      <c r="BF76" s="546" t="str">
        <f t="shared" si="22"/>
        <v/>
      </c>
      <c r="BG76" s="444"/>
      <c r="BH76" s="444"/>
      <c r="BI76" s="444"/>
      <c r="BJ76" s="444"/>
      <c r="BK76" s="444"/>
      <c r="BL76" s="444"/>
      <c r="BM76" s="444"/>
      <c r="BN76" s="444"/>
      <c r="BO76" s="444"/>
    </row>
    <row r="77" spans="1:67" ht="15.95" customHeight="1" x14ac:dyDescent="0.15">
      <c r="A77" s="661"/>
      <c r="B77" s="501" t="s">
        <v>20</v>
      </c>
      <c r="C77" s="563">
        <f t="shared" si="23"/>
        <v>0</v>
      </c>
      <c r="D77" s="556"/>
      <c r="E77" s="557"/>
      <c r="F77" s="557"/>
      <c r="G77" s="557"/>
      <c r="H77" s="565"/>
      <c r="I77" s="566"/>
      <c r="J77" s="556"/>
      <c r="K77" s="554"/>
      <c r="L77" s="549"/>
      <c r="M77" s="628" t="s">
        <v>62</v>
      </c>
      <c r="N77" s="444"/>
      <c r="O77" s="444"/>
      <c r="P77" s="444"/>
      <c r="Q77" s="444"/>
      <c r="R77" s="444"/>
      <c r="S77" s="444"/>
      <c r="T77" s="444"/>
      <c r="U77" s="444"/>
      <c r="V77" s="444"/>
      <c r="W77" s="452"/>
      <c r="X77" s="444"/>
      <c r="AD77" s="444"/>
      <c r="AE77" s="444"/>
      <c r="AF77" s="444"/>
      <c r="AG77" s="444"/>
      <c r="AH77" s="444"/>
      <c r="AI77" s="444"/>
      <c r="AJ77" s="444"/>
      <c r="AK77" s="444"/>
      <c r="AL77" s="444"/>
      <c r="AM77" s="444"/>
      <c r="AN77" s="444"/>
      <c r="AO77" s="444"/>
      <c r="AP77" s="444"/>
      <c r="AQ77" s="444"/>
      <c r="AR77" s="444"/>
      <c r="AS77" s="444"/>
      <c r="AT77" s="444"/>
      <c r="AU77" s="444"/>
      <c r="AV77" s="444"/>
      <c r="AW77" s="444"/>
      <c r="AX77" s="444"/>
      <c r="AY77" s="444"/>
      <c r="AZ77" s="444"/>
      <c r="BA77" s="629" t="s">
        <v>63</v>
      </c>
      <c r="BB77" s="629" t="s">
        <v>63</v>
      </c>
      <c r="BC77" s="629" t="s">
        <v>63</v>
      </c>
      <c r="BD77" s="546">
        <f t="shared" si="20"/>
        <v>0</v>
      </c>
      <c r="BE77" s="546">
        <f t="shared" si="21"/>
        <v>0</v>
      </c>
      <c r="BF77" s="546" t="str">
        <f t="shared" si="22"/>
        <v/>
      </c>
      <c r="BG77" s="444"/>
      <c r="BH77" s="444"/>
      <c r="BI77" s="444"/>
      <c r="BJ77" s="444"/>
      <c r="BK77" s="444"/>
      <c r="BL77" s="444"/>
      <c r="BM77" s="444"/>
      <c r="BN77" s="444"/>
      <c r="BO77" s="444"/>
    </row>
    <row r="78" spans="1:67" ht="15.95" customHeight="1" x14ac:dyDescent="0.15">
      <c r="A78" s="656"/>
      <c r="B78" s="502" t="s">
        <v>23</v>
      </c>
      <c r="C78" s="564">
        <f t="shared" si="23"/>
        <v>0</v>
      </c>
      <c r="D78" s="558"/>
      <c r="E78" s="559"/>
      <c r="F78" s="559"/>
      <c r="G78" s="559"/>
      <c r="H78" s="573"/>
      <c r="I78" s="574"/>
      <c r="J78" s="558"/>
      <c r="K78" s="560"/>
      <c r="L78" s="550"/>
      <c r="M78" s="628" t="s">
        <v>62</v>
      </c>
      <c r="N78" s="444"/>
      <c r="O78" s="444"/>
      <c r="P78" s="444"/>
      <c r="Q78" s="444"/>
      <c r="R78" s="444"/>
      <c r="S78" s="444"/>
      <c r="T78" s="444"/>
      <c r="U78" s="444"/>
      <c r="V78" s="444"/>
      <c r="W78" s="452"/>
      <c r="X78" s="444"/>
      <c r="AD78" s="444"/>
      <c r="AE78" s="444"/>
      <c r="AF78" s="444"/>
      <c r="AG78" s="444"/>
      <c r="AH78" s="444"/>
      <c r="AI78" s="444"/>
      <c r="AJ78" s="444"/>
      <c r="AK78" s="444"/>
      <c r="AL78" s="444"/>
      <c r="AM78" s="444"/>
      <c r="AN78" s="444"/>
      <c r="AO78" s="444"/>
      <c r="AP78" s="444"/>
      <c r="AQ78" s="444"/>
      <c r="AR78" s="444"/>
      <c r="AS78" s="444"/>
      <c r="AT78" s="444"/>
      <c r="AU78" s="444"/>
      <c r="AV78" s="444"/>
      <c r="AW78" s="444"/>
      <c r="AX78" s="444"/>
      <c r="AY78" s="444"/>
      <c r="AZ78" s="444"/>
      <c r="BA78" s="629" t="s">
        <v>63</v>
      </c>
      <c r="BB78" s="629" t="s">
        <v>63</v>
      </c>
      <c r="BC78" s="629" t="s">
        <v>63</v>
      </c>
      <c r="BD78" s="546">
        <f t="shared" si="20"/>
        <v>0</v>
      </c>
      <c r="BE78" s="546">
        <f t="shared" si="21"/>
        <v>0</v>
      </c>
      <c r="BF78" s="546" t="str">
        <f t="shared" si="22"/>
        <v/>
      </c>
      <c r="BG78" s="444"/>
      <c r="BH78" s="444"/>
      <c r="BI78" s="444"/>
      <c r="BJ78" s="444"/>
      <c r="BK78" s="444"/>
      <c r="BL78" s="444"/>
      <c r="BM78" s="444"/>
      <c r="BN78" s="444"/>
      <c r="BO78" s="444"/>
    </row>
    <row r="79" spans="1:67" ht="15.95" customHeight="1" x14ac:dyDescent="0.15">
      <c r="A79" s="655" t="s">
        <v>66</v>
      </c>
      <c r="B79" s="500" t="s">
        <v>19</v>
      </c>
      <c r="C79" s="562">
        <f t="shared" ref="C79:C88" si="24">SUM(D79:I79)</f>
        <v>0</v>
      </c>
      <c r="D79" s="567"/>
      <c r="E79" s="568"/>
      <c r="F79" s="568"/>
      <c r="G79" s="568"/>
      <c r="H79" s="568"/>
      <c r="I79" s="580"/>
      <c r="J79" s="567"/>
      <c r="K79" s="580"/>
      <c r="L79" s="587"/>
      <c r="M79" s="628" t="s">
        <v>62</v>
      </c>
      <c r="N79" s="444"/>
      <c r="O79" s="444"/>
      <c r="P79" s="444"/>
      <c r="Q79" s="444"/>
      <c r="R79" s="444"/>
      <c r="S79" s="444"/>
      <c r="T79" s="444"/>
      <c r="U79" s="444"/>
      <c r="V79" s="444"/>
      <c r="W79" s="452"/>
      <c r="X79" s="444"/>
      <c r="AD79" s="444"/>
      <c r="AE79" s="444"/>
      <c r="AF79" s="444"/>
      <c r="AG79" s="444"/>
      <c r="AH79" s="444"/>
      <c r="AI79" s="444"/>
      <c r="AJ79" s="444"/>
      <c r="AK79" s="444"/>
      <c r="AL79" s="444"/>
      <c r="AM79" s="444"/>
      <c r="AN79" s="444"/>
      <c r="AO79" s="444"/>
      <c r="AP79" s="444"/>
      <c r="AQ79" s="444"/>
      <c r="AR79" s="444"/>
      <c r="AS79" s="444"/>
      <c r="AT79" s="444"/>
      <c r="AU79" s="444"/>
      <c r="AV79" s="444"/>
      <c r="AW79" s="444"/>
      <c r="AX79" s="444"/>
      <c r="AY79" s="444"/>
      <c r="AZ79" s="444"/>
      <c r="BA79" s="629" t="s">
        <v>63</v>
      </c>
      <c r="BB79" s="629" t="s">
        <v>63</v>
      </c>
      <c r="BC79" s="629" t="s">
        <v>63</v>
      </c>
      <c r="BD79" s="546">
        <f t="shared" si="20"/>
        <v>0</v>
      </c>
      <c r="BE79" s="546">
        <f t="shared" si="21"/>
        <v>0</v>
      </c>
      <c r="BF79" s="546" t="str">
        <f t="shared" si="22"/>
        <v/>
      </c>
      <c r="BG79" s="444"/>
      <c r="BH79" s="444"/>
      <c r="BI79" s="444"/>
      <c r="BJ79" s="444"/>
      <c r="BK79" s="444"/>
      <c r="BL79" s="444"/>
      <c r="BM79" s="444"/>
      <c r="BN79" s="444"/>
      <c r="BO79" s="444"/>
    </row>
    <row r="80" spans="1:67" ht="15.95" customHeight="1" x14ac:dyDescent="0.15">
      <c r="A80" s="656"/>
      <c r="B80" s="501" t="s">
        <v>44</v>
      </c>
      <c r="C80" s="564">
        <f t="shared" si="24"/>
        <v>0</v>
      </c>
      <c r="D80" s="558"/>
      <c r="E80" s="559"/>
      <c r="F80" s="559"/>
      <c r="G80" s="559"/>
      <c r="H80" s="559"/>
      <c r="I80" s="560"/>
      <c r="J80" s="558"/>
      <c r="K80" s="560"/>
      <c r="L80" s="550"/>
      <c r="M80" s="628" t="s">
        <v>62</v>
      </c>
      <c r="N80" s="444"/>
      <c r="O80" s="444"/>
      <c r="P80" s="444"/>
      <c r="Q80" s="444"/>
      <c r="R80" s="444"/>
      <c r="S80" s="444"/>
      <c r="T80" s="444"/>
      <c r="U80" s="444"/>
      <c r="V80" s="444"/>
      <c r="W80" s="452"/>
      <c r="X80" s="444"/>
      <c r="AD80" s="444"/>
      <c r="AE80" s="444"/>
      <c r="AF80" s="444"/>
      <c r="AG80" s="444"/>
      <c r="AH80" s="444"/>
      <c r="AI80" s="444"/>
      <c r="AJ80" s="444"/>
      <c r="AK80" s="444"/>
      <c r="AL80" s="444"/>
      <c r="AM80" s="444"/>
      <c r="AN80" s="444"/>
      <c r="AO80" s="444"/>
      <c r="AP80" s="444"/>
      <c r="AQ80" s="444"/>
      <c r="AR80" s="444"/>
      <c r="AS80" s="444"/>
      <c r="AT80" s="444"/>
      <c r="AU80" s="444"/>
      <c r="AV80" s="444"/>
      <c r="AW80" s="444"/>
      <c r="AX80" s="444"/>
      <c r="AY80" s="444"/>
      <c r="AZ80" s="444"/>
      <c r="BA80" s="629" t="s">
        <v>63</v>
      </c>
      <c r="BB80" s="629" t="s">
        <v>63</v>
      </c>
      <c r="BC80" s="629" t="s">
        <v>63</v>
      </c>
      <c r="BD80" s="546">
        <f t="shared" si="20"/>
        <v>0</v>
      </c>
      <c r="BE80" s="546">
        <f t="shared" si="21"/>
        <v>0</v>
      </c>
      <c r="BF80" s="546" t="str">
        <f t="shared" si="22"/>
        <v/>
      </c>
      <c r="BG80" s="444"/>
      <c r="BH80" s="444"/>
      <c r="BI80" s="444"/>
      <c r="BJ80" s="444"/>
      <c r="BK80" s="444"/>
      <c r="BL80" s="444"/>
      <c r="BM80" s="444"/>
      <c r="BN80" s="444"/>
      <c r="BO80" s="444"/>
    </row>
    <row r="81" spans="1:67" ht="15.95" customHeight="1" x14ac:dyDescent="0.15">
      <c r="A81" s="655" t="s">
        <v>67</v>
      </c>
      <c r="B81" s="500" t="s">
        <v>19</v>
      </c>
      <c r="C81" s="562">
        <f t="shared" si="24"/>
        <v>0</v>
      </c>
      <c r="D81" s="567"/>
      <c r="E81" s="568"/>
      <c r="F81" s="568"/>
      <c r="G81" s="568"/>
      <c r="H81" s="568"/>
      <c r="I81" s="580"/>
      <c r="J81" s="567"/>
      <c r="K81" s="580"/>
      <c r="L81" s="587"/>
      <c r="M81" s="628" t="s">
        <v>62</v>
      </c>
      <c r="N81" s="444"/>
      <c r="O81" s="444"/>
      <c r="P81" s="444"/>
      <c r="Q81" s="444"/>
      <c r="R81" s="444"/>
      <c r="S81" s="444"/>
      <c r="T81" s="444"/>
      <c r="U81" s="444"/>
      <c r="V81" s="444"/>
      <c r="W81" s="452"/>
      <c r="X81" s="444"/>
      <c r="AD81" s="444"/>
      <c r="AE81" s="444"/>
      <c r="AF81" s="444"/>
      <c r="AG81" s="444"/>
      <c r="AH81" s="444"/>
      <c r="AI81" s="444"/>
      <c r="AJ81" s="444"/>
      <c r="AK81" s="444"/>
      <c r="AL81" s="444"/>
      <c r="AM81" s="444"/>
      <c r="AN81" s="444"/>
      <c r="AO81" s="444"/>
      <c r="AP81" s="444"/>
      <c r="AQ81" s="444"/>
      <c r="AR81" s="444"/>
      <c r="AS81" s="444"/>
      <c r="AT81" s="444"/>
      <c r="AU81" s="444"/>
      <c r="AV81" s="444"/>
      <c r="AW81" s="444"/>
      <c r="AX81" s="444"/>
      <c r="AY81" s="444"/>
      <c r="AZ81" s="444"/>
      <c r="BA81" s="629" t="s">
        <v>63</v>
      </c>
      <c r="BB81" s="629" t="s">
        <v>63</v>
      </c>
      <c r="BC81" s="629" t="s">
        <v>63</v>
      </c>
      <c r="BD81" s="546">
        <f t="shared" si="20"/>
        <v>0</v>
      </c>
      <c r="BE81" s="546">
        <f t="shared" si="21"/>
        <v>0</v>
      </c>
      <c r="BF81" s="546" t="str">
        <f t="shared" si="22"/>
        <v/>
      </c>
      <c r="BG81" s="444"/>
      <c r="BH81" s="444"/>
      <c r="BI81" s="444"/>
      <c r="BJ81" s="444"/>
      <c r="BK81" s="444"/>
      <c r="BL81" s="444"/>
      <c r="BM81" s="444"/>
      <c r="BN81" s="444"/>
      <c r="BO81" s="444"/>
    </row>
    <row r="82" spans="1:67" ht="15.95" customHeight="1" x14ac:dyDescent="0.15">
      <c r="A82" s="656"/>
      <c r="B82" s="502" t="s">
        <v>44</v>
      </c>
      <c r="C82" s="564">
        <f t="shared" si="24"/>
        <v>0</v>
      </c>
      <c r="D82" s="558"/>
      <c r="E82" s="559"/>
      <c r="F82" s="559"/>
      <c r="G82" s="559"/>
      <c r="H82" s="559"/>
      <c r="I82" s="560"/>
      <c r="J82" s="558"/>
      <c r="K82" s="560"/>
      <c r="L82" s="550"/>
      <c r="M82" s="628" t="s">
        <v>62</v>
      </c>
      <c r="N82" s="444"/>
      <c r="O82" s="444"/>
      <c r="P82" s="444"/>
      <c r="Q82" s="444"/>
      <c r="R82" s="444"/>
      <c r="S82" s="444"/>
      <c r="T82" s="444"/>
      <c r="U82" s="444"/>
      <c r="V82" s="444"/>
      <c r="W82" s="452"/>
      <c r="X82" s="444"/>
      <c r="AD82" s="444"/>
      <c r="AE82" s="444"/>
      <c r="AF82" s="444"/>
      <c r="AG82" s="444"/>
      <c r="AH82" s="444"/>
      <c r="AI82" s="444"/>
      <c r="AJ82" s="444"/>
      <c r="AK82" s="444"/>
      <c r="AL82" s="444"/>
      <c r="AM82" s="444"/>
      <c r="AN82" s="444"/>
      <c r="AO82" s="444"/>
      <c r="AP82" s="444"/>
      <c r="AQ82" s="444"/>
      <c r="AR82" s="444"/>
      <c r="AS82" s="444"/>
      <c r="AT82" s="444"/>
      <c r="AU82" s="444"/>
      <c r="AV82" s="444"/>
      <c r="AW82" s="444"/>
      <c r="AX82" s="444"/>
      <c r="AY82" s="444"/>
      <c r="AZ82" s="444"/>
      <c r="BA82" s="629" t="s">
        <v>63</v>
      </c>
      <c r="BB82" s="629" t="s">
        <v>63</v>
      </c>
      <c r="BC82" s="629" t="s">
        <v>63</v>
      </c>
      <c r="BD82" s="546">
        <f t="shared" si="20"/>
        <v>0</v>
      </c>
      <c r="BE82" s="546">
        <f t="shared" si="21"/>
        <v>0</v>
      </c>
      <c r="BF82" s="546" t="str">
        <f t="shared" si="22"/>
        <v/>
      </c>
      <c r="BG82" s="444"/>
      <c r="BH82" s="444"/>
      <c r="BI82" s="444"/>
      <c r="BJ82" s="444"/>
      <c r="BK82" s="444"/>
      <c r="BL82" s="444"/>
      <c r="BM82" s="444"/>
      <c r="BN82" s="444"/>
      <c r="BO82" s="444"/>
    </row>
    <row r="83" spans="1:67" ht="15.95" customHeight="1" x14ac:dyDescent="0.15">
      <c r="A83" s="655" t="s">
        <v>68</v>
      </c>
      <c r="B83" s="500" t="s">
        <v>19</v>
      </c>
      <c r="C83" s="562">
        <f t="shared" si="24"/>
        <v>0</v>
      </c>
      <c r="D83" s="567"/>
      <c r="E83" s="568"/>
      <c r="F83" s="568"/>
      <c r="G83" s="568"/>
      <c r="H83" s="568"/>
      <c r="I83" s="580"/>
      <c r="J83" s="567"/>
      <c r="K83" s="580"/>
      <c r="L83" s="587"/>
      <c r="M83" s="628" t="s">
        <v>62</v>
      </c>
      <c r="N83" s="444"/>
      <c r="O83" s="444"/>
      <c r="P83" s="444"/>
      <c r="Q83" s="444"/>
      <c r="R83" s="444"/>
      <c r="S83" s="444"/>
      <c r="T83" s="444"/>
      <c r="U83" s="444"/>
      <c r="V83" s="444"/>
      <c r="W83" s="452"/>
      <c r="X83" s="444"/>
      <c r="AD83" s="444"/>
      <c r="AE83" s="444"/>
      <c r="AF83" s="444"/>
      <c r="AG83" s="444"/>
      <c r="AH83" s="444"/>
      <c r="AI83" s="444"/>
      <c r="AJ83" s="444"/>
      <c r="AK83" s="444"/>
      <c r="AL83" s="444"/>
      <c r="AM83" s="444"/>
      <c r="AN83" s="444"/>
      <c r="AO83" s="444"/>
      <c r="AP83" s="444"/>
      <c r="AQ83" s="444"/>
      <c r="AR83" s="444"/>
      <c r="AS83" s="444"/>
      <c r="AT83" s="444"/>
      <c r="AU83" s="444"/>
      <c r="AV83" s="444"/>
      <c r="AW83" s="444"/>
      <c r="AX83" s="444"/>
      <c r="AY83" s="444"/>
      <c r="AZ83" s="444"/>
      <c r="BA83" s="629" t="s">
        <v>63</v>
      </c>
      <c r="BB83" s="629" t="s">
        <v>63</v>
      </c>
      <c r="BC83" s="629" t="s">
        <v>63</v>
      </c>
      <c r="BD83" s="546">
        <f t="shared" si="20"/>
        <v>0</v>
      </c>
      <c r="BE83" s="546">
        <f t="shared" si="21"/>
        <v>0</v>
      </c>
      <c r="BF83" s="546" t="str">
        <f t="shared" si="22"/>
        <v/>
      </c>
      <c r="BG83" s="444"/>
      <c r="BH83" s="444"/>
      <c r="BI83" s="444"/>
      <c r="BJ83" s="444"/>
      <c r="BK83" s="444"/>
      <c r="BL83" s="444"/>
      <c r="BM83" s="444"/>
      <c r="BN83" s="444"/>
      <c r="BO83" s="444"/>
    </row>
    <row r="84" spans="1:67" ht="15.95" customHeight="1" x14ac:dyDescent="0.15">
      <c r="A84" s="661"/>
      <c r="B84" s="501" t="s">
        <v>44</v>
      </c>
      <c r="C84" s="563">
        <f t="shared" si="24"/>
        <v>0</v>
      </c>
      <c r="D84" s="556"/>
      <c r="E84" s="557"/>
      <c r="F84" s="557"/>
      <c r="G84" s="557"/>
      <c r="H84" s="557"/>
      <c r="I84" s="554"/>
      <c r="J84" s="556"/>
      <c r="K84" s="554"/>
      <c r="L84" s="549"/>
      <c r="M84" s="628" t="s">
        <v>62</v>
      </c>
      <c r="N84" s="444"/>
      <c r="O84" s="444"/>
      <c r="P84" s="444"/>
      <c r="Q84" s="444"/>
      <c r="R84" s="444"/>
      <c r="S84" s="444"/>
      <c r="T84" s="444"/>
      <c r="U84" s="444"/>
      <c r="V84" s="444"/>
      <c r="W84" s="452"/>
      <c r="X84" s="444"/>
      <c r="AD84" s="444"/>
      <c r="AE84" s="444"/>
      <c r="AF84" s="444"/>
      <c r="AG84" s="444"/>
      <c r="AH84" s="444"/>
      <c r="AI84" s="444"/>
      <c r="AJ84" s="444"/>
      <c r="AK84" s="444"/>
      <c r="AL84" s="444"/>
      <c r="AM84" s="444"/>
      <c r="AN84" s="444"/>
      <c r="AO84" s="444"/>
      <c r="AP84" s="444"/>
      <c r="AQ84" s="444"/>
      <c r="AR84" s="444"/>
      <c r="AS84" s="444"/>
      <c r="AT84" s="444"/>
      <c r="AU84" s="444"/>
      <c r="AV84" s="444"/>
      <c r="AW84" s="444"/>
      <c r="AX84" s="444"/>
      <c r="AY84" s="444"/>
      <c r="AZ84" s="444"/>
      <c r="BA84" s="629" t="s">
        <v>63</v>
      </c>
      <c r="BB84" s="629" t="s">
        <v>63</v>
      </c>
      <c r="BC84" s="629" t="s">
        <v>63</v>
      </c>
      <c r="BD84" s="546">
        <f t="shared" si="20"/>
        <v>0</v>
      </c>
      <c r="BE84" s="546">
        <f t="shared" si="21"/>
        <v>0</v>
      </c>
      <c r="BF84" s="546" t="str">
        <f t="shared" si="22"/>
        <v/>
      </c>
      <c r="BG84" s="444"/>
      <c r="BH84" s="444"/>
      <c r="BI84" s="444"/>
      <c r="BJ84" s="444"/>
      <c r="BK84" s="444"/>
      <c r="BL84" s="444"/>
      <c r="BM84" s="444"/>
      <c r="BN84" s="444"/>
      <c r="BO84" s="444"/>
    </row>
    <row r="85" spans="1:67" ht="15.95" customHeight="1" x14ac:dyDescent="0.15">
      <c r="A85" s="661"/>
      <c r="B85" s="501" t="s">
        <v>20</v>
      </c>
      <c r="C85" s="563">
        <f t="shared" si="24"/>
        <v>0</v>
      </c>
      <c r="D85" s="556"/>
      <c r="E85" s="557"/>
      <c r="F85" s="557"/>
      <c r="G85" s="557"/>
      <c r="H85" s="557"/>
      <c r="I85" s="554"/>
      <c r="J85" s="556"/>
      <c r="K85" s="554"/>
      <c r="L85" s="549"/>
      <c r="M85" s="628" t="s">
        <v>62</v>
      </c>
      <c r="N85" s="444"/>
      <c r="O85" s="444"/>
      <c r="P85" s="444"/>
      <c r="Q85" s="444"/>
      <c r="R85" s="444"/>
      <c r="S85" s="444"/>
      <c r="T85" s="444"/>
      <c r="U85" s="444"/>
      <c r="V85" s="444"/>
      <c r="W85" s="452"/>
      <c r="X85" s="444"/>
      <c r="AD85" s="444"/>
      <c r="AE85" s="444"/>
      <c r="AF85" s="444"/>
      <c r="AG85" s="444"/>
      <c r="AH85" s="444"/>
      <c r="AI85" s="444"/>
      <c r="AJ85" s="444"/>
      <c r="AK85" s="444"/>
      <c r="AL85" s="444"/>
      <c r="AM85" s="444"/>
      <c r="AN85" s="444"/>
      <c r="AO85" s="444"/>
      <c r="AP85" s="444"/>
      <c r="AQ85" s="444"/>
      <c r="AR85" s="444"/>
      <c r="AS85" s="444"/>
      <c r="AT85" s="444"/>
      <c r="AU85" s="444"/>
      <c r="AV85" s="444"/>
      <c r="AW85" s="444"/>
      <c r="AX85" s="444"/>
      <c r="AY85" s="444"/>
      <c r="AZ85" s="444"/>
      <c r="BA85" s="629" t="s">
        <v>63</v>
      </c>
      <c r="BB85" s="629" t="s">
        <v>63</v>
      </c>
      <c r="BC85" s="629" t="s">
        <v>63</v>
      </c>
      <c r="BD85" s="546">
        <f t="shared" si="20"/>
        <v>0</v>
      </c>
      <c r="BE85" s="546">
        <f t="shared" si="21"/>
        <v>0</v>
      </c>
      <c r="BF85" s="546" t="str">
        <f t="shared" si="22"/>
        <v/>
      </c>
      <c r="BG85" s="444"/>
      <c r="BH85" s="444"/>
      <c r="BI85" s="444"/>
      <c r="BJ85" s="444"/>
      <c r="BK85" s="444"/>
      <c r="BL85" s="444"/>
      <c r="BM85" s="444"/>
      <c r="BN85" s="444"/>
      <c r="BO85" s="444"/>
    </row>
    <row r="86" spans="1:67" ht="15.95" customHeight="1" x14ac:dyDescent="0.15">
      <c r="A86" s="661"/>
      <c r="B86" s="501" t="s">
        <v>42</v>
      </c>
      <c r="C86" s="563">
        <f t="shared" si="24"/>
        <v>0</v>
      </c>
      <c r="D86" s="556"/>
      <c r="E86" s="557"/>
      <c r="F86" s="557"/>
      <c r="G86" s="557"/>
      <c r="H86" s="557"/>
      <c r="I86" s="554"/>
      <c r="J86" s="556"/>
      <c r="K86" s="554"/>
      <c r="L86" s="549"/>
      <c r="M86" s="628" t="s">
        <v>62</v>
      </c>
      <c r="N86" s="444"/>
      <c r="O86" s="444"/>
      <c r="P86" s="444"/>
      <c r="Q86" s="444"/>
      <c r="R86" s="444"/>
      <c r="S86" s="444"/>
      <c r="T86" s="444"/>
      <c r="U86" s="444"/>
      <c r="V86" s="444"/>
      <c r="W86" s="452"/>
      <c r="X86" s="444"/>
      <c r="AD86" s="444"/>
      <c r="AE86" s="444"/>
      <c r="AF86" s="444"/>
      <c r="AG86" s="444"/>
      <c r="AH86" s="444"/>
      <c r="AI86" s="444"/>
      <c r="AJ86" s="444"/>
      <c r="AK86" s="444"/>
      <c r="AL86" s="444"/>
      <c r="AM86" s="444"/>
      <c r="AN86" s="444"/>
      <c r="AO86" s="444"/>
      <c r="AP86" s="444"/>
      <c r="AQ86" s="444"/>
      <c r="AR86" s="444"/>
      <c r="AS86" s="444"/>
      <c r="AT86" s="444"/>
      <c r="AU86" s="444"/>
      <c r="AV86" s="444"/>
      <c r="AW86" s="444"/>
      <c r="AX86" s="444"/>
      <c r="AY86" s="444"/>
      <c r="AZ86" s="444"/>
      <c r="BA86" s="629" t="s">
        <v>63</v>
      </c>
      <c r="BB86" s="629" t="s">
        <v>63</v>
      </c>
      <c r="BC86" s="629" t="s">
        <v>63</v>
      </c>
      <c r="BD86" s="546">
        <f t="shared" si="20"/>
        <v>0</v>
      </c>
      <c r="BE86" s="546">
        <f t="shared" si="21"/>
        <v>0</v>
      </c>
      <c r="BF86" s="546" t="str">
        <f t="shared" si="22"/>
        <v/>
      </c>
      <c r="BG86" s="444"/>
      <c r="BH86" s="444"/>
      <c r="BI86" s="444"/>
      <c r="BJ86" s="444"/>
      <c r="BK86" s="444"/>
      <c r="BL86" s="444"/>
      <c r="BM86" s="444"/>
      <c r="BN86" s="444"/>
      <c r="BO86" s="444"/>
    </row>
    <row r="87" spans="1:67" ht="15.95" customHeight="1" x14ac:dyDescent="0.15">
      <c r="A87" s="661"/>
      <c r="B87" s="501" t="s">
        <v>23</v>
      </c>
      <c r="C87" s="563">
        <f t="shared" si="24"/>
        <v>0</v>
      </c>
      <c r="D87" s="556"/>
      <c r="E87" s="557"/>
      <c r="F87" s="557"/>
      <c r="G87" s="557"/>
      <c r="H87" s="557"/>
      <c r="I87" s="554"/>
      <c r="J87" s="556"/>
      <c r="K87" s="554"/>
      <c r="L87" s="549"/>
      <c r="M87" s="628" t="s">
        <v>62</v>
      </c>
      <c r="N87" s="444"/>
      <c r="O87" s="444"/>
      <c r="P87" s="444"/>
      <c r="Q87" s="444"/>
      <c r="R87" s="444"/>
      <c r="S87" s="444"/>
      <c r="T87" s="444"/>
      <c r="U87" s="444"/>
      <c r="V87" s="444"/>
      <c r="W87" s="452"/>
      <c r="X87" s="444"/>
      <c r="AD87" s="444"/>
      <c r="AE87" s="444"/>
      <c r="AF87" s="444"/>
      <c r="AG87" s="444"/>
      <c r="AH87" s="444"/>
      <c r="AI87" s="444"/>
      <c r="AJ87" s="444"/>
      <c r="AK87" s="444"/>
      <c r="AL87" s="444"/>
      <c r="AM87" s="444"/>
      <c r="AN87" s="444"/>
      <c r="AO87" s="444"/>
      <c r="AP87" s="444"/>
      <c r="AQ87" s="444"/>
      <c r="AR87" s="444"/>
      <c r="AS87" s="444"/>
      <c r="AT87" s="444"/>
      <c r="AU87" s="444"/>
      <c r="AV87" s="444"/>
      <c r="AW87" s="444"/>
      <c r="AX87" s="444"/>
      <c r="AY87" s="444"/>
      <c r="AZ87" s="444"/>
      <c r="BA87" s="629" t="s">
        <v>63</v>
      </c>
      <c r="BB87" s="629" t="s">
        <v>63</v>
      </c>
      <c r="BC87" s="629" t="s">
        <v>63</v>
      </c>
      <c r="BD87" s="546">
        <f t="shared" si="20"/>
        <v>0</v>
      </c>
      <c r="BE87" s="546">
        <f t="shared" si="21"/>
        <v>0</v>
      </c>
      <c r="BF87" s="546" t="str">
        <f t="shared" si="22"/>
        <v/>
      </c>
      <c r="BG87" s="444"/>
      <c r="BH87" s="444"/>
      <c r="BI87" s="444"/>
      <c r="BJ87" s="444"/>
      <c r="BK87" s="444"/>
      <c r="BL87" s="444"/>
      <c r="BM87" s="444"/>
      <c r="BN87" s="444"/>
      <c r="BO87" s="444"/>
    </row>
    <row r="88" spans="1:67" ht="15.95" customHeight="1" x14ac:dyDescent="0.15">
      <c r="A88" s="656"/>
      <c r="B88" s="502" t="s">
        <v>24</v>
      </c>
      <c r="C88" s="564">
        <f t="shared" si="24"/>
        <v>0</v>
      </c>
      <c r="D88" s="558"/>
      <c r="E88" s="559"/>
      <c r="F88" s="559"/>
      <c r="G88" s="559"/>
      <c r="H88" s="559"/>
      <c r="I88" s="560"/>
      <c r="J88" s="558"/>
      <c r="K88" s="560"/>
      <c r="L88" s="550"/>
      <c r="M88" s="628" t="s">
        <v>62</v>
      </c>
      <c r="N88" s="444"/>
      <c r="O88" s="444"/>
      <c r="P88" s="444"/>
      <c r="Q88" s="444"/>
      <c r="R88" s="444"/>
      <c r="S88" s="444"/>
      <c r="T88" s="444"/>
      <c r="U88" s="444"/>
      <c r="V88" s="444"/>
      <c r="W88" s="452"/>
      <c r="X88" s="444"/>
      <c r="AD88" s="444"/>
      <c r="AE88" s="444"/>
      <c r="AF88" s="444"/>
      <c r="AG88" s="444"/>
      <c r="AH88" s="444"/>
      <c r="AI88" s="444"/>
      <c r="AJ88" s="444"/>
      <c r="AK88" s="444"/>
      <c r="AL88" s="444"/>
      <c r="AM88" s="444"/>
      <c r="AN88" s="444"/>
      <c r="AO88" s="444"/>
      <c r="AP88" s="444"/>
      <c r="AQ88" s="444"/>
      <c r="AR88" s="444"/>
      <c r="AS88" s="444"/>
      <c r="AT88" s="444"/>
      <c r="AU88" s="444"/>
      <c r="AV88" s="444"/>
      <c r="AW88" s="444"/>
      <c r="AX88" s="444"/>
      <c r="AY88" s="444"/>
      <c r="AZ88" s="444"/>
      <c r="BA88" s="629" t="s">
        <v>63</v>
      </c>
      <c r="BB88" s="629" t="s">
        <v>63</v>
      </c>
      <c r="BC88" s="629" t="s">
        <v>63</v>
      </c>
      <c r="BD88" s="546">
        <f>IF($C88&lt;&gt;($J88+$K88),1,0)</f>
        <v>0</v>
      </c>
      <c r="BE88" s="546">
        <f t="shared" si="21"/>
        <v>0</v>
      </c>
      <c r="BF88" s="546" t="str">
        <f>IF($C88=0,"",IF($L88="",IF($C88="","",1),0))</f>
        <v/>
      </c>
      <c r="BG88" s="444"/>
      <c r="BH88" s="444"/>
      <c r="BI88" s="444"/>
      <c r="BJ88" s="444"/>
      <c r="BK88" s="444"/>
      <c r="BL88" s="444"/>
      <c r="BM88" s="444"/>
      <c r="BN88" s="444"/>
      <c r="BO88" s="444"/>
    </row>
    <row r="89" spans="1:67" s="444" customFormat="1" ht="30" customHeight="1" x14ac:dyDescent="0.2">
      <c r="A89" s="526" t="s">
        <v>69</v>
      </c>
      <c r="B89" s="503"/>
      <c r="C89" s="503"/>
      <c r="D89" s="504"/>
      <c r="E89" s="504"/>
      <c r="F89" s="504"/>
      <c r="G89" s="505"/>
      <c r="H89" s="505"/>
      <c r="I89" s="505"/>
      <c r="J89" s="505"/>
      <c r="K89" s="506"/>
      <c r="L89" s="506"/>
      <c r="M89" s="630"/>
      <c r="N89" s="631"/>
      <c r="V89" s="452"/>
    </row>
    <row r="90" spans="1:67" ht="31.5" customHeight="1" x14ac:dyDescent="0.15">
      <c r="A90" s="655" t="s">
        <v>70</v>
      </c>
      <c r="B90" s="662"/>
      <c r="C90" s="677" t="s">
        <v>71</v>
      </c>
      <c r="D90" s="678"/>
      <c r="E90" s="677" t="s">
        <v>72</v>
      </c>
      <c r="F90" s="679"/>
      <c r="G90" s="680" t="s">
        <v>73</v>
      </c>
      <c r="H90" s="678"/>
      <c r="I90" s="507"/>
      <c r="J90" s="507"/>
      <c r="K90" s="507"/>
      <c r="L90" s="507"/>
      <c r="M90" s="630"/>
      <c r="N90" s="630"/>
      <c r="O90" s="630"/>
      <c r="P90" s="453"/>
      <c r="Q90" s="444"/>
      <c r="R90" s="444"/>
      <c r="S90" s="444"/>
      <c r="T90" s="444"/>
      <c r="U90" s="444"/>
      <c r="V90" s="444"/>
      <c r="W90" s="444"/>
      <c r="X90" s="452"/>
      <c r="AD90" s="444"/>
      <c r="AE90" s="444"/>
      <c r="AF90" s="444"/>
      <c r="AG90" s="444"/>
      <c r="AH90" s="444"/>
      <c r="AI90" s="444"/>
      <c r="AJ90" s="444"/>
      <c r="AK90" s="444"/>
      <c r="AL90" s="444"/>
      <c r="AM90" s="444"/>
      <c r="AN90" s="444"/>
      <c r="AO90" s="444"/>
      <c r="AP90" s="444"/>
      <c r="AQ90" s="444"/>
      <c r="AR90" s="444"/>
      <c r="AS90" s="444"/>
      <c r="AT90" s="444"/>
      <c r="AU90" s="444"/>
      <c r="AV90" s="444"/>
      <c r="AW90" s="444"/>
      <c r="AX90" s="444"/>
      <c r="AY90" s="444"/>
      <c r="AZ90" s="444"/>
      <c r="BA90" s="444"/>
      <c r="BB90" s="444"/>
      <c r="BC90" s="444"/>
      <c r="BD90" s="444"/>
      <c r="BE90" s="444"/>
      <c r="BF90" s="444"/>
      <c r="BG90" s="444"/>
      <c r="BH90" s="444"/>
      <c r="BI90" s="444"/>
      <c r="BJ90" s="444"/>
      <c r="BK90" s="444"/>
      <c r="BL90" s="444"/>
      <c r="BM90" s="444"/>
      <c r="BN90" s="444"/>
      <c r="BO90" s="444"/>
    </row>
    <row r="91" spans="1:67" ht="21" x14ac:dyDescent="0.15">
      <c r="A91" s="663"/>
      <c r="B91" s="663"/>
      <c r="C91" s="509" t="s">
        <v>74</v>
      </c>
      <c r="D91" s="510" t="s">
        <v>75</v>
      </c>
      <c r="E91" s="509" t="s">
        <v>74</v>
      </c>
      <c r="F91" s="511" t="s">
        <v>75</v>
      </c>
      <c r="G91" s="512" t="s">
        <v>74</v>
      </c>
      <c r="H91" s="510" t="s">
        <v>75</v>
      </c>
      <c r="I91" s="507"/>
      <c r="J91" s="507"/>
      <c r="K91" s="507"/>
      <c r="L91" s="507"/>
      <c r="M91" s="630"/>
      <c r="N91" s="630"/>
      <c r="O91" s="630"/>
      <c r="P91" s="453"/>
      <c r="Q91" s="444"/>
      <c r="R91" s="444"/>
      <c r="S91" s="444"/>
      <c r="T91" s="444"/>
      <c r="U91" s="444"/>
      <c r="V91" s="444"/>
      <c r="W91" s="444"/>
      <c r="X91" s="452"/>
      <c r="AD91" s="444"/>
      <c r="AE91" s="444"/>
      <c r="AF91" s="444"/>
      <c r="AG91" s="444"/>
      <c r="AH91" s="444"/>
      <c r="AI91" s="444"/>
      <c r="AJ91" s="444"/>
      <c r="AK91" s="444"/>
      <c r="AL91" s="444"/>
      <c r="AM91" s="444"/>
      <c r="AN91" s="444"/>
      <c r="AO91" s="444"/>
      <c r="AP91" s="444"/>
      <c r="AQ91" s="444"/>
      <c r="AR91" s="444"/>
      <c r="AS91" s="444"/>
      <c r="AT91" s="444"/>
      <c r="AU91" s="444"/>
      <c r="AV91" s="444"/>
      <c r="AW91" s="444"/>
      <c r="AX91" s="444"/>
      <c r="AY91" s="444"/>
      <c r="AZ91" s="444"/>
      <c r="BA91" s="444"/>
      <c r="BB91" s="444"/>
      <c r="BC91" s="444"/>
      <c r="BD91" s="444"/>
      <c r="BE91" s="444"/>
      <c r="BF91" s="444"/>
      <c r="BG91" s="444"/>
      <c r="BH91" s="444"/>
      <c r="BI91" s="444"/>
      <c r="BJ91" s="444"/>
      <c r="BK91" s="444"/>
      <c r="BL91" s="444"/>
      <c r="BM91" s="444"/>
      <c r="BN91" s="444"/>
      <c r="BO91" s="444"/>
    </row>
    <row r="92" spans="1:67" ht="15.95" customHeight="1" x14ac:dyDescent="0.15">
      <c r="A92" s="653" t="s">
        <v>76</v>
      </c>
      <c r="B92" s="653"/>
      <c r="C92" s="607"/>
      <c r="D92" s="608"/>
      <c r="E92" s="607"/>
      <c r="F92" s="609"/>
      <c r="G92" s="610"/>
      <c r="H92" s="608"/>
      <c r="I92" s="507"/>
      <c r="J92" s="507"/>
      <c r="K92" s="507"/>
      <c r="L92" s="507"/>
      <c r="M92" s="630"/>
      <c r="N92" s="630"/>
      <c r="O92" s="630"/>
      <c r="P92" s="453"/>
      <c r="Q92" s="444"/>
      <c r="R92" s="444"/>
      <c r="S92" s="444"/>
      <c r="T92" s="444"/>
      <c r="U92" s="444"/>
      <c r="V92" s="444"/>
      <c r="W92" s="444"/>
      <c r="X92" s="452"/>
      <c r="AD92" s="444"/>
      <c r="AE92" s="444"/>
      <c r="AF92" s="444"/>
      <c r="AG92" s="444"/>
      <c r="AH92" s="444"/>
      <c r="AI92" s="444"/>
      <c r="AJ92" s="444"/>
      <c r="AK92" s="444"/>
      <c r="AL92" s="444"/>
      <c r="AM92" s="444"/>
      <c r="AN92" s="444"/>
      <c r="AO92" s="444"/>
      <c r="AP92" s="444"/>
      <c r="AQ92" s="444"/>
      <c r="AR92" s="444"/>
      <c r="AS92" s="444"/>
      <c r="AT92" s="444"/>
      <c r="AU92" s="444"/>
      <c r="AV92" s="444"/>
      <c r="AW92" s="444"/>
      <c r="AX92" s="444"/>
      <c r="AY92" s="444"/>
      <c r="AZ92" s="444"/>
      <c r="BA92" s="444"/>
      <c r="BB92" s="444"/>
      <c r="BC92" s="444"/>
      <c r="BD92" s="444"/>
      <c r="BE92" s="444"/>
      <c r="BF92" s="444"/>
      <c r="BG92" s="444"/>
      <c r="BH92" s="444"/>
      <c r="BI92" s="444"/>
      <c r="BJ92" s="444"/>
      <c r="BK92" s="444"/>
      <c r="BL92" s="444"/>
      <c r="BM92" s="444"/>
      <c r="BN92" s="444"/>
      <c r="BO92" s="444"/>
    </row>
    <row r="93" spans="1:67" ht="15.95" customHeight="1" x14ac:dyDescent="0.15">
      <c r="A93" s="657" t="s">
        <v>77</v>
      </c>
      <c r="B93" s="657"/>
      <c r="C93" s="611"/>
      <c r="D93" s="612"/>
      <c r="E93" s="611"/>
      <c r="F93" s="613"/>
      <c r="G93" s="614"/>
      <c r="H93" s="612"/>
      <c r="I93" s="507"/>
      <c r="J93" s="507"/>
      <c r="K93" s="507"/>
      <c r="L93" s="507"/>
      <c r="M93" s="630"/>
      <c r="N93" s="630"/>
      <c r="O93" s="630"/>
      <c r="P93" s="453"/>
      <c r="Q93" s="444"/>
      <c r="R93" s="444"/>
      <c r="S93" s="444"/>
      <c r="T93" s="444"/>
      <c r="U93" s="444"/>
      <c r="V93" s="444"/>
      <c r="W93" s="444"/>
      <c r="X93" s="452"/>
      <c r="AD93" s="444"/>
      <c r="AE93" s="444"/>
      <c r="AF93" s="444"/>
      <c r="AG93" s="444"/>
      <c r="AH93" s="444"/>
      <c r="AI93" s="444"/>
      <c r="AJ93" s="444"/>
      <c r="AK93" s="444"/>
      <c r="AL93" s="444"/>
      <c r="AM93" s="444"/>
      <c r="AN93" s="444"/>
      <c r="AO93" s="444"/>
      <c r="AP93" s="444"/>
      <c r="AQ93" s="444"/>
      <c r="AR93" s="444"/>
      <c r="AS93" s="444"/>
      <c r="AT93" s="444"/>
      <c r="AU93" s="444"/>
      <c r="AV93" s="444"/>
      <c r="AW93" s="444"/>
      <c r="AX93" s="444"/>
      <c r="AY93" s="444"/>
      <c r="AZ93" s="444"/>
      <c r="BA93" s="444"/>
      <c r="BB93" s="444"/>
      <c r="BC93" s="444"/>
      <c r="BD93" s="444"/>
      <c r="BE93" s="444"/>
      <c r="BF93" s="444"/>
      <c r="BG93" s="444"/>
      <c r="BH93" s="444"/>
      <c r="BI93" s="444"/>
      <c r="BJ93" s="444"/>
      <c r="BK93" s="444"/>
      <c r="BL93" s="444"/>
      <c r="BM93" s="444"/>
      <c r="BN93" s="444"/>
      <c r="BO93" s="444"/>
    </row>
    <row r="94" spans="1:67" ht="15.95" customHeight="1" x14ac:dyDescent="0.15">
      <c r="A94" s="657" t="s">
        <v>78</v>
      </c>
      <c r="B94" s="657"/>
      <c r="C94" s="611"/>
      <c r="D94" s="612"/>
      <c r="E94" s="611"/>
      <c r="F94" s="613"/>
      <c r="G94" s="614"/>
      <c r="H94" s="612"/>
      <c r="I94" s="507"/>
      <c r="J94" s="507"/>
      <c r="K94" s="507"/>
      <c r="L94" s="507"/>
      <c r="M94" s="630"/>
      <c r="N94" s="630"/>
      <c r="O94" s="630"/>
      <c r="P94" s="453"/>
      <c r="Q94" s="444"/>
      <c r="R94" s="444"/>
      <c r="S94" s="444"/>
      <c r="T94" s="444"/>
      <c r="U94" s="444"/>
      <c r="V94" s="444"/>
      <c r="W94" s="444"/>
      <c r="X94" s="452"/>
      <c r="AD94" s="444"/>
      <c r="AE94" s="444"/>
      <c r="AF94" s="444"/>
      <c r="AG94" s="444"/>
      <c r="AH94" s="444"/>
      <c r="AI94" s="444"/>
      <c r="AJ94" s="444"/>
      <c r="AK94" s="444"/>
      <c r="AL94" s="444"/>
      <c r="AM94" s="444"/>
      <c r="AN94" s="444"/>
      <c r="AO94" s="444"/>
      <c r="AP94" s="444"/>
      <c r="AQ94" s="444"/>
      <c r="AR94" s="444"/>
      <c r="AS94" s="444"/>
      <c r="AT94" s="444"/>
      <c r="AU94" s="444"/>
      <c r="AV94" s="444"/>
      <c r="AW94" s="444"/>
      <c r="AX94" s="444"/>
      <c r="AY94" s="444"/>
      <c r="AZ94" s="444"/>
      <c r="BA94" s="444"/>
      <c r="BB94" s="444"/>
      <c r="BC94" s="444"/>
      <c r="BD94" s="444"/>
      <c r="BE94" s="444"/>
      <c r="BF94" s="444"/>
      <c r="BG94" s="444"/>
      <c r="BH94" s="444"/>
      <c r="BI94" s="444"/>
      <c r="BJ94" s="444"/>
      <c r="BK94" s="444"/>
      <c r="BL94" s="444"/>
      <c r="BM94" s="444"/>
      <c r="BN94" s="444"/>
      <c r="BO94" s="444"/>
    </row>
    <row r="95" spans="1:67" ht="24.75" customHeight="1" x14ac:dyDescent="0.15">
      <c r="A95" s="658" t="s">
        <v>79</v>
      </c>
      <c r="B95" s="658"/>
      <c r="C95" s="558"/>
      <c r="D95" s="574"/>
      <c r="E95" s="558"/>
      <c r="F95" s="606"/>
      <c r="G95" s="585"/>
      <c r="H95" s="574"/>
      <c r="I95" s="507"/>
      <c r="J95" s="507"/>
      <c r="K95" s="507"/>
      <c r="L95" s="507"/>
      <c r="M95" s="630"/>
      <c r="N95" s="630"/>
      <c r="O95" s="630"/>
      <c r="P95" s="453"/>
      <c r="Q95" s="444"/>
      <c r="R95" s="444"/>
      <c r="S95" s="444"/>
      <c r="T95" s="444"/>
      <c r="U95" s="444"/>
      <c r="V95" s="444"/>
      <c r="W95" s="444"/>
      <c r="X95" s="452"/>
      <c r="AD95" s="444"/>
      <c r="AE95" s="444"/>
      <c r="AF95" s="444"/>
      <c r="AG95" s="444"/>
      <c r="AH95" s="444"/>
      <c r="AI95" s="444"/>
      <c r="AJ95" s="444"/>
      <c r="AK95" s="444"/>
      <c r="AL95" s="444"/>
      <c r="AM95" s="444"/>
      <c r="AN95" s="444"/>
      <c r="AO95" s="444"/>
      <c r="AP95" s="444"/>
      <c r="AQ95" s="444"/>
      <c r="AR95" s="444"/>
      <c r="AS95" s="444"/>
      <c r="AT95" s="444"/>
      <c r="AU95" s="444"/>
      <c r="AV95" s="444"/>
      <c r="AW95" s="444"/>
      <c r="AX95" s="444"/>
      <c r="AY95" s="444"/>
      <c r="AZ95" s="444"/>
      <c r="BA95" s="444"/>
      <c r="BB95" s="444"/>
      <c r="BC95" s="444"/>
      <c r="BD95" s="444"/>
      <c r="BE95" s="444"/>
      <c r="BF95" s="444"/>
      <c r="BG95" s="444"/>
      <c r="BH95" s="444"/>
      <c r="BI95" s="444"/>
      <c r="BJ95" s="444"/>
      <c r="BK95" s="444"/>
      <c r="BL95" s="444"/>
      <c r="BM95" s="444"/>
      <c r="BN95" s="444"/>
      <c r="BO95" s="444"/>
    </row>
    <row r="96" spans="1:67" s="444" customFormat="1" ht="30" customHeight="1" x14ac:dyDescent="0.2">
      <c r="A96" s="513" t="s">
        <v>80</v>
      </c>
      <c r="B96" s="514"/>
      <c r="C96" s="493"/>
      <c r="D96" s="493"/>
      <c r="E96" s="493"/>
      <c r="F96" s="493"/>
      <c r="G96" s="493"/>
      <c r="H96" s="493"/>
      <c r="I96" s="515"/>
      <c r="J96" s="514"/>
      <c r="K96" s="506"/>
      <c r="L96" s="506"/>
      <c r="M96" s="630"/>
      <c r="N96" s="442"/>
      <c r="V96" s="452"/>
    </row>
    <row r="97" spans="1:67" s="444" customFormat="1" ht="30" customHeight="1" x14ac:dyDescent="0.2">
      <c r="A97" s="516" t="s">
        <v>81</v>
      </c>
      <c r="B97" s="517"/>
      <c r="C97" s="517"/>
      <c r="D97" s="517"/>
      <c r="E97" s="517"/>
      <c r="F97" s="517"/>
      <c r="G97" s="517"/>
      <c r="H97" s="517"/>
      <c r="I97" s="517"/>
      <c r="J97" s="517"/>
      <c r="K97" s="518"/>
      <c r="L97" s="498"/>
      <c r="M97" s="626"/>
      <c r="N97" s="626"/>
      <c r="V97" s="452"/>
    </row>
    <row r="98" spans="1:67" ht="15" x14ac:dyDescent="0.2">
      <c r="A98" s="659" t="s">
        <v>4</v>
      </c>
      <c r="B98" s="659" t="s">
        <v>6</v>
      </c>
      <c r="C98" s="519"/>
      <c r="D98" s="519"/>
      <c r="E98" s="519"/>
      <c r="F98" s="519"/>
      <c r="G98" s="520"/>
      <c r="H98" s="521"/>
      <c r="I98" s="521"/>
      <c r="J98" s="521"/>
      <c r="K98" s="522"/>
      <c r="L98" s="491"/>
      <c r="M98" s="444"/>
      <c r="N98" s="444"/>
      <c r="O98" s="444"/>
      <c r="P98" s="444"/>
      <c r="Q98" s="444"/>
      <c r="R98" s="444"/>
      <c r="S98" s="444"/>
      <c r="T98" s="444"/>
      <c r="U98" s="444"/>
      <c r="V98" s="452"/>
      <c r="W98" s="444"/>
      <c r="X98" s="444"/>
      <c r="AD98" s="444"/>
      <c r="AE98" s="444"/>
      <c r="AF98" s="444"/>
      <c r="AG98" s="444"/>
      <c r="AH98" s="444"/>
      <c r="AI98" s="444"/>
      <c r="AJ98" s="444"/>
      <c r="AK98" s="444"/>
      <c r="AL98" s="444"/>
      <c r="AM98" s="444"/>
      <c r="AN98" s="444"/>
      <c r="AO98" s="444"/>
      <c r="AP98" s="444"/>
      <c r="AQ98" s="444"/>
      <c r="AR98" s="444"/>
      <c r="AS98" s="444"/>
      <c r="AT98" s="444"/>
      <c r="AU98" s="444"/>
      <c r="AV98" s="444"/>
      <c r="AW98" s="444"/>
      <c r="AX98" s="444"/>
      <c r="AY98" s="444"/>
      <c r="AZ98" s="444"/>
      <c r="BA98" s="444"/>
      <c r="BB98" s="444"/>
      <c r="BC98" s="444"/>
      <c r="BD98" s="444"/>
      <c r="BE98" s="444"/>
      <c r="BF98" s="444"/>
      <c r="BG98" s="444"/>
      <c r="BH98" s="444"/>
      <c r="BI98" s="444"/>
      <c r="BJ98" s="444"/>
      <c r="BK98" s="444"/>
      <c r="BL98" s="444"/>
      <c r="BM98" s="444"/>
      <c r="BN98" s="444"/>
      <c r="BO98" s="444"/>
    </row>
    <row r="99" spans="1:67" ht="15" x14ac:dyDescent="0.2">
      <c r="A99" s="660"/>
      <c r="B99" s="660"/>
      <c r="C99" s="523"/>
      <c r="D99" s="519"/>
      <c r="E99" s="520"/>
      <c r="F99" s="520"/>
      <c r="G99" s="520"/>
      <c r="H99" s="521"/>
      <c r="I99" s="521"/>
      <c r="J99" s="521"/>
      <c r="K99" s="522"/>
      <c r="L99" s="491"/>
      <c r="M99" s="444"/>
      <c r="N99" s="444"/>
      <c r="O99" s="444"/>
      <c r="P99" s="444"/>
      <c r="Q99" s="444"/>
      <c r="R99" s="444"/>
      <c r="S99" s="444"/>
      <c r="T99" s="444"/>
      <c r="U99" s="444"/>
      <c r="V99" s="452"/>
      <c r="W99" s="444"/>
      <c r="X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c r="AZ99" s="444"/>
      <c r="BA99" s="444"/>
      <c r="BB99" s="444"/>
      <c r="BC99" s="444"/>
      <c r="BD99" s="444"/>
      <c r="BE99" s="444"/>
      <c r="BF99" s="444"/>
      <c r="BG99" s="444"/>
      <c r="BH99" s="444"/>
      <c r="BI99" s="444"/>
      <c r="BJ99" s="444"/>
      <c r="BK99" s="444"/>
      <c r="BL99" s="444"/>
      <c r="BM99" s="444"/>
      <c r="BN99" s="444"/>
      <c r="BO99" s="444"/>
    </row>
    <row r="100" spans="1:67" ht="21" x14ac:dyDescent="0.2">
      <c r="A100" s="524" t="s">
        <v>82</v>
      </c>
      <c r="B100" s="593">
        <v>3</v>
      </c>
      <c r="C100" s="525"/>
      <c r="D100" s="525"/>
      <c r="E100" s="525"/>
      <c r="F100" s="525"/>
      <c r="G100" s="489"/>
      <c r="H100" s="521"/>
      <c r="I100" s="521"/>
      <c r="J100" s="521"/>
      <c r="K100" s="522"/>
      <c r="L100" s="491"/>
      <c r="M100" s="444"/>
      <c r="N100" s="444"/>
      <c r="O100" s="444"/>
      <c r="P100" s="444"/>
      <c r="Q100" s="444"/>
      <c r="R100" s="444"/>
      <c r="S100" s="444"/>
      <c r="T100" s="444"/>
      <c r="U100" s="444"/>
      <c r="V100" s="452"/>
      <c r="W100" s="444"/>
      <c r="X100" s="444"/>
      <c r="AD100" s="444"/>
      <c r="AE100" s="444"/>
      <c r="BA100" s="444"/>
      <c r="BB100" s="444"/>
      <c r="BC100" s="444"/>
      <c r="BD100" s="444"/>
      <c r="BE100" s="444"/>
    </row>
    <row r="101" spans="1:67" s="444" customFormat="1" ht="30" customHeight="1" x14ac:dyDescent="0.2">
      <c r="A101" s="526" t="s">
        <v>83</v>
      </c>
      <c r="B101" s="527"/>
      <c r="C101" s="528"/>
      <c r="D101" s="529"/>
      <c r="E101" s="530"/>
      <c r="F101" s="531"/>
      <c r="G101" s="531"/>
      <c r="H101" s="531"/>
      <c r="I101" s="531"/>
      <c r="J101" s="531"/>
      <c r="K101" s="532"/>
      <c r="L101" s="531"/>
      <c r="M101" s="626"/>
      <c r="N101" s="626"/>
      <c r="V101" s="452"/>
    </row>
    <row r="102" spans="1:67" ht="23.25" customHeight="1" x14ac:dyDescent="0.2">
      <c r="A102" s="655" t="s">
        <v>84</v>
      </c>
      <c r="B102" s="655" t="s">
        <v>85</v>
      </c>
      <c r="C102" s="654" t="s">
        <v>86</v>
      </c>
      <c r="D102" s="654"/>
      <c r="E102" s="654"/>
      <c r="F102" s="655" t="s">
        <v>87</v>
      </c>
      <c r="G102" s="444"/>
      <c r="H102" s="444"/>
      <c r="I102" s="444"/>
      <c r="J102" s="533"/>
      <c r="K102" s="491"/>
      <c r="L102" s="491"/>
      <c r="M102" s="444"/>
      <c r="N102" s="444"/>
      <c r="O102" s="444"/>
      <c r="P102" s="444"/>
      <c r="Q102" s="444"/>
      <c r="R102" s="444"/>
      <c r="S102" s="444"/>
      <c r="T102" s="444"/>
      <c r="U102" s="452"/>
      <c r="V102" s="444"/>
      <c r="W102" s="444"/>
      <c r="X102" s="444"/>
      <c r="AD102" s="444"/>
      <c r="AE102" s="444"/>
      <c r="AF102" s="444"/>
      <c r="AG102" s="444"/>
      <c r="AH102" s="444"/>
      <c r="AI102" s="444"/>
      <c r="AJ102" s="444"/>
      <c r="BA102" s="444"/>
      <c r="BB102" s="444"/>
      <c r="BC102" s="444"/>
      <c r="BD102" s="444"/>
      <c r="BE102" s="444"/>
    </row>
    <row r="103" spans="1:67" ht="29.25" customHeight="1" x14ac:dyDescent="0.2">
      <c r="A103" s="656"/>
      <c r="B103" s="656"/>
      <c r="C103" s="534" t="s">
        <v>88</v>
      </c>
      <c r="D103" s="534" t="s">
        <v>89</v>
      </c>
      <c r="E103" s="534" t="s">
        <v>90</v>
      </c>
      <c r="F103" s="656"/>
      <c r="G103" s="444"/>
      <c r="H103" s="444"/>
      <c r="I103" s="444"/>
      <c r="J103" s="533"/>
      <c r="K103" s="491"/>
      <c r="L103" s="491"/>
      <c r="M103" s="444"/>
      <c r="N103" s="444"/>
      <c r="O103" s="444"/>
      <c r="P103" s="444"/>
      <c r="Q103" s="444"/>
      <c r="R103" s="444"/>
      <c r="S103" s="444"/>
      <c r="T103" s="444"/>
      <c r="U103" s="452"/>
      <c r="V103" s="444"/>
      <c r="W103" s="444"/>
      <c r="X103" s="444"/>
      <c r="AD103" s="444"/>
      <c r="AE103" s="444"/>
      <c r="AF103" s="444"/>
      <c r="AG103" s="444"/>
      <c r="AH103" s="444"/>
      <c r="AI103" s="444"/>
      <c r="AJ103" s="444"/>
      <c r="BA103" s="444"/>
      <c r="BB103" s="444"/>
      <c r="BC103" s="444"/>
      <c r="BD103" s="444"/>
      <c r="BE103" s="444"/>
    </row>
    <row r="104" spans="1:67" ht="30.75" customHeight="1" x14ac:dyDescent="0.2">
      <c r="A104" s="535" t="s">
        <v>91</v>
      </c>
      <c r="B104" s="594">
        <v>8</v>
      </c>
      <c r="C104" s="594"/>
      <c r="D104" s="594">
        <v>4</v>
      </c>
      <c r="E104" s="594">
        <v>4</v>
      </c>
      <c r="F104" s="594">
        <v>2</v>
      </c>
      <c r="G104" s="444"/>
      <c r="H104" s="444"/>
      <c r="I104" s="444"/>
      <c r="J104" s="533"/>
      <c r="K104" s="491"/>
      <c r="L104" s="491"/>
      <c r="M104" s="444"/>
      <c r="N104" s="444"/>
      <c r="O104" s="444"/>
      <c r="P104" s="444"/>
      <c r="Q104" s="444"/>
      <c r="R104" s="444"/>
      <c r="S104" s="444"/>
      <c r="T104" s="444"/>
      <c r="U104" s="452"/>
      <c r="V104" s="444"/>
      <c r="W104" s="444"/>
      <c r="X104" s="444"/>
      <c r="AD104" s="444"/>
      <c r="AE104" s="444"/>
      <c r="AF104" s="444"/>
      <c r="AG104" s="444"/>
      <c r="AH104" s="444"/>
      <c r="AI104" s="444"/>
      <c r="AJ104" s="444"/>
      <c r="BA104" s="444"/>
      <c r="BB104" s="444"/>
      <c r="BC104" s="444"/>
      <c r="BD104" s="444"/>
      <c r="BE104" s="444"/>
    </row>
    <row r="105" spans="1:67" ht="36.75" customHeight="1" x14ac:dyDescent="0.2">
      <c r="A105" s="536" t="s">
        <v>92</v>
      </c>
      <c r="B105" s="593"/>
      <c r="C105" s="593"/>
      <c r="D105" s="593"/>
      <c r="E105" s="593"/>
      <c r="F105" s="593"/>
      <c r="G105" s="444"/>
      <c r="H105" s="444"/>
      <c r="I105" s="444"/>
      <c r="J105" s="533"/>
      <c r="K105" s="491"/>
      <c r="L105" s="491"/>
      <c r="M105" s="444"/>
      <c r="N105" s="444"/>
      <c r="O105" s="444"/>
      <c r="P105" s="444"/>
      <c r="Q105" s="444"/>
      <c r="R105" s="444"/>
      <c r="S105" s="444"/>
      <c r="T105" s="444"/>
      <c r="U105" s="452"/>
      <c r="V105" s="444"/>
      <c r="W105" s="444"/>
      <c r="X105" s="444"/>
      <c r="AD105" s="444"/>
      <c r="AE105" s="444"/>
      <c r="AF105" s="444"/>
      <c r="AG105" s="444"/>
      <c r="AH105" s="444"/>
      <c r="AI105" s="444"/>
      <c r="AJ105" s="444"/>
      <c r="BA105" s="444"/>
      <c r="BB105" s="444"/>
      <c r="BC105" s="444"/>
      <c r="BD105" s="444"/>
      <c r="BE105" s="444"/>
    </row>
    <row r="106" spans="1:67" ht="38.25" customHeight="1" x14ac:dyDescent="0.2">
      <c r="A106" s="537" t="s">
        <v>93</v>
      </c>
      <c r="B106" s="593"/>
      <c r="C106" s="593"/>
      <c r="D106" s="593"/>
      <c r="E106" s="593"/>
      <c r="F106" s="593"/>
      <c r="G106" s="444"/>
      <c r="H106" s="444"/>
      <c r="I106" s="444"/>
      <c r="J106" s="533"/>
      <c r="K106" s="491"/>
      <c r="L106" s="491"/>
      <c r="M106" s="444"/>
      <c r="N106" s="444"/>
      <c r="O106" s="444"/>
      <c r="P106" s="444"/>
      <c r="Q106" s="444"/>
      <c r="R106" s="444"/>
      <c r="S106" s="444"/>
      <c r="T106" s="444"/>
      <c r="U106" s="452"/>
      <c r="V106" s="444"/>
      <c r="W106" s="444"/>
      <c r="X106" s="444"/>
      <c r="AD106" s="444"/>
      <c r="AE106" s="444"/>
      <c r="AF106" s="444"/>
      <c r="AG106" s="444"/>
      <c r="AH106" s="444"/>
      <c r="AI106" s="444"/>
      <c r="AJ106" s="444"/>
      <c r="BA106" s="444"/>
      <c r="BB106" s="444"/>
      <c r="BC106" s="444"/>
      <c r="BD106" s="444"/>
      <c r="BE106" s="444"/>
    </row>
    <row r="107" spans="1:67" s="444" customFormat="1" ht="30" customHeight="1" x14ac:dyDescent="0.2">
      <c r="A107" s="538" t="s">
        <v>94</v>
      </c>
      <c r="B107" s="508"/>
      <c r="C107" s="508"/>
      <c r="D107" s="508"/>
      <c r="E107" s="508"/>
      <c r="F107" s="508"/>
      <c r="G107" s="508"/>
      <c r="K107" s="533"/>
      <c r="V107" s="452"/>
    </row>
    <row r="108" spans="1:67" ht="15" x14ac:dyDescent="0.2">
      <c r="A108" s="645" t="s">
        <v>95</v>
      </c>
      <c r="B108" s="647" t="s">
        <v>96</v>
      </c>
      <c r="C108" s="453"/>
      <c r="D108" s="453"/>
      <c r="E108" s="453"/>
      <c r="F108" s="453"/>
      <c r="G108" s="444"/>
      <c r="H108" s="444"/>
      <c r="I108" s="444"/>
      <c r="J108" s="533"/>
      <c r="K108" s="498"/>
      <c r="L108" s="491"/>
      <c r="M108" s="444"/>
      <c r="N108" s="444"/>
      <c r="O108" s="444"/>
      <c r="P108" s="444"/>
      <c r="Q108" s="444"/>
      <c r="R108" s="444"/>
      <c r="S108" s="444"/>
      <c r="T108" s="444"/>
      <c r="U108" s="452"/>
      <c r="V108" s="444"/>
      <c r="W108" s="444"/>
      <c r="X108" s="444"/>
      <c r="AD108" s="444"/>
      <c r="AE108" s="444"/>
      <c r="AF108" s="444"/>
      <c r="AG108" s="444"/>
      <c r="AH108" s="444"/>
      <c r="AI108" s="444"/>
      <c r="AJ108" s="444"/>
      <c r="BA108" s="444"/>
      <c r="BB108" s="444"/>
      <c r="BC108" s="444"/>
      <c r="BD108" s="444"/>
      <c r="BE108" s="444"/>
    </row>
    <row r="109" spans="1:67" ht="15.95" customHeight="1" x14ac:dyDescent="0.2">
      <c r="A109" s="500" t="s">
        <v>97</v>
      </c>
      <c r="B109" s="551"/>
      <c r="C109" s="453"/>
      <c r="D109" s="453"/>
      <c r="E109" s="453"/>
      <c r="F109" s="453"/>
      <c r="G109" s="444"/>
      <c r="H109" s="444"/>
      <c r="I109" s="444"/>
      <c r="J109" s="533"/>
      <c r="K109" s="540"/>
      <c r="L109" s="491"/>
      <c r="M109" s="444"/>
      <c r="N109" s="444"/>
      <c r="O109" s="444"/>
      <c r="P109" s="444"/>
      <c r="Q109" s="444"/>
      <c r="R109" s="444"/>
      <c r="S109" s="444"/>
      <c r="T109" s="444"/>
      <c r="U109" s="452"/>
      <c r="V109" s="444"/>
      <c r="W109" s="444"/>
      <c r="X109" s="444"/>
      <c r="AD109" s="444"/>
      <c r="AE109" s="444"/>
      <c r="AF109" s="444"/>
      <c r="AG109" s="444"/>
      <c r="AH109" s="444"/>
      <c r="AI109" s="444"/>
      <c r="AJ109" s="444"/>
      <c r="BA109" s="444"/>
      <c r="BB109" s="444"/>
      <c r="BC109" s="444"/>
      <c r="BD109" s="444"/>
      <c r="BE109" s="444"/>
    </row>
    <row r="110" spans="1:67" ht="15.95" customHeight="1" x14ac:dyDescent="0.2">
      <c r="A110" s="501" t="s">
        <v>98</v>
      </c>
      <c r="B110" s="552"/>
      <c r="C110" s="453"/>
      <c r="D110" s="453"/>
      <c r="E110" s="453"/>
      <c r="F110" s="453"/>
      <c r="G110" s="444"/>
      <c r="H110" s="444"/>
      <c r="I110" s="444"/>
      <c r="J110" s="533"/>
      <c r="K110" s="540"/>
      <c r="L110" s="491"/>
      <c r="M110" s="444"/>
      <c r="N110" s="444"/>
      <c r="O110" s="444"/>
      <c r="P110" s="444"/>
      <c r="Q110" s="444"/>
      <c r="R110" s="444"/>
      <c r="S110" s="444"/>
      <c r="T110" s="444"/>
      <c r="U110" s="452"/>
      <c r="V110" s="444"/>
      <c r="W110" s="444"/>
      <c r="X110" s="444"/>
      <c r="AD110" s="444"/>
      <c r="AE110" s="444"/>
      <c r="AF110" s="444"/>
      <c r="AG110" s="444"/>
      <c r="AH110" s="444"/>
      <c r="AI110" s="444"/>
      <c r="AJ110" s="444"/>
      <c r="BA110" s="444"/>
      <c r="BB110" s="444"/>
      <c r="BC110" s="444"/>
      <c r="BD110" s="444"/>
      <c r="BE110" s="444"/>
    </row>
    <row r="111" spans="1:67" ht="15.95" customHeight="1" x14ac:dyDescent="0.2">
      <c r="A111" s="501" t="s">
        <v>99</v>
      </c>
      <c r="B111" s="552"/>
      <c r="C111" s="453"/>
      <c r="D111" s="453"/>
      <c r="E111" s="453"/>
      <c r="F111" s="453"/>
      <c r="G111" s="444"/>
      <c r="H111" s="444"/>
      <c r="I111" s="444"/>
      <c r="J111" s="444"/>
      <c r="K111" s="541"/>
      <c r="L111" s="491"/>
      <c r="M111" s="444"/>
      <c r="N111" s="444"/>
      <c r="O111" s="444"/>
      <c r="P111" s="444"/>
      <c r="Q111" s="444"/>
      <c r="R111" s="444"/>
      <c r="S111" s="444"/>
      <c r="T111" s="444"/>
      <c r="U111" s="452"/>
      <c r="V111" s="444"/>
      <c r="W111" s="444"/>
      <c r="X111" s="444"/>
      <c r="AD111" s="444"/>
      <c r="AE111" s="444"/>
      <c r="AF111" s="444"/>
      <c r="AG111" s="444"/>
      <c r="AH111" s="444"/>
      <c r="AI111" s="444"/>
      <c r="AJ111" s="444"/>
      <c r="BA111" s="444"/>
      <c r="BB111" s="444"/>
      <c r="BC111" s="444"/>
      <c r="BD111" s="444"/>
      <c r="BE111" s="444"/>
    </row>
    <row r="112" spans="1:67" ht="15.95" customHeight="1" x14ac:dyDescent="0.2">
      <c r="A112" s="501" t="s">
        <v>100</v>
      </c>
      <c r="B112" s="552"/>
      <c r="C112" s="453"/>
      <c r="D112" s="453"/>
      <c r="E112" s="453"/>
      <c r="F112" s="453"/>
      <c r="G112" s="444"/>
      <c r="H112" s="444"/>
      <c r="I112" s="444"/>
      <c r="J112" s="444"/>
      <c r="K112" s="541"/>
      <c r="L112" s="491"/>
      <c r="M112" s="444"/>
      <c r="N112" s="444"/>
      <c r="O112" s="444"/>
      <c r="P112" s="444"/>
      <c r="Q112" s="444"/>
      <c r="R112" s="444"/>
      <c r="S112" s="444"/>
      <c r="T112" s="444"/>
      <c r="U112" s="452"/>
      <c r="V112" s="444"/>
      <c r="W112" s="444"/>
      <c r="X112" s="444"/>
      <c r="AD112" s="444"/>
      <c r="AE112" s="444"/>
      <c r="AF112" s="444"/>
      <c r="AG112" s="444"/>
      <c r="AH112" s="444"/>
      <c r="AI112" s="444"/>
      <c r="AJ112" s="444"/>
      <c r="BA112" s="444"/>
      <c r="BB112" s="444"/>
      <c r="BC112" s="444"/>
      <c r="BD112" s="444"/>
      <c r="BE112" s="444"/>
    </row>
    <row r="113" spans="1:57" ht="15.95" customHeight="1" x14ac:dyDescent="0.2">
      <c r="A113" s="501" t="s">
        <v>101</v>
      </c>
      <c r="B113" s="552">
        <v>2</v>
      </c>
      <c r="C113" s="453"/>
      <c r="D113" s="453"/>
      <c r="E113" s="453"/>
      <c r="F113" s="453"/>
      <c r="G113" s="444"/>
      <c r="H113" s="444"/>
      <c r="I113" s="444"/>
      <c r="J113" s="444"/>
      <c r="K113" s="541"/>
      <c r="L113" s="491"/>
      <c r="M113" s="444"/>
      <c r="N113" s="444"/>
      <c r="O113" s="444"/>
      <c r="P113" s="444"/>
      <c r="Q113" s="444"/>
      <c r="R113" s="444"/>
      <c r="S113" s="444"/>
      <c r="T113" s="444"/>
      <c r="U113" s="452"/>
      <c r="V113" s="444"/>
      <c r="W113" s="444"/>
      <c r="X113" s="444"/>
      <c r="AD113" s="444"/>
      <c r="AE113" s="444"/>
      <c r="AF113" s="444"/>
      <c r="AG113" s="444"/>
      <c r="AH113" s="444"/>
      <c r="AI113" s="444"/>
      <c r="AJ113" s="444"/>
      <c r="BA113" s="444"/>
      <c r="BB113" s="444"/>
      <c r="BC113" s="444"/>
      <c r="BD113" s="444"/>
      <c r="BE113" s="444"/>
    </row>
    <row r="114" spans="1:57" ht="15.95" customHeight="1" x14ac:dyDescent="0.2">
      <c r="A114" s="645" t="s">
        <v>27</v>
      </c>
      <c r="B114" s="615">
        <f>SUM(B109:B113)</f>
        <v>2</v>
      </c>
      <c r="C114" s="542"/>
      <c r="D114" s="453"/>
      <c r="E114" s="453"/>
      <c r="F114" s="453"/>
      <c r="G114" s="444"/>
      <c r="H114" s="444"/>
      <c r="I114" s="444"/>
      <c r="J114" s="444"/>
      <c r="K114" s="541"/>
      <c r="L114" s="491"/>
      <c r="M114" s="444"/>
      <c r="N114" s="444"/>
      <c r="O114" s="444"/>
      <c r="P114" s="444"/>
      <c r="Q114" s="444"/>
      <c r="R114" s="444"/>
      <c r="S114" s="444"/>
      <c r="T114" s="444"/>
      <c r="U114" s="452"/>
      <c r="V114" s="444"/>
      <c r="W114" s="444"/>
      <c r="X114" s="444"/>
      <c r="AD114" s="444"/>
      <c r="AE114" s="444"/>
      <c r="AF114" s="444"/>
      <c r="AG114" s="444"/>
      <c r="AH114" s="444"/>
      <c r="AI114" s="444"/>
      <c r="AJ114" s="444"/>
      <c r="BA114" s="444"/>
      <c r="BB114" s="444"/>
      <c r="BC114" s="444"/>
      <c r="BD114" s="444"/>
      <c r="BE114" s="444"/>
    </row>
    <row r="115" spans="1:57" s="444" customFormat="1" x14ac:dyDescent="0.2">
      <c r="A115" s="543"/>
      <c r="L115" s="541"/>
      <c r="V115" s="452"/>
    </row>
    <row r="116" spans="1:57" s="444" customFormat="1" x14ac:dyDescent="0.2">
      <c r="A116" s="543"/>
      <c r="L116" s="541"/>
      <c r="V116" s="452"/>
    </row>
    <row r="117" spans="1:57" s="444" customFormat="1" x14ac:dyDescent="0.2">
      <c r="A117" s="543"/>
      <c r="L117" s="541"/>
      <c r="V117" s="452"/>
    </row>
    <row r="118" spans="1:57" s="444" customFormat="1" x14ac:dyDescent="0.2">
      <c r="A118" s="543"/>
      <c r="L118" s="541"/>
      <c r="V118" s="452"/>
    </row>
    <row r="119" spans="1:57" s="444" customFormat="1" x14ac:dyDescent="0.2">
      <c r="A119" s="543"/>
      <c r="L119" s="541"/>
      <c r="V119" s="452"/>
    </row>
    <row r="120" spans="1:57" s="444" customFormat="1" x14ac:dyDescent="0.2">
      <c r="A120" s="543"/>
      <c r="L120" s="541"/>
      <c r="V120" s="452"/>
    </row>
    <row r="121" spans="1:57" s="444" customFormat="1" x14ac:dyDescent="0.2">
      <c r="A121" s="543"/>
      <c r="L121" s="541"/>
      <c r="V121" s="452"/>
    </row>
    <row r="122" spans="1:57" s="444" customFormat="1" x14ac:dyDescent="0.2">
      <c r="A122" s="543"/>
      <c r="L122" s="541"/>
      <c r="V122" s="452"/>
    </row>
    <row r="123" spans="1:57" s="444" customFormat="1" x14ac:dyDescent="0.2">
      <c r="A123" s="543"/>
      <c r="L123" s="541"/>
      <c r="V123" s="452"/>
    </row>
    <row r="124" spans="1:57" s="444" customFormat="1" x14ac:dyDescent="0.2">
      <c r="A124" s="543"/>
      <c r="L124" s="541"/>
      <c r="V124" s="452"/>
    </row>
    <row r="125" spans="1:57" s="444" customFormat="1" x14ac:dyDescent="0.2">
      <c r="A125" s="543"/>
      <c r="L125" s="541"/>
      <c r="V125" s="452"/>
    </row>
    <row r="126" spans="1:57" s="444" customFormat="1" x14ac:dyDescent="0.2">
      <c r="A126" s="543"/>
      <c r="L126" s="541"/>
      <c r="V126" s="452"/>
    </row>
    <row r="127" spans="1:57" s="444" customFormat="1" x14ac:dyDescent="0.2">
      <c r="A127" s="543"/>
      <c r="L127" s="541"/>
      <c r="V127" s="452"/>
    </row>
    <row r="128" spans="1:57" s="444" customFormat="1" x14ac:dyDescent="0.2">
      <c r="A128" s="543"/>
      <c r="L128" s="541"/>
      <c r="V128" s="452"/>
    </row>
    <row r="129" spans="1:22" s="444" customFormat="1" x14ac:dyDescent="0.2">
      <c r="A129" s="543"/>
      <c r="L129" s="541"/>
      <c r="V129" s="452"/>
    </row>
    <row r="130" spans="1:22" s="444" customFormat="1" x14ac:dyDescent="0.2">
      <c r="A130" s="543"/>
      <c r="L130" s="541"/>
      <c r="V130" s="452"/>
    </row>
    <row r="131" spans="1:22" s="444" customFormat="1" x14ac:dyDescent="0.2">
      <c r="A131" s="543"/>
      <c r="L131" s="541"/>
      <c r="V131" s="452"/>
    </row>
    <row r="132" spans="1:22" s="444" customFormat="1" x14ac:dyDescent="0.2">
      <c r="A132" s="543"/>
      <c r="L132" s="541"/>
      <c r="V132" s="452"/>
    </row>
    <row r="133" spans="1:22" s="444" customFormat="1" x14ac:dyDescent="0.2">
      <c r="A133" s="543"/>
      <c r="L133" s="541"/>
      <c r="V133" s="452"/>
    </row>
    <row r="134" spans="1:22" s="444" customFormat="1" x14ac:dyDescent="0.2">
      <c r="A134" s="543"/>
      <c r="L134" s="541"/>
      <c r="V134" s="452"/>
    </row>
    <row r="135" spans="1:22" s="444" customFormat="1" x14ac:dyDescent="0.2">
      <c r="A135" s="543"/>
      <c r="L135" s="541"/>
      <c r="V135" s="452"/>
    </row>
    <row r="136" spans="1:22" s="444" customFormat="1" x14ac:dyDescent="0.2">
      <c r="A136" s="543"/>
      <c r="L136" s="541"/>
      <c r="V136" s="452"/>
    </row>
    <row r="137" spans="1:22" s="444" customFormat="1" x14ac:dyDescent="0.2">
      <c r="A137" s="543"/>
      <c r="L137" s="541"/>
      <c r="V137" s="452"/>
    </row>
    <row r="138" spans="1:22" s="444" customFormat="1" x14ac:dyDescent="0.2">
      <c r="A138" s="543"/>
      <c r="L138" s="541"/>
      <c r="V138" s="452"/>
    </row>
    <row r="139" spans="1:22" s="444" customFormat="1" x14ac:dyDescent="0.2">
      <c r="A139" s="543"/>
      <c r="L139" s="541"/>
      <c r="V139" s="452"/>
    </row>
    <row r="140" spans="1:22" s="444" customFormat="1" x14ac:dyDescent="0.2">
      <c r="A140" s="543"/>
      <c r="L140" s="541"/>
      <c r="V140" s="452"/>
    </row>
    <row r="141" spans="1:22" s="444" customFormat="1" x14ac:dyDescent="0.2">
      <c r="A141" s="543"/>
      <c r="L141" s="541"/>
      <c r="V141" s="452"/>
    </row>
    <row r="142" spans="1:22" s="444" customFormat="1" x14ac:dyDescent="0.2">
      <c r="A142" s="543"/>
      <c r="L142" s="541"/>
      <c r="V142" s="452"/>
    </row>
    <row r="143" spans="1:22" s="444" customFormat="1" x14ac:dyDescent="0.2">
      <c r="A143" s="543"/>
      <c r="L143" s="541"/>
      <c r="V143" s="452"/>
    </row>
    <row r="144" spans="1:22" s="444" customFormat="1" x14ac:dyDescent="0.2">
      <c r="A144" s="543"/>
      <c r="L144" s="541"/>
      <c r="V144" s="452"/>
    </row>
    <row r="145" spans="1:30" s="444" customFormat="1" x14ac:dyDescent="0.2">
      <c r="A145" s="543"/>
      <c r="L145" s="541"/>
      <c r="V145" s="452"/>
    </row>
    <row r="146" spans="1:30" s="444" customFormat="1" x14ac:dyDescent="0.2">
      <c r="A146" s="543"/>
      <c r="L146" s="541"/>
      <c r="V146" s="452"/>
    </row>
    <row r="147" spans="1:30" s="444" customFormat="1" x14ac:dyDescent="0.2">
      <c r="A147" s="543"/>
      <c r="L147" s="541"/>
      <c r="V147" s="452"/>
    </row>
    <row r="148" spans="1:30" s="444" customFormat="1" x14ac:dyDescent="0.2">
      <c r="A148" s="543"/>
      <c r="L148" s="541"/>
      <c r="V148" s="452"/>
    </row>
    <row r="149" spans="1:30" s="444" customFormat="1" x14ac:dyDescent="0.2">
      <c r="A149" s="543"/>
      <c r="L149" s="541"/>
      <c r="V149" s="452"/>
    </row>
    <row r="150" spans="1:30" s="444" customFormat="1" x14ac:dyDescent="0.2">
      <c r="A150" s="543"/>
      <c r="L150" s="541"/>
      <c r="V150" s="452"/>
    </row>
    <row r="151" spans="1:30" s="444" customFormat="1" x14ac:dyDescent="0.2">
      <c r="A151" s="543"/>
      <c r="L151" s="541"/>
      <c r="V151" s="452"/>
    </row>
    <row r="152" spans="1:30" s="444" customFormat="1" x14ac:dyDescent="0.2">
      <c r="A152" s="543"/>
      <c r="L152" s="541"/>
      <c r="V152" s="452"/>
    </row>
    <row r="153" spans="1:30" s="444" customFormat="1" x14ac:dyDescent="0.2">
      <c r="A153" s="543"/>
      <c r="L153" s="541"/>
      <c r="V153" s="452"/>
    </row>
    <row r="154" spans="1:30" s="444" customFormat="1" x14ac:dyDescent="0.2">
      <c r="A154" s="543"/>
      <c r="L154" s="541"/>
      <c r="V154" s="452"/>
    </row>
    <row r="155" spans="1:30" x14ac:dyDescent="0.2">
      <c r="A155" s="622"/>
      <c r="B155" s="445"/>
      <c r="C155" s="445"/>
      <c r="D155" s="445"/>
      <c r="E155" s="445"/>
      <c r="F155" s="445"/>
      <c r="G155" s="445"/>
      <c r="H155" s="445"/>
      <c r="I155" s="445"/>
      <c r="J155" s="445"/>
      <c r="K155" s="445"/>
      <c r="L155" s="544"/>
      <c r="M155" s="445"/>
      <c r="N155" s="445"/>
      <c r="O155" s="445"/>
      <c r="P155" s="445"/>
      <c r="Q155" s="445"/>
      <c r="R155" s="445"/>
      <c r="S155" s="445"/>
      <c r="T155" s="445"/>
    </row>
    <row r="156" spans="1:30" x14ac:dyDescent="0.2">
      <c r="A156" s="545"/>
      <c r="B156" s="445"/>
      <c r="C156" s="445"/>
      <c r="D156" s="445"/>
      <c r="E156" s="445"/>
      <c r="F156" s="445"/>
      <c r="G156" s="445"/>
      <c r="H156" s="445"/>
      <c r="I156" s="445"/>
      <c r="J156" s="445"/>
      <c r="K156" s="445"/>
      <c r="L156" s="544"/>
      <c r="M156" s="445"/>
      <c r="N156" s="445"/>
      <c r="O156" s="445"/>
      <c r="P156" s="445"/>
      <c r="Q156" s="445"/>
      <c r="R156" s="445"/>
      <c r="S156" s="445"/>
      <c r="T156" s="445"/>
      <c r="AD156" s="632"/>
    </row>
    <row r="157" spans="1:30" x14ac:dyDescent="0.2">
      <c r="A157" s="545"/>
      <c r="B157" s="445"/>
      <c r="C157" s="445"/>
      <c r="D157" s="445"/>
      <c r="E157" s="445"/>
      <c r="F157" s="445"/>
      <c r="G157" s="445"/>
      <c r="H157" s="445"/>
      <c r="I157" s="445"/>
      <c r="J157" s="445"/>
      <c r="K157" s="445"/>
      <c r="L157" s="544"/>
      <c r="M157" s="445"/>
      <c r="N157" s="445"/>
      <c r="O157" s="445"/>
      <c r="P157" s="445"/>
      <c r="Q157" s="445"/>
      <c r="R157" s="445"/>
      <c r="S157" s="445"/>
      <c r="T157" s="445"/>
    </row>
    <row r="158" spans="1:30" x14ac:dyDescent="0.2">
      <c r="A158" s="545"/>
      <c r="B158" s="445"/>
      <c r="C158" s="445"/>
      <c r="D158" s="445"/>
      <c r="E158" s="445"/>
      <c r="F158" s="445"/>
      <c r="G158" s="445"/>
      <c r="H158" s="445"/>
      <c r="I158" s="445"/>
      <c r="J158" s="445"/>
      <c r="K158" s="445"/>
      <c r="L158" s="544"/>
      <c r="M158" s="445"/>
      <c r="N158" s="445"/>
      <c r="O158" s="445"/>
      <c r="P158" s="445"/>
      <c r="Q158" s="445"/>
      <c r="R158" s="445"/>
      <c r="S158" s="445"/>
      <c r="T158" s="445"/>
    </row>
    <row r="159" spans="1:30" x14ac:dyDescent="0.2">
      <c r="A159" s="545"/>
      <c r="B159" s="445"/>
      <c r="C159" s="445"/>
      <c r="D159" s="445"/>
      <c r="E159" s="445"/>
      <c r="F159" s="445"/>
      <c r="G159" s="445"/>
      <c r="H159" s="445"/>
      <c r="I159" s="445"/>
      <c r="J159" s="445"/>
      <c r="K159" s="445"/>
      <c r="L159" s="544"/>
      <c r="M159" s="445"/>
      <c r="N159" s="445"/>
      <c r="O159" s="445"/>
      <c r="P159" s="445"/>
      <c r="Q159" s="445"/>
      <c r="R159" s="445"/>
      <c r="S159" s="445"/>
      <c r="T159" s="445"/>
    </row>
    <row r="160" spans="1:30" x14ac:dyDescent="0.2">
      <c r="A160" s="545"/>
      <c r="B160" s="445"/>
      <c r="C160" s="445"/>
      <c r="D160" s="445"/>
      <c r="E160" s="445"/>
      <c r="F160" s="445"/>
      <c r="G160" s="445"/>
      <c r="H160" s="445"/>
      <c r="I160" s="445"/>
      <c r="J160" s="445"/>
      <c r="K160" s="445"/>
      <c r="L160" s="544"/>
      <c r="M160" s="445"/>
      <c r="N160" s="445"/>
      <c r="O160" s="445"/>
      <c r="P160" s="445"/>
      <c r="Q160" s="445"/>
      <c r="R160" s="445"/>
      <c r="S160" s="445"/>
      <c r="T160" s="445"/>
    </row>
    <row r="161" spans="1:20" x14ac:dyDescent="0.2">
      <c r="A161" s="545"/>
      <c r="B161" s="445"/>
      <c r="C161" s="445"/>
      <c r="D161" s="445"/>
      <c r="E161" s="445"/>
      <c r="F161" s="445"/>
      <c r="G161" s="445"/>
      <c r="H161" s="445"/>
      <c r="I161" s="445"/>
      <c r="J161" s="445"/>
      <c r="K161" s="445"/>
      <c r="L161" s="544"/>
      <c r="M161" s="445"/>
      <c r="N161" s="445"/>
      <c r="O161" s="445"/>
      <c r="P161" s="445"/>
      <c r="Q161" s="445"/>
      <c r="R161" s="445"/>
      <c r="S161" s="445"/>
      <c r="T161" s="445"/>
    </row>
    <row r="162" spans="1:20" x14ac:dyDescent="0.2">
      <c r="A162" s="545"/>
      <c r="B162" s="445"/>
      <c r="C162" s="445"/>
      <c r="D162" s="445"/>
      <c r="E162" s="445"/>
      <c r="F162" s="445"/>
      <c r="G162" s="445"/>
      <c r="H162" s="445"/>
      <c r="I162" s="445"/>
      <c r="J162" s="445"/>
      <c r="K162" s="445"/>
      <c r="L162" s="544"/>
      <c r="M162" s="445"/>
      <c r="N162" s="445"/>
      <c r="O162" s="445"/>
      <c r="P162" s="445"/>
      <c r="Q162" s="445"/>
      <c r="R162" s="445"/>
      <c r="S162" s="445"/>
      <c r="T162" s="445"/>
    </row>
    <row r="163" spans="1:20" x14ac:dyDescent="0.2">
      <c r="A163" s="545"/>
      <c r="B163" s="445"/>
      <c r="C163" s="445"/>
      <c r="D163" s="445"/>
      <c r="E163" s="445"/>
      <c r="F163" s="445"/>
      <c r="G163" s="445"/>
      <c r="H163" s="445"/>
      <c r="I163" s="445"/>
      <c r="J163" s="445"/>
      <c r="K163" s="445"/>
      <c r="L163" s="544"/>
      <c r="M163" s="445"/>
      <c r="N163" s="445"/>
      <c r="O163" s="445"/>
      <c r="P163" s="445"/>
      <c r="Q163" s="445"/>
      <c r="R163" s="445"/>
      <c r="S163" s="445"/>
      <c r="T163" s="445"/>
    </row>
    <row r="164" spans="1:20" x14ac:dyDescent="0.2">
      <c r="A164" s="545"/>
      <c r="B164" s="445"/>
      <c r="C164" s="445"/>
      <c r="D164" s="445"/>
      <c r="E164" s="445"/>
      <c r="F164" s="445"/>
      <c r="G164" s="445"/>
      <c r="H164" s="445"/>
      <c r="I164" s="445"/>
      <c r="J164" s="445"/>
      <c r="K164" s="445"/>
      <c r="L164" s="544"/>
      <c r="M164" s="445"/>
      <c r="N164" s="445"/>
      <c r="O164" s="445"/>
      <c r="P164" s="445"/>
      <c r="Q164" s="445"/>
      <c r="R164" s="445"/>
      <c r="S164" s="445"/>
      <c r="T164" s="445"/>
    </row>
    <row r="165" spans="1:20" x14ac:dyDescent="0.2">
      <c r="A165" s="545"/>
      <c r="B165" s="445"/>
      <c r="C165" s="445"/>
      <c r="D165" s="445"/>
      <c r="E165" s="445"/>
      <c r="F165" s="445"/>
      <c r="G165" s="445"/>
      <c r="H165" s="445"/>
      <c r="I165" s="445"/>
      <c r="J165" s="445"/>
      <c r="K165" s="445"/>
      <c r="L165" s="544"/>
      <c r="M165" s="445"/>
      <c r="N165" s="445"/>
      <c r="O165" s="445"/>
      <c r="P165" s="445"/>
      <c r="Q165" s="445"/>
      <c r="R165" s="445"/>
      <c r="S165" s="445"/>
      <c r="T165" s="445"/>
    </row>
    <row r="166" spans="1:20" x14ac:dyDescent="0.2">
      <c r="A166" s="545"/>
      <c r="B166" s="445"/>
      <c r="C166" s="445"/>
      <c r="D166" s="445"/>
      <c r="E166" s="445"/>
      <c r="F166" s="445"/>
      <c r="G166" s="445"/>
      <c r="H166" s="445"/>
      <c r="I166" s="445"/>
      <c r="J166" s="445"/>
      <c r="K166" s="445"/>
      <c r="L166" s="544"/>
      <c r="M166" s="445"/>
      <c r="N166" s="445"/>
      <c r="O166" s="445"/>
      <c r="P166" s="445"/>
      <c r="Q166" s="445"/>
      <c r="R166" s="445"/>
      <c r="S166" s="445"/>
      <c r="T166" s="445"/>
    </row>
    <row r="167" spans="1:20" x14ac:dyDescent="0.2">
      <c r="A167" s="545"/>
      <c r="B167" s="445"/>
      <c r="C167" s="445"/>
      <c r="D167" s="445"/>
      <c r="E167" s="445"/>
      <c r="F167" s="445"/>
      <c r="G167" s="445"/>
      <c r="H167" s="445"/>
      <c r="I167" s="445"/>
      <c r="J167" s="445"/>
      <c r="K167" s="445"/>
      <c r="L167" s="544"/>
      <c r="M167" s="445"/>
      <c r="N167" s="445"/>
      <c r="O167" s="445"/>
      <c r="P167" s="445"/>
      <c r="Q167" s="445"/>
      <c r="R167" s="445"/>
      <c r="S167" s="445"/>
      <c r="T167" s="445"/>
    </row>
    <row r="168" spans="1:20" x14ac:dyDescent="0.2">
      <c r="A168" s="545"/>
      <c r="B168" s="445"/>
      <c r="C168" s="445"/>
      <c r="D168" s="445"/>
      <c r="E168" s="445"/>
      <c r="F168" s="445"/>
      <c r="G168" s="445"/>
      <c r="H168" s="445"/>
      <c r="I168" s="445"/>
      <c r="J168" s="445"/>
      <c r="K168" s="445"/>
      <c r="L168" s="544"/>
      <c r="M168" s="445"/>
      <c r="N168" s="445"/>
      <c r="O168" s="445"/>
      <c r="P168" s="445"/>
      <c r="Q168" s="445"/>
      <c r="R168" s="445"/>
      <c r="S168" s="445"/>
      <c r="T168" s="445"/>
    </row>
    <row r="200" spans="1:56" hidden="1" x14ac:dyDescent="0.2">
      <c r="A200" s="620">
        <f>SUM(A8:L114)</f>
        <v>6333</v>
      </c>
      <c r="BD200" s="621">
        <v>0</v>
      </c>
    </row>
  </sheetData>
  <mergeCells count="63">
    <mergeCell ref="A92:B92"/>
    <mergeCell ref="C102:E102"/>
    <mergeCell ref="F102:F103"/>
    <mergeCell ref="A94:B94"/>
    <mergeCell ref="A95:B95"/>
    <mergeCell ref="A98:A99"/>
    <mergeCell ref="B98:B99"/>
    <mergeCell ref="A102:A103"/>
    <mergeCell ref="B102:B103"/>
    <mergeCell ref="A93:B93"/>
    <mergeCell ref="A83:A88"/>
    <mergeCell ref="A90:B91"/>
    <mergeCell ref="A64:L64"/>
    <mergeCell ref="A65:B66"/>
    <mergeCell ref="C65:C66"/>
    <mergeCell ref="D65:I65"/>
    <mergeCell ref="J65:K65"/>
    <mergeCell ref="L65:L66"/>
    <mergeCell ref="A67:A72"/>
    <mergeCell ref="A73:A74"/>
    <mergeCell ref="A75:A78"/>
    <mergeCell ref="A79:A80"/>
    <mergeCell ref="A81:A82"/>
    <mergeCell ref="C90:D90"/>
    <mergeCell ref="E90:F90"/>
    <mergeCell ref="G90:H90"/>
    <mergeCell ref="J60:J61"/>
    <mergeCell ref="A49:A50"/>
    <mergeCell ref="B49:B50"/>
    <mergeCell ref="C49:C50"/>
    <mergeCell ref="A51:A52"/>
    <mergeCell ref="A53:A54"/>
    <mergeCell ref="A56:B56"/>
    <mergeCell ref="A57:B57"/>
    <mergeCell ref="A58:B58"/>
    <mergeCell ref="A60:B61"/>
    <mergeCell ref="C60:C61"/>
    <mergeCell ref="D60:I60"/>
    <mergeCell ref="C36:C37"/>
    <mergeCell ref="D36:I36"/>
    <mergeCell ref="J36:K36"/>
    <mergeCell ref="L36:L37"/>
    <mergeCell ref="A38:A44"/>
    <mergeCell ref="A46:A47"/>
    <mergeCell ref="A30:B30"/>
    <mergeCell ref="A31:B31"/>
    <mergeCell ref="A32:B32"/>
    <mergeCell ref="A33:B33"/>
    <mergeCell ref="A36:A37"/>
    <mergeCell ref="B36:B37"/>
    <mergeCell ref="A29:B29"/>
    <mergeCell ref="A6:L6"/>
    <mergeCell ref="A9:A10"/>
    <mergeCell ref="B9:B10"/>
    <mergeCell ref="C9:C10"/>
    <mergeCell ref="D9:I9"/>
    <mergeCell ref="J9:K9"/>
    <mergeCell ref="L9:L10"/>
    <mergeCell ref="A11:A19"/>
    <mergeCell ref="A26:B27"/>
    <mergeCell ref="C26:C27"/>
    <mergeCell ref="D26:E26"/>
    <mergeCell ref="A28:B28"/>
  </mergeCells>
  <dataValidations count="1">
    <dataValidation type="custom" allowBlank="1" showInputMessage="1" showErrorMessage="1" prompt="bloqueada" sqref="H95 JD95 SZ95 ACV95 AMR95 AWN95 BGJ95 BQF95 CAB95 CJX95 CTT95 DDP95 DNL95 DXH95 EHD95 EQZ95 FAV95 FKR95 FUN95 GEJ95 GOF95 GYB95 HHX95 HRT95 IBP95 ILL95 IVH95 JFD95 JOZ95 JYV95 KIR95 KSN95 LCJ95 LMF95 LWB95 MFX95 MPT95 MZP95 NJL95 NTH95 ODD95 OMZ95 OWV95 PGR95 PQN95 QAJ95 QKF95 QUB95 RDX95 RNT95 RXP95 SHL95 SRH95 TBD95 TKZ95 TUV95 UER95 UON95 UYJ95 VIF95 VSB95 WBX95 WLT95 WVP95 H65631 JD65631 SZ65631 ACV65631 AMR65631 AWN65631 BGJ65631 BQF65631 CAB65631 CJX65631 CTT65631 DDP65631 DNL65631 DXH65631 EHD65631 EQZ65631 FAV65631 FKR65631 FUN65631 GEJ65631 GOF65631 GYB65631 HHX65631 HRT65631 IBP65631 ILL65631 IVH65631 JFD65631 JOZ65631 JYV65631 KIR65631 KSN65631 LCJ65631 LMF65631 LWB65631 MFX65631 MPT65631 MZP65631 NJL65631 NTH65631 ODD65631 OMZ65631 OWV65631 PGR65631 PQN65631 QAJ65631 QKF65631 QUB65631 RDX65631 RNT65631 RXP65631 SHL65631 SRH65631 TBD65631 TKZ65631 TUV65631 UER65631 UON65631 UYJ65631 VIF65631 VSB65631 WBX65631 WLT65631 WVP65631 H131167 JD131167 SZ131167 ACV131167 AMR131167 AWN131167 BGJ131167 BQF131167 CAB131167 CJX131167 CTT131167 DDP131167 DNL131167 DXH131167 EHD131167 EQZ131167 FAV131167 FKR131167 FUN131167 GEJ131167 GOF131167 GYB131167 HHX131167 HRT131167 IBP131167 ILL131167 IVH131167 JFD131167 JOZ131167 JYV131167 KIR131167 KSN131167 LCJ131167 LMF131167 LWB131167 MFX131167 MPT131167 MZP131167 NJL131167 NTH131167 ODD131167 OMZ131167 OWV131167 PGR131167 PQN131167 QAJ131167 QKF131167 QUB131167 RDX131167 RNT131167 RXP131167 SHL131167 SRH131167 TBD131167 TKZ131167 TUV131167 UER131167 UON131167 UYJ131167 VIF131167 VSB131167 WBX131167 WLT131167 WVP131167 H196703 JD196703 SZ196703 ACV196703 AMR196703 AWN196703 BGJ196703 BQF196703 CAB196703 CJX196703 CTT196703 DDP196703 DNL196703 DXH196703 EHD196703 EQZ196703 FAV196703 FKR196703 FUN196703 GEJ196703 GOF196703 GYB196703 HHX196703 HRT196703 IBP196703 ILL196703 IVH196703 JFD196703 JOZ196703 JYV196703 KIR196703 KSN196703 LCJ196703 LMF196703 LWB196703 MFX196703 MPT196703 MZP196703 NJL196703 NTH196703 ODD196703 OMZ196703 OWV196703 PGR196703 PQN196703 QAJ196703 QKF196703 QUB196703 RDX196703 RNT196703 RXP196703 SHL196703 SRH196703 TBD196703 TKZ196703 TUV196703 UER196703 UON196703 UYJ196703 VIF196703 VSB196703 WBX196703 WLT196703 WVP196703 H262239 JD262239 SZ262239 ACV262239 AMR262239 AWN262239 BGJ262239 BQF262239 CAB262239 CJX262239 CTT262239 DDP262239 DNL262239 DXH262239 EHD262239 EQZ262239 FAV262239 FKR262239 FUN262239 GEJ262239 GOF262239 GYB262239 HHX262239 HRT262239 IBP262239 ILL262239 IVH262239 JFD262239 JOZ262239 JYV262239 KIR262239 KSN262239 LCJ262239 LMF262239 LWB262239 MFX262239 MPT262239 MZP262239 NJL262239 NTH262239 ODD262239 OMZ262239 OWV262239 PGR262239 PQN262239 QAJ262239 QKF262239 QUB262239 RDX262239 RNT262239 RXP262239 SHL262239 SRH262239 TBD262239 TKZ262239 TUV262239 UER262239 UON262239 UYJ262239 VIF262239 VSB262239 WBX262239 WLT262239 WVP262239 H327775 JD327775 SZ327775 ACV327775 AMR327775 AWN327775 BGJ327775 BQF327775 CAB327775 CJX327775 CTT327775 DDP327775 DNL327775 DXH327775 EHD327775 EQZ327775 FAV327775 FKR327775 FUN327775 GEJ327775 GOF327775 GYB327775 HHX327775 HRT327775 IBP327775 ILL327775 IVH327775 JFD327775 JOZ327775 JYV327775 KIR327775 KSN327775 LCJ327775 LMF327775 LWB327775 MFX327775 MPT327775 MZP327775 NJL327775 NTH327775 ODD327775 OMZ327775 OWV327775 PGR327775 PQN327775 QAJ327775 QKF327775 QUB327775 RDX327775 RNT327775 RXP327775 SHL327775 SRH327775 TBD327775 TKZ327775 TUV327775 UER327775 UON327775 UYJ327775 VIF327775 VSB327775 WBX327775 WLT327775 WVP327775 H393311 JD393311 SZ393311 ACV393311 AMR393311 AWN393311 BGJ393311 BQF393311 CAB393311 CJX393311 CTT393311 DDP393311 DNL393311 DXH393311 EHD393311 EQZ393311 FAV393311 FKR393311 FUN393311 GEJ393311 GOF393311 GYB393311 HHX393311 HRT393311 IBP393311 ILL393311 IVH393311 JFD393311 JOZ393311 JYV393311 KIR393311 KSN393311 LCJ393311 LMF393311 LWB393311 MFX393311 MPT393311 MZP393311 NJL393311 NTH393311 ODD393311 OMZ393311 OWV393311 PGR393311 PQN393311 QAJ393311 QKF393311 QUB393311 RDX393311 RNT393311 RXP393311 SHL393311 SRH393311 TBD393311 TKZ393311 TUV393311 UER393311 UON393311 UYJ393311 VIF393311 VSB393311 WBX393311 WLT393311 WVP393311 H458847 JD458847 SZ458847 ACV458847 AMR458847 AWN458847 BGJ458847 BQF458847 CAB458847 CJX458847 CTT458847 DDP458847 DNL458847 DXH458847 EHD458847 EQZ458847 FAV458847 FKR458847 FUN458847 GEJ458847 GOF458847 GYB458847 HHX458847 HRT458847 IBP458847 ILL458847 IVH458847 JFD458847 JOZ458847 JYV458847 KIR458847 KSN458847 LCJ458847 LMF458847 LWB458847 MFX458847 MPT458847 MZP458847 NJL458847 NTH458847 ODD458847 OMZ458847 OWV458847 PGR458847 PQN458847 QAJ458847 QKF458847 QUB458847 RDX458847 RNT458847 RXP458847 SHL458847 SRH458847 TBD458847 TKZ458847 TUV458847 UER458847 UON458847 UYJ458847 VIF458847 VSB458847 WBX458847 WLT458847 WVP458847 H524383 JD524383 SZ524383 ACV524383 AMR524383 AWN524383 BGJ524383 BQF524383 CAB524383 CJX524383 CTT524383 DDP524383 DNL524383 DXH524383 EHD524383 EQZ524383 FAV524383 FKR524383 FUN524383 GEJ524383 GOF524383 GYB524383 HHX524383 HRT524383 IBP524383 ILL524383 IVH524383 JFD524383 JOZ524383 JYV524383 KIR524383 KSN524383 LCJ524383 LMF524383 LWB524383 MFX524383 MPT524383 MZP524383 NJL524383 NTH524383 ODD524383 OMZ524383 OWV524383 PGR524383 PQN524383 QAJ524383 QKF524383 QUB524383 RDX524383 RNT524383 RXP524383 SHL524383 SRH524383 TBD524383 TKZ524383 TUV524383 UER524383 UON524383 UYJ524383 VIF524383 VSB524383 WBX524383 WLT524383 WVP524383 H589919 JD589919 SZ589919 ACV589919 AMR589919 AWN589919 BGJ589919 BQF589919 CAB589919 CJX589919 CTT589919 DDP589919 DNL589919 DXH589919 EHD589919 EQZ589919 FAV589919 FKR589919 FUN589919 GEJ589919 GOF589919 GYB589919 HHX589919 HRT589919 IBP589919 ILL589919 IVH589919 JFD589919 JOZ589919 JYV589919 KIR589919 KSN589919 LCJ589919 LMF589919 LWB589919 MFX589919 MPT589919 MZP589919 NJL589919 NTH589919 ODD589919 OMZ589919 OWV589919 PGR589919 PQN589919 QAJ589919 QKF589919 QUB589919 RDX589919 RNT589919 RXP589919 SHL589919 SRH589919 TBD589919 TKZ589919 TUV589919 UER589919 UON589919 UYJ589919 VIF589919 VSB589919 WBX589919 WLT589919 WVP589919 H655455 JD655455 SZ655455 ACV655455 AMR655455 AWN655455 BGJ655455 BQF655455 CAB655455 CJX655455 CTT655455 DDP655455 DNL655455 DXH655455 EHD655455 EQZ655455 FAV655455 FKR655455 FUN655455 GEJ655455 GOF655455 GYB655455 HHX655455 HRT655455 IBP655455 ILL655455 IVH655455 JFD655455 JOZ655455 JYV655455 KIR655455 KSN655455 LCJ655455 LMF655455 LWB655455 MFX655455 MPT655455 MZP655455 NJL655455 NTH655455 ODD655455 OMZ655455 OWV655455 PGR655455 PQN655455 QAJ655455 QKF655455 QUB655455 RDX655455 RNT655455 RXP655455 SHL655455 SRH655455 TBD655455 TKZ655455 TUV655455 UER655455 UON655455 UYJ655455 VIF655455 VSB655455 WBX655455 WLT655455 WVP655455 H720991 JD720991 SZ720991 ACV720991 AMR720991 AWN720991 BGJ720991 BQF720991 CAB720991 CJX720991 CTT720991 DDP720991 DNL720991 DXH720991 EHD720991 EQZ720991 FAV720991 FKR720991 FUN720991 GEJ720991 GOF720991 GYB720991 HHX720991 HRT720991 IBP720991 ILL720991 IVH720991 JFD720991 JOZ720991 JYV720991 KIR720991 KSN720991 LCJ720991 LMF720991 LWB720991 MFX720991 MPT720991 MZP720991 NJL720991 NTH720991 ODD720991 OMZ720991 OWV720991 PGR720991 PQN720991 QAJ720991 QKF720991 QUB720991 RDX720991 RNT720991 RXP720991 SHL720991 SRH720991 TBD720991 TKZ720991 TUV720991 UER720991 UON720991 UYJ720991 VIF720991 VSB720991 WBX720991 WLT720991 WVP720991 H786527 JD786527 SZ786527 ACV786527 AMR786527 AWN786527 BGJ786527 BQF786527 CAB786527 CJX786527 CTT786527 DDP786527 DNL786527 DXH786527 EHD786527 EQZ786527 FAV786527 FKR786527 FUN786527 GEJ786527 GOF786527 GYB786527 HHX786527 HRT786527 IBP786527 ILL786527 IVH786527 JFD786527 JOZ786527 JYV786527 KIR786527 KSN786527 LCJ786527 LMF786527 LWB786527 MFX786527 MPT786527 MZP786527 NJL786527 NTH786527 ODD786527 OMZ786527 OWV786527 PGR786527 PQN786527 QAJ786527 QKF786527 QUB786527 RDX786527 RNT786527 RXP786527 SHL786527 SRH786527 TBD786527 TKZ786527 TUV786527 UER786527 UON786527 UYJ786527 VIF786527 VSB786527 WBX786527 WLT786527 WVP786527 H852063 JD852063 SZ852063 ACV852063 AMR852063 AWN852063 BGJ852063 BQF852063 CAB852063 CJX852063 CTT852063 DDP852063 DNL852063 DXH852063 EHD852063 EQZ852063 FAV852063 FKR852063 FUN852063 GEJ852063 GOF852063 GYB852063 HHX852063 HRT852063 IBP852063 ILL852063 IVH852063 JFD852063 JOZ852063 JYV852063 KIR852063 KSN852063 LCJ852063 LMF852063 LWB852063 MFX852063 MPT852063 MZP852063 NJL852063 NTH852063 ODD852063 OMZ852063 OWV852063 PGR852063 PQN852063 QAJ852063 QKF852063 QUB852063 RDX852063 RNT852063 RXP852063 SHL852063 SRH852063 TBD852063 TKZ852063 TUV852063 UER852063 UON852063 UYJ852063 VIF852063 VSB852063 WBX852063 WLT852063 WVP852063 H917599 JD917599 SZ917599 ACV917599 AMR917599 AWN917599 BGJ917599 BQF917599 CAB917599 CJX917599 CTT917599 DDP917599 DNL917599 DXH917599 EHD917599 EQZ917599 FAV917599 FKR917599 FUN917599 GEJ917599 GOF917599 GYB917599 HHX917599 HRT917599 IBP917599 ILL917599 IVH917599 JFD917599 JOZ917599 JYV917599 KIR917599 KSN917599 LCJ917599 LMF917599 LWB917599 MFX917599 MPT917599 MZP917599 NJL917599 NTH917599 ODD917599 OMZ917599 OWV917599 PGR917599 PQN917599 QAJ917599 QKF917599 QUB917599 RDX917599 RNT917599 RXP917599 SHL917599 SRH917599 TBD917599 TKZ917599 TUV917599 UER917599 UON917599 UYJ917599 VIF917599 VSB917599 WBX917599 WLT917599 WVP917599 H983135 JD983135 SZ983135 ACV983135 AMR983135 AWN983135 BGJ983135 BQF983135 CAB983135 CJX983135 CTT983135 DDP983135 DNL983135 DXH983135 EHD983135 EQZ983135 FAV983135 FKR983135 FUN983135 GEJ983135 GOF983135 GYB983135 HHX983135 HRT983135 IBP983135 ILL983135 IVH983135 JFD983135 JOZ983135 JYV983135 KIR983135 KSN983135 LCJ983135 LMF983135 LWB983135 MFX983135 MPT983135 MZP983135 NJL983135 NTH983135 ODD983135 OMZ983135 OWV983135 PGR983135 PQN983135 QAJ983135 QKF983135 QUB983135 RDX983135 RNT983135 RXP983135 SHL983135 SRH983135 TBD983135 TKZ983135 TUV983135 UER983135 UON983135 UYJ983135 VIF983135 VSB983135 WBX983135 WLT983135 WVP983135 F95 JB95 SX95 ACT95 AMP95 AWL95 BGH95 BQD95 BZZ95 CJV95 CTR95 DDN95 DNJ95 DXF95 EHB95 EQX95 FAT95 FKP95 FUL95 GEH95 GOD95 GXZ95 HHV95 HRR95 IBN95 ILJ95 IVF95 JFB95 JOX95 JYT95 KIP95 KSL95 LCH95 LMD95 LVZ95 MFV95 MPR95 MZN95 NJJ95 NTF95 ODB95 OMX95 OWT95 PGP95 PQL95 QAH95 QKD95 QTZ95 RDV95 RNR95 RXN95 SHJ95 SRF95 TBB95 TKX95 TUT95 UEP95 UOL95 UYH95 VID95 VRZ95 WBV95 WLR95 WVN95 F65631 JB65631 SX65631 ACT65631 AMP65631 AWL65631 BGH65631 BQD65631 BZZ65631 CJV65631 CTR65631 DDN65631 DNJ65631 DXF65631 EHB65631 EQX65631 FAT65631 FKP65631 FUL65631 GEH65631 GOD65631 GXZ65631 HHV65631 HRR65631 IBN65631 ILJ65631 IVF65631 JFB65631 JOX65631 JYT65631 KIP65631 KSL65631 LCH65631 LMD65631 LVZ65631 MFV65631 MPR65631 MZN65631 NJJ65631 NTF65631 ODB65631 OMX65631 OWT65631 PGP65631 PQL65631 QAH65631 QKD65631 QTZ65631 RDV65631 RNR65631 RXN65631 SHJ65631 SRF65631 TBB65631 TKX65631 TUT65631 UEP65631 UOL65631 UYH65631 VID65631 VRZ65631 WBV65631 WLR65631 WVN65631 F131167 JB131167 SX131167 ACT131167 AMP131167 AWL131167 BGH131167 BQD131167 BZZ131167 CJV131167 CTR131167 DDN131167 DNJ131167 DXF131167 EHB131167 EQX131167 FAT131167 FKP131167 FUL131167 GEH131167 GOD131167 GXZ131167 HHV131167 HRR131167 IBN131167 ILJ131167 IVF131167 JFB131167 JOX131167 JYT131167 KIP131167 KSL131167 LCH131167 LMD131167 LVZ131167 MFV131167 MPR131167 MZN131167 NJJ131167 NTF131167 ODB131167 OMX131167 OWT131167 PGP131167 PQL131167 QAH131167 QKD131167 QTZ131167 RDV131167 RNR131167 RXN131167 SHJ131167 SRF131167 TBB131167 TKX131167 TUT131167 UEP131167 UOL131167 UYH131167 VID131167 VRZ131167 WBV131167 WLR131167 WVN131167 F196703 JB196703 SX196703 ACT196703 AMP196703 AWL196703 BGH196703 BQD196703 BZZ196703 CJV196703 CTR196703 DDN196703 DNJ196703 DXF196703 EHB196703 EQX196703 FAT196703 FKP196703 FUL196703 GEH196703 GOD196703 GXZ196703 HHV196703 HRR196703 IBN196703 ILJ196703 IVF196703 JFB196703 JOX196703 JYT196703 KIP196703 KSL196703 LCH196703 LMD196703 LVZ196703 MFV196703 MPR196703 MZN196703 NJJ196703 NTF196703 ODB196703 OMX196703 OWT196703 PGP196703 PQL196703 QAH196703 QKD196703 QTZ196703 RDV196703 RNR196703 RXN196703 SHJ196703 SRF196703 TBB196703 TKX196703 TUT196703 UEP196703 UOL196703 UYH196703 VID196703 VRZ196703 WBV196703 WLR196703 WVN196703 F262239 JB262239 SX262239 ACT262239 AMP262239 AWL262239 BGH262239 BQD262239 BZZ262239 CJV262239 CTR262239 DDN262239 DNJ262239 DXF262239 EHB262239 EQX262239 FAT262239 FKP262239 FUL262239 GEH262239 GOD262239 GXZ262239 HHV262239 HRR262239 IBN262239 ILJ262239 IVF262239 JFB262239 JOX262239 JYT262239 KIP262239 KSL262239 LCH262239 LMD262239 LVZ262239 MFV262239 MPR262239 MZN262239 NJJ262239 NTF262239 ODB262239 OMX262239 OWT262239 PGP262239 PQL262239 QAH262239 QKD262239 QTZ262239 RDV262239 RNR262239 RXN262239 SHJ262239 SRF262239 TBB262239 TKX262239 TUT262239 UEP262239 UOL262239 UYH262239 VID262239 VRZ262239 WBV262239 WLR262239 WVN262239 F327775 JB327775 SX327775 ACT327775 AMP327775 AWL327775 BGH327775 BQD327775 BZZ327775 CJV327775 CTR327775 DDN327775 DNJ327775 DXF327775 EHB327775 EQX327775 FAT327775 FKP327775 FUL327775 GEH327775 GOD327775 GXZ327775 HHV327775 HRR327775 IBN327775 ILJ327775 IVF327775 JFB327775 JOX327775 JYT327775 KIP327775 KSL327775 LCH327775 LMD327775 LVZ327775 MFV327775 MPR327775 MZN327775 NJJ327775 NTF327775 ODB327775 OMX327775 OWT327775 PGP327775 PQL327775 QAH327775 QKD327775 QTZ327775 RDV327775 RNR327775 RXN327775 SHJ327775 SRF327775 TBB327775 TKX327775 TUT327775 UEP327775 UOL327775 UYH327775 VID327775 VRZ327775 WBV327775 WLR327775 WVN327775 F393311 JB393311 SX393311 ACT393311 AMP393311 AWL393311 BGH393311 BQD393311 BZZ393311 CJV393311 CTR393311 DDN393311 DNJ393311 DXF393311 EHB393311 EQX393311 FAT393311 FKP393311 FUL393311 GEH393311 GOD393311 GXZ393311 HHV393311 HRR393311 IBN393311 ILJ393311 IVF393311 JFB393311 JOX393311 JYT393311 KIP393311 KSL393311 LCH393311 LMD393311 LVZ393311 MFV393311 MPR393311 MZN393311 NJJ393311 NTF393311 ODB393311 OMX393311 OWT393311 PGP393311 PQL393311 QAH393311 QKD393311 QTZ393311 RDV393311 RNR393311 RXN393311 SHJ393311 SRF393311 TBB393311 TKX393311 TUT393311 UEP393311 UOL393311 UYH393311 VID393311 VRZ393311 WBV393311 WLR393311 WVN393311 F458847 JB458847 SX458847 ACT458847 AMP458847 AWL458847 BGH458847 BQD458847 BZZ458847 CJV458847 CTR458847 DDN458847 DNJ458847 DXF458847 EHB458847 EQX458847 FAT458847 FKP458847 FUL458847 GEH458847 GOD458847 GXZ458847 HHV458847 HRR458847 IBN458847 ILJ458847 IVF458847 JFB458847 JOX458847 JYT458847 KIP458847 KSL458847 LCH458847 LMD458847 LVZ458847 MFV458847 MPR458847 MZN458847 NJJ458847 NTF458847 ODB458847 OMX458847 OWT458847 PGP458847 PQL458847 QAH458847 QKD458847 QTZ458847 RDV458847 RNR458847 RXN458847 SHJ458847 SRF458847 TBB458847 TKX458847 TUT458847 UEP458847 UOL458847 UYH458847 VID458847 VRZ458847 WBV458847 WLR458847 WVN458847 F524383 JB524383 SX524383 ACT524383 AMP524383 AWL524383 BGH524383 BQD524383 BZZ524383 CJV524383 CTR524383 DDN524383 DNJ524383 DXF524383 EHB524383 EQX524383 FAT524383 FKP524383 FUL524383 GEH524383 GOD524383 GXZ524383 HHV524383 HRR524383 IBN524383 ILJ524383 IVF524383 JFB524383 JOX524383 JYT524383 KIP524383 KSL524383 LCH524383 LMD524383 LVZ524383 MFV524383 MPR524383 MZN524383 NJJ524383 NTF524383 ODB524383 OMX524383 OWT524383 PGP524383 PQL524383 QAH524383 QKD524383 QTZ524383 RDV524383 RNR524383 RXN524383 SHJ524383 SRF524383 TBB524383 TKX524383 TUT524383 UEP524383 UOL524383 UYH524383 VID524383 VRZ524383 WBV524383 WLR524383 WVN524383 F589919 JB589919 SX589919 ACT589919 AMP589919 AWL589919 BGH589919 BQD589919 BZZ589919 CJV589919 CTR589919 DDN589919 DNJ589919 DXF589919 EHB589919 EQX589919 FAT589919 FKP589919 FUL589919 GEH589919 GOD589919 GXZ589919 HHV589919 HRR589919 IBN589919 ILJ589919 IVF589919 JFB589919 JOX589919 JYT589919 KIP589919 KSL589919 LCH589919 LMD589919 LVZ589919 MFV589919 MPR589919 MZN589919 NJJ589919 NTF589919 ODB589919 OMX589919 OWT589919 PGP589919 PQL589919 QAH589919 QKD589919 QTZ589919 RDV589919 RNR589919 RXN589919 SHJ589919 SRF589919 TBB589919 TKX589919 TUT589919 UEP589919 UOL589919 UYH589919 VID589919 VRZ589919 WBV589919 WLR589919 WVN589919 F655455 JB655455 SX655455 ACT655455 AMP655455 AWL655455 BGH655455 BQD655455 BZZ655455 CJV655455 CTR655455 DDN655455 DNJ655455 DXF655455 EHB655455 EQX655455 FAT655455 FKP655455 FUL655455 GEH655455 GOD655455 GXZ655455 HHV655455 HRR655455 IBN655455 ILJ655455 IVF655455 JFB655455 JOX655455 JYT655455 KIP655455 KSL655455 LCH655455 LMD655455 LVZ655455 MFV655455 MPR655455 MZN655455 NJJ655455 NTF655455 ODB655455 OMX655455 OWT655455 PGP655455 PQL655455 QAH655455 QKD655455 QTZ655455 RDV655455 RNR655455 RXN655455 SHJ655455 SRF655455 TBB655455 TKX655455 TUT655455 UEP655455 UOL655455 UYH655455 VID655455 VRZ655455 WBV655455 WLR655455 WVN655455 F720991 JB720991 SX720991 ACT720991 AMP720991 AWL720991 BGH720991 BQD720991 BZZ720991 CJV720991 CTR720991 DDN720991 DNJ720991 DXF720991 EHB720991 EQX720991 FAT720991 FKP720991 FUL720991 GEH720991 GOD720991 GXZ720991 HHV720991 HRR720991 IBN720991 ILJ720991 IVF720991 JFB720991 JOX720991 JYT720991 KIP720991 KSL720991 LCH720991 LMD720991 LVZ720991 MFV720991 MPR720991 MZN720991 NJJ720991 NTF720991 ODB720991 OMX720991 OWT720991 PGP720991 PQL720991 QAH720991 QKD720991 QTZ720991 RDV720991 RNR720991 RXN720991 SHJ720991 SRF720991 TBB720991 TKX720991 TUT720991 UEP720991 UOL720991 UYH720991 VID720991 VRZ720991 WBV720991 WLR720991 WVN720991 F786527 JB786527 SX786527 ACT786527 AMP786527 AWL786527 BGH786527 BQD786527 BZZ786527 CJV786527 CTR786527 DDN786527 DNJ786527 DXF786527 EHB786527 EQX786527 FAT786527 FKP786527 FUL786527 GEH786527 GOD786527 GXZ786527 HHV786527 HRR786527 IBN786527 ILJ786527 IVF786527 JFB786527 JOX786527 JYT786527 KIP786527 KSL786527 LCH786527 LMD786527 LVZ786527 MFV786527 MPR786527 MZN786527 NJJ786527 NTF786527 ODB786527 OMX786527 OWT786527 PGP786527 PQL786527 QAH786527 QKD786527 QTZ786527 RDV786527 RNR786527 RXN786527 SHJ786527 SRF786527 TBB786527 TKX786527 TUT786527 UEP786527 UOL786527 UYH786527 VID786527 VRZ786527 WBV786527 WLR786527 WVN786527 F852063 JB852063 SX852063 ACT852063 AMP852063 AWL852063 BGH852063 BQD852063 BZZ852063 CJV852063 CTR852063 DDN852063 DNJ852063 DXF852063 EHB852063 EQX852063 FAT852063 FKP852063 FUL852063 GEH852063 GOD852063 GXZ852063 HHV852063 HRR852063 IBN852063 ILJ852063 IVF852063 JFB852063 JOX852063 JYT852063 KIP852063 KSL852063 LCH852063 LMD852063 LVZ852063 MFV852063 MPR852063 MZN852063 NJJ852063 NTF852063 ODB852063 OMX852063 OWT852063 PGP852063 PQL852063 QAH852063 QKD852063 QTZ852063 RDV852063 RNR852063 RXN852063 SHJ852063 SRF852063 TBB852063 TKX852063 TUT852063 UEP852063 UOL852063 UYH852063 VID852063 VRZ852063 WBV852063 WLR852063 WVN852063 F917599 JB917599 SX917599 ACT917599 AMP917599 AWL917599 BGH917599 BQD917599 BZZ917599 CJV917599 CTR917599 DDN917599 DNJ917599 DXF917599 EHB917599 EQX917599 FAT917599 FKP917599 FUL917599 GEH917599 GOD917599 GXZ917599 HHV917599 HRR917599 IBN917599 ILJ917599 IVF917599 JFB917599 JOX917599 JYT917599 KIP917599 KSL917599 LCH917599 LMD917599 LVZ917599 MFV917599 MPR917599 MZN917599 NJJ917599 NTF917599 ODB917599 OMX917599 OWT917599 PGP917599 PQL917599 QAH917599 QKD917599 QTZ917599 RDV917599 RNR917599 RXN917599 SHJ917599 SRF917599 TBB917599 TKX917599 TUT917599 UEP917599 UOL917599 UYH917599 VID917599 VRZ917599 WBV917599 WLR917599 WVN917599 F983135 JB983135 SX983135 ACT983135 AMP983135 AWL983135 BGH983135 BQD983135 BZZ983135 CJV983135 CTR983135 DDN983135 DNJ983135 DXF983135 EHB983135 EQX983135 FAT983135 FKP983135 FUL983135 GEH983135 GOD983135 GXZ983135 HHV983135 HRR983135 IBN983135 ILJ983135 IVF983135 JFB983135 JOX983135 JYT983135 KIP983135 KSL983135 LCH983135 LMD983135 LVZ983135 MFV983135 MPR983135 MZN983135 NJJ983135 NTF983135 ODB983135 OMX983135 OWT983135 PGP983135 PQL983135 QAH983135 QKD983135 QTZ983135 RDV983135 RNR983135 RXN983135 SHJ983135 SRF983135 TBB983135 TKX983135 TUT983135 UEP983135 UOL983135 UYH983135 VID983135 VRZ983135 WBV983135 WLR983135 WVN983135 D95 IZ95 SV95 ACR95 AMN95 AWJ95 BGF95 BQB95 BZX95 CJT95 CTP95 DDL95 DNH95 DXD95 EGZ95 EQV95 FAR95 FKN95 FUJ95 GEF95 GOB95 GXX95 HHT95 HRP95 IBL95 ILH95 IVD95 JEZ95 JOV95 JYR95 KIN95 KSJ95 LCF95 LMB95 LVX95 MFT95 MPP95 MZL95 NJH95 NTD95 OCZ95 OMV95 OWR95 PGN95 PQJ95 QAF95 QKB95 QTX95 RDT95 RNP95 RXL95 SHH95 SRD95 TAZ95 TKV95 TUR95 UEN95 UOJ95 UYF95 VIB95 VRX95 WBT95 WLP95 WVL95 D65631 IZ65631 SV65631 ACR65631 AMN65631 AWJ65631 BGF65631 BQB65631 BZX65631 CJT65631 CTP65631 DDL65631 DNH65631 DXD65631 EGZ65631 EQV65631 FAR65631 FKN65631 FUJ65631 GEF65631 GOB65631 GXX65631 HHT65631 HRP65631 IBL65631 ILH65631 IVD65631 JEZ65631 JOV65631 JYR65631 KIN65631 KSJ65631 LCF65631 LMB65631 LVX65631 MFT65631 MPP65631 MZL65631 NJH65631 NTD65631 OCZ65631 OMV65631 OWR65631 PGN65631 PQJ65631 QAF65631 QKB65631 QTX65631 RDT65631 RNP65631 RXL65631 SHH65631 SRD65631 TAZ65631 TKV65631 TUR65631 UEN65631 UOJ65631 UYF65631 VIB65631 VRX65631 WBT65631 WLP65631 WVL65631 D131167 IZ131167 SV131167 ACR131167 AMN131167 AWJ131167 BGF131167 BQB131167 BZX131167 CJT131167 CTP131167 DDL131167 DNH131167 DXD131167 EGZ131167 EQV131167 FAR131167 FKN131167 FUJ131167 GEF131167 GOB131167 GXX131167 HHT131167 HRP131167 IBL131167 ILH131167 IVD131167 JEZ131167 JOV131167 JYR131167 KIN131167 KSJ131167 LCF131167 LMB131167 LVX131167 MFT131167 MPP131167 MZL131167 NJH131167 NTD131167 OCZ131167 OMV131167 OWR131167 PGN131167 PQJ131167 QAF131167 QKB131167 QTX131167 RDT131167 RNP131167 RXL131167 SHH131167 SRD131167 TAZ131167 TKV131167 TUR131167 UEN131167 UOJ131167 UYF131167 VIB131167 VRX131167 WBT131167 WLP131167 WVL131167 D196703 IZ196703 SV196703 ACR196703 AMN196703 AWJ196703 BGF196703 BQB196703 BZX196703 CJT196703 CTP196703 DDL196703 DNH196703 DXD196703 EGZ196703 EQV196703 FAR196703 FKN196703 FUJ196703 GEF196703 GOB196703 GXX196703 HHT196703 HRP196703 IBL196703 ILH196703 IVD196703 JEZ196703 JOV196703 JYR196703 KIN196703 KSJ196703 LCF196703 LMB196703 LVX196703 MFT196703 MPP196703 MZL196703 NJH196703 NTD196703 OCZ196703 OMV196703 OWR196703 PGN196703 PQJ196703 QAF196703 QKB196703 QTX196703 RDT196703 RNP196703 RXL196703 SHH196703 SRD196703 TAZ196703 TKV196703 TUR196703 UEN196703 UOJ196703 UYF196703 VIB196703 VRX196703 WBT196703 WLP196703 WVL196703 D262239 IZ262239 SV262239 ACR262239 AMN262239 AWJ262239 BGF262239 BQB262239 BZX262239 CJT262239 CTP262239 DDL262239 DNH262239 DXD262239 EGZ262239 EQV262239 FAR262239 FKN262239 FUJ262239 GEF262239 GOB262239 GXX262239 HHT262239 HRP262239 IBL262239 ILH262239 IVD262239 JEZ262239 JOV262239 JYR262239 KIN262239 KSJ262239 LCF262239 LMB262239 LVX262239 MFT262239 MPP262239 MZL262239 NJH262239 NTD262239 OCZ262239 OMV262239 OWR262239 PGN262239 PQJ262239 QAF262239 QKB262239 QTX262239 RDT262239 RNP262239 RXL262239 SHH262239 SRD262239 TAZ262239 TKV262239 TUR262239 UEN262239 UOJ262239 UYF262239 VIB262239 VRX262239 WBT262239 WLP262239 WVL262239 D327775 IZ327775 SV327775 ACR327775 AMN327775 AWJ327775 BGF327775 BQB327775 BZX327775 CJT327775 CTP327775 DDL327775 DNH327775 DXD327775 EGZ327775 EQV327775 FAR327775 FKN327775 FUJ327775 GEF327775 GOB327775 GXX327775 HHT327775 HRP327775 IBL327775 ILH327775 IVD327775 JEZ327775 JOV327775 JYR327775 KIN327775 KSJ327775 LCF327775 LMB327775 LVX327775 MFT327775 MPP327775 MZL327775 NJH327775 NTD327775 OCZ327775 OMV327775 OWR327775 PGN327775 PQJ327775 QAF327775 QKB327775 QTX327775 RDT327775 RNP327775 RXL327775 SHH327775 SRD327775 TAZ327775 TKV327775 TUR327775 UEN327775 UOJ327775 UYF327775 VIB327775 VRX327775 WBT327775 WLP327775 WVL327775 D393311 IZ393311 SV393311 ACR393311 AMN393311 AWJ393311 BGF393311 BQB393311 BZX393311 CJT393311 CTP393311 DDL393311 DNH393311 DXD393311 EGZ393311 EQV393311 FAR393311 FKN393311 FUJ393311 GEF393311 GOB393311 GXX393311 HHT393311 HRP393311 IBL393311 ILH393311 IVD393311 JEZ393311 JOV393311 JYR393311 KIN393311 KSJ393311 LCF393311 LMB393311 LVX393311 MFT393311 MPP393311 MZL393311 NJH393311 NTD393311 OCZ393311 OMV393311 OWR393311 PGN393311 PQJ393311 QAF393311 QKB393311 QTX393311 RDT393311 RNP393311 RXL393311 SHH393311 SRD393311 TAZ393311 TKV393311 TUR393311 UEN393311 UOJ393311 UYF393311 VIB393311 VRX393311 WBT393311 WLP393311 WVL393311 D458847 IZ458847 SV458847 ACR458847 AMN458847 AWJ458847 BGF458847 BQB458847 BZX458847 CJT458847 CTP458847 DDL458847 DNH458847 DXD458847 EGZ458847 EQV458847 FAR458847 FKN458847 FUJ458847 GEF458847 GOB458847 GXX458847 HHT458847 HRP458847 IBL458847 ILH458847 IVD458847 JEZ458847 JOV458847 JYR458847 KIN458847 KSJ458847 LCF458847 LMB458847 LVX458847 MFT458847 MPP458847 MZL458847 NJH458847 NTD458847 OCZ458847 OMV458847 OWR458847 PGN458847 PQJ458847 QAF458847 QKB458847 QTX458847 RDT458847 RNP458847 RXL458847 SHH458847 SRD458847 TAZ458847 TKV458847 TUR458847 UEN458847 UOJ458847 UYF458847 VIB458847 VRX458847 WBT458847 WLP458847 WVL458847 D524383 IZ524383 SV524383 ACR524383 AMN524383 AWJ524383 BGF524383 BQB524383 BZX524383 CJT524383 CTP524383 DDL524383 DNH524383 DXD524383 EGZ524383 EQV524383 FAR524383 FKN524383 FUJ524383 GEF524383 GOB524383 GXX524383 HHT524383 HRP524383 IBL524383 ILH524383 IVD524383 JEZ524383 JOV524383 JYR524383 KIN524383 KSJ524383 LCF524383 LMB524383 LVX524383 MFT524383 MPP524383 MZL524383 NJH524383 NTD524383 OCZ524383 OMV524383 OWR524383 PGN524383 PQJ524383 QAF524383 QKB524383 QTX524383 RDT524383 RNP524383 RXL524383 SHH524383 SRD524383 TAZ524383 TKV524383 TUR524383 UEN524383 UOJ524383 UYF524383 VIB524383 VRX524383 WBT524383 WLP524383 WVL524383 D589919 IZ589919 SV589919 ACR589919 AMN589919 AWJ589919 BGF589919 BQB589919 BZX589919 CJT589919 CTP589919 DDL589919 DNH589919 DXD589919 EGZ589919 EQV589919 FAR589919 FKN589919 FUJ589919 GEF589919 GOB589919 GXX589919 HHT589919 HRP589919 IBL589919 ILH589919 IVD589919 JEZ589919 JOV589919 JYR589919 KIN589919 KSJ589919 LCF589919 LMB589919 LVX589919 MFT589919 MPP589919 MZL589919 NJH589919 NTD589919 OCZ589919 OMV589919 OWR589919 PGN589919 PQJ589919 QAF589919 QKB589919 QTX589919 RDT589919 RNP589919 RXL589919 SHH589919 SRD589919 TAZ589919 TKV589919 TUR589919 UEN589919 UOJ589919 UYF589919 VIB589919 VRX589919 WBT589919 WLP589919 WVL589919 D655455 IZ655455 SV655455 ACR655455 AMN655455 AWJ655455 BGF655455 BQB655455 BZX655455 CJT655455 CTP655455 DDL655455 DNH655455 DXD655455 EGZ655455 EQV655455 FAR655455 FKN655455 FUJ655455 GEF655455 GOB655455 GXX655455 HHT655455 HRP655455 IBL655455 ILH655455 IVD655455 JEZ655455 JOV655455 JYR655455 KIN655455 KSJ655455 LCF655455 LMB655455 LVX655455 MFT655455 MPP655455 MZL655455 NJH655455 NTD655455 OCZ655455 OMV655455 OWR655455 PGN655455 PQJ655455 QAF655455 QKB655455 QTX655455 RDT655455 RNP655455 RXL655455 SHH655455 SRD655455 TAZ655455 TKV655455 TUR655455 UEN655455 UOJ655455 UYF655455 VIB655455 VRX655455 WBT655455 WLP655455 WVL655455 D720991 IZ720991 SV720991 ACR720991 AMN720991 AWJ720991 BGF720991 BQB720991 BZX720991 CJT720991 CTP720991 DDL720991 DNH720991 DXD720991 EGZ720991 EQV720991 FAR720991 FKN720991 FUJ720991 GEF720991 GOB720991 GXX720991 HHT720991 HRP720991 IBL720991 ILH720991 IVD720991 JEZ720991 JOV720991 JYR720991 KIN720991 KSJ720991 LCF720991 LMB720991 LVX720991 MFT720991 MPP720991 MZL720991 NJH720991 NTD720991 OCZ720991 OMV720991 OWR720991 PGN720991 PQJ720991 QAF720991 QKB720991 QTX720991 RDT720991 RNP720991 RXL720991 SHH720991 SRD720991 TAZ720991 TKV720991 TUR720991 UEN720991 UOJ720991 UYF720991 VIB720991 VRX720991 WBT720991 WLP720991 WVL720991 D786527 IZ786527 SV786527 ACR786527 AMN786527 AWJ786527 BGF786527 BQB786527 BZX786527 CJT786527 CTP786527 DDL786527 DNH786527 DXD786527 EGZ786527 EQV786527 FAR786527 FKN786527 FUJ786527 GEF786527 GOB786527 GXX786527 HHT786527 HRP786527 IBL786527 ILH786527 IVD786527 JEZ786527 JOV786527 JYR786527 KIN786527 KSJ786527 LCF786527 LMB786527 LVX786527 MFT786527 MPP786527 MZL786527 NJH786527 NTD786527 OCZ786527 OMV786527 OWR786527 PGN786527 PQJ786527 QAF786527 QKB786527 QTX786527 RDT786527 RNP786527 RXL786527 SHH786527 SRD786527 TAZ786527 TKV786527 TUR786527 UEN786527 UOJ786527 UYF786527 VIB786527 VRX786527 WBT786527 WLP786527 WVL786527 D852063 IZ852063 SV852063 ACR852063 AMN852063 AWJ852063 BGF852063 BQB852063 BZX852063 CJT852063 CTP852063 DDL852063 DNH852063 DXD852063 EGZ852063 EQV852063 FAR852063 FKN852063 FUJ852063 GEF852063 GOB852063 GXX852063 HHT852063 HRP852063 IBL852063 ILH852063 IVD852063 JEZ852063 JOV852063 JYR852063 KIN852063 KSJ852063 LCF852063 LMB852063 LVX852063 MFT852063 MPP852063 MZL852063 NJH852063 NTD852063 OCZ852063 OMV852063 OWR852063 PGN852063 PQJ852063 QAF852063 QKB852063 QTX852063 RDT852063 RNP852063 RXL852063 SHH852063 SRD852063 TAZ852063 TKV852063 TUR852063 UEN852063 UOJ852063 UYF852063 VIB852063 VRX852063 WBT852063 WLP852063 WVL852063 D917599 IZ917599 SV917599 ACR917599 AMN917599 AWJ917599 BGF917599 BQB917599 BZX917599 CJT917599 CTP917599 DDL917599 DNH917599 DXD917599 EGZ917599 EQV917599 FAR917599 FKN917599 FUJ917599 GEF917599 GOB917599 GXX917599 HHT917599 HRP917599 IBL917599 ILH917599 IVD917599 JEZ917599 JOV917599 JYR917599 KIN917599 KSJ917599 LCF917599 LMB917599 LVX917599 MFT917599 MPP917599 MZL917599 NJH917599 NTD917599 OCZ917599 OMV917599 OWR917599 PGN917599 PQJ917599 QAF917599 QKB917599 QTX917599 RDT917599 RNP917599 RXL917599 SHH917599 SRD917599 TAZ917599 TKV917599 TUR917599 UEN917599 UOJ917599 UYF917599 VIB917599 VRX917599 WBT917599 WLP917599 WVL917599 D983135 IZ983135 SV983135 ACR983135 AMN983135 AWJ983135 BGF983135 BQB983135 BZX983135 CJT983135 CTP983135 DDL983135 DNH983135 DXD983135 EGZ983135 EQV983135 FAR983135 FKN983135 FUJ983135 GEF983135 GOB983135 GXX983135 HHT983135 HRP983135 IBL983135 ILH983135 IVD983135 JEZ983135 JOV983135 JYR983135 KIN983135 KSJ983135 LCF983135 LMB983135 LVX983135 MFT983135 MPP983135 MZL983135 NJH983135 NTD983135 OCZ983135 OMV983135 OWR983135 PGN983135 PQJ983135 QAF983135 QKB983135 QTX983135 RDT983135 RNP983135 RXL983135 SHH983135 SRD983135 TAZ983135 TKV983135 TUR983135 UEN983135 UOJ983135 UYF983135 VIB983135 VRX983135 WBT983135 WLP983135 WVL983135">
      <formula1>"bloq"</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vt: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2013-10-22T14:11:36Z</dcterms:modified>
</cp:coreProperties>
</file>