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22200" windowHeight="6870" activeTab="9"/>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s>
  <calcPr calcId="145621"/>
</workbook>
</file>

<file path=xl/calcChain.xml><?xml version="1.0" encoding="utf-8"?>
<calcChain xmlns="http://schemas.openxmlformats.org/spreadsheetml/2006/main">
  <c r="B114" i="10" l="1"/>
  <c r="C88" i="10"/>
  <c r="BF88" i="10" s="1"/>
  <c r="C87" i="10"/>
  <c r="C86" i="10"/>
  <c r="BF86" i="10" s="1"/>
  <c r="C85" i="10"/>
  <c r="C84" i="10"/>
  <c r="BF84" i="10" s="1"/>
  <c r="C83" i="10"/>
  <c r="C82" i="10"/>
  <c r="C81" i="10"/>
  <c r="C80" i="10"/>
  <c r="BF80" i="10" s="1"/>
  <c r="C79" i="10"/>
  <c r="C78" i="10"/>
  <c r="BF78" i="10" s="1"/>
  <c r="C77" i="10"/>
  <c r="C76" i="10"/>
  <c r="BF76" i="10" s="1"/>
  <c r="C75" i="10"/>
  <c r="C74" i="10"/>
  <c r="BF74" i="10" s="1"/>
  <c r="C73" i="10"/>
  <c r="C72" i="10"/>
  <c r="BF72" i="10" s="1"/>
  <c r="C71" i="10"/>
  <c r="C70" i="10"/>
  <c r="BF70" i="10" s="1"/>
  <c r="C69" i="10"/>
  <c r="C68" i="10"/>
  <c r="BF68" i="10" s="1"/>
  <c r="C67" i="10"/>
  <c r="BE63" i="10"/>
  <c r="BB63" i="10"/>
  <c r="BA63" i="10"/>
  <c r="K63" i="10"/>
  <c r="C63" i="10"/>
  <c r="BD63" i="10" s="1"/>
  <c r="BD62" i="10"/>
  <c r="C62" i="10"/>
  <c r="BF47" i="10"/>
  <c r="BC47" i="10"/>
  <c r="C47" i="10"/>
  <c r="BF46" i="10"/>
  <c r="BC46" i="10"/>
  <c r="C46" i="10"/>
  <c r="BF45" i="10"/>
  <c r="BC45" i="10"/>
  <c r="C45" i="10"/>
  <c r="BC44" i="10"/>
  <c r="L44" i="10"/>
  <c r="K44" i="10"/>
  <c r="J44" i="10"/>
  <c r="I44" i="10"/>
  <c r="H44" i="10"/>
  <c r="G44" i="10"/>
  <c r="F44" i="10"/>
  <c r="E44" i="10"/>
  <c r="D44" i="10"/>
  <c r="C44" i="10"/>
  <c r="BD43" i="10"/>
  <c r="C43" i="10"/>
  <c r="BD42" i="10"/>
  <c r="C42" i="10"/>
  <c r="BC42" i="10" s="1"/>
  <c r="BD41" i="10"/>
  <c r="C41" i="10"/>
  <c r="BD40" i="10"/>
  <c r="C40" i="10"/>
  <c r="BD39" i="10"/>
  <c r="C39" i="10"/>
  <c r="BD38" i="10"/>
  <c r="C38" i="10"/>
  <c r="BC38" i="10" s="1"/>
  <c r="BB33" i="10"/>
  <c r="C33" i="10"/>
  <c r="BE33" i="10" s="1"/>
  <c r="BB32" i="10"/>
  <c r="C32" i="10"/>
  <c r="BE32" i="10" s="1"/>
  <c r="E31" i="10"/>
  <c r="D31" i="10"/>
  <c r="C31" i="10"/>
  <c r="BE30" i="10"/>
  <c r="BB30" i="10"/>
  <c r="C30" i="10"/>
  <c r="BB29" i="10"/>
  <c r="C29" i="10"/>
  <c r="BE29" i="10" s="1"/>
  <c r="E28" i="10"/>
  <c r="C28" i="10" s="1"/>
  <c r="D28" i="10"/>
  <c r="BC21" i="10"/>
  <c r="C21" i="10"/>
  <c r="BD21" i="10" s="1"/>
  <c r="BF20" i="10"/>
  <c r="BC20" i="10"/>
  <c r="BB20" i="10"/>
  <c r="BA20" i="10"/>
  <c r="M20" i="10" s="1"/>
  <c r="C20" i="10"/>
  <c r="BD20" i="10" s="1"/>
  <c r="L19" i="10"/>
  <c r="K19" i="10"/>
  <c r="J19" i="10"/>
  <c r="I19" i="10"/>
  <c r="H19" i="10"/>
  <c r="G19" i="10"/>
  <c r="F19" i="10"/>
  <c r="E19" i="10"/>
  <c r="D19" i="10"/>
  <c r="C19" i="10"/>
  <c r="BD19" i="10" s="1"/>
  <c r="BC18" i="10"/>
  <c r="BB18" i="10"/>
  <c r="C18" i="10"/>
  <c r="C17" i="10"/>
  <c r="BC17" i="10" s="1"/>
  <c r="BC16" i="10"/>
  <c r="BB16" i="10"/>
  <c r="C16" i="10"/>
  <c r="C15" i="10"/>
  <c r="BC14" i="10"/>
  <c r="BB14" i="10"/>
  <c r="C14" i="10"/>
  <c r="C13" i="10"/>
  <c r="BC13" i="10" s="1"/>
  <c r="BC12" i="10"/>
  <c r="BB12" i="10"/>
  <c r="C12" i="10"/>
  <c r="C11" i="10"/>
  <c r="BC11" i="10" s="1"/>
  <c r="A5" i="10"/>
  <c r="A4" i="10"/>
  <c r="A3" i="10"/>
  <c r="A2" i="10"/>
  <c r="BE15" i="10" l="1"/>
  <c r="BA15" i="10"/>
  <c r="BD15" i="10"/>
  <c r="BF15" i="10"/>
  <c r="BE19" i="10"/>
  <c r="BA30" i="10"/>
  <c r="BA39" i="10"/>
  <c r="M39" i="10" s="1"/>
  <c r="BF39" i="10"/>
  <c r="BB39" i="10"/>
  <c r="BE39" i="10"/>
  <c r="BF40" i="10"/>
  <c r="BB40" i="10"/>
  <c r="BE40" i="10"/>
  <c r="BA40" i="10"/>
  <c r="M40" i="10" s="1"/>
  <c r="BA41" i="10"/>
  <c r="M41" i="10" s="1"/>
  <c r="BF41" i="10"/>
  <c r="BB41" i="10"/>
  <c r="BE41" i="10"/>
  <c r="BF43" i="10"/>
  <c r="BB43" i="10"/>
  <c r="BE43" i="10"/>
  <c r="BA43" i="10"/>
  <c r="BD44" i="10"/>
  <c r="BE44" i="10"/>
  <c r="BA44" i="10"/>
  <c r="BF44" i="10"/>
  <c r="BE12" i="10"/>
  <c r="BA12" i="10"/>
  <c r="M12" i="10" s="1"/>
  <c r="BD12" i="10"/>
  <c r="BB13" i="10"/>
  <c r="BE14" i="10"/>
  <c r="BA14" i="10"/>
  <c r="M14" i="10" s="1"/>
  <c r="BD14" i="10"/>
  <c r="BB15" i="10"/>
  <c r="BE16" i="10"/>
  <c r="BA16" i="10"/>
  <c r="M16" i="10" s="1"/>
  <c r="BD16" i="10"/>
  <c r="BB17" i="10"/>
  <c r="BE18" i="10"/>
  <c r="BA18" i="10"/>
  <c r="M18" i="10" s="1"/>
  <c r="BD18" i="10"/>
  <c r="BA19" i="10"/>
  <c r="BF19" i="10"/>
  <c r="BA21" i="10"/>
  <c r="BF21" i="10"/>
  <c r="BD45" i="10"/>
  <c r="BE45" i="10"/>
  <c r="BA45" i="10"/>
  <c r="BE46" i="10"/>
  <c r="BA46" i="10"/>
  <c r="BD46" i="10"/>
  <c r="BE47" i="10"/>
  <c r="BA47" i="10"/>
  <c r="BD47" i="10"/>
  <c r="BA62" i="10"/>
  <c r="K62" i="10" s="1"/>
  <c r="BE62" i="10"/>
  <c r="BD67" i="10"/>
  <c r="BE67" i="10"/>
  <c r="BD69" i="10"/>
  <c r="BE69" i="10"/>
  <c r="BD71" i="10"/>
  <c r="BE71" i="10"/>
  <c r="BD73" i="10"/>
  <c r="BE73" i="10"/>
  <c r="BD75" i="10"/>
  <c r="BE75" i="10"/>
  <c r="BD77" i="10"/>
  <c r="BE77" i="10"/>
  <c r="BD79" i="10"/>
  <c r="BE79" i="10"/>
  <c r="BD81" i="10"/>
  <c r="BE81" i="10"/>
  <c r="BD83" i="10"/>
  <c r="BE83" i="10"/>
  <c r="BD85" i="10"/>
  <c r="BE85" i="10"/>
  <c r="BD87" i="10"/>
  <c r="BE87" i="10"/>
  <c r="BF12" i="10"/>
  <c r="BF14" i="10"/>
  <c r="BC15" i="10"/>
  <c r="BF16" i="10"/>
  <c r="BF18" i="10"/>
  <c r="BB19" i="10"/>
  <c r="BE20" i="10"/>
  <c r="BB21" i="10"/>
  <c r="BD30" i="10"/>
  <c r="BC39" i="10"/>
  <c r="BC40" i="10"/>
  <c r="BC41" i="10"/>
  <c r="BC43" i="10"/>
  <c r="BB44" i="10"/>
  <c r="BB45" i="10"/>
  <c r="BB46" i="10"/>
  <c r="BB47" i="10"/>
  <c r="BB62" i="10"/>
  <c r="BF67" i="10"/>
  <c r="BF69" i="10"/>
  <c r="BF71" i="10"/>
  <c r="BF73" i="10"/>
  <c r="BF75" i="10"/>
  <c r="BF77" i="10"/>
  <c r="BF79" i="10"/>
  <c r="BF81" i="10"/>
  <c r="BF83" i="10"/>
  <c r="BF85" i="10"/>
  <c r="BF87" i="10"/>
  <c r="BE11" i="10"/>
  <c r="BA11" i="10"/>
  <c r="BD11" i="10"/>
  <c r="BE13" i="10"/>
  <c r="BA13" i="10"/>
  <c r="BD13" i="10"/>
  <c r="BE17" i="10"/>
  <c r="BA17" i="10"/>
  <c r="BD17" i="10"/>
  <c r="BC19" i="10"/>
  <c r="BD68" i="10"/>
  <c r="BE68" i="10"/>
  <c r="BD70" i="10"/>
  <c r="BE70" i="10"/>
  <c r="BD72" i="10"/>
  <c r="BE72" i="10"/>
  <c r="BD74" i="10"/>
  <c r="BE74" i="10"/>
  <c r="BD76" i="10"/>
  <c r="BE76" i="10"/>
  <c r="BD78" i="10"/>
  <c r="BE78" i="10"/>
  <c r="BD80" i="10"/>
  <c r="BE80" i="10"/>
  <c r="BD82" i="10"/>
  <c r="BE82" i="10"/>
  <c r="BD84" i="10"/>
  <c r="BE84" i="10"/>
  <c r="BD86" i="10"/>
  <c r="BE86" i="10"/>
  <c r="BD88" i="10"/>
  <c r="BE88" i="10"/>
  <c r="BF11" i="10"/>
  <c r="BF13" i="10"/>
  <c r="BF17" i="10"/>
  <c r="BE21" i="10"/>
  <c r="BD29" i="10"/>
  <c r="BA38" i="10"/>
  <c r="M38" i="10" s="1"/>
  <c r="BF38" i="10"/>
  <c r="BB38" i="10"/>
  <c r="BE38" i="10"/>
  <c r="BF42" i="10"/>
  <c r="BB42" i="10"/>
  <c r="BE42" i="10"/>
  <c r="BA42" i="10"/>
  <c r="BF82" i="10"/>
  <c r="BB11" i="10"/>
  <c r="BA29" i="10"/>
  <c r="B114" i="9"/>
  <c r="C88" i="9"/>
  <c r="C87" i="9"/>
  <c r="C86" i="9"/>
  <c r="C85" i="9"/>
  <c r="C84" i="9"/>
  <c r="C83" i="9"/>
  <c r="C82" i="9"/>
  <c r="C81" i="9"/>
  <c r="C80" i="9"/>
  <c r="C79" i="9"/>
  <c r="C78" i="9"/>
  <c r="C77" i="9"/>
  <c r="C76" i="9"/>
  <c r="C75" i="9"/>
  <c r="C74" i="9"/>
  <c r="C73" i="9"/>
  <c r="C72" i="9"/>
  <c r="C71" i="9"/>
  <c r="C70" i="9"/>
  <c r="C69" i="9"/>
  <c r="C68" i="9"/>
  <c r="C67" i="9"/>
  <c r="BE67" i="9" s="1"/>
  <c r="C63" i="9"/>
  <c r="BA63" i="9" s="1"/>
  <c r="C62" i="9"/>
  <c r="C47" i="9"/>
  <c r="BE47" i="9" s="1"/>
  <c r="BE46" i="9"/>
  <c r="C46" i="9"/>
  <c r="C45" i="9"/>
  <c r="BE45" i="9" s="1"/>
  <c r="L44" i="9"/>
  <c r="K44" i="9"/>
  <c r="J44" i="9"/>
  <c r="I44" i="9"/>
  <c r="H44" i="9"/>
  <c r="G44" i="9"/>
  <c r="F44" i="9"/>
  <c r="E44" i="9"/>
  <c r="D44" i="9"/>
  <c r="C43" i="9"/>
  <c r="BC43" i="9" s="1"/>
  <c r="BB42" i="9"/>
  <c r="C42" i="9"/>
  <c r="BC42" i="9" s="1"/>
  <c r="BF41" i="9"/>
  <c r="BB41" i="9"/>
  <c r="BA41" i="9"/>
  <c r="C41" i="9"/>
  <c r="BC41" i="9" s="1"/>
  <c r="BD40" i="9"/>
  <c r="C40" i="9"/>
  <c r="BC40" i="9" s="1"/>
  <c r="BF39" i="9"/>
  <c r="BB39" i="9"/>
  <c r="BA39" i="9"/>
  <c r="C39" i="9"/>
  <c r="BC39" i="9" s="1"/>
  <c r="C38" i="9"/>
  <c r="BC38" i="9" s="1"/>
  <c r="C33" i="9"/>
  <c r="BE33" i="9" s="1"/>
  <c r="BE32" i="9"/>
  <c r="BB32" i="9"/>
  <c r="C32" i="9"/>
  <c r="E31" i="9"/>
  <c r="D31" i="9"/>
  <c r="C31" i="9" s="1"/>
  <c r="C30" i="9"/>
  <c r="BE30" i="9" s="1"/>
  <c r="C29" i="9"/>
  <c r="BB29" i="9" s="1"/>
  <c r="E28" i="9"/>
  <c r="D28" i="9"/>
  <c r="C28" i="9" s="1"/>
  <c r="BC21" i="9"/>
  <c r="BB21" i="9"/>
  <c r="C21" i="9"/>
  <c r="C20" i="9"/>
  <c r="BF20" i="9" s="1"/>
  <c r="L19" i="9"/>
  <c r="K19" i="9"/>
  <c r="J19" i="9"/>
  <c r="I19" i="9"/>
  <c r="H19" i="9"/>
  <c r="G19" i="9"/>
  <c r="F19" i="9"/>
  <c r="E19" i="9"/>
  <c r="D19" i="9"/>
  <c r="C19" i="9" s="1"/>
  <c r="BC18" i="9"/>
  <c r="BA18" i="9"/>
  <c r="C18" i="9"/>
  <c r="BE18" i="9" s="1"/>
  <c r="C17" i="9"/>
  <c r="BC17" i="9" s="1"/>
  <c r="BE16" i="9"/>
  <c r="C16" i="9"/>
  <c r="BC16" i="9" s="1"/>
  <c r="BC15" i="9"/>
  <c r="C15" i="9"/>
  <c r="BD15" i="9" s="1"/>
  <c r="BC14" i="9"/>
  <c r="BA14" i="9"/>
  <c r="C14" i="9"/>
  <c r="BE14" i="9" s="1"/>
  <c r="C13" i="9"/>
  <c r="BC13" i="9" s="1"/>
  <c r="BE12" i="9"/>
  <c r="C12" i="9"/>
  <c r="BC12" i="9" s="1"/>
  <c r="BC11" i="9"/>
  <c r="C11" i="9"/>
  <c r="A5" i="9"/>
  <c r="A4" i="9"/>
  <c r="A3" i="9"/>
  <c r="A2" i="9"/>
  <c r="M11" i="10" l="1"/>
  <c r="M19" i="10"/>
  <c r="M43" i="10"/>
  <c r="M15" i="10"/>
  <c r="F29" i="10"/>
  <c r="F32" i="10"/>
  <c r="M17" i="10"/>
  <c r="M45" i="10"/>
  <c r="M21" i="10"/>
  <c r="M46" i="10"/>
  <c r="F33" i="10"/>
  <c r="F30" i="10"/>
  <c r="M42" i="10"/>
  <c r="M13" i="10"/>
  <c r="M47" i="10"/>
  <c r="M44" i="10"/>
  <c r="BC19" i="9"/>
  <c r="BB19" i="9"/>
  <c r="BD38" i="9"/>
  <c r="BE43" i="9"/>
  <c r="BE38" i="9"/>
  <c r="BE40" i="9"/>
  <c r="BD42" i="9"/>
  <c r="BF43" i="9"/>
  <c r="BA12" i="9"/>
  <c r="BA16" i="9"/>
  <c r="BB33" i="9"/>
  <c r="BA38" i="9"/>
  <c r="BF38" i="9"/>
  <c r="BD39" i="9"/>
  <c r="BA40" i="9"/>
  <c r="BF40" i="9"/>
  <c r="BD41" i="9"/>
  <c r="BE42" i="9"/>
  <c r="BB43" i="9"/>
  <c r="M43" i="9" s="1"/>
  <c r="C44" i="9"/>
  <c r="BE44" i="9" s="1"/>
  <c r="M39" i="9"/>
  <c r="BA43" i="9"/>
  <c r="BB38" i="9"/>
  <c r="BE39" i="9"/>
  <c r="BB40" i="9"/>
  <c r="M41" i="9"/>
  <c r="BE41" i="9"/>
  <c r="BA42" i="9"/>
  <c r="M42" i="9" s="1"/>
  <c r="BF42" i="9"/>
  <c r="BD43" i="9"/>
  <c r="K63" i="9"/>
  <c r="BD70" i="9"/>
  <c r="BF70" i="9"/>
  <c r="BE70" i="9"/>
  <c r="BD74" i="9"/>
  <c r="BF74" i="9"/>
  <c r="BE74" i="9"/>
  <c r="BD78" i="9"/>
  <c r="BF78" i="9"/>
  <c r="BE78" i="9"/>
  <c r="BD82" i="9"/>
  <c r="BF82" i="9"/>
  <c r="BE82" i="9"/>
  <c r="BD86" i="9"/>
  <c r="BF86" i="9"/>
  <c r="BE86" i="9"/>
  <c r="BF11" i="9"/>
  <c r="BB11" i="9"/>
  <c r="BD11" i="9"/>
  <c r="BD44" i="9"/>
  <c r="BF44" i="9"/>
  <c r="BB44" i="9"/>
  <c r="BD45" i="9"/>
  <c r="BF45" i="9"/>
  <c r="BB45" i="9"/>
  <c r="BD46" i="9"/>
  <c r="BF46" i="9"/>
  <c r="BB46" i="9"/>
  <c r="BD47" i="9"/>
  <c r="BF47" i="9"/>
  <c r="BB47" i="9"/>
  <c r="BE62" i="9"/>
  <c r="BB62" i="9"/>
  <c r="BD68" i="9"/>
  <c r="BF68" i="9"/>
  <c r="BD71" i="9"/>
  <c r="BF71" i="9"/>
  <c r="BE71" i="9"/>
  <c r="BD75" i="9"/>
  <c r="BF75" i="9"/>
  <c r="BE75" i="9"/>
  <c r="BD79" i="9"/>
  <c r="BF79" i="9"/>
  <c r="BE79" i="9"/>
  <c r="BD83" i="9"/>
  <c r="BF83" i="9"/>
  <c r="BE83" i="9"/>
  <c r="BD87" i="9"/>
  <c r="BF87" i="9"/>
  <c r="BE87" i="9"/>
  <c r="BE20" i="9"/>
  <c r="BA20" i="9"/>
  <c r="BD20" i="9"/>
  <c r="BB63" i="9"/>
  <c r="BE63" i="9"/>
  <c r="BF13" i="9"/>
  <c r="BB13" i="9"/>
  <c r="BD13" i="9"/>
  <c r="BF15" i="9"/>
  <c r="BB15" i="9"/>
  <c r="BF17" i="9"/>
  <c r="BB17" i="9"/>
  <c r="BD17" i="9"/>
  <c r="BE19" i="9"/>
  <c r="BA19" i="9"/>
  <c r="M19" i="9" s="1"/>
  <c r="BA29" i="9"/>
  <c r="BA30" i="9"/>
  <c r="BE11" i="9"/>
  <c r="BE13" i="9"/>
  <c r="BE15" i="9"/>
  <c r="BE17" i="9"/>
  <c r="BD19" i="9"/>
  <c r="BB20" i="9"/>
  <c r="BE21" i="9"/>
  <c r="BA21" i="9"/>
  <c r="M21" i="9" s="1"/>
  <c r="BD21" i="9"/>
  <c r="BD29" i="9"/>
  <c r="BB30" i="9"/>
  <c r="BA44" i="9"/>
  <c r="M44" i="9" s="1"/>
  <c r="BA45" i="9"/>
  <c r="BA46" i="9"/>
  <c r="M46" i="9" s="1"/>
  <c r="BA47" i="9"/>
  <c r="BA62" i="9"/>
  <c r="BD63" i="9"/>
  <c r="BE68" i="9"/>
  <c r="BD72" i="9"/>
  <c r="BF72" i="9"/>
  <c r="BE72" i="9"/>
  <c r="BD76" i="9"/>
  <c r="BF76" i="9"/>
  <c r="BE76" i="9"/>
  <c r="BD80" i="9"/>
  <c r="BF80" i="9"/>
  <c r="BE80" i="9"/>
  <c r="BD84" i="9"/>
  <c r="BF84" i="9"/>
  <c r="BE84" i="9"/>
  <c r="BD88" i="9"/>
  <c r="BF88" i="9"/>
  <c r="BE88" i="9"/>
  <c r="BA11" i="9"/>
  <c r="M11" i="9" s="1"/>
  <c r="BF12" i="9"/>
  <c r="BB12" i="9"/>
  <c r="M12" i="9" s="1"/>
  <c r="BD12" i="9"/>
  <c r="BA13" i="9"/>
  <c r="M13" i="9" s="1"/>
  <c r="BF14" i="9"/>
  <c r="BB14" i="9"/>
  <c r="M14" i="9" s="1"/>
  <c r="BD14" i="9"/>
  <c r="BA15" i="9"/>
  <c r="M15" i="9" s="1"/>
  <c r="BF16" i="9"/>
  <c r="BB16" i="9"/>
  <c r="BD16" i="9"/>
  <c r="BA17" i="9"/>
  <c r="M17" i="9" s="1"/>
  <c r="BF18" i="9"/>
  <c r="BB18" i="9"/>
  <c r="M18" i="9" s="1"/>
  <c r="BD18" i="9"/>
  <c r="BF19" i="9"/>
  <c r="BC20" i="9"/>
  <c r="BF21" i="9"/>
  <c r="BE29" i="9"/>
  <c r="BD30" i="9"/>
  <c r="BC44" i="9"/>
  <c r="BC45" i="9"/>
  <c r="BC46" i="9"/>
  <c r="BC47" i="9"/>
  <c r="BD62" i="9"/>
  <c r="BD67" i="9"/>
  <c r="BF67" i="9"/>
  <c r="BD69" i="9"/>
  <c r="BF69" i="9"/>
  <c r="BE69" i="9"/>
  <c r="BD73" i="9"/>
  <c r="BF73" i="9"/>
  <c r="BE73" i="9"/>
  <c r="BD77" i="9"/>
  <c r="BF77" i="9"/>
  <c r="BE77" i="9"/>
  <c r="BD81" i="9"/>
  <c r="BF81" i="9"/>
  <c r="BE81" i="9"/>
  <c r="BD85" i="9"/>
  <c r="BF85" i="9"/>
  <c r="BE85" i="9"/>
  <c r="B114" i="8"/>
  <c r="C88" i="8"/>
  <c r="BD88" i="8" s="1"/>
  <c r="C87" i="8"/>
  <c r="BD87" i="8" s="1"/>
  <c r="C86" i="8"/>
  <c r="BD86" i="8" s="1"/>
  <c r="C85" i="8"/>
  <c r="BD85" i="8" s="1"/>
  <c r="C84" i="8"/>
  <c r="BD84" i="8" s="1"/>
  <c r="C83" i="8"/>
  <c r="BD83" i="8" s="1"/>
  <c r="C82" i="8"/>
  <c r="BD82" i="8" s="1"/>
  <c r="C81" i="8"/>
  <c r="BD81" i="8" s="1"/>
  <c r="C80" i="8"/>
  <c r="BD80" i="8" s="1"/>
  <c r="C79" i="8"/>
  <c r="C78" i="8"/>
  <c r="C77" i="8"/>
  <c r="C76" i="8"/>
  <c r="C75" i="8"/>
  <c r="C74" i="8"/>
  <c r="C73" i="8"/>
  <c r="C72" i="8"/>
  <c r="C71" i="8"/>
  <c r="C70" i="8"/>
  <c r="C69" i="8"/>
  <c r="C68" i="8"/>
  <c r="C67" i="8"/>
  <c r="BE67" i="8" s="1"/>
  <c r="C63" i="8"/>
  <c r="BA63" i="8" s="1"/>
  <c r="C62" i="8"/>
  <c r="C47" i="8"/>
  <c r="BE47" i="8" s="1"/>
  <c r="C46" i="8"/>
  <c r="BE46" i="8" s="1"/>
  <c r="C45" i="8"/>
  <c r="BE45" i="8" s="1"/>
  <c r="L44" i="8"/>
  <c r="K44" i="8"/>
  <c r="J44" i="8"/>
  <c r="I44" i="8"/>
  <c r="H44" i="8"/>
  <c r="G44" i="8"/>
  <c r="F44" i="8"/>
  <c r="E44" i="8"/>
  <c r="D44" i="8"/>
  <c r="C44" i="8" s="1"/>
  <c r="BE44" i="8" s="1"/>
  <c r="C43" i="8"/>
  <c r="BE43" i="8" s="1"/>
  <c r="C42" i="8"/>
  <c r="BE42" i="8" s="1"/>
  <c r="C41" i="8"/>
  <c r="BE41" i="8" s="1"/>
  <c r="C40" i="8"/>
  <c r="BE40" i="8" s="1"/>
  <c r="C39" i="8"/>
  <c r="BE39" i="8" s="1"/>
  <c r="C38" i="8"/>
  <c r="BE38" i="8" s="1"/>
  <c r="C33" i="8"/>
  <c r="BB33" i="8" s="1"/>
  <c r="C32" i="8"/>
  <c r="BB32" i="8" s="1"/>
  <c r="E31" i="8"/>
  <c r="D31" i="8"/>
  <c r="C30" i="8"/>
  <c r="C29" i="8"/>
  <c r="E28" i="8"/>
  <c r="D28" i="8"/>
  <c r="C28" i="8" s="1"/>
  <c r="C21" i="8"/>
  <c r="BC21" i="8" s="1"/>
  <c r="C20" i="8"/>
  <c r="BC20" i="8" s="1"/>
  <c r="L19" i="8"/>
  <c r="K19" i="8"/>
  <c r="J19" i="8"/>
  <c r="I19" i="8"/>
  <c r="H19" i="8"/>
  <c r="G19" i="8"/>
  <c r="F19" i="8"/>
  <c r="E19" i="8"/>
  <c r="C19" i="8" s="1"/>
  <c r="D19" i="8"/>
  <c r="C18" i="8"/>
  <c r="BE18" i="8" s="1"/>
  <c r="C17" i="8"/>
  <c r="BE17" i="8" s="1"/>
  <c r="BE16" i="8"/>
  <c r="C16" i="8"/>
  <c r="BC16" i="8" s="1"/>
  <c r="BE15" i="8"/>
  <c r="BC15" i="8"/>
  <c r="C15" i="8"/>
  <c r="C14" i="8"/>
  <c r="BE14" i="8" s="1"/>
  <c r="C13" i="8"/>
  <c r="BD30" i="8" s="1"/>
  <c r="BE12" i="8"/>
  <c r="C12" i="8"/>
  <c r="BC12" i="8" s="1"/>
  <c r="BE11" i="8"/>
  <c r="BC11" i="8"/>
  <c r="C11" i="8"/>
  <c r="A5" i="8"/>
  <c r="A4" i="8"/>
  <c r="A3" i="8"/>
  <c r="A2" i="8"/>
  <c r="A200" i="10" l="1"/>
  <c r="BA30" i="8"/>
  <c r="F33" i="8" s="1"/>
  <c r="BC14" i="8"/>
  <c r="BC18" i="8"/>
  <c r="BB21" i="8"/>
  <c r="BE32" i="8"/>
  <c r="BB39" i="8"/>
  <c r="BB41" i="8"/>
  <c r="BB42" i="8"/>
  <c r="BC13" i="8"/>
  <c r="BC17" i="8"/>
  <c r="BD20" i="8"/>
  <c r="BD39" i="8"/>
  <c r="BD40" i="8"/>
  <c r="BD42" i="8"/>
  <c r="BD43" i="8"/>
  <c r="BE13" i="8"/>
  <c r="BF20" i="8"/>
  <c r="BF21" i="8"/>
  <c r="C31" i="8"/>
  <c r="BE33" i="8"/>
  <c r="BF38" i="8"/>
  <c r="BF39" i="8"/>
  <c r="BF40" i="8"/>
  <c r="BF41" i="8"/>
  <c r="BF42" i="8"/>
  <c r="BF43" i="8"/>
  <c r="M38" i="9"/>
  <c r="BB20" i="8"/>
  <c r="BB38" i="8"/>
  <c r="BB40" i="8"/>
  <c r="BB43" i="8"/>
  <c r="BD21" i="8"/>
  <c r="BD38" i="8"/>
  <c r="BD41" i="8"/>
  <c r="M16" i="9"/>
  <c r="M40" i="9"/>
  <c r="K62" i="9"/>
  <c r="F30" i="9"/>
  <c r="F33" i="9"/>
  <c r="M47" i="9"/>
  <c r="F32" i="9"/>
  <c r="F29" i="9"/>
  <c r="M45" i="9"/>
  <c r="M20" i="9"/>
  <c r="BC19" i="8"/>
  <c r="BE19" i="8"/>
  <c r="BA19" i="8"/>
  <c r="M19" i="8" s="1"/>
  <c r="BF19" i="8"/>
  <c r="BD19" i="8"/>
  <c r="BB19" i="8"/>
  <c r="BE29" i="8"/>
  <c r="BB29" i="8"/>
  <c r="BD74" i="8"/>
  <c r="BF74" i="8"/>
  <c r="BE74" i="8"/>
  <c r="BD44" i="8"/>
  <c r="BF44" i="8"/>
  <c r="BB44" i="8"/>
  <c r="BD45" i="8"/>
  <c r="BF45" i="8"/>
  <c r="BB45" i="8"/>
  <c r="BD47" i="8"/>
  <c r="BF47" i="8"/>
  <c r="BB47" i="8"/>
  <c r="BD71" i="8"/>
  <c r="BF71" i="8"/>
  <c r="BE71" i="8"/>
  <c r="BD75" i="8"/>
  <c r="BF75" i="8"/>
  <c r="BE75" i="8"/>
  <c r="BD79" i="8"/>
  <c r="BF79" i="8"/>
  <c r="BE79" i="8"/>
  <c r="BB63" i="8"/>
  <c r="K63" i="8" s="1"/>
  <c r="BE63" i="8"/>
  <c r="BD70" i="8"/>
  <c r="BF70" i="8"/>
  <c r="BE70" i="8"/>
  <c r="BD78" i="8"/>
  <c r="BF78" i="8"/>
  <c r="BE78" i="8"/>
  <c r="BA29" i="8"/>
  <c r="BD46" i="8"/>
  <c r="BF46" i="8"/>
  <c r="BB46" i="8"/>
  <c r="BE62" i="8"/>
  <c r="BB62" i="8"/>
  <c r="BD68" i="8"/>
  <c r="BF68" i="8"/>
  <c r="BD11" i="8"/>
  <c r="BF11" i="8"/>
  <c r="BB11" i="8"/>
  <c r="BD12" i="8"/>
  <c r="BF12" i="8"/>
  <c r="BB12" i="8"/>
  <c r="BD13" i="8"/>
  <c r="BF13" i="8"/>
  <c r="BB13" i="8"/>
  <c r="BD14" i="8"/>
  <c r="BF14" i="8"/>
  <c r="BB14" i="8"/>
  <c r="BD15" i="8"/>
  <c r="BF15" i="8"/>
  <c r="BB15" i="8"/>
  <c r="BD16" i="8"/>
  <c r="BF16" i="8"/>
  <c r="BB16" i="8"/>
  <c r="BD17" i="8"/>
  <c r="BF17" i="8"/>
  <c r="BB17" i="8"/>
  <c r="BD18" i="8"/>
  <c r="BF18" i="8"/>
  <c r="BB18" i="8"/>
  <c r="BD29" i="8"/>
  <c r="BA44" i="8"/>
  <c r="BA45" i="8"/>
  <c r="BA46" i="8"/>
  <c r="BA47" i="8"/>
  <c r="BA62" i="8"/>
  <c r="K62" i="8" s="1"/>
  <c r="BD63" i="8"/>
  <c r="BE68" i="8"/>
  <c r="BD72" i="8"/>
  <c r="BF72" i="8"/>
  <c r="BE72" i="8"/>
  <c r="BD76" i="8"/>
  <c r="BF76" i="8"/>
  <c r="BE76" i="8"/>
  <c r="BA11" i="8"/>
  <c r="M11" i="8" s="1"/>
  <c r="BA12" i="8"/>
  <c r="BA13" i="8"/>
  <c r="M13" i="8" s="1"/>
  <c r="BA14" i="8"/>
  <c r="BA15" i="8"/>
  <c r="M15" i="8" s="1"/>
  <c r="BA16" i="8"/>
  <c r="BA17" i="8"/>
  <c r="M17" i="8" s="1"/>
  <c r="BA18" i="8"/>
  <c r="BB30" i="8"/>
  <c r="F30" i="8" s="1"/>
  <c r="BE30" i="8"/>
  <c r="BC44" i="8"/>
  <c r="BC45" i="8"/>
  <c r="BC46" i="8"/>
  <c r="BC47" i="8"/>
  <c r="BD62" i="8"/>
  <c r="BD67" i="8"/>
  <c r="BF67" i="8"/>
  <c r="BD69" i="8"/>
  <c r="BF69" i="8"/>
  <c r="BE69" i="8"/>
  <c r="BD73" i="8"/>
  <c r="BF73" i="8"/>
  <c r="BE73" i="8"/>
  <c r="BD77" i="8"/>
  <c r="BF77" i="8"/>
  <c r="BE77" i="8"/>
  <c r="BE80" i="8"/>
  <c r="BE81" i="8"/>
  <c r="BE82" i="8"/>
  <c r="BE83" i="8"/>
  <c r="BE84" i="8"/>
  <c r="BE85" i="8"/>
  <c r="BE86" i="8"/>
  <c r="BE87" i="8"/>
  <c r="BE88" i="8"/>
  <c r="BA20" i="8"/>
  <c r="M20" i="8" s="1"/>
  <c r="BE20" i="8"/>
  <c r="BA21" i="8"/>
  <c r="M21" i="8" s="1"/>
  <c r="BE21" i="8"/>
  <c r="BC38" i="8"/>
  <c r="BC39" i="8"/>
  <c r="BC40" i="8"/>
  <c r="BC41" i="8"/>
  <c r="BC42" i="8"/>
  <c r="BC43" i="8"/>
  <c r="BF80" i="8"/>
  <c r="BF81" i="8"/>
  <c r="BF82" i="8"/>
  <c r="BF83" i="8"/>
  <c r="BF84" i="8"/>
  <c r="BF85" i="8"/>
  <c r="BF86" i="8"/>
  <c r="BF87" i="8"/>
  <c r="BF88" i="8"/>
  <c r="BA38" i="8"/>
  <c r="BA39" i="8"/>
  <c r="BA40" i="8"/>
  <c r="BA41" i="8"/>
  <c r="BA42" i="8"/>
  <c r="BA43" i="8"/>
  <c r="B114" i="7"/>
  <c r="C88" i="7"/>
  <c r="C87" i="7"/>
  <c r="C86" i="7"/>
  <c r="C85" i="7"/>
  <c r="C84" i="7"/>
  <c r="C83" i="7"/>
  <c r="C82" i="7"/>
  <c r="C81" i="7"/>
  <c r="C80" i="7"/>
  <c r="C79" i="7"/>
  <c r="C78" i="7"/>
  <c r="C77" i="7"/>
  <c r="C76" i="7"/>
  <c r="C75" i="7"/>
  <c r="C74" i="7"/>
  <c r="C73" i="7"/>
  <c r="C72" i="7"/>
  <c r="C71" i="7"/>
  <c r="C70" i="7"/>
  <c r="C69" i="7"/>
  <c r="C68" i="7"/>
  <c r="C67" i="7"/>
  <c r="BD63" i="7"/>
  <c r="C63" i="7"/>
  <c r="BA63" i="7" s="1"/>
  <c r="C62" i="7"/>
  <c r="C47" i="7"/>
  <c r="C46" i="7"/>
  <c r="C45" i="7"/>
  <c r="L44" i="7"/>
  <c r="K44" i="7"/>
  <c r="J44" i="7"/>
  <c r="I44" i="7"/>
  <c r="H44" i="7"/>
  <c r="G44" i="7"/>
  <c r="F44" i="7"/>
  <c r="E44" i="7"/>
  <c r="D44" i="7"/>
  <c r="BF43" i="7"/>
  <c r="BB43" i="7"/>
  <c r="BA43" i="7"/>
  <c r="C43" i="7"/>
  <c r="BC43" i="7" s="1"/>
  <c r="BD42" i="7"/>
  <c r="C42" i="7"/>
  <c r="BC42" i="7" s="1"/>
  <c r="BF41" i="7"/>
  <c r="BE41" i="7"/>
  <c r="BB41" i="7"/>
  <c r="BA41" i="7"/>
  <c r="M41" i="7" s="1"/>
  <c r="C41" i="7"/>
  <c r="BC41" i="7" s="1"/>
  <c r="C40" i="7"/>
  <c r="BC40" i="7" s="1"/>
  <c r="BF39" i="7"/>
  <c r="BD39" i="7"/>
  <c r="BB39" i="7"/>
  <c r="M39" i="7" s="1"/>
  <c r="BA39" i="7"/>
  <c r="C39" i="7"/>
  <c r="BC39" i="7" s="1"/>
  <c r="C38" i="7"/>
  <c r="BC38" i="7" s="1"/>
  <c r="C33" i="7"/>
  <c r="BB33" i="7" s="1"/>
  <c r="BE32" i="7"/>
  <c r="BB32" i="7"/>
  <c r="C32" i="7"/>
  <c r="E31" i="7"/>
  <c r="D31" i="7"/>
  <c r="C30" i="7"/>
  <c r="C29" i="7"/>
  <c r="E28" i="7"/>
  <c r="D28" i="7"/>
  <c r="C28" i="7" s="1"/>
  <c r="C21" i="7"/>
  <c r="BC21" i="7" s="1"/>
  <c r="C20" i="7"/>
  <c r="BC20" i="7" s="1"/>
  <c r="L19" i="7"/>
  <c r="K19" i="7"/>
  <c r="J19" i="7"/>
  <c r="I19" i="7"/>
  <c r="H19" i="7"/>
  <c r="G19" i="7"/>
  <c r="F19" i="7"/>
  <c r="E19" i="7"/>
  <c r="C19" i="7" s="1"/>
  <c r="D19" i="7"/>
  <c r="C18" i="7"/>
  <c r="BC18" i="7" s="1"/>
  <c r="C17" i="7"/>
  <c r="C16" i="7"/>
  <c r="BC16" i="7" s="1"/>
  <c r="C15" i="7"/>
  <c r="BC15" i="7" s="1"/>
  <c r="C14" i="7"/>
  <c r="BC14" i="7" s="1"/>
  <c r="C13" i="7"/>
  <c r="C12" i="7"/>
  <c r="BC12" i="7" s="1"/>
  <c r="C11" i="7"/>
  <c r="A5" i="7"/>
  <c r="A4" i="7"/>
  <c r="A3" i="7"/>
  <c r="A2" i="7"/>
  <c r="BA12" i="7" l="1"/>
  <c r="BA16" i="7"/>
  <c r="BB20" i="7"/>
  <c r="C31" i="7"/>
  <c r="BA38" i="7"/>
  <c r="BF38" i="7"/>
  <c r="BA40" i="7"/>
  <c r="M40" i="7" s="1"/>
  <c r="M43" i="7"/>
  <c r="BF20" i="7"/>
  <c r="BF21" i="7"/>
  <c r="BE33" i="7"/>
  <c r="BD38" i="7"/>
  <c r="BD40" i="7"/>
  <c r="BB42" i="7"/>
  <c r="BE43" i="7"/>
  <c r="M45" i="8"/>
  <c r="BE38" i="7"/>
  <c r="BE40" i="7"/>
  <c r="BA14" i="7"/>
  <c r="M14" i="7" s="1"/>
  <c r="BA18" i="7"/>
  <c r="BB21" i="7"/>
  <c r="BF40" i="7"/>
  <c r="BE42" i="7"/>
  <c r="C44" i="7"/>
  <c r="BD20" i="7"/>
  <c r="BD21" i="7"/>
  <c r="BB38" i="7"/>
  <c r="M38" i="7" s="1"/>
  <c r="BE39" i="7"/>
  <c r="BB40" i="7"/>
  <c r="BD41" i="7"/>
  <c r="BA42" i="7"/>
  <c r="BF42" i="7"/>
  <c r="BD43" i="7"/>
  <c r="M41" i="8"/>
  <c r="M16" i="8"/>
  <c r="M12" i="8"/>
  <c r="M46" i="8"/>
  <c r="A200" i="9"/>
  <c r="F29" i="8"/>
  <c r="F32" i="8"/>
  <c r="M40" i="8"/>
  <c r="M43" i="8"/>
  <c r="M39" i="8"/>
  <c r="M18" i="8"/>
  <c r="M14" i="8"/>
  <c r="M44" i="8"/>
  <c r="M42" i="8"/>
  <c r="M38" i="8"/>
  <c r="M47" i="8"/>
  <c r="BC19" i="7"/>
  <c r="BE19" i="7"/>
  <c r="BA19" i="7"/>
  <c r="BD19" i="7"/>
  <c r="BB19" i="7"/>
  <c r="BF19" i="7"/>
  <c r="BF11" i="7"/>
  <c r="BB11" i="7"/>
  <c r="BD11" i="7"/>
  <c r="BF13" i="7"/>
  <c r="BB13" i="7"/>
  <c r="BF17" i="7"/>
  <c r="BB17" i="7"/>
  <c r="BD17" i="7"/>
  <c r="BB30" i="7"/>
  <c r="BE30" i="7"/>
  <c r="BD44" i="7"/>
  <c r="BF44" i="7"/>
  <c r="BB44" i="7"/>
  <c r="BD45" i="7"/>
  <c r="BF45" i="7"/>
  <c r="BB45" i="7"/>
  <c r="BD46" i="7"/>
  <c r="BF46" i="7"/>
  <c r="BB46" i="7"/>
  <c r="BD47" i="7"/>
  <c r="BF47" i="7"/>
  <c r="BB47" i="7"/>
  <c r="BE62" i="7"/>
  <c r="BB62" i="7"/>
  <c r="BD68" i="7"/>
  <c r="BF68" i="7"/>
  <c r="BE68" i="7"/>
  <c r="BD72" i="7"/>
  <c r="BF72" i="7"/>
  <c r="BE72" i="7"/>
  <c r="BD76" i="7"/>
  <c r="BF76" i="7"/>
  <c r="BE76" i="7"/>
  <c r="BD80" i="7"/>
  <c r="BF80" i="7"/>
  <c r="BE80" i="7"/>
  <c r="BD84" i="7"/>
  <c r="BF84" i="7"/>
  <c r="BE84" i="7"/>
  <c r="BD88" i="7"/>
  <c r="BF88" i="7"/>
  <c r="BE88" i="7"/>
  <c r="BE29" i="7"/>
  <c r="BB29" i="7"/>
  <c r="BA30" i="7"/>
  <c r="BA44" i="7"/>
  <c r="M44" i="7" s="1"/>
  <c r="BA45" i="7"/>
  <c r="BA46" i="7"/>
  <c r="BA47" i="7"/>
  <c r="M47" i="7" s="1"/>
  <c r="BA62" i="7"/>
  <c r="K62" i="7" s="1"/>
  <c r="BD69" i="7"/>
  <c r="BF69" i="7"/>
  <c r="BE69" i="7"/>
  <c r="BD81" i="7"/>
  <c r="BF81" i="7"/>
  <c r="BE81" i="7"/>
  <c r="BA11" i="7"/>
  <c r="BF12" i="7"/>
  <c r="BB12" i="7"/>
  <c r="M12" i="7" s="1"/>
  <c r="BD12" i="7"/>
  <c r="BA13" i="7"/>
  <c r="BF14" i="7"/>
  <c r="BB14" i="7"/>
  <c r="BD14" i="7"/>
  <c r="BA15" i="7"/>
  <c r="BF16" i="7"/>
  <c r="BB16" i="7"/>
  <c r="M16" i="7" s="1"/>
  <c r="BD16" i="7"/>
  <c r="BA17" i="7"/>
  <c r="BD18" i="7"/>
  <c r="BF18" i="7"/>
  <c r="BB18" i="7"/>
  <c r="M18" i="7" s="1"/>
  <c r="BE18" i="7"/>
  <c r="BA29" i="7"/>
  <c r="BD30" i="7"/>
  <c r="BC44" i="7"/>
  <c r="BC45" i="7"/>
  <c r="BC46" i="7"/>
  <c r="BC47" i="7"/>
  <c r="BD62" i="7"/>
  <c r="BD67" i="7"/>
  <c r="BF67" i="7"/>
  <c r="BD70" i="7"/>
  <c r="BF70" i="7"/>
  <c r="BE70" i="7"/>
  <c r="BD74" i="7"/>
  <c r="BF74" i="7"/>
  <c r="BE74" i="7"/>
  <c r="BD78" i="7"/>
  <c r="BF78" i="7"/>
  <c r="BE78" i="7"/>
  <c r="BD82" i="7"/>
  <c r="BF82" i="7"/>
  <c r="BE82" i="7"/>
  <c r="BD86" i="7"/>
  <c r="BF86" i="7"/>
  <c r="BE86" i="7"/>
  <c r="BC11" i="7"/>
  <c r="BE12" i="7"/>
  <c r="BC13" i="7"/>
  <c r="BE14" i="7"/>
  <c r="BE16" i="7"/>
  <c r="BC17" i="7"/>
  <c r="BD29" i="7"/>
  <c r="BE44" i="7"/>
  <c r="BE45" i="7"/>
  <c r="BE46" i="7"/>
  <c r="BE47" i="7"/>
  <c r="BB63" i="7"/>
  <c r="K63" i="7" s="1"/>
  <c r="BE63" i="7"/>
  <c r="BE67" i="7"/>
  <c r="BD71" i="7"/>
  <c r="BF71" i="7"/>
  <c r="BE71" i="7"/>
  <c r="BD75" i="7"/>
  <c r="BF75" i="7"/>
  <c r="BE75" i="7"/>
  <c r="BD79" i="7"/>
  <c r="BF79" i="7"/>
  <c r="BE79" i="7"/>
  <c r="BD83" i="7"/>
  <c r="BF83" i="7"/>
  <c r="BE83" i="7"/>
  <c r="BD87" i="7"/>
  <c r="BF87" i="7"/>
  <c r="BE87" i="7"/>
  <c r="BD13" i="7"/>
  <c r="BF15" i="7"/>
  <c r="BB15" i="7"/>
  <c r="BD15" i="7"/>
  <c r="BE11" i="7"/>
  <c r="BE13" i="7"/>
  <c r="BE15" i="7"/>
  <c r="BE17" i="7"/>
  <c r="BD73" i="7"/>
  <c r="BF73" i="7"/>
  <c r="BE73" i="7"/>
  <c r="BD77" i="7"/>
  <c r="BF77" i="7"/>
  <c r="BE77" i="7"/>
  <c r="BD85" i="7"/>
  <c r="BF85" i="7"/>
  <c r="BE85" i="7"/>
  <c r="BA20" i="7"/>
  <c r="BE20" i="7"/>
  <c r="BA21" i="7"/>
  <c r="M21" i="7" s="1"/>
  <c r="BE21" i="7"/>
  <c r="B114" i="6"/>
  <c r="BE88" i="6"/>
  <c r="BD88" i="6"/>
  <c r="C88" i="6"/>
  <c r="BF88" i="6" s="1"/>
  <c r="C87" i="6"/>
  <c r="BF87" i="6" s="1"/>
  <c r="C86" i="6"/>
  <c r="BF86" i="6" s="1"/>
  <c r="BE85" i="6"/>
  <c r="BD85" i="6"/>
  <c r="C85" i="6"/>
  <c r="BF85" i="6" s="1"/>
  <c r="BE84" i="6"/>
  <c r="BD84" i="6"/>
  <c r="C84" i="6"/>
  <c r="BF84" i="6" s="1"/>
  <c r="C83" i="6"/>
  <c r="BF83" i="6" s="1"/>
  <c r="C82" i="6"/>
  <c r="BF82" i="6" s="1"/>
  <c r="BE81" i="6"/>
  <c r="BD81" i="6"/>
  <c r="C81" i="6"/>
  <c r="BF81" i="6" s="1"/>
  <c r="BE80" i="6"/>
  <c r="BD80" i="6"/>
  <c r="C80" i="6"/>
  <c r="BF80" i="6" s="1"/>
  <c r="C79" i="6"/>
  <c r="BF79" i="6" s="1"/>
  <c r="C78" i="6"/>
  <c r="BF78" i="6" s="1"/>
  <c r="BE77" i="6"/>
  <c r="BD77" i="6"/>
  <c r="C77" i="6"/>
  <c r="BF77" i="6" s="1"/>
  <c r="BE76" i="6"/>
  <c r="BD76" i="6"/>
  <c r="C76" i="6"/>
  <c r="BF76" i="6" s="1"/>
  <c r="C75" i="6"/>
  <c r="BF75" i="6" s="1"/>
  <c r="C74" i="6"/>
  <c r="BF74" i="6" s="1"/>
  <c r="BE73" i="6"/>
  <c r="BD73" i="6"/>
  <c r="C73" i="6"/>
  <c r="BF73" i="6" s="1"/>
  <c r="BE72" i="6"/>
  <c r="BD72" i="6"/>
  <c r="C72" i="6"/>
  <c r="BF72" i="6" s="1"/>
  <c r="C71" i="6"/>
  <c r="BF71" i="6" s="1"/>
  <c r="C70" i="6"/>
  <c r="BF70" i="6" s="1"/>
  <c r="BE69" i="6"/>
  <c r="BD69" i="6"/>
  <c r="C69" i="6"/>
  <c r="BF69" i="6" s="1"/>
  <c r="BE68" i="6"/>
  <c r="BD68" i="6"/>
  <c r="C68" i="6"/>
  <c r="BF68" i="6" s="1"/>
  <c r="C67" i="6"/>
  <c r="BF67" i="6" s="1"/>
  <c r="BB63" i="6"/>
  <c r="C63" i="6"/>
  <c r="BA63" i="6" s="1"/>
  <c r="BE62" i="6"/>
  <c r="BA62" i="6"/>
  <c r="C62" i="6"/>
  <c r="BD62" i="6" s="1"/>
  <c r="BD47" i="6"/>
  <c r="BA47" i="6"/>
  <c r="C47" i="6"/>
  <c r="BC47" i="6" s="1"/>
  <c r="BD46" i="6"/>
  <c r="BA46" i="6"/>
  <c r="C46" i="6"/>
  <c r="BC46" i="6" s="1"/>
  <c r="BD45" i="6"/>
  <c r="BA45" i="6"/>
  <c r="C45" i="6"/>
  <c r="BC45" i="6" s="1"/>
  <c r="L44" i="6"/>
  <c r="K44" i="6"/>
  <c r="J44" i="6"/>
  <c r="I44" i="6"/>
  <c r="H44" i="6"/>
  <c r="G44" i="6"/>
  <c r="F44" i="6"/>
  <c r="E44" i="6"/>
  <c r="D44" i="6"/>
  <c r="C43" i="6"/>
  <c r="BC43" i="6" s="1"/>
  <c r="BF42" i="6"/>
  <c r="BD42" i="6"/>
  <c r="BB42" i="6"/>
  <c r="BA42" i="6"/>
  <c r="C42" i="6"/>
  <c r="BC42" i="6" s="1"/>
  <c r="C41" i="6"/>
  <c r="BC41" i="6" s="1"/>
  <c r="BF40" i="6"/>
  <c r="BD40" i="6"/>
  <c r="BB40" i="6"/>
  <c r="BA40" i="6"/>
  <c r="C40" i="6"/>
  <c r="BC40" i="6" s="1"/>
  <c r="C39" i="6"/>
  <c r="BC39" i="6" s="1"/>
  <c r="BF38" i="6"/>
  <c r="BD38" i="6"/>
  <c r="BB38" i="6"/>
  <c r="BA38" i="6"/>
  <c r="C38" i="6"/>
  <c r="BC38" i="6" s="1"/>
  <c r="BE33" i="6"/>
  <c r="BB33" i="6"/>
  <c r="C33" i="6"/>
  <c r="C32" i="6"/>
  <c r="BE32" i="6" s="1"/>
  <c r="E31" i="6"/>
  <c r="D31" i="6"/>
  <c r="C30" i="6"/>
  <c r="BA30" i="6" s="1"/>
  <c r="C29" i="6"/>
  <c r="E28" i="6"/>
  <c r="D28" i="6"/>
  <c r="C28" i="6" s="1"/>
  <c r="C21" i="6"/>
  <c r="BF21" i="6" s="1"/>
  <c r="C20" i="6"/>
  <c r="BF20" i="6" s="1"/>
  <c r="L19" i="6"/>
  <c r="K19" i="6"/>
  <c r="J19" i="6"/>
  <c r="I19" i="6"/>
  <c r="H19" i="6"/>
  <c r="G19" i="6"/>
  <c r="F19" i="6"/>
  <c r="E19" i="6"/>
  <c r="D19" i="6"/>
  <c r="BD18" i="6"/>
  <c r="BA18" i="6"/>
  <c r="C18" i="6"/>
  <c r="BC18" i="6" s="1"/>
  <c r="BD17" i="6"/>
  <c r="BA17" i="6"/>
  <c r="C17" i="6"/>
  <c r="BC17" i="6" s="1"/>
  <c r="BD16" i="6"/>
  <c r="BA16" i="6"/>
  <c r="C16" i="6"/>
  <c r="BC16" i="6" s="1"/>
  <c r="BD15" i="6"/>
  <c r="BA15" i="6"/>
  <c r="C15" i="6"/>
  <c r="BC15" i="6" s="1"/>
  <c r="BD14" i="6"/>
  <c r="BA14" i="6"/>
  <c r="C14" i="6"/>
  <c r="BC14" i="6" s="1"/>
  <c r="BD13" i="6"/>
  <c r="BA13" i="6"/>
  <c r="C13" i="6"/>
  <c r="BC13" i="6" s="1"/>
  <c r="BD12" i="6"/>
  <c r="BA12" i="6"/>
  <c r="C12" i="6"/>
  <c r="BC12" i="6" s="1"/>
  <c r="BD11" i="6"/>
  <c r="BA11" i="6"/>
  <c r="C11" i="6"/>
  <c r="BC11" i="6" s="1"/>
  <c r="A5" i="6"/>
  <c r="A4" i="6"/>
  <c r="A3" i="6"/>
  <c r="A2" i="6"/>
  <c r="BE39" i="6" l="1"/>
  <c r="BE43" i="6"/>
  <c r="BD29" i="6"/>
  <c r="BB32" i="6"/>
  <c r="BF43" i="6"/>
  <c r="BD75" i="6"/>
  <c r="BD79" i="6"/>
  <c r="BE11" i="6"/>
  <c r="BE12" i="6"/>
  <c r="BE13" i="6"/>
  <c r="BE14" i="6"/>
  <c r="BE15" i="6"/>
  <c r="BE16" i="6"/>
  <c r="BE17" i="6"/>
  <c r="BE18" i="6"/>
  <c r="BA29" i="6"/>
  <c r="F32" i="6" s="1"/>
  <c r="C31" i="6"/>
  <c r="BE38" i="6"/>
  <c r="BB39" i="6"/>
  <c r="BE40" i="6"/>
  <c r="BB41" i="6"/>
  <c r="BE42" i="6"/>
  <c r="BB43" i="6"/>
  <c r="C44" i="6"/>
  <c r="BE45" i="6"/>
  <c r="BE46" i="6"/>
  <c r="BE47" i="6"/>
  <c r="K63" i="6"/>
  <c r="BE67" i="6"/>
  <c r="BD70" i="6"/>
  <c r="BE71" i="6"/>
  <c r="BD74" i="6"/>
  <c r="BE75" i="6"/>
  <c r="BD78" i="6"/>
  <c r="BE79" i="6"/>
  <c r="BD82" i="6"/>
  <c r="BE83" i="6"/>
  <c r="BD86" i="6"/>
  <c r="BE87" i="6"/>
  <c r="M20" i="7"/>
  <c r="M42" i="7"/>
  <c r="BE41" i="6"/>
  <c r="BB30" i="6"/>
  <c r="BA39" i="6"/>
  <c r="BF39" i="6"/>
  <c r="BA41" i="6"/>
  <c r="M41" i="6" s="1"/>
  <c r="BF41" i="6"/>
  <c r="BA43" i="6"/>
  <c r="BD67" i="6"/>
  <c r="BD71" i="6"/>
  <c r="BD83" i="6"/>
  <c r="BD87" i="6"/>
  <c r="C19" i="6"/>
  <c r="BE29" i="6"/>
  <c r="BD39" i="6"/>
  <c r="BD41" i="6"/>
  <c r="BD43" i="6"/>
  <c r="BE70" i="6"/>
  <c r="BE74" i="6"/>
  <c r="BE78" i="6"/>
  <c r="BE82" i="6"/>
  <c r="BE86" i="6"/>
  <c r="A200" i="8"/>
  <c r="M46" i="7"/>
  <c r="M45" i="7"/>
  <c r="M19" i="7"/>
  <c r="F29" i="7"/>
  <c r="F32" i="7"/>
  <c r="M17" i="7"/>
  <c r="M15" i="7"/>
  <c r="M13" i="7"/>
  <c r="M11" i="7"/>
  <c r="F30" i="7"/>
  <c r="F33" i="7"/>
  <c r="BC44" i="6"/>
  <c r="BD44" i="6"/>
  <c r="BF44" i="6"/>
  <c r="BB44" i="6"/>
  <c r="BE44" i="6"/>
  <c r="BA44" i="6"/>
  <c r="BF19" i="6"/>
  <c r="BB19" i="6"/>
  <c r="BE19" i="6"/>
  <c r="BA19" i="6"/>
  <c r="BD19" i="6"/>
  <c r="BC19" i="6"/>
  <c r="M38" i="6"/>
  <c r="M40" i="6"/>
  <c r="M42" i="6"/>
  <c r="F33" i="6"/>
  <c r="F30" i="6"/>
  <c r="A200" i="6" s="1"/>
  <c r="BD20" i="6"/>
  <c r="BD21" i="6"/>
  <c r="BD30"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M47" i="6" s="1"/>
  <c r="BF47" i="6"/>
  <c r="BB62" i="6"/>
  <c r="K62" i="6" s="1"/>
  <c r="BE63" i="6"/>
  <c r="BC20" i="6"/>
  <c r="BC21" i="6"/>
  <c r="BB20" i="6"/>
  <c r="BB21" i="6"/>
  <c r="B114" i="4"/>
  <c r="BF88" i="4"/>
  <c r="C88" i="4"/>
  <c r="BD88" i="4" s="1"/>
  <c r="C87" i="4"/>
  <c r="BD87" i="4" s="1"/>
  <c r="BF86" i="4"/>
  <c r="C86" i="4"/>
  <c r="BD86" i="4" s="1"/>
  <c r="C85" i="4"/>
  <c r="BD85" i="4" s="1"/>
  <c r="BF84" i="4"/>
  <c r="C84" i="4"/>
  <c r="BD84" i="4" s="1"/>
  <c r="C83" i="4"/>
  <c r="BD83" i="4" s="1"/>
  <c r="BF82" i="4"/>
  <c r="C82" i="4"/>
  <c r="BD82" i="4" s="1"/>
  <c r="C81" i="4"/>
  <c r="BD81" i="4" s="1"/>
  <c r="BF80" i="4"/>
  <c r="C80" i="4"/>
  <c r="BD80" i="4" s="1"/>
  <c r="C79" i="4"/>
  <c r="BD79" i="4" s="1"/>
  <c r="BF78" i="4"/>
  <c r="C78" i="4"/>
  <c r="BD78" i="4" s="1"/>
  <c r="C77" i="4"/>
  <c r="BD77" i="4" s="1"/>
  <c r="BF76" i="4"/>
  <c r="C76" i="4"/>
  <c r="BD76" i="4" s="1"/>
  <c r="C75" i="4"/>
  <c r="BD75" i="4" s="1"/>
  <c r="BF74" i="4"/>
  <c r="C74" i="4"/>
  <c r="BD74" i="4" s="1"/>
  <c r="C73" i="4"/>
  <c r="BD73" i="4" s="1"/>
  <c r="BF72" i="4"/>
  <c r="C72" i="4"/>
  <c r="BD72" i="4" s="1"/>
  <c r="C71" i="4"/>
  <c r="BD71" i="4" s="1"/>
  <c r="BF70" i="4"/>
  <c r="C70" i="4"/>
  <c r="BD70" i="4" s="1"/>
  <c r="C69" i="4"/>
  <c r="BD69" i="4" s="1"/>
  <c r="BF68" i="4"/>
  <c r="C68" i="4"/>
  <c r="BD68" i="4" s="1"/>
  <c r="C67" i="4"/>
  <c r="BD67" i="4" s="1"/>
  <c r="BE63" i="4"/>
  <c r="BA63" i="4"/>
  <c r="C63" i="4"/>
  <c r="BB63" i="4" s="1"/>
  <c r="C62" i="4"/>
  <c r="BE62" i="4" s="1"/>
  <c r="C47" i="4"/>
  <c r="BD47" i="4" s="1"/>
  <c r="BF46" i="4"/>
  <c r="BB46" i="4"/>
  <c r="C46" i="4"/>
  <c r="BD46" i="4" s="1"/>
  <c r="BF45" i="4"/>
  <c r="BB45" i="4"/>
  <c r="C45" i="4"/>
  <c r="BD45" i="4" s="1"/>
  <c r="L44" i="4"/>
  <c r="K44" i="4"/>
  <c r="J44" i="4"/>
  <c r="I44" i="4"/>
  <c r="H44" i="4"/>
  <c r="G44" i="4"/>
  <c r="F44" i="4"/>
  <c r="E44" i="4"/>
  <c r="D44" i="4"/>
  <c r="C44" i="4"/>
  <c r="BF44" i="4" s="1"/>
  <c r="BC43" i="4"/>
  <c r="C43" i="4"/>
  <c r="C42" i="4"/>
  <c r="BC41" i="4"/>
  <c r="C41" i="4"/>
  <c r="C40" i="4"/>
  <c r="C39" i="4"/>
  <c r="BC39" i="4" s="1"/>
  <c r="C38" i="4"/>
  <c r="C33" i="4"/>
  <c r="C32" i="4"/>
  <c r="E31" i="4"/>
  <c r="D31" i="4"/>
  <c r="C31" i="4" s="1"/>
  <c r="C30" i="4"/>
  <c r="BB30" i="4" s="1"/>
  <c r="BB29" i="4"/>
  <c r="C29" i="4"/>
  <c r="BE29" i="4" s="1"/>
  <c r="E28" i="4"/>
  <c r="D28" i="4"/>
  <c r="C28" i="4" s="1"/>
  <c r="BF21" i="4"/>
  <c r="BD21" i="4"/>
  <c r="BB21" i="4"/>
  <c r="BA21" i="4"/>
  <c r="C21" i="4"/>
  <c r="BC21" i="4" s="1"/>
  <c r="C20" i="4"/>
  <c r="BC20" i="4" s="1"/>
  <c r="L19" i="4"/>
  <c r="K19" i="4"/>
  <c r="J19" i="4"/>
  <c r="I19" i="4"/>
  <c r="H19" i="4"/>
  <c r="G19" i="4"/>
  <c r="F19" i="4"/>
  <c r="E19" i="4"/>
  <c r="D19" i="4"/>
  <c r="C18" i="4"/>
  <c r="BD18" i="4" s="1"/>
  <c r="C17" i="4"/>
  <c r="BD17" i="4" s="1"/>
  <c r="BF16" i="4"/>
  <c r="BB16" i="4"/>
  <c r="C16" i="4"/>
  <c r="BD16" i="4" s="1"/>
  <c r="BF15" i="4"/>
  <c r="BB15" i="4"/>
  <c r="C15" i="4"/>
  <c r="BD15" i="4" s="1"/>
  <c r="C14" i="4"/>
  <c r="BD14" i="4" s="1"/>
  <c r="C13" i="4"/>
  <c r="C12" i="4"/>
  <c r="C11" i="4"/>
  <c r="A5" i="4"/>
  <c r="A4" i="4"/>
  <c r="A3" i="4"/>
  <c r="A2" i="4"/>
  <c r="C19" i="4" l="1"/>
  <c r="BA20" i="4"/>
  <c r="BE30" i="4"/>
  <c r="BB62" i="4"/>
  <c r="BF17" i="4"/>
  <c r="BD20" i="4"/>
  <c r="M21" i="4"/>
  <c r="BF47" i="4"/>
  <c r="M19" i="6"/>
  <c r="M44" i="6"/>
  <c r="M43" i="6"/>
  <c r="M39" i="6"/>
  <c r="BE20" i="4"/>
  <c r="BB14" i="4"/>
  <c r="BB18" i="4"/>
  <c r="BF20" i="4"/>
  <c r="BF14" i="4"/>
  <c r="BB17" i="4"/>
  <c r="BF18" i="4"/>
  <c r="BB20" i="4"/>
  <c r="M20" i="4" s="1"/>
  <c r="BE21" i="4"/>
  <c r="BB47" i="4"/>
  <c r="K63" i="4"/>
  <c r="BF67" i="4"/>
  <c r="BF69" i="4"/>
  <c r="BF71" i="4"/>
  <c r="BF73" i="4"/>
  <c r="BF75" i="4"/>
  <c r="BF77" i="4"/>
  <c r="BF79" i="4"/>
  <c r="BF81" i="4"/>
  <c r="BF83" i="4"/>
  <c r="BF85" i="4"/>
  <c r="BF87" i="4"/>
  <c r="A200" i="7"/>
  <c r="M21" i="6"/>
  <c r="M20" i="6"/>
  <c r="BD11" i="4"/>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BC38" i="4"/>
  <c r="BC40" i="4"/>
  <c r="BC42" i="4"/>
  <c r="BF11" i="4"/>
  <c r="BF12" i="4"/>
  <c r="BA19" i="4"/>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C87" i="13"/>
  <c r="C86" i="13"/>
  <c r="BE85" i="13"/>
  <c r="BD85" i="13"/>
  <c r="C85" i="13"/>
  <c r="BF85" i="13" s="1"/>
  <c r="BE84" i="13"/>
  <c r="BD84" i="13"/>
  <c r="C84" i="13"/>
  <c r="BF84" i="13" s="1"/>
  <c r="C83" i="13"/>
  <c r="C82" i="13"/>
  <c r="BE81" i="13"/>
  <c r="BD81" i="13"/>
  <c r="C81" i="13"/>
  <c r="BF81" i="13" s="1"/>
  <c r="BE80" i="13"/>
  <c r="BD80" i="13"/>
  <c r="C80" i="13"/>
  <c r="BF80" i="13" s="1"/>
  <c r="C79" i="13"/>
  <c r="C78" i="13"/>
  <c r="BE77" i="13"/>
  <c r="BD77" i="13"/>
  <c r="C77" i="13"/>
  <c r="BF77" i="13" s="1"/>
  <c r="BE76" i="13"/>
  <c r="BD76" i="13"/>
  <c r="C76" i="13"/>
  <c r="BF76" i="13" s="1"/>
  <c r="BD75" i="13"/>
  <c r="C75" i="13"/>
  <c r="C74" i="13"/>
  <c r="BE73" i="13"/>
  <c r="BD73" i="13"/>
  <c r="C73" i="13"/>
  <c r="BF73" i="13" s="1"/>
  <c r="BE72" i="13"/>
  <c r="BD72" i="13"/>
  <c r="C72" i="13"/>
  <c r="BF72" i="13" s="1"/>
  <c r="C71" i="13"/>
  <c r="C70" i="13"/>
  <c r="BE69" i="13"/>
  <c r="BD69" i="13"/>
  <c r="C69" i="13"/>
  <c r="BF69" i="13" s="1"/>
  <c r="BE68" i="13"/>
  <c r="BD68" i="13"/>
  <c r="C68" i="13"/>
  <c r="BF68" i="13" s="1"/>
  <c r="C67" i="13"/>
  <c r="C63" i="13"/>
  <c r="BB63" i="13" s="1"/>
  <c r="C62" i="13"/>
  <c r="C47" i="13"/>
  <c r="BA47" i="13" s="1"/>
  <c r="C46" i="13"/>
  <c r="C45" i="13"/>
  <c r="L44" i="13"/>
  <c r="K44" i="13"/>
  <c r="J44" i="13"/>
  <c r="I44" i="13"/>
  <c r="H44" i="13"/>
  <c r="G44" i="13"/>
  <c r="F44" i="13"/>
  <c r="E44" i="13"/>
  <c r="D44" i="13"/>
  <c r="BD43" i="13"/>
  <c r="C43" i="13"/>
  <c r="BF42" i="13"/>
  <c r="BB42" i="13"/>
  <c r="BA42" i="13"/>
  <c r="M42" i="13" s="1"/>
  <c r="C42" i="13"/>
  <c r="BC42" i="13" s="1"/>
  <c r="C41" i="13"/>
  <c r="BF40" i="13"/>
  <c r="BB40" i="13"/>
  <c r="BA40" i="13"/>
  <c r="M40" i="13" s="1"/>
  <c r="C40" i="13"/>
  <c r="BC40" i="13" s="1"/>
  <c r="BE39" i="13"/>
  <c r="C39" i="13"/>
  <c r="BF38" i="13"/>
  <c r="BB38" i="13"/>
  <c r="BA38" i="13"/>
  <c r="C38" i="13"/>
  <c r="BC38" i="13" s="1"/>
  <c r="C33" i="13"/>
  <c r="BE33" i="13" s="1"/>
  <c r="C32" i="13"/>
  <c r="E31" i="13"/>
  <c r="D31" i="13"/>
  <c r="C30" i="13"/>
  <c r="BB30" i="13" s="1"/>
  <c r="BE29" i="13"/>
  <c r="BA29" i="13"/>
  <c r="C29" i="13"/>
  <c r="E28" i="13"/>
  <c r="D28" i="13"/>
  <c r="C28" i="13" s="1"/>
  <c r="BD21" i="13"/>
  <c r="C21" i="13"/>
  <c r="BC21" i="13" s="1"/>
  <c r="C20" i="13"/>
  <c r="L19" i="13"/>
  <c r="K19" i="13"/>
  <c r="J19" i="13"/>
  <c r="I19" i="13"/>
  <c r="H19" i="13"/>
  <c r="G19" i="13"/>
  <c r="F19" i="13"/>
  <c r="E19" i="13"/>
  <c r="D19" i="13"/>
  <c r="C18" i="13"/>
  <c r="BA17" i="13"/>
  <c r="C17" i="13"/>
  <c r="C16" i="13"/>
  <c r="BA15" i="13"/>
  <c r="C15" i="13"/>
  <c r="C14" i="13"/>
  <c r="BA13" i="13"/>
  <c r="C13" i="13"/>
  <c r="C12" i="13"/>
  <c r="BA11" i="13"/>
  <c r="C11" i="13"/>
  <c r="A5" i="13"/>
  <c r="A4" i="13"/>
  <c r="A3" i="13"/>
  <c r="A2" i="13"/>
  <c r="B114" i="12"/>
  <c r="C88" i="12"/>
  <c r="BD87" i="12"/>
  <c r="C87" i="12"/>
  <c r="C86" i="12"/>
  <c r="BD86" i="12" s="1"/>
  <c r="C85" i="12"/>
  <c r="BD85" i="12" s="1"/>
  <c r="C84" i="12"/>
  <c r="BD84" i="12" s="1"/>
  <c r="BD83" i="12"/>
  <c r="C83" i="12"/>
  <c r="C82" i="12"/>
  <c r="BD81" i="12"/>
  <c r="C81" i="12"/>
  <c r="C80" i="12"/>
  <c r="BD80" i="12" s="1"/>
  <c r="C79" i="12"/>
  <c r="BD79" i="12" s="1"/>
  <c r="C78" i="12"/>
  <c r="C77" i="12"/>
  <c r="BD77" i="12" s="1"/>
  <c r="C76" i="12"/>
  <c r="BD76" i="12" s="1"/>
  <c r="BD75" i="12"/>
  <c r="C75" i="12"/>
  <c r="C74" i="12"/>
  <c r="BD73" i="12"/>
  <c r="C73" i="12"/>
  <c r="C72" i="12"/>
  <c r="BD72" i="12" s="1"/>
  <c r="C71" i="12"/>
  <c r="BD71" i="12" s="1"/>
  <c r="C70" i="12"/>
  <c r="C69" i="12"/>
  <c r="BD69" i="12" s="1"/>
  <c r="C68" i="12"/>
  <c r="BF68" i="12" s="1"/>
  <c r="C67" i="12"/>
  <c r="BF67" i="12" s="1"/>
  <c r="C63" i="12"/>
  <c r="C62" i="12"/>
  <c r="BB62" i="12" s="1"/>
  <c r="C47" i="12"/>
  <c r="C46" i="12"/>
  <c r="BA46" i="12" s="1"/>
  <c r="BC45" i="12"/>
  <c r="BA45" i="12"/>
  <c r="C45" i="12"/>
  <c r="BE45" i="12" s="1"/>
  <c r="L44" i="12"/>
  <c r="K44" i="12"/>
  <c r="J44" i="12"/>
  <c r="I44" i="12"/>
  <c r="H44" i="12"/>
  <c r="G44" i="12"/>
  <c r="F44" i="12"/>
  <c r="E44" i="12"/>
  <c r="D44" i="12"/>
  <c r="C43" i="12"/>
  <c r="BF42" i="12"/>
  <c r="BD42" i="12"/>
  <c r="BB42" i="12"/>
  <c r="BA42" i="12"/>
  <c r="C42" i="12"/>
  <c r="BC42" i="12" s="1"/>
  <c r="BF41" i="12"/>
  <c r="BE41" i="12"/>
  <c r="BA41" i="12"/>
  <c r="C41" i="12"/>
  <c r="BC41" i="12" s="1"/>
  <c r="BE40" i="12"/>
  <c r="BD40" i="12"/>
  <c r="C40" i="12"/>
  <c r="BF39" i="12"/>
  <c r="BB39" i="12"/>
  <c r="BA39" i="12"/>
  <c r="C39" i="12"/>
  <c r="BC39" i="12" s="1"/>
  <c r="C38" i="12"/>
  <c r="BE33" i="12"/>
  <c r="BB33" i="12"/>
  <c r="C33" i="12"/>
  <c r="BE32" i="12"/>
  <c r="BB32" i="12"/>
  <c r="C32" i="12"/>
  <c r="E31" i="12"/>
  <c r="D31" i="12"/>
  <c r="C31" i="12" s="1"/>
  <c r="BB30" i="12"/>
  <c r="C30" i="12"/>
  <c r="BE30" i="12" s="1"/>
  <c r="C29" i="12"/>
  <c r="BB29" i="12" s="1"/>
  <c r="E28" i="12"/>
  <c r="D28" i="12"/>
  <c r="BC21" i="12"/>
  <c r="C21" i="12"/>
  <c r="BF21" i="12" s="1"/>
  <c r="BF20" i="12"/>
  <c r="BB20" i="12"/>
  <c r="C20" i="12"/>
  <c r="BC20" i="12" s="1"/>
  <c r="L19" i="12"/>
  <c r="K19" i="12"/>
  <c r="J19" i="12"/>
  <c r="I19" i="12"/>
  <c r="H19" i="12"/>
  <c r="G19" i="12"/>
  <c r="F19" i="12"/>
  <c r="E19" i="12"/>
  <c r="D19" i="12"/>
  <c r="C19" i="12"/>
  <c r="C18" i="12"/>
  <c r="C17" i="12"/>
  <c r="BA16" i="12"/>
  <c r="C16" i="12"/>
  <c r="C15" i="12"/>
  <c r="BC14" i="12"/>
  <c r="BA14" i="12"/>
  <c r="C14" i="12"/>
  <c r="BE14" i="12" s="1"/>
  <c r="C13" i="12"/>
  <c r="BE12" i="12"/>
  <c r="BC12" i="12"/>
  <c r="BA12" i="12"/>
  <c r="C12" i="12"/>
  <c r="C11" i="12"/>
  <c r="A5" i="12"/>
  <c r="A4" i="12"/>
  <c r="A3" i="12"/>
  <c r="A2" i="12"/>
  <c r="B114" i="11"/>
  <c r="C88" i="11"/>
  <c r="BE87" i="11"/>
  <c r="BD87" i="11"/>
  <c r="C87" i="11"/>
  <c r="BF87" i="11" s="1"/>
  <c r="BE86" i="11"/>
  <c r="BD86" i="11"/>
  <c r="C86" i="11"/>
  <c r="BF86" i="11" s="1"/>
  <c r="BD85" i="11"/>
  <c r="C85" i="11"/>
  <c r="C84" i="11"/>
  <c r="BE83" i="11"/>
  <c r="BD83" i="11"/>
  <c r="C83" i="11"/>
  <c r="BF83" i="11" s="1"/>
  <c r="BE82" i="11"/>
  <c r="BD82" i="11"/>
  <c r="C82" i="11"/>
  <c r="BF82" i="11" s="1"/>
  <c r="C81" i="11"/>
  <c r="C80" i="11"/>
  <c r="BE79" i="11"/>
  <c r="BD79" i="11"/>
  <c r="C79" i="11"/>
  <c r="BF79" i="11" s="1"/>
  <c r="BE78" i="11"/>
  <c r="BD78" i="11"/>
  <c r="C78" i="11"/>
  <c r="BF78" i="11" s="1"/>
  <c r="C77" i="11"/>
  <c r="C76" i="11"/>
  <c r="BE75" i="11"/>
  <c r="BD75" i="11"/>
  <c r="C75" i="11"/>
  <c r="BF75" i="11" s="1"/>
  <c r="BE74" i="11"/>
  <c r="BD74" i="11"/>
  <c r="C74" i="11"/>
  <c r="BF74" i="11" s="1"/>
  <c r="BD73" i="11"/>
  <c r="C73" i="11"/>
  <c r="C72" i="11"/>
  <c r="BE71" i="11"/>
  <c r="BD71" i="11"/>
  <c r="C71" i="11"/>
  <c r="BF71" i="11" s="1"/>
  <c r="BE70" i="11"/>
  <c r="BD70" i="11"/>
  <c r="C70" i="11"/>
  <c r="BF70" i="11" s="1"/>
  <c r="BD69" i="11"/>
  <c r="C69" i="11"/>
  <c r="C68" i="11"/>
  <c r="BE67" i="11"/>
  <c r="BD67" i="11"/>
  <c r="C67" i="11"/>
  <c r="BF67" i="11" s="1"/>
  <c r="C63" i="11"/>
  <c r="BB63" i="11" s="1"/>
  <c r="BE62" i="11"/>
  <c r="BA62" i="11"/>
  <c r="C62" i="11"/>
  <c r="BD62" i="11" s="1"/>
  <c r="BE47" i="11"/>
  <c r="BD47" i="11"/>
  <c r="BA47" i="11"/>
  <c r="C47" i="11"/>
  <c r="BC47" i="11" s="1"/>
  <c r="BE46" i="11"/>
  <c r="BD46" i="11"/>
  <c r="BA46" i="11"/>
  <c r="C46" i="11"/>
  <c r="BC46" i="11" s="1"/>
  <c r="BE45" i="11"/>
  <c r="BD45" i="11"/>
  <c r="BA45" i="11"/>
  <c r="C45" i="11"/>
  <c r="BC45" i="11" s="1"/>
  <c r="L44" i="11"/>
  <c r="K44" i="11"/>
  <c r="J44" i="11"/>
  <c r="I44" i="11"/>
  <c r="H44" i="11"/>
  <c r="G44" i="11"/>
  <c r="F44" i="11"/>
  <c r="E44" i="11"/>
  <c r="D44" i="11"/>
  <c r="BF43" i="11"/>
  <c r="BB43" i="11"/>
  <c r="BA43" i="11"/>
  <c r="C43" i="11"/>
  <c r="BC43" i="11" s="1"/>
  <c r="BE42" i="11"/>
  <c r="BD42" i="11"/>
  <c r="C42" i="11"/>
  <c r="BF41" i="11"/>
  <c r="BB41" i="11"/>
  <c r="BA41" i="11"/>
  <c r="C41" i="11"/>
  <c r="BC41" i="11" s="1"/>
  <c r="C40" i="11"/>
  <c r="BF39" i="11"/>
  <c r="BB39" i="11"/>
  <c r="BA39" i="11"/>
  <c r="M39" i="11" s="1"/>
  <c r="C39" i="11"/>
  <c r="BC39" i="11" s="1"/>
  <c r="C38" i="11"/>
  <c r="BE33" i="11"/>
  <c r="BB33" i="11"/>
  <c r="C33" i="11"/>
  <c r="BE32" i="11"/>
  <c r="BB32" i="11"/>
  <c r="C32" i="11"/>
  <c r="E31" i="11"/>
  <c r="D31" i="11"/>
  <c r="C31" i="11" s="1"/>
  <c r="C30" i="11"/>
  <c r="BB30" i="11" s="1"/>
  <c r="C29" i="11"/>
  <c r="E28" i="11"/>
  <c r="D28" i="11"/>
  <c r="C21" i="11"/>
  <c r="BD20" i="11"/>
  <c r="C20" i="11"/>
  <c r="BC20" i="11" s="1"/>
  <c r="L19" i="11"/>
  <c r="K19" i="11"/>
  <c r="J19" i="11"/>
  <c r="I19" i="11"/>
  <c r="H19" i="11"/>
  <c r="G19" i="11"/>
  <c r="F19" i="11"/>
  <c r="E19" i="11"/>
  <c r="D19" i="11"/>
  <c r="BE18" i="11"/>
  <c r="BD18" i="11"/>
  <c r="BA18" i="11"/>
  <c r="C18" i="11"/>
  <c r="BC18" i="11" s="1"/>
  <c r="BE17" i="11"/>
  <c r="BD17" i="11"/>
  <c r="BA17" i="11"/>
  <c r="C17" i="11"/>
  <c r="BC17" i="11" s="1"/>
  <c r="BE16" i="11"/>
  <c r="BD16" i="11"/>
  <c r="BA16" i="11"/>
  <c r="C16" i="11"/>
  <c r="BC16" i="11" s="1"/>
  <c r="BE15" i="11"/>
  <c r="BD15" i="11"/>
  <c r="BA15" i="11"/>
  <c r="C15" i="11"/>
  <c r="BC15" i="11" s="1"/>
  <c r="BE14" i="11"/>
  <c r="BD14" i="11"/>
  <c r="BA14" i="11"/>
  <c r="C14" i="11"/>
  <c r="BC14" i="11" s="1"/>
  <c r="BE13" i="11"/>
  <c r="BD13" i="11"/>
  <c r="BA13" i="11"/>
  <c r="C13" i="11"/>
  <c r="BC13" i="11" s="1"/>
  <c r="BE12" i="11"/>
  <c r="BD12" i="11"/>
  <c r="BA12" i="11"/>
  <c r="C12" i="11"/>
  <c r="BC12" i="11" s="1"/>
  <c r="BE11" i="11"/>
  <c r="BD11" i="11"/>
  <c r="BA11" i="11"/>
  <c r="C11" i="11"/>
  <c r="A5" i="11"/>
  <c r="A4" i="11"/>
  <c r="A3" i="11"/>
  <c r="A2" i="11"/>
  <c r="B114" i="2"/>
  <c r="C88" i="2"/>
  <c r="BD88" i="2" s="1"/>
  <c r="BF87" i="2"/>
  <c r="C87" i="2"/>
  <c r="BD87" i="2" s="1"/>
  <c r="BF86" i="2"/>
  <c r="BE86" i="2"/>
  <c r="C86" i="2"/>
  <c r="BD86" i="2" s="1"/>
  <c r="C85" i="2"/>
  <c r="BD85" i="2" s="1"/>
  <c r="C84" i="2"/>
  <c r="BD84" i="2" s="1"/>
  <c r="BF83" i="2"/>
  <c r="C83" i="2"/>
  <c r="BD83" i="2" s="1"/>
  <c r="BF82" i="2"/>
  <c r="BE82" i="2"/>
  <c r="C82" i="2"/>
  <c r="BD82" i="2" s="1"/>
  <c r="C81" i="2"/>
  <c r="BD81" i="2" s="1"/>
  <c r="C80" i="2"/>
  <c r="BD80" i="2" s="1"/>
  <c r="BF79" i="2"/>
  <c r="C79" i="2"/>
  <c r="BD79" i="2" s="1"/>
  <c r="BF78" i="2"/>
  <c r="BE78" i="2"/>
  <c r="C78" i="2"/>
  <c r="BD78" i="2" s="1"/>
  <c r="C77" i="2"/>
  <c r="BD77" i="2" s="1"/>
  <c r="C76" i="2"/>
  <c r="BD76" i="2" s="1"/>
  <c r="BF75" i="2"/>
  <c r="C75" i="2"/>
  <c r="BD75" i="2" s="1"/>
  <c r="BF74" i="2"/>
  <c r="BE74" i="2"/>
  <c r="C74" i="2"/>
  <c r="BD74" i="2" s="1"/>
  <c r="C73" i="2"/>
  <c r="BD73" i="2" s="1"/>
  <c r="C72" i="2"/>
  <c r="BD72" i="2" s="1"/>
  <c r="BF71" i="2"/>
  <c r="C71" i="2"/>
  <c r="BD71" i="2" s="1"/>
  <c r="BF70" i="2"/>
  <c r="BE70" i="2"/>
  <c r="C70" i="2"/>
  <c r="BD70" i="2" s="1"/>
  <c r="C69" i="2"/>
  <c r="BD69" i="2" s="1"/>
  <c r="C68" i="2"/>
  <c r="BD68" i="2" s="1"/>
  <c r="BF67" i="2"/>
  <c r="C67" i="2"/>
  <c r="BD67" i="2" s="1"/>
  <c r="C63" i="2"/>
  <c r="BB63" i="2" s="1"/>
  <c r="BE62" i="2"/>
  <c r="C62" i="2"/>
  <c r="BF47" i="2"/>
  <c r="BD47" i="2"/>
  <c r="BB47" i="2"/>
  <c r="BA47" i="2"/>
  <c r="C47" i="2"/>
  <c r="BC47" i="2" s="1"/>
  <c r="C46" i="2"/>
  <c r="BD46" i="2" s="1"/>
  <c r="BF45" i="2"/>
  <c r="BD45" i="2"/>
  <c r="BB45" i="2"/>
  <c r="BA45" i="2"/>
  <c r="C45" i="2"/>
  <c r="BC45" i="2" s="1"/>
  <c r="L44" i="2"/>
  <c r="K44" i="2"/>
  <c r="J44" i="2"/>
  <c r="I44" i="2"/>
  <c r="H44" i="2"/>
  <c r="G44" i="2"/>
  <c r="F44" i="2"/>
  <c r="C44" i="2" s="1"/>
  <c r="E44" i="2"/>
  <c r="D44" i="2"/>
  <c r="BF43" i="2"/>
  <c r="BB43" i="2"/>
  <c r="C43" i="2"/>
  <c r="BE43" i="2" s="1"/>
  <c r="C42" i="2"/>
  <c r="BE42" i="2" s="1"/>
  <c r="C41" i="2"/>
  <c r="C40" i="2"/>
  <c r="BF39" i="2"/>
  <c r="BB39" i="2"/>
  <c r="C39" i="2"/>
  <c r="BE39" i="2" s="1"/>
  <c r="BF38" i="2"/>
  <c r="C38" i="2"/>
  <c r="BE38" i="2" s="1"/>
  <c r="C33" i="2"/>
  <c r="BE32" i="2"/>
  <c r="C32" i="2"/>
  <c r="BB32" i="2" s="1"/>
  <c r="E31" i="2"/>
  <c r="D31" i="2"/>
  <c r="C31" i="2" s="1"/>
  <c r="C30" i="2"/>
  <c r="BB30" i="2" s="1"/>
  <c r="C29" i="2"/>
  <c r="E28" i="2"/>
  <c r="D28" i="2"/>
  <c r="BE21" i="2"/>
  <c r="BD21" i="2"/>
  <c r="BA21" i="2"/>
  <c r="C21" i="2"/>
  <c r="BC21" i="2" s="1"/>
  <c r="BE20" i="2"/>
  <c r="BD20" i="2"/>
  <c r="BA20" i="2"/>
  <c r="C20" i="2"/>
  <c r="BC20" i="2" s="1"/>
  <c r="L19" i="2"/>
  <c r="K19" i="2"/>
  <c r="J19" i="2"/>
  <c r="I19" i="2"/>
  <c r="H19" i="2"/>
  <c r="G19" i="2"/>
  <c r="F19" i="2"/>
  <c r="E19" i="2"/>
  <c r="D19" i="2"/>
  <c r="BE18" i="2"/>
  <c r="C18" i="2"/>
  <c r="BE17" i="2"/>
  <c r="C17" i="2"/>
  <c r="C16" i="2"/>
  <c r="C15" i="2"/>
  <c r="BE14" i="2"/>
  <c r="BB14" i="2"/>
  <c r="BA14" i="2"/>
  <c r="C14" i="2"/>
  <c r="BE13" i="2"/>
  <c r="BD13" i="2"/>
  <c r="BB13" i="2"/>
  <c r="C13" i="2"/>
  <c r="BE12" i="2"/>
  <c r="BB12" i="2"/>
  <c r="C12" i="2"/>
  <c r="BE11" i="2"/>
  <c r="BD11" i="2"/>
  <c r="C11" i="2"/>
  <c r="A5" i="2"/>
  <c r="A4" i="2"/>
  <c r="A3" i="2"/>
  <c r="A2" i="2"/>
  <c r="BC16" i="2" l="1"/>
  <c r="BD16" i="2"/>
  <c r="BF16" i="2"/>
  <c r="BE40" i="2"/>
  <c r="BB40" i="2"/>
  <c r="BF46" i="2"/>
  <c r="BC40" i="11"/>
  <c r="BB40" i="11"/>
  <c r="BF40" i="11"/>
  <c r="BA40" i="11"/>
  <c r="M40" i="11" s="1"/>
  <c r="BE40" i="11"/>
  <c r="BC38" i="12"/>
  <c r="BB38" i="12"/>
  <c r="BF38" i="12"/>
  <c r="BA38" i="12"/>
  <c r="BE38" i="12"/>
  <c r="BC18" i="13"/>
  <c r="BE18" i="13"/>
  <c r="BD18" i="13"/>
  <c r="BA18" i="13"/>
  <c r="BA16" i="2"/>
  <c r="M16" i="2" s="1"/>
  <c r="BC18" i="2"/>
  <c r="BD18" i="2"/>
  <c r="BD29" i="2"/>
  <c r="BB29" i="2"/>
  <c r="BB33" i="2"/>
  <c r="BE33" i="2"/>
  <c r="BF40" i="2"/>
  <c r="BB42" i="2"/>
  <c r="BE85" i="2"/>
  <c r="BD38" i="12"/>
  <c r="BE47" i="12"/>
  <c r="BC47" i="12"/>
  <c r="BA47" i="12"/>
  <c r="BC16" i="13"/>
  <c r="BE16" i="13"/>
  <c r="BD16" i="13"/>
  <c r="BA16" i="13"/>
  <c r="BF67" i="13"/>
  <c r="BE67" i="13"/>
  <c r="BD67" i="13"/>
  <c r="K62" i="4"/>
  <c r="BC12" i="2"/>
  <c r="BD12" i="2"/>
  <c r="BB16" i="2"/>
  <c r="BA18" i="2"/>
  <c r="BF42" i="2"/>
  <c r="BE68" i="2"/>
  <c r="BF69" i="2"/>
  <c r="BE76" i="2"/>
  <c r="BF77" i="2"/>
  <c r="BF85" i="2"/>
  <c r="BE88" i="2"/>
  <c r="BC38" i="11"/>
  <c r="BB38" i="11"/>
  <c r="M38" i="11" s="1"/>
  <c r="BF38" i="11"/>
  <c r="BA38" i="11"/>
  <c r="BE38" i="11"/>
  <c r="M41" i="12"/>
  <c r="BC43" i="12"/>
  <c r="BD43" i="12"/>
  <c r="BB43" i="12"/>
  <c r="BF43" i="12"/>
  <c r="BE43" i="12"/>
  <c r="BC14" i="13"/>
  <c r="BE14" i="13"/>
  <c r="BD14" i="13"/>
  <c r="BA14" i="13"/>
  <c r="M14" i="13" s="1"/>
  <c r="BC20" i="13"/>
  <c r="BD20" i="13"/>
  <c r="BC41" i="13"/>
  <c r="BB41" i="13"/>
  <c r="BF41" i="13"/>
  <c r="BA41" i="13"/>
  <c r="BE41" i="13"/>
  <c r="BD41" i="13"/>
  <c r="BC45" i="13"/>
  <c r="BE45" i="13"/>
  <c r="BD45" i="13"/>
  <c r="BF79" i="13"/>
  <c r="BE79" i="13"/>
  <c r="BF82" i="13"/>
  <c r="BE82" i="13"/>
  <c r="BD82" i="13"/>
  <c r="BF86" i="13"/>
  <c r="BE86" i="13"/>
  <c r="BD86" i="13"/>
  <c r="BC15" i="2"/>
  <c r="BF15" i="2"/>
  <c r="BA15" i="2"/>
  <c r="BC46" i="2"/>
  <c r="BB46" i="2"/>
  <c r="M46" i="2" s="1"/>
  <c r="BF77" i="11"/>
  <c r="BE77" i="11"/>
  <c r="BD77" i="11"/>
  <c r="BF70" i="13"/>
  <c r="BE70" i="13"/>
  <c r="BD70" i="13"/>
  <c r="BB15" i="2"/>
  <c r="M15" i="2" s="1"/>
  <c r="BC17" i="2"/>
  <c r="BF17" i="2"/>
  <c r="BA17" i="2"/>
  <c r="M17" i="2" s="1"/>
  <c r="BF18" i="2"/>
  <c r="BA46" i="2"/>
  <c r="BE69" i="2"/>
  <c r="BE73" i="2"/>
  <c r="BE77" i="2"/>
  <c r="BE81" i="2"/>
  <c r="BC21" i="11"/>
  <c r="BD21" i="11"/>
  <c r="BD40" i="11"/>
  <c r="BC47" i="13"/>
  <c r="BE47" i="13"/>
  <c r="BD47" i="13"/>
  <c r="M19" i="4"/>
  <c r="BF11" i="2"/>
  <c r="BA11" i="2"/>
  <c r="BF12" i="2"/>
  <c r="BD15" i="2"/>
  <c r="BB17" i="2"/>
  <c r="C19" i="2"/>
  <c r="BA29" i="2"/>
  <c r="F29" i="2" s="1"/>
  <c r="BE41" i="2"/>
  <c r="BF41" i="2"/>
  <c r="BD62" i="2"/>
  <c r="BB62" i="2"/>
  <c r="BE72" i="2"/>
  <c r="BF73" i="2"/>
  <c r="BE80" i="2"/>
  <c r="BF81" i="2"/>
  <c r="BE84" i="2"/>
  <c r="BB11" i="2"/>
  <c r="BA12" i="2"/>
  <c r="BC13" i="2"/>
  <c r="BF13" i="2"/>
  <c r="BA13" i="2"/>
  <c r="BC14" i="2"/>
  <c r="M14" i="2" s="1"/>
  <c r="BD14" i="2"/>
  <c r="BF14" i="2"/>
  <c r="BE15" i="2"/>
  <c r="BE16" i="2"/>
  <c r="BD17" i="2"/>
  <c r="BB18" i="2"/>
  <c r="BE29" i="2"/>
  <c r="BB38" i="2"/>
  <c r="BB41" i="2"/>
  <c r="BE46" i="2"/>
  <c r="BA62" i="2"/>
  <c r="BE67" i="2"/>
  <c r="BF68" i="2"/>
  <c r="BE71" i="2"/>
  <c r="BF72" i="2"/>
  <c r="BE75" i="2"/>
  <c r="BF76" i="2"/>
  <c r="BE79" i="2"/>
  <c r="BF80" i="2"/>
  <c r="BE83" i="2"/>
  <c r="BF84" i="2"/>
  <c r="BE87" i="2"/>
  <c r="BF88" i="2"/>
  <c r="BD38" i="11"/>
  <c r="M41" i="11"/>
  <c r="BF73" i="11"/>
  <c r="BE73" i="11"/>
  <c r="BF76" i="11"/>
  <c r="BE76" i="11"/>
  <c r="BD76" i="11"/>
  <c r="BF80" i="11"/>
  <c r="BE80" i="11"/>
  <c r="BD80" i="11"/>
  <c r="M39" i="12"/>
  <c r="BA43" i="12"/>
  <c r="BE63" i="12"/>
  <c r="BD63" i="12"/>
  <c r="BC12" i="13"/>
  <c r="BE12" i="13"/>
  <c r="BD12" i="13"/>
  <c r="BA12" i="13"/>
  <c r="M12" i="13" s="1"/>
  <c r="BB33" i="13"/>
  <c r="BC43" i="13"/>
  <c r="BB43" i="13"/>
  <c r="BF43" i="13"/>
  <c r="BA43" i="13"/>
  <c r="BE43" i="13"/>
  <c r="BA45" i="13"/>
  <c r="M45" i="13" s="1"/>
  <c r="BD79" i="13"/>
  <c r="BF83" i="13"/>
  <c r="BE83" i="13"/>
  <c r="BD83" i="13"/>
  <c r="BF81" i="11"/>
  <c r="BE81" i="11"/>
  <c r="BF84" i="11"/>
  <c r="BE84" i="11"/>
  <c r="BD84" i="11"/>
  <c r="BC39" i="13"/>
  <c r="BB39" i="13"/>
  <c r="BF39" i="13"/>
  <c r="BA39" i="13"/>
  <c r="M39" i="13" s="1"/>
  <c r="BF71" i="13"/>
  <c r="BE71" i="13"/>
  <c r="C44" i="11"/>
  <c r="BD44" i="11" s="1"/>
  <c r="BF68" i="11"/>
  <c r="BE68" i="11"/>
  <c r="BD68" i="11"/>
  <c r="BC18" i="12"/>
  <c r="BA18" i="12"/>
  <c r="BC46" i="13"/>
  <c r="BE46" i="13"/>
  <c r="BD46" i="13"/>
  <c r="BD62" i="13"/>
  <c r="BE62" i="13"/>
  <c r="BF74" i="13"/>
  <c r="BE74" i="13"/>
  <c r="BD74" i="13"/>
  <c r="BF87" i="13"/>
  <c r="BE87" i="13"/>
  <c r="C28" i="2"/>
  <c r="BE45" i="2"/>
  <c r="BE47" i="2"/>
  <c r="BD29" i="11"/>
  <c r="BE29" i="11"/>
  <c r="BA29" i="11"/>
  <c r="BC42" i="11"/>
  <c r="BB42" i="11"/>
  <c r="BF42" i="11"/>
  <c r="BA42" i="11"/>
  <c r="M43" i="11"/>
  <c r="BF69" i="11"/>
  <c r="BE69" i="11"/>
  <c r="BF72" i="11"/>
  <c r="BE72" i="11"/>
  <c r="BD72" i="11"/>
  <c r="BD81" i="11"/>
  <c r="BF85" i="11"/>
  <c r="BE85" i="11"/>
  <c r="BF88" i="11"/>
  <c r="BE88" i="11"/>
  <c r="BD88" i="11"/>
  <c r="BE16" i="12"/>
  <c r="BC16" i="12"/>
  <c r="BE18" i="12"/>
  <c r="C28" i="12"/>
  <c r="BC40" i="12"/>
  <c r="BB40" i="12"/>
  <c r="BF40" i="12"/>
  <c r="BA40" i="12"/>
  <c r="BE11" i="13"/>
  <c r="BD11" i="13"/>
  <c r="BC13" i="13"/>
  <c r="BE13" i="13"/>
  <c r="BD13" i="13"/>
  <c r="BC15" i="13"/>
  <c r="BE15" i="13"/>
  <c r="BD15" i="13"/>
  <c r="BC17" i="13"/>
  <c r="BE17" i="13"/>
  <c r="BD17" i="13"/>
  <c r="C19" i="13"/>
  <c r="BE19" i="13" s="1"/>
  <c r="BE32" i="13"/>
  <c r="BB32" i="13"/>
  <c r="M38" i="13"/>
  <c r="BD39" i="13"/>
  <c r="BA46" i="13"/>
  <c r="BA62" i="13"/>
  <c r="BD71" i="13"/>
  <c r="BF75" i="13"/>
  <c r="BE75" i="13"/>
  <c r="BF78" i="13"/>
  <c r="BE78" i="13"/>
  <c r="BD78" i="13"/>
  <c r="BD87" i="13"/>
  <c r="C19" i="11"/>
  <c r="BB19" i="11" s="1"/>
  <c r="BD39" i="11"/>
  <c r="BD41" i="11"/>
  <c r="BD43" i="11"/>
  <c r="BD39" i="12"/>
  <c r="BB41" i="12"/>
  <c r="BE42" i="12"/>
  <c r="C44" i="12"/>
  <c r="BA44" i="12" s="1"/>
  <c r="BD38" i="13"/>
  <c r="BD40" i="13"/>
  <c r="BD42" i="13"/>
  <c r="C28" i="11"/>
  <c r="BE39" i="11"/>
  <c r="BE41" i="11"/>
  <c r="BE43" i="11"/>
  <c r="BE39" i="12"/>
  <c r="BD41" i="12"/>
  <c r="M42" i="12"/>
  <c r="BD29" i="13"/>
  <c r="C31" i="13"/>
  <c r="BE38" i="13"/>
  <c r="BE40" i="13"/>
  <c r="BE42" i="13"/>
  <c r="C44" i="13"/>
  <c r="BF44" i="13" s="1"/>
  <c r="M13" i="4"/>
  <c r="M47" i="4"/>
  <c r="M45" i="4"/>
  <c r="M18" i="4"/>
  <c r="M16" i="4"/>
  <c r="M43" i="4"/>
  <c r="M44" i="4"/>
  <c r="M40" i="4"/>
  <c r="F29" i="4"/>
  <c r="F32" i="4"/>
  <c r="M15" i="4"/>
  <c r="M12" i="4"/>
  <c r="F33" i="4"/>
  <c r="F30" i="4"/>
  <c r="M41" i="4"/>
  <c r="M38" i="4"/>
  <c r="BD44" i="13"/>
  <c r="BB44" i="13"/>
  <c r="BE44" i="13"/>
  <c r="M16" i="13"/>
  <c r="BF19" i="13"/>
  <c r="BD19" i="13"/>
  <c r="BD30" i="13"/>
  <c r="BD63" i="13"/>
  <c r="BB11" i="13"/>
  <c r="M11" i="13" s="1"/>
  <c r="BF11" i="13"/>
  <c r="BB12" i="13"/>
  <c r="BF12" i="13"/>
  <c r="BB13" i="13"/>
  <c r="M13" i="13" s="1"/>
  <c r="BF13" i="13"/>
  <c r="BB14" i="13"/>
  <c r="BF14" i="13"/>
  <c r="BB15" i="13"/>
  <c r="M15" i="13" s="1"/>
  <c r="BF15" i="13"/>
  <c r="BB16" i="13"/>
  <c r="BF16" i="13"/>
  <c r="BB17" i="13"/>
  <c r="M17" i="13" s="1"/>
  <c r="BF17" i="13"/>
  <c r="BB18" i="13"/>
  <c r="M18" i="13" s="1"/>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BF11" i="12"/>
  <c r="BB11" i="12"/>
  <c r="BD11" i="12"/>
  <c r="BF13" i="12"/>
  <c r="BB13" i="12"/>
  <c r="BD13" i="12"/>
  <c r="BF15" i="12"/>
  <c r="BB15" i="12"/>
  <c r="BD15" i="12"/>
  <c r="BF17" i="12"/>
  <c r="BB17" i="12"/>
  <c r="BD17" i="12"/>
  <c r="BE19" i="12"/>
  <c r="BA19" i="12"/>
  <c r="BA29" i="12"/>
  <c r="BD46" i="12"/>
  <c r="BE62" i="12"/>
  <c r="BE11" i="12"/>
  <c r="BE15" i="12"/>
  <c r="BD68" i="12"/>
  <c r="BF70" i="12"/>
  <c r="BE70" i="12"/>
  <c r="BF74" i="12"/>
  <c r="BE74" i="12"/>
  <c r="BF78" i="12"/>
  <c r="BE78" i="12"/>
  <c r="BF82" i="12"/>
  <c r="BE82" i="12"/>
  <c r="BF88" i="12"/>
  <c r="BE88" i="12"/>
  <c r="BA11" i="12"/>
  <c r="BF12" i="12"/>
  <c r="BB12" i="12"/>
  <c r="M12" i="12" s="1"/>
  <c r="BD12" i="12"/>
  <c r="BA13" i="12"/>
  <c r="BF14" i="12"/>
  <c r="BB14" i="12"/>
  <c r="M14" i="12" s="1"/>
  <c r="BD14" i="12"/>
  <c r="BA15" i="12"/>
  <c r="BF16" i="12"/>
  <c r="BB16" i="12"/>
  <c r="M16" i="12" s="1"/>
  <c r="BD16" i="12"/>
  <c r="BA17" i="12"/>
  <c r="BF18" i="12"/>
  <c r="BB18" i="12"/>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D44" i="12"/>
  <c r="BF46" i="12"/>
  <c r="BB46" i="12"/>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C44" i="11"/>
  <c r="BF44" i="11"/>
  <c r="BA44" i="11"/>
  <c r="BC19" i="11"/>
  <c r="BE19" i="11"/>
  <c r="M42" i="11"/>
  <c r="M16" i="11"/>
  <c r="M18" i="11"/>
  <c r="BD30" i="11"/>
  <c r="BD63" i="11"/>
  <c r="BB11" i="11"/>
  <c r="M11" i="11" s="1"/>
  <c r="BF11" i="11"/>
  <c r="BB12" i="11"/>
  <c r="M12" i="11" s="1"/>
  <c r="BF12" i="11"/>
  <c r="BB13" i="11"/>
  <c r="M13" i="11" s="1"/>
  <c r="BF13" i="11"/>
  <c r="BB14" i="11"/>
  <c r="M14" i="11" s="1"/>
  <c r="BF14" i="11"/>
  <c r="BB15" i="11"/>
  <c r="M15" i="11" s="1"/>
  <c r="BF15" i="11"/>
  <c r="BB16" i="11"/>
  <c r="BF16" i="11"/>
  <c r="BB17" i="11"/>
  <c r="M17" i="11" s="1"/>
  <c r="BF17" i="11"/>
  <c r="BB18" i="11"/>
  <c r="BF18" i="11"/>
  <c r="BA20" i="11"/>
  <c r="M20" i="11" s="1"/>
  <c r="BE20" i="11"/>
  <c r="BA21" i="11"/>
  <c r="BE21" i="11"/>
  <c r="BB29" i="11"/>
  <c r="F29" i="11" s="1"/>
  <c r="BE30" i="11"/>
  <c r="BB45" i="11"/>
  <c r="M45" i="11" s="1"/>
  <c r="BF45" i="11"/>
  <c r="BB46" i="11"/>
  <c r="M46" i="11" s="1"/>
  <c r="BF46" i="11"/>
  <c r="BB47" i="11"/>
  <c r="M47" i="11" s="1"/>
  <c r="BF47" i="11"/>
  <c r="BB62" i="11"/>
  <c r="K62" i="11" s="1"/>
  <c r="BE63" i="11"/>
  <c r="BC11" i="11"/>
  <c r="BB20" i="11"/>
  <c r="BF20" i="11"/>
  <c r="BB21" i="11"/>
  <c r="BF21" i="11"/>
  <c r="BA30" i="11"/>
  <c r="F32" i="11"/>
  <c r="BA63" i="11"/>
  <c r="K63" i="11" s="1"/>
  <c r="BC19" i="2"/>
  <c r="BA19" i="2"/>
  <c r="BD19" i="2"/>
  <c r="BF19" i="2"/>
  <c r="BB19" i="2"/>
  <c r="BE19" i="2"/>
  <c r="M13" i="2"/>
  <c r="BD44" i="2"/>
  <c r="BF44" i="2"/>
  <c r="BC44" i="2"/>
  <c r="BB44" i="2"/>
  <c r="BE44" i="2"/>
  <c r="BA44" i="2"/>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BA39" i="2"/>
  <c r="M39" i="2" s="1"/>
  <c r="BA40" i="2"/>
  <c r="M40" i="2" s="1"/>
  <c r="BA41" i="2"/>
  <c r="BA42" i="2"/>
  <c r="BA43" i="2"/>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C63" i="1"/>
  <c r="BA63" i="1" s="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C33" i="1"/>
  <c r="BE33" i="1" s="1"/>
  <c r="C32" i="1"/>
  <c r="BE32" i="1" s="1"/>
  <c r="E31" i="1"/>
  <c r="D31" i="1"/>
  <c r="C30" i="1"/>
  <c r="BE29" i="1"/>
  <c r="C29" i="1"/>
  <c r="BA29" i="1" s="1"/>
  <c r="E28" i="1"/>
  <c r="D28" i="1"/>
  <c r="C28" i="1" s="1"/>
  <c r="C21" i="1"/>
  <c r="BF21" i="1" s="1"/>
  <c r="C20" i="1"/>
  <c r="BF20" i="1" s="1"/>
  <c r="L19" i="1"/>
  <c r="K19" i="1"/>
  <c r="J19" i="1"/>
  <c r="I19" i="1"/>
  <c r="H19" i="1"/>
  <c r="G19" i="1"/>
  <c r="F19" i="1"/>
  <c r="E19" i="1"/>
  <c r="D19" i="1"/>
  <c r="C19" i="1" s="1"/>
  <c r="C18" i="1"/>
  <c r="BC18" i="1" s="1"/>
  <c r="C17" i="1"/>
  <c r="BC17" i="1" s="1"/>
  <c r="C16" i="1"/>
  <c r="BC16" i="1" s="1"/>
  <c r="C15" i="1"/>
  <c r="BC15" i="1" s="1"/>
  <c r="C14" i="1"/>
  <c r="BC14" i="1" s="1"/>
  <c r="C13" i="1"/>
  <c r="BC13" i="1" s="1"/>
  <c r="C12" i="1"/>
  <c r="BC12" i="1" s="1"/>
  <c r="C11" i="1"/>
  <c r="BC11" i="1" s="1"/>
  <c r="A5" i="1"/>
  <c r="A4" i="1"/>
  <c r="A3" i="1"/>
  <c r="A2" i="1"/>
  <c r="BA11" i="1" l="1"/>
  <c r="BA13" i="1"/>
  <c r="BA15" i="1"/>
  <c r="BA17" i="1"/>
  <c r="BA30" i="1"/>
  <c r="F33" i="1" s="1"/>
  <c r="BB33" i="1"/>
  <c r="M43" i="2"/>
  <c r="M44" i="2"/>
  <c r="BD19" i="11"/>
  <c r="BC19" i="13"/>
  <c r="BD11" i="1"/>
  <c r="BD13" i="1"/>
  <c r="BD14" i="1"/>
  <c r="BD16" i="1"/>
  <c r="BD17" i="1"/>
  <c r="BB30" i="1"/>
  <c r="BB32" i="1"/>
  <c r="F32" i="1" s="1"/>
  <c r="BA62" i="1"/>
  <c r="M42" i="2"/>
  <c r="BE11" i="1"/>
  <c r="BE12" i="1"/>
  <c r="BE13" i="1"/>
  <c r="BE14" i="1"/>
  <c r="BE15" i="1"/>
  <c r="BE16" i="1"/>
  <c r="BE17" i="1"/>
  <c r="BE18" i="1"/>
  <c r="C31" i="1"/>
  <c r="BE62" i="1"/>
  <c r="BA19" i="11"/>
  <c r="M19" i="11" s="1"/>
  <c r="BF19" i="11"/>
  <c r="BB44" i="11"/>
  <c r="M44" i="11" s="1"/>
  <c r="BC44" i="12"/>
  <c r="M46" i="12"/>
  <c r="BF44" i="12"/>
  <c r="M17" i="12"/>
  <c r="M15" i="12"/>
  <c r="M11" i="12"/>
  <c r="BE44" i="12"/>
  <c r="BB19" i="13"/>
  <c r="BA44" i="13"/>
  <c r="BC44" i="13"/>
  <c r="M40" i="12"/>
  <c r="M43" i="13"/>
  <c r="K62" i="2"/>
  <c r="M38" i="12"/>
  <c r="BA12" i="1"/>
  <c r="BA14" i="1"/>
  <c r="BA16" i="1"/>
  <c r="BA18" i="1"/>
  <c r="BB63" i="1"/>
  <c r="K63" i="1" s="1"/>
  <c r="M18" i="12"/>
  <c r="BA19" i="13"/>
  <c r="BD12" i="1"/>
  <c r="BD15" i="1"/>
  <c r="BD18" i="1"/>
  <c r="BD29" i="1"/>
  <c r="M38" i="2"/>
  <c r="BE44" i="11"/>
  <c r="BB44" i="12"/>
  <c r="M43" i="12"/>
  <c r="M12" i="2"/>
  <c r="M41" i="13"/>
  <c r="M18" i="2"/>
  <c r="BE83" i="1"/>
  <c r="BD86" i="1"/>
  <c r="BD47" i="1"/>
  <c r="BE67" i="1"/>
  <c r="BD70" i="1"/>
  <c r="BE86" i="1"/>
  <c r="BE47" i="1"/>
  <c r="BE70" i="1"/>
  <c r="BA43" i="1"/>
  <c r="BA39" i="1"/>
  <c r="BD41" i="1"/>
  <c r="BB43" i="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F30" i="13"/>
  <c r="M21" i="13"/>
  <c r="M44" i="13"/>
  <c r="M20" i="13"/>
  <c r="M13" i="12"/>
  <c r="F30" i="12"/>
  <c r="F33" i="12"/>
  <c r="K63" i="12"/>
  <c r="F32" i="12"/>
  <c r="F29" i="12"/>
  <c r="M21" i="12"/>
  <c r="M19" i="12"/>
  <c r="M21" i="11"/>
  <c r="F33" i="11"/>
  <c r="F30" i="11"/>
  <c r="A200" i="11" s="1"/>
  <c r="M41" i="2"/>
  <c r="F33" i="2"/>
  <c r="F30" i="2"/>
  <c r="M19" i="2"/>
  <c r="BF19" i="1"/>
  <c r="BB19" i="1"/>
  <c r="BD19" i="1"/>
  <c r="BE19" i="1"/>
  <c r="BA19" i="1"/>
  <c r="BC19" i="1"/>
  <c r="BC21" i="1"/>
  <c r="BD21" i="1"/>
  <c r="BB11" i="1"/>
  <c r="BF11" i="1"/>
  <c r="BB12" i="1"/>
  <c r="M12" i="1" s="1"/>
  <c r="BF12" i="1"/>
  <c r="BB13" i="1"/>
  <c r="M13" i="1" s="1"/>
  <c r="BF13" i="1"/>
  <c r="BB14" i="1"/>
  <c r="BF14" i="1"/>
  <c r="BB15" i="1"/>
  <c r="M15" i="1" s="1"/>
  <c r="BF15" i="1"/>
  <c r="BB16" i="1"/>
  <c r="M16" i="1" s="1"/>
  <c r="BF16" i="1"/>
  <c r="BB17" i="1"/>
  <c r="BF17" i="1"/>
  <c r="BB18" i="1"/>
  <c r="M18" i="1" s="1"/>
  <c r="BF18" i="1"/>
  <c r="BA20" i="1"/>
  <c r="BE20" i="1"/>
  <c r="BA21" i="1"/>
  <c r="BE21" i="1"/>
  <c r="BB29" i="1"/>
  <c r="F29" i="1" s="1"/>
  <c r="BE30" i="1"/>
  <c r="BB45" i="1"/>
  <c r="BF45" i="1"/>
  <c r="BB46" i="1"/>
  <c r="BF46" i="1"/>
  <c r="BB47" i="1"/>
  <c r="BF47" i="1"/>
  <c r="BB62" i="1"/>
  <c r="K62" i="1" s="1"/>
  <c r="BE63" i="1"/>
  <c r="BC20" i="1"/>
  <c r="BD20" i="1"/>
  <c r="BD30" i="1"/>
  <c r="BD63" i="1"/>
  <c r="BB20" i="1"/>
  <c r="BB21" i="1"/>
  <c r="A200" i="13" l="1"/>
  <c r="F30" i="1"/>
  <c r="M20" i="1"/>
  <c r="M17" i="1"/>
  <c r="M11" i="1"/>
  <c r="A200" i="2"/>
  <c r="M43" i="1"/>
  <c r="M19" i="13"/>
  <c r="M44" i="12"/>
  <c r="M21" i="1"/>
  <c r="M14" i="1"/>
  <c r="M47" i="1"/>
  <c r="M39" i="1"/>
  <c r="A200" i="1"/>
  <c r="BA44" i="1"/>
  <c r="M45" i="1"/>
  <c r="M42" i="1"/>
  <c r="M41" i="1"/>
  <c r="M40" i="1"/>
  <c r="M46" i="1"/>
  <c r="BD44" i="1"/>
  <c r="BE44" i="1"/>
  <c r="BC44" i="1"/>
  <c r="BB44" i="1"/>
  <c r="M38" i="1"/>
  <c r="A200" i="12"/>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<sst xmlns="http://schemas.openxmlformats.org/spreadsheetml/2006/main" count="3924" uniqueCount="108">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</sst>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70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left"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1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5" fillId="2" borderId="0" xfId="0" applyFont="1" applyFill="1" applyAlignment="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M%20MAYO/16108%20SA-13_V1.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JUNIO/16%20108%20SA-13_V1.3%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unez/Desktop/2013/REM%202013/REM/REM%20JULIO/16108%20SA-13_V1.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nunez/Desktop/2013/REM%202013/REM/REM%20AGOSTO/16108SA-13_V1.3-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3/REM%202013/REM/REM%20SEPTIEMBRE/16108SA-13_V1.3%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MAYO</v>
          </cell>
          <cell r="C6">
            <v>0</v>
          </cell>
          <cell r="D6">
            <v>5</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JUNIO</v>
          </cell>
          <cell r="C6">
            <v>0</v>
          </cell>
          <cell r="D6">
            <v>6</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JULIO</v>
          </cell>
          <cell r="C6">
            <v>0</v>
          </cell>
          <cell r="D6">
            <v>7</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AGOSTO</v>
          </cell>
          <cell r="C6">
            <v>0</v>
          </cell>
          <cell r="D6">
            <v>8</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SEPTIEMBRE</v>
          </cell>
          <cell r="C6">
            <v>0</v>
          </cell>
          <cell r="D6">
            <v>9</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55" workbookViewId="0">
      <selection activeCell="B77" sqref="B77"/>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97" t="s">
        <v>1</v>
      </c>
      <c r="B6" s="697"/>
      <c r="C6" s="697"/>
      <c r="D6" s="697"/>
      <c r="E6" s="697"/>
      <c r="F6" s="697"/>
      <c r="G6" s="697"/>
      <c r="H6" s="697"/>
      <c r="I6" s="697"/>
      <c r="J6" s="697"/>
      <c r="K6" s="697"/>
      <c r="L6" s="697"/>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81" t="s">
        <v>4</v>
      </c>
      <c r="B9" s="681" t="s">
        <v>5</v>
      </c>
      <c r="C9" s="675" t="s">
        <v>6</v>
      </c>
      <c r="D9" s="685" t="s">
        <v>7</v>
      </c>
      <c r="E9" s="686"/>
      <c r="F9" s="686"/>
      <c r="G9" s="686"/>
      <c r="H9" s="686"/>
      <c r="I9" s="687"/>
      <c r="J9" s="685" t="s">
        <v>8</v>
      </c>
      <c r="K9" s="687"/>
      <c r="L9" s="675"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82"/>
      <c r="B10" s="682"/>
      <c r="C10" s="676"/>
      <c r="D10" s="20" t="s">
        <v>10</v>
      </c>
      <c r="E10" s="21" t="s">
        <v>11</v>
      </c>
      <c r="F10" s="21" t="s">
        <v>12</v>
      </c>
      <c r="G10" s="21" t="s">
        <v>13</v>
      </c>
      <c r="H10" s="21" t="s">
        <v>14</v>
      </c>
      <c r="I10" s="22" t="s">
        <v>15</v>
      </c>
      <c r="J10" s="23" t="s">
        <v>16</v>
      </c>
      <c r="K10" s="24" t="s">
        <v>17</v>
      </c>
      <c r="L10" s="676"/>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8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88"/>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88"/>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88"/>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88"/>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88"/>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88"/>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88"/>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84"/>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98" t="s">
        <v>35</v>
      </c>
      <c r="B26" s="699"/>
      <c r="C26" s="675" t="s">
        <v>27</v>
      </c>
      <c r="D26" s="702" t="s">
        <v>36</v>
      </c>
      <c r="E26" s="703"/>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700"/>
      <c r="B27" s="701"/>
      <c r="C27" s="676"/>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91" t="s">
        <v>38</v>
      </c>
      <c r="B28" s="692"/>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93" t="s">
        <v>19</v>
      </c>
      <c r="B29" s="69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9" t="s">
        <v>24</v>
      </c>
      <c r="B30" s="69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91" t="s">
        <v>39</v>
      </c>
      <c r="B31" s="692"/>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93" t="s">
        <v>19</v>
      </c>
      <c r="B32" s="69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95" t="s">
        <v>24</v>
      </c>
      <c r="B33" s="696"/>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81" t="s">
        <v>4</v>
      </c>
      <c r="B36" s="681" t="s">
        <v>5</v>
      </c>
      <c r="C36" s="675" t="s">
        <v>6</v>
      </c>
      <c r="D36" s="685" t="s">
        <v>7</v>
      </c>
      <c r="E36" s="686"/>
      <c r="F36" s="686"/>
      <c r="G36" s="686"/>
      <c r="H36" s="686"/>
      <c r="I36" s="687"/>
      <c r="J36" s="685" t="s">
        <v>8</v>
      </c>
      <c r="K36" s="687"/>
      <c r="L36" s="675"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82"/>
      <c r="B37" s="682"/>
      <c r="C37" s="676"/>
      <c r="D37" s="20" t="s">
        <v>10</v>
      </c>
      <c r="E37" s="21" t="s">
        <v>11</v>
      </c>
      <c r="F37" s="21" t="s">
        <v>12</v>
      </c>
      <c r="G37" s="21" t="s">
        <v>13</v>
      </c>
      <c r="H37" s="21" t="s">
        <v>14</v>
      </c>
      <c r="I37" s="22" t="s">
        <v>15</v>
      </c>
      <c r="J37" s="23" t="s">
        <v>16</v>
      </c>
      <c r="K37" s="79" t="s">
        <v>17</v>
      </c>
      <c r="L37" s="676"/>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83"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88"/>
      <c r="B39" s="35" t="s">
        <v>20</v>
      </c>
      <c r="C39" s="36">
        <f t="shared" si="10"/>
        <v>755</v>
      </c>
      <c r="D39" s="27">
        <f>+ENERO!D39+FEBRERO!D39+MARZO!D39+ABRIL!D39+MAYO!D39+JUNIO!D39+JULIO!D39+AGOSTO!D39+SEPTIEMBRE!D39+OCTUBRE!D39+NOVIEMBRE!D39+DICIEMBRE!D39</f>
        <v>214</v>
      </c>
      <c r="E39" s="27">
        <f>+ENERO!E39+FEBRERO!E39+MARZO!E39+ABRIL!E39+MAYO!E39+JUNIO!E39+JULIO!E39+AGOSTO!E39+SEPTIEMBRE!E39+OCTUBRE!E39+NOVIEMBRE!E39+DICIEMBRE!E39</f>
        <v>191</v>
      </c>
      <c r="F39" s="27">
        <f>+ENERO!F39+FEBRERO!F39+MARZO!F39+ABRIL!F39+MAYO!F39+JUNIO!F39+JULIO!F39+AGOSTO!F39+SEPTIEMBRE!F39+OCTUBRE!F39+NOVIEMBRE!F39+DICIEMBRE!F39</f>
        <v>75</v>
      </c>
      <c r="G39" s="27">
        <f>+ENERO!G39+FEBRERO!G39+MARZO!G39+ABRIL!G39+MAYO!G39+JUNIO!G39+JULIO!G39+AGOSTO!G39+SEPTIEMBRE!G39+OCTUBRE!G39+NOVIEMBRE!G39+DICIEMBRE!G39</f>
        <v>13</v>
      </c>
      <c r="H39" s="27">
        <f>+ENERO!H39+FEBRERO!H39+MARZO!H39+ABRIL!H39+MAYO!H39+JUNIO!H39+JULIO!H39+AGOSTO!H39+SEPTIEMBRE!H39+OCTUBRE!H39+NOVIEMBRE!H39+DICIEMBRE!H39</f>
        <v>251</v>
      </c>
      <c r="I39" s="27">
        <f>+ENERO!I39+FEBRERO!I39+MARZO!I39+ABRIL!I39+MAYO!I39+JUNIO!I39+JULIO!I39+AGOSTO!I39+SEPTIEMBRE!I39+OCTUBRE!I39+NOVIEMBRE!I39+DICIEMBRE!I39</f>
        <v>11</v>
      </c>
      <c r="J39" s="27">
        <f>+ENERO!J39+FEBRERO!J39+MARZO!J39+ABRIL!J39+MAYO!J39+JUNIO!J39+JULIO!J39+AGOSTO!J39+SEPTIEMBRE!J39+OCTUBRE!J39+NOVIEMBRE!J39+DICIEMBRE!J39</f>
        <v>335</v>
      </c>
      <c r="K39" s="27">
        <f>+ENERO!K39+FEBRERO!K39+MARZO!K39+ABRIL!K39+MAYO!K39+JUNIO!K39+JULIO!K39+AGOSTO!K39+SEPTIEMBRE!K39+OCTUBRE!K39+NOVIEMBRE!K39+DICIEMBRE!K39</f>
        <v>420</v>
      </c>
      <c r="L39" s="27">
        <f>+ENERO!L39+FEBRERO!L39+MARZO!L39+ABRIL!L39+MAYO!L39+JUNIO!L39+JULIO!L39+AGOSTO!L39+SEPTIEMBRE!L39+OCTUBRE!L39+NOVIEMBRE!L39+DICIEMBRE!L39</f>
        <v>755</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88"/>
      <c r="B40" s="35" t="s">
        <v>42</v>
      </c>
      <c r="C40" s="36">
        <f t="shared" si="10"/>
        <v>3277</v>
      </c>
      <c r="D40" s="27">
        <f>+ENERO!D40+FEBRERO!D40+MARZO!D40+ABRIL!D40+MAYO!D40+JUNIO!D40+JULIO!D40+AGOSTO!D40+SEPTIEMBRE!D40+OCTUBRE!D40+NOVIEMBRE!D40+DICIEMBRE!D40</f>
        <v>7</v>
      </c>
      <c r="E40" s="27">
        <f>+ENERO!E40+FEBRERO!E40+MARZO!E40+ABRIL!E40+MAYO!E40+JUNIO!E40+JULIO!E40+AGOSTO!E40+SEPTIEMBRE!E40+OCTUBRE!E40+NOVIEMBRE!E40+DICIEMBRE!E40</f>
        <v>15</v>
      </c>
      <c r="F40" s="27">
        <f>+ENERO!F40+FEBRERO!F40+MARZO!F40+ABRIL!F40+MAYO!F40+JUNIO!F40+JULIO!F40+AGOSTO!F40+SEPTIEMBRE!F40+OCTUBRE!F40+NOVIEMBRE!F40+DICIEMBRE!F40</f>
        <v>94</v>
      </c>
      <c r="G40" s="27">
        <f>+ENERO!G40+FEBRERO!G40+MARZO!G40+ABRIL!G40+MAYO!G40+JUNIO!G40+JULIO!G40+AGOSTO!G40+SEPTIEMBRE!G40+OCTUBRE!G40+NOVIEMBRE!G40+DICIEMBRE!G40</f>
        <v>159</v>
      </c>
      <c r="H40" s="27">
        <f>+ENERO!H40+FEBRERO!H40+MARZO!H40+ABRIL!H40+MAYO!H40+JUNIO!H40+JULIO!H40+AGOSTO!H40+SEPTIEMBRE!H40+OCTUBRE!H40+NOVIEMBRE!H40+DICIEMBRE!H40</f>
        <v>2668</v>
      </c>
      <c r="I40" s="27">
        <f>+ENERO!I40+FEBRERO!I40+MARZO!I40+ABRIL!I40+MAYO!I40+JUNIO!I40+JULIO!I40+AGOSTO!I40+SEPTIEMBRE!I40+OCTUBRE!I40+NOVIEMBRE!I40+DICIEMBRE!I40</f>
        <v>334</v>
      </c>
      <c r="J40" s="27">
        <f>+ENERO!J40+FEBRERO!J40+MARZO!J40+ABRIL!J40+MAYO!J40+JUNIO!J40+JULIO!J40+AGOSTO!J40+SEPTIEMBRE!J40+OCTUBRE!J40+NOVIEMBRE!J40+DICIEMBRE!J40</f>
        <v>1244</v>
      </c>
      <c r="K40" s="27">
        <f>+ENERO!K40+FEBRERO!K40+MARZO!K40+ABRIL!K40+MAYO!K40+JUNIO!K40+JULIO!K40+AGOSTO!K40+SEPTIEMBRE!K40+OCTUBRE!K40+NOVIEMBRE!K40+DICIEMBRE!K40</f>
        <v>2033</v>
      </c>
      <c r="L40" s="27">
        <f>+ENERO!L40+FEBRERO!L40+MARZO!L40+ABRIL!L40+MAYO!L40+JUNIO!L40+JULIO!L40+AGOSTO!L40+SEPTIEMBRE!L40+OCTUBRE!L40+NOVIEMBRE!L40+DICIEMBRE!L40</f>
        <v>3277</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88"/>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88"/>
      <c r="B42" s="35" t="s">
        <v>23</v>
      </c>
      <c r="C42" s="36">
        <f t="shared" si="10"/>
        <v>605</v>
      </c>
      <c r="D42" s="27">
        <f>+ENERO!D42+FEBRERO!D42+MARZO!D42+ABRIL!D42+MAYO!D42+JUNIO!D42+JULIO!D42+AGOSTO!D42+SEPTIEMBRE!D42+OCTUBRE!D42+NOVIEMBRE!D42+DICIEMBRE!D42</f>
        <v>5</v>
      </c>
      <c r="E42" s="27">
        <f>+ENERO!E42+FEBRERO!E42+MARZO!E42+ABRIL!E42+MAYO!E42+JUNIO!E42+JULIO!E42+AGOSTO!E42+SEPTIEMBRE!E42+OCTUBRE!E42+NOVIEMBRE!E42+DICIEMBRE!E42</f>
        <v>20</v>
      </c>
      <c r="F42" s="27">
        <f>+ENERO!F42+FEBRERO!F42+MARZO!F42+ABRIL!F42+MAYO!F42+JUNIO!F42+JULIO!F42+AGOSTO!F42+SEPTIEMBRE!F42+OCTUBRE!F42+NOVIEMBRE!F42+DICIEMBRE!F42</f>
        <v>16</v>
      </c>
      <c r="G42" s="27">
        <f>+ENERO!G42+FEBRERO!G42+MARZO!G42+ABRIL!G42+MAYO!G42+JUNIO!G42+JULIO!G42+AGOSTO!G42+SEPTIEMBRE!G42+OCTUBRE!G42+NOVIEMBRE!G42+DICIEMBRE!G42</f>
        <v>19</v>
      </c>
      <c r="H42" s="27">
        <f>+ENERO!H42+FEBRERO!H42+MARZO!H42+ABRIL!H42+MAYO!H42+JUNIO!H42+JULIO!H42+AGOSTO!H42+SEPTIEMBRE!H42+OCTUBRE!H42+NOVIEMBRE!H42+DICIEMBRE!H42</f>
        <v>499</v>
      </c>
      <c r="I42" s="27">
        <f>+ENERO!I42+FEBRERO!I42+MARZO!I42+ABRIL!I42+MAYO!I42+JUNIO!I42+JULIO!I42+AGOSTO!I42+SEPTIEMBRE!I42+OCTUBRE!I42+NOVIEMBRE!I42+DICIEMBRE!I42</f>
        <v>46</v>
      </c>
      <c r="J42" s="27">
        <f>+ENERO!J42+FEBRERO!J42+MARZO!J42+ABRIL!J42+MAYO!J42+JUNIO!J42+JULIO!J42+AGOSTO!J42+SEPTIEMBRE!J42+OCTUBRE!J42+NOVIEMBRE!J42+DICIEMBRE!J42</f>
        <v>203</v>
      </c>
      <c r="K42" s="27">
        <f>+ENERO!K42+FEBRERO!K42+MARZO!K42+ABRIL!K42+MAYO!K42+JUNIO!K42+JULIO!K42+AGOSTO!K42+SEPTIEMBRE!K42+OCTUBRE!K42+NOVIEMBRE!K42+DICIEMBRE!K42</f>
        <v>402</v>
      </c>
      <c r="L42" s="27">
        <f>+ENERO!L42+FEBRERO!L42+MARZO!L42+ABRIL!L42+MAYO!L42+JUNIO!L42+JULIO!L42+AGOSTO!L42+SEPTIEMBRE!L42+OCTUBRE!L42+NOVIEMBRE!L42+DICIEMBRE!L42</f>
        <v>605</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88"/>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84"/>
      <c r="B44" s="48" t="s">
        <v>27</v>
      </c>
      <c r="C44" s="80">
        <f t="shared" si="10"/>
        <v>4637</v>
      </c>
      <c r="D44" s="50">
        <f>SUM(D38:D43)</f>
        <v>226</v>
      </c>
      <c r="E44" s="51">
        <f t="shared" ref="E44:L44" si="18">SUM(E38:E43)</f>
        <v>226</v>
      </c>
      <c r="F44" s="51">
        <f t="shared" si="18"/>
        <v>185</v>
      </c>
      <c r="G44" s="51">
        <f t="shared" si="18"/>
        <v>191</v>
      </c>
      <c r="H44" s="51">
        <f t="shared" si="18"/>
        <v>3418</v>
      </c>
      <c r="I44" s="52">
        <f t="shared" si="18"/>
        <v>391</v>
      </c>
      <c r="J44" s="50">
        <f t="shared" si="18"/>
        <v>1782</v>
      </c>
      <c r="K44" s="52">
        <f t="shared" si="18"/>
        <v>2855</v>
      </c>
      <c r="L44" s="81">
        <f t="shared" si="18"/>
        <v>4637</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399</v>
      </c>
      <c r="D45" s="27">
        <f>+ENERO!D45+FEBRERO!D45+MARZO!D45+ABRIL!D45+MAYO!D45+JUNIO!D45+JULIO!D45+AGOSTO!D45+SEPTIEMBRE!D45+OCTUBRE!D45+NOVIEMBRE!D45+DICIEMBRE!D45</f>
        <v>156</v>
      </c>
      <c r="E45" s="27">
        <f>+ENERO!E45+FEBRERO!E45+MARZO!E45+ABRIL!E45+MAYO!E45+JUNIO!E45+JULIO!E45+AGOSTO!E45+SEPTIEMBRE!E45+OCTUBRE!E45+NOVIEMBRE!E45+DICIEMBRE!E45</f>
        <v>59</v>
      </c>
      <c r="F45" s="27">
        <f>+ENERO!F45+FEBRERO!F45+MARZO!F45+ABRIL!F45+MAYO!F45+JUNIO!F45+JULIO!F45+AGOSTO!F45+SEPTIEMBRE!F45+OCTUBRE!F45+NOVIEMBRE!F45+DICIEMBRE!F45</f>
        <v>17</v>
      </c>
      <c r="G45" s="27">
        <f>+ENERO!G45+FEBRERO!G45+MARZO!G45+ABRIL!G45+MAYO!G45+JUNIO!G45+JULIO!G45+AGOSTO!G45+SEPTIEMBRE!G45+OCTUBRE!G45+NOVIEMBRE!G45+DICIEMBRE!G45</f>
        <v>23</v>
      </c>
      <c r="H45" s="27">
        <f>+ENERO!H45+FEBRERO!H45+MARZO!H45+ABRIL!H45+MAYO!H45+JUNIO!H45+JULIO!H45+AGOSTO!H45+SEPTIEMBRE!H45+OCTUBRE!H45+NOVIEMBRE!H45+DICIEMBRE!H45</f>
        <v>141</v>
      </c>
      <c r="I45" s="27">
        <f>+ENERO!I45+FEBRERO!I45+MARZO!I45+ABRIL!I45+MAYO!I45+JUNIO!I45+JULIO!I45+AGOSTO!I45+SEPTIEMBRE!I45+OCTUBRE!I45+NOVIEMBRE!I45+DICIEMBRE!I45</f>
        <v>3</v>
      </c>
      <c r="J45" s="27">
        <f>+ENERO!J45+FEBRERO!J45+MARZO!J45+ABRIL!J45+MAYO!J45+JUNIO!J45+JULIO!J45+AGOSTO!J45+SEPTIEMBRE!J45+OCTUBRE!J45+NOVIEMBRE!J45+DICIEMBRE!J45</f>
        <v>223</v>
      </c>
      <c r="K45" s="27">
        <f>+ENERO!K45+FEBRERO!K45+MARZO!K45+ABRIL!K45+MAYO!K45+JUNIO!K45+JULIO!K45+AGOSTO!K45+SEPTIEMBRE!K45+OCTUBRE!K45+NOVIEMBRE!K45+DICIEMBRE!K45</f>
        <v>176</v>
      </c>
      <c r="L45" s="27">
        <f>+ENERO!L45+FEBRERO!L45+MARZO!L45+ABRIL!L45+MAYO!L45+JUNIO!L45+JULIO!L45+AGOSTO!L45+SEPTIEMBRE!L45+OCTUBRE!L45+NOVIEMBRE!L45+DICIEMBRE!L45</f>
        <v>399</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83"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84"/>
      <c r="B47" s="88" t="s">
        <v>20</v>
      </c>
      <c r="C47" s="56">
        <f t="shared" si="10"/>
        <v>1544</v>
      </c>
      <c r="D47" s="27">
        <f>+ENERO!D47+FEBRERO!D47+MARZO!D47+ABRIL!D47+MAYO!D47+JUNIO!D47+JULIO!D47+AGOSTO!D47+SEPTIEMBRE!D47+OCTUBRE!D47+NOVIEMBRE!D47+DICIEMBRE!D47</f>
        <v>334</v>
      </c>
      <c r="E47" s="27">
        <f>+ENERO!E47+FEBRERO!E47+MARZO!E47+ABRIL!E47+MAYO!E47+JUNIO!E47+JULIO!E47+AGOSTO!E47+SEPTIEMBRE!E47+OCTUBRE!E47+NOVIEMBRE!E47+DICIEMBRE!E47</f>
        <v>345</v>
      </c>
      <c r="F47" s="27">
        <f>+ENERO!F47+FEBRERO!F47+MARZO!F47+ABRIL!F47+MAYO!F47+JUNIO!F47+JULIO!F47+AGOSTO!F47+SEPTIEMBRE!F47+OCTUBRE!F47+NOVIEMBRE!F47+DICIEMBRE!F47</f>
        <v>238</v>
      </c>
      <c r="G47" s="27">
        <f>+ENERO!G47+FEBRERO!G47+MARZO!G47+ABRIL!G47+MAYO!G47+JUNIO!G47+JULIO!G47+AGOSTO!G47+SEPTIEMBRE!G47+OCTUBRE!G47+NOVIEMBRE!G47+DICIEMBRE!G47</f>
        <v>40</v>
      </c>
      <c r="H47" s="27">
        <f>+ENERO!H47+FEBRERO!H47+MARZO!H47+ABRIL!H47+MAYO!H47+JUNIO!H47+JULIO!H47+AGOSTO!H47+SEPTIEMBRE!H47+OCTUBRE!H47+NOVIEMBRE!H47+DICIEMBRE!H47</f>
        <v>560</v>
      </c>
      <c r="I47" s="27">
        <f>+ENERO!I47+FEBRERO!I47+MARZO!I47+ABRIL!I47+MAYO!I47+JUNIO!I47+JULIO!I47+AGOSTO!I47+SEPTIEMBRE!I47+OCTUBRE!I47+NOVIEMBRE!I47+DICIEMBRE!I47</f>
        <v>27</v>
      </c>
      <c r="J47" s="27">
        <f>+ENERO!J47+FEBRERO!J47+MARZO!J47+ABRIL!J47+MAYO!J47+JUNIO!J47+JULIO!J47+AGOSTO!J47+SEPTIEMBRE!J47+OCTUBRE!J47+NOVIEMBRE!J47+DICIEMBRE!J47</f>
        <v>675</v>
      </c>
      <c r="K47" s="27">
        <f>+ENERO!K47+FEBRERO!K47+MARZO!K47+ABRIL!K47+MAYO!K47+JUNIO!K47+JULIO!K47+AGOSTO!K47+SEPTIEMBRE!K47+OCTUBRE!K47+NOVIEMBRE!K47+DICIEMBRE!K47</f>
        <v>869</v>
      </c>
      <c r="L47" s="27">
        <f>+ENERO!L47+FEBRERO!L47+MARZO!L47+ABRIL!L47+MAYO!L47+JUNIO!L47+JULIO!L47+AGOSTO!L47+SEPTIEMBRE!L47+OCTUBRE!L47+NOVIEMBRE!L47+DICIEMBRE!L47</f>
        <v>1544</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81" t="s">
        <v>4</v>
      </c>
      <c r="B49" s="683" t="s">
        <v>5</v>
      </c>
      <c r="C49" s="675"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82"/>
      <c r="B50" s="684"/>
      <c r="C50" s="676"/>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83"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84"/>
      <c r="B52" s="35" t="s">
        <v>47</v>
      </c>
      <c r="C52" s="27">
        <f>+ENERO!C52+FEBRERO!C52+MARZO!C52+ABRIL!C52+MAYO!C52+JUNIO!C52+JULIO!C52+AGOSTO!C52+SEPTIEMBRE!C52+OCTUBRE!C52+NOVIEMBRE!C52+DICIEMBRE!C52</f>
        <v>60</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83"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84"/>
      <c r="B54" s="88" t="s">
        <v>47</v>
      </c>
      <c r="C54" s="27">
        <f>+ENERO!C54+FEBRERO!C54+MARZO!C54+ABRIL!C54+MAYO!C54+JUNIO!C54+JULIO!C54+AGOSTO!C54+SEPTIEMBRE!C54+OCTUBRE!C54+NOVIEMBRE!C54+DICIEMBRE!C54</f>
        <v>346</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85" t="s">
        <v>4</v>
      </c>
      <c r="B56" s="674"/>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3" t="s">
        <v>33</v>
      </c>
      <c r="B57" s="653"/>
      <c r="C57" s="27">
        <f>+ENERO!C57+FEBRERO!C57+MARZO!C57+ABRIL!C57+MAYO!C57+JUNIO!C57+JULIO!C57+AGOSTO!C57+SEPTIEMBRE!C57+OCTUBRE!C57+NOVIEMBRE!C57+DICIEMBRE!C57</f>
        <v>124</v>
      </c>
      <c r="D57" s="27">
        <f>+ENERO!D57+FEBRERO!D57+MARZO!D57+ABRIL!D57+MAYO!D57+JUNIO!D57+JULIO!D57+AGOSTO!D57+SEPTIEMBRE!D57+OCTUBRE!D57+NOVIEMBRE!D57+DICIEMBRE!D57</f>
        <v>124</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58" t="s">
        <v>52</v>
      </c>
      <c r="B58" s="658"/>
      <c r="C58" s="27">
        <f>+ENERO!C58+FEBRERO!C58+MARZO!C58+ABRIL!C58+MAYO!C58+JUNIO!C58+JULIO!C58+AGOSTO!C58+SEPTIEMBRE!C58+OCTUBRE!C58+NOVIEMBRE!C58+DICIEMBRE!C58</f>
        <v>0</v>
      </c>
      <c r="D58" s="27">
        <f>+ENERO!D58+FEBRERO!D58+MARZO!D58+ABRIL!D58+MAYO!D58+JUNIO!D58+JULIO!D58+AGOSTO!D58+SEPTIEMBRE!D58+OCTUBRE!D58+NOVIEMBRE!D58+DICIEMBRE!D58</f>
        <v>75</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6" t="s">
        <v>54</v>
      </c>
      <c r="B60" s="667" t="s">
        <v>55</v>
      </c>
      <c r="C60" s="670" t="s">
        <v>6</v>
      </c>
      <c r="D60" s="672" t="s">
        <v>7</v>
      </c>
      <c r="E60" s="673"/>
      <c r="F60" s="673"/>
      <c r="G60" s="673"/>
      <c r="H60" s="673"/>
      <c r="I60" s="674"/>
      <c r="J60" s="675"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8"/>
      <c r="B61" s="669"/>
      <c r="C61" s="671"/>
      <c r="D61" s="120" t="s">
        <v>10</v>
      </c>
      <c r="E61" s="121" t="s">
        <v>11</v>
      </c>
      <c r="F61" s="121" t="s">
        <v>12</v>
      </c>
      <c r="G61" s="121" t="s">
        <v>13</v>
      </c>
      <c r="H61" s="121" t="s">
        <v>14</v>
      </c>
      <c r="I61" s="122" t="s">
        <v>15</v>
      </c>
      <c r="J61" s="676"/>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64" t="s">
        <v>60</v>
      </c>
      <c r="B64" s="665"/>
      <c r="C64" s="665"/>
      <c r="D64" s="665"/>
      <c r="E64" s="665"/>
      <c r="F64" s="665"/>
      <c r="G64" s="665"/>
      <c r="H64" s="665"/>
      <c r="I64" s="665"/>
      <c r="J64" s="665"/>
      <c r="K64" s="665"/>
      <c r="L64" s="665"/>
      <c r="M64" s="106"/>
      <c r="N64" s="133"/>
      <c r="V64" s="107"/>
    </row>
    <row r="65" spans="1:67" ht="10.5" x14ac:dyDescent="0.15">
      <c r="A65" s="666" t="s">
        <v>4</v>
      </c>
      <c r="B65" s="667"/>
      <c r="C65" s="670" t="s">
        <v>6</v>
      </c>
      <c r="D65" s="672" t="s">
        <v>7</v>
      </c>
      <c r="E65" s="673"/>
      <c r="F65" s="673"/>
      <c r="G65" s="673"/>
      <c r="H65" s="673"/>
      <c r="I65" s="674"/>
      <c r="J65" s="672" t="s">
        <v>36</v>
      </c>
      <c r="K65" s="674"/>
      <c r="L65" s="675"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8"/>
      <c r="B66" s="669"/>
      <c r="C66" s="671"/>
      <c r="D66" s="120" t="s">
        <v>10</v>
      </c>
      <c r="E66" s="121" t="s">
        <v>11</v>
      </c>
      <c r="F66" s="121" t="s">
        <v>12</v>
      </c>
      <c r="G66" s="121" t="s">
        <v>13</v>
      </c>
      <c r="H66" s="121" t="s">
        <v>14</v>
      </c>
      <c r="I66" s="122" t="s">
        <v>15</v>
      </c>
      <c r="J66" s="134" t="s">
        <v>16</v>
      </c>
      <c r="K66" s="135" t="s">
        <v>17</v>
      </c>
      <c r="L66" s="676"/>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55"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61"/>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61"/>
      <c r="B69" s="141" t="s">
        <v>20</v>
      </c>
      <c r="C69" s="142">
        <f t="shared" si="19"/>
        <v>20</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1</v>
      </c>
      <c r="G69" s="27">
        <f>+ENERO!G69+FEBRERO!G69+MARZO!G69+ABRIL!G69+MAYO!G69+JUNIO!G69+JULIO!G69+AGOSTO!G69+SEPTIEMBRE!G69+OCTUBRE!G69+NOVIEMBRE!G69+DICIEMBRE!G69</f>
        <v>1</v>
      </c>
      <c r="H69" s="27">
        <f>+ENERO!H69+FEBRERO!H69+MARZO!H69+ABRIL!H69+MAYO!H69+JUNIO!H69+JULIO!H69+AGOSTO!H69+SEPTIEMBRE!H69+OCTUBRE!H69+NOVIEMBRE!H69+DICIEMBRE!H69</f>
        <v>18</v>
      </c>
      <c r="I69" s="27">
        <f>+ENERO!I69+FEBRERO!I69+MARZO!I69+ABRIL!I69+MAYO!I69+JUNIO!I69+JULIO!I69+AGOSTO!I69+SEPTIEMBRE!I69+OCTUBRE!I69+NOVIEMBRE!I69+DICIEMBRE!I69</f>
        <v>0</v>
      </c>
      <c r="J69" s="27">
        <f>+ENERO!J69+FEBRERO!J69+MARZO!J69+ABRIL!J69+MAYO!J69+JUNIO!J69+JULIO!J69+AGOSTO!J69+SEPTIEMBRE!J69+OCTUBRE!J69+NOVIEMBRE!J69+DICIEMBRE!J69</f>
        <v>10</v>
      </c>
      <c r="K69" s="27">
        <f>+ENERO!K69+FEBRERO!K69+MARZO!K69+ABRIL!K69+MAYO!K69+JUNIO!K69+JULIO!K69+AGOSTO!K69+SEPTIEMBRE!K69+OCTUBRE!K69+NOVIEMBRE!K69+DICIEMBRE!K69</f>
        <v>10</v>
      </c>
      <c r="L69" s="27">
        <f>+ENERO!L69+FEBRERO!L69+MARZO!L69+ABRIL!L69+MAYO!L69+JUNIO!L69+JULIO!L69+AGOSTO!L69+SEPTIEMBRE!L69+OCTUBRE!L69+NOVIEMBRE!L69+DICIEMBRE!L69</f>
        <v>20</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61"/>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61"/>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56"/>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55"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56"/>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55"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61"/>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61"/>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56"/>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55"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56"/>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55"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56"/>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55"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61"/>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61"/>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61"/>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61"/>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56"/>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55" t="s">
        <v>70</v>
      </c>
      <c r="B90" s="662"/>
      <c r="C90" s="677" t="s">
        <v>71</v>
      </c>
      <c r="D90" s="678"/>
      <c r="E90" s="677" t="s">
        <v>72</v>
      </c>
      <c r="F90" s="679"/>
      <c r="G90" s="680" t="s">
        <v>73</v>
      </c>
      <c r="H90" s="67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63"/>
      <c r="B91" s="66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3" t="s">
        <v>76</v>
      </c>
      <c r="B92" s="653"/>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57" t="s">
        <v>77</v>
      </c>
      <c r="B93" s="657"/>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57" t="s">
        <v>78</v>
      </c>
      <c r="B94" s="657"/>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58" t="s">
        <v>79</v>
      </c>
      <c r="B95" s="658"/>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59" t="s">
        <v>4</v>
      </c>
      <c r="B98" s="659"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60"/>
      <c r="B99" s="660"/>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13</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55" t="s">
        <v>84</v>
      </c>
      <c r="B102" s="655" t="s">
        <v>85</v>
      </c>
      <c r="C102" s="654" t="s">
        <v>86</v>
      </c>
      <c r="D102" s="654"/>
      <c r="E102" s="654"/>
      <c r="F102" s="655"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56"/>
      <c r="B103" s="656"/>
      <c r="C103" s="195" t="s">
        <v>88</v>
      </c>
      <c r="D103" s="195" t="s">
        <v>89</v>
      </c>
      <c r="E103" s="195" t="s">
        <v>90</v>
      </c>
      <c r="F103" s="65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51</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19</v>
      </c>
      <c r="E104" s="27">
        <f>+ENERO!E104+FEBRERO!E104+MARZO!E104+ABRIL!E104+MAYO!E104+JUNIO!E104+JULIO!E104+AGOSTO!E104+SEPTIEMBRE!E104+OCTUBRE!E104+NOVIEMBRE!E104+DICIEMBRE!E104</f>
        <v>25</v>
      </c>
      <c r="F104" s="27">
        <f>+ENERO!F104+FEBRERO!F104+MARZO!F104+ABRIL!F104+MAYO!F104+JUNIO!F104+JULIO!F104+AGOSTO!F104+SEPTIEMBRE!F104+OCTUBRE!F104+NOVIEMBRE!F104+DICIEMBRE!F104</f>
        <v>28</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23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3</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26</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45865</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97" t="s">
        <v>1</v>
      </c>
      <c r="B6" s="697"/>
      <c r="C6" s="697"/>
      <c r="D6" s="697"/>
      <c r="E6" s="697"/>
      <c r="F6" s="697"/>
      <c r="G6" s="697"/>
      <c r="H6" s="697"/>
      <c r="I6" s="697"/>
      <c r="J6" s="697"/>
      <c r="K6" s="697"/>
      <c r="L6" s="697"/>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81" t="s">
        <v>4</v>
      </c>
      <c r="B9" s="681" t="s">
        <v>5</v>
      </c>
      <c r="C9" s="675" t="s">
        <v>6</v>
      </c>
      <c r="D9" s="685" t="s">
        <v>7</v>
      </c>
      <c r="E9" s="686"/>
      <c r="F9" s="686"/>
      <c r="G9" s="686"/>
      <c r="H9" s="686"/>
      <c r="I9" s="687"/>
      <c r="J9" s="685" t="s">
        <v>8</v>
      </c>
      <c r="K9" s="687"/>
      <c r="L9" s="675"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82"/>
      <c r="B10" s="682"/>
      <c r="C10" s="676"/>
      <c r="D10" s="20" t="s">
        <v>10</v>
      </c>
      <c r="E10" s="21" t="s">
        <v>11</v>
      </c>
      <c r="F10" s="21" t="s">
        <v>12</v>
      </c>
      <c r="G10" s="21" t="s">
        <v>13</v>
      </c>
      <c r="H10" s="21" t="s">
        <v>14</v>
      </c>
      <c r="I10" s="22" t="s">
        <v>15</v>
      </c>
      <c r="J10" s="23" t="s">
        <v>16</v>
      </c>
      <c r="K10" s="69" t="s">
        <v>17</v>
      </c>
      <c r="L10" s="676"/>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8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88"/>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88"/>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88"/>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88"/>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88"/>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88"/>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88"/>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84"/>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98" t="s">
        <v>35</v>
      </c>
      <c r="B26" s="699"/>
      <c r="C26" s="675" t="s">
        <v>27</v>
      </c>
      <c r="D26" s="702" t="s">
        <v>36</v>
      </c>
      <c r="E26" s="703"/>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700"/>
      <c r="B27" s="701"/>
      <c r="C27" s="676"/>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91" t="s">
        <v>38</v>
      </c>
      <c r="B28" s="692"/>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93" t="s">
        <v>19</v>
      </c>
      <c r="B29" s="69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9" t="s">
        <v>24</v>
      </c>
      <c r="B30" s="69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91" t="s">
        <v>39</v>
      </c>
      <c r="B31" s="692"/>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93" t="s">
        <v>19</v>
      </c>
      <c r="B32" s="69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95" t="s">
        <v>24</v>
      </c>
      <c r="B33" s="696"/>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81" t="s">
        <v>4</v>
      </c>
      <c r="B36" s="681" t="s">
        <v>5</v>
      </c>
      <c r="C36" s="675" t="s">
        <v>6</v>
      </c>
      <c r="D36" s="685" t="s">
        <v>7</v>
      </c>
      <c r="E36" s="686"/>
      <c r="F36" s="686"/>
      <c r="G36" s="686"/>
      <c r="H36" s="686"/>
      <c r="I36" s="687"/>
      <c r="J36" s="685" t="s">
        <v>8</v>
      </c>
      <c r="K36" s="687"/>
      <c r="L36" s="675"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82"/>
      <c r="B37" s="682"/>
      <c r="C37" s="676"/>
      <c r="D37" s="20" t="s">
        <v>10</v>
      </c>
      <c r="E37" s="21" t="s">
        <v>11</v>
      </c>
      <c r="F37" s="21" t="s">
        <v>12</v>
      </c>
      <c r="G37" s="21" t="s">
        <v>13</v>
      </c>
      <c r="H37" s="21" t="s">
        <v>14</v>
      </c>
      <c r="I37" s="22" t="s">
        <v>15</v>
      </c>
      <c r="J37" s="23" t="s">
        <v>16</v>
      </c>
      <c r="K37" s="79" t="s">
        <v>17</v>
      </c>
      <c r="L37" s="676"/>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8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88"/>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688"/>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688"/>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88"/>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688"/>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84"/>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68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84"/>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81" t="s">
        <v>4</v>
      </c>
      <c r="B49" s="683" t="s">
        <v>5</v>
      </c>
      <c r="C49" s="675"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82"/>
      <c r="B50" s="684"/>
      <c r="C50" s="676"/>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8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84"/>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8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84"/>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85" t="s">
        <v>4</v>
      </c>
      <c r="B56" s="674"/>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3" t="s">
        <v>33</v>
      </c>
      <c r="B57" s="653"/>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58" t="s">
        <v>52</v>
      </c>
      <c r="B58" s="658"/>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6" t="s">
        <v>54</v>
      </c>
      <c r="B60" s="667" t="s">
        <v>55</v>
      </c>
      <c r="C60" s="670" t="s">
        <v>6</v>
      </c>
      <c r="D60" s="672" t="s">
        <v>7</v>
      </c>
      <c r="E60" s="673"/>
      <c r="F60" s="673"/>
      <c r="G60" s="673"/>
      <c r="H60" s="673"/>
      <c r="I60" s="674"/>
      <c r="J60" s="675"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8"/>
      <c r="B61" s="669"/>
      <c r="C61" s="671"/>
      <c r="D61" s="120" t="s">
        <v>10</v>
      </c>
      <c r="E61" s="121" t="s">
        <v>11</v>
      </c>
      <c r="F61" s="121" t="s">
        <v>12</v>
      </c>
      <c r="G61" s="121" t="s">
        <v>13</v>
      </c>
      <c r="H61" s="121" t="s">
        <v>14</v>
      </c>
      <c r="I61" s="122" t="s">
        <v>15</v>
      </c>
      <c r="J61" s="676"/>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64" t="s">
        <v>60</v>
      </c>
      <c r="B64" s="665"/>
      <c r="C64" s="665"/>
      <c r="D64" s="665"/>
      <c r="E64" s="665"/>
      <c r="F64" s="665"/>
      <c r="G64" s="665"/>
      <c r="H64" s="665"/>
      <c r="I64" s="665"/>
      <c r="J64" s="665"/>
      <c r="K64" s="665"/>
      <c r="L64" s="665"/>
      <c r="M64" s="106"/>
      <c r="N64" s="133"/>
      <c r="V64" s="107"/>
    </row>
    <row r="65" spans="1:67" ht="10.5" x14ac:dyDescent="0.15">
      <c r="A65" s="666" t="s">
        <v>4</v>
      </c>
      <c r="B65" s="667"/>
      <c r="C65" s="670" t="s">
        <v>6</v>
      </c>
      <c r="D65" s="672" t="s">
        <v>7</v>
      </c>
      <c r="E65" s="673"/>
      <c r="F65" s="673"/>
      <c r="G65" s="673"/>
      <c r="H65" s="673"/>
      <c r="I65" s="674"/>
      <c r="J65" s="672" t="s">
        <v>36</v>
      </c>
      <c r="K65" s="674"/>
      <c r="L65" s="675"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8"/>
      <c r="B66" s="669"/>
      <c r="C66" s="671"/>
      <c r="D66" s="120" t="s">
        <v>10</v>
      </c>
      <c r="E66" s="121" t="s">
        <v>11</v>
      </c>
      <c r="F66" s="121" t="s">
        <v>12</v>
      </c>
      <c r="G66" s="121" t="s">
        <v>13</v>
      </c>
      <c r="H66" s="121" t="s">
        <v>14</v>
      </c>
      <c r="I66" s="122" t="s">
        <v>15</v>
      </c>
      <c r="J66" s="134" t="s">
        <v>16</v>
      </c>
      <c r="K66" s="135" t="s">
        <v>17</v>
      </c>
      <c r="L66" s="676"/>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55"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61"/>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6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5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55"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5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55"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5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55"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5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55"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5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55"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5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55" t="s">
        <v>70</v>
      </c>
      <c r="B90" s="662"/>
      <c r="C90" s="677" t="s">
        <v>71</v>
      </c>
      <c r="D90" s="678"/>
      <c r="E90" s="677" t="s">
        <v>72</v>
      </c>
      <c r="F90" s="679"/>
      <c r="G90" s="680" t="s">
        <v>73</v>
      </c>
      <c r="H90" s="67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63"/>
      <c r="B91" s="66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3" t="s">
        <v>76</v>
      </c>
      <c r="B92" s="653"/>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57" t="s">
        <v>77</v>
      </c>
      <c r="B93" s="657"/>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57" t="s">
        <v>78</v>
      </c>
      <c r="B94" s="657"/>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58" t="s">
        <v>79</v>
      </c>
      <c r="B95" s="658"/>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59" t="s">
        <v>4</v>
      </c>
      <c r="B98" s="659"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60"/>
      <c r="B99" s="660"/>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55" t="s">
        <v>84</v>
      </c>
      <c r="B102" s="655" t="s">
        <v>85</v>
      </c>
      <c r="C102" s="654" t="s">
        <v>86</v>
      </c>
      <c r="D102" s="654"/>
      <c r="E102" s="654"/>
      <c r="F102" s="655"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56"/>
      <c r="B103" s="656"/>
      <c r="C103" s="195" t="s">
        <v>88</v>
      </c>
      <c r="D103" s="195" t="s">
        <v>89</v>
      </c>
      <c r="E103" s="195" t="s">
        <v>90</v>
      </c>
      <c r="F103" s="65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697" t="s">
        <v>1</v>
      </c>
      <c r="B6" s="697"/>
      <c r="C6" s="697"/>
      <c r="D6" s="697"/>
      <c r="E6" s="697"/>
      <c r="F6" s="697"/>
      <c r="G6" s="697"/>
      <c r="H6" s="697"/>
      <c r="I6" s="697"/>
      <c r="J6" s="697"/>
      <c r="K6" s="697"/>
      <c r="L6" s="697"/>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681" t="s">
        <v>4</v>
      </c>
      <c r="B9" s="681" t="s">
        <v>5</v>
      </c>
      <c r="C9" s="675" t="s">
        <v>6</v>
      </c>
      <c r="D9" s="685" t="s">
        <v>7</v>
      </c>
      <c r="E9" s="686"/>
      <c r="F9" s="686"/>
      <c r="G9" s="686"/>
      <c r="H9" s="686"/>
      <c r="I9" s="687"/>
      <c r="J9" s="685" t="s">
        <v>8</v>
      </c>
      <c r="K9" s="687"/>
      <c r="L9" s="675"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682"/>
      <c r="B10" s="682"/>
      <c r="C10" s="676"/>
      <c r="D10" s="226" t="s">
        <v>10</v>
      </c>
      <c r="E10" s="229" t="s">
        <v>11</v>
      </c>
      <c r="F10" s="229" t="s">
        <v>12</v>
      </c>
      <c r="G10" s="229" t="s">
        <v>13</v>
      </c>
      <c r="H10" s="229" t="s">
        <v>14</v>
      </c>
      <c r="I10" s="241" t="s">
        <v>15</v>
      </c>
      <c r="J10" s="246" t="s">
        <v>16</v>
      </c>
      <c r="K10" s="248" t="s">
        <v>17</v>
      </c>
      <c r="L10" s="676"/>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683"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688"/>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688"/>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688"/>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688"/>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688"/>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688"/>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688"/>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684"/>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698" t="s">
        <v>35</v>
      </c>
      <c r="B26" s="699"/>
      <c r="C26" s="675" t="s">
        <v>27</v>
      </c>
      <c r="D26" s="702" t="s">
        <v>36</v>
      </c>
      <c r="E26" s="703"/>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700"/>
      <c r="B27" s="701"/>
      <c r="C27" s="676"/>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691" t="s">
        <v>38</v>
      </c>
      <c r="B28" s="692"/>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693" t="s">
        <v>19</v>
      </c>
      <c r="B29" s="694"/>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689" t="s">
        <v>24</v>
      </c>
      <c r="B30" s="690"/>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691" t="s">
        <v>39</v>
      </c>
      <c r="B31" s="692"/>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693" t="s">
        <v>19</v>
      </c>
      <c r="B32" s="694"/>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695" t="s">
        <v>24</v>
      </c>
      <c r="B33" s="696"/>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681" t="s">
        <v>4</v>
      </c>
      <c r="B36" s="681" t="s">
        <v>5</v>
      </c>
      <c r="C36" s="675" t="s">
        <v>6</v>
      </c>
      <c r="D36" s="685" t="s">
        <v>7</v>
      </c>
      <c r="E36" s="686"/>
      <c r="F36" s="686"/>
      <c r="G36" s="686"/>
      <c r="H36" s="686"/>
      <c r="I36" s="687"/>
      <c r="J36" s="685" t="s">
        <v>8</v>
      </c>
      <c r="K36" s="687"/>
      <c r="L36" s="675"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682"/>
      <c r="B37" s="682"/>
      <c r="C37" s="676"/>
      <c r="D37" s="226" t="s">
        <v>10</v>
      </c>
      <c r="E37" s="229" t="s">
        <v>11</v>
      </c>
      <c r="F37" s="229" t="s">
        <v>12</v>
      </c>
      <c r="G37" s="229" t="s">
        <v>13</v>
      </c>
      <c r="H37" s="229" t="s">
        <v>14</v>
      </c>
      <c r="I37" s="241" t="s">
        <v>15</v>
      </c>
      <c r="J37" s="246" t="s">
        <v>16</v>
      </c>
      <c r="K37" s="247" t="s">
        <v>17</v>
      </c>
      <c r="L37" s="676"/>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683"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688"/>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688"/>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688"/>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688"/>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688"/>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684"/>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683"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684"/>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681" t="s">
        <v>4</v>
      </c>
      <c r="B49" s="683" t="s">
        <v>5</v>
      </c>
      <c r="C49" s="675"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682"/>
      <c r="B50" s="684"/>
      <c r="C50" s="676"/>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68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684"/>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68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684"/>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685" t="s">
        <v>4</v>
      </c>
      <c r="B56" s="674"/>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653" t="s">
        <v>33</v>
      </c>
      <c r="B57" s="653"/>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658" t="s">
        <v>52</v>
      </c>
      <c r="B58" s="658"/>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666" t="s">
        <v>54</v>
      </c>
      <c r="B60" s="667" t="s">
        <v>55</v>
      </c>
      <c r="C60" s="670" t="s">
        <v>6</v>
      </c>
      <c r="D60" s="672" t="s">
        <v>7</v>
      </c>
      <c r="E60" s="673"/>
      <c r="F60" s="673"/>
      <c r="G60" s="673"/>
      <c r="H60" s="673"/>
      <c r="I60" s="674"/>
      <c r="J60" s="675"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668"/>
      <c r="B61" s="669"/>
      <c r="C61" s="671"/>
      <c r="D61" s="249" t="s">
        <v>10</v>
      </c>
      <c r="E61" s="250" t="s">
        <v>11</v>
      </c>
      <c r="F61" s="250" t="s">
        <v>12</v>
      </c>
      <c r="G61" s="250" t="s">
        <v>13</v>
      </c>
      <c r="H61" s="250" t="s">
        <v>14</v>
      </c>
      <c r="I61" s="251" t="s">
        <v>15</v>
      </c>
      <c r="J61" s="676"/>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664" t="s">
        <v>60</v>
      </c>
      <c r="B64" s="665"/>
      <c r="C64" s="665"/>
      <c r="D64" s="665"/>
      <c r="E64" s="665"/>
      <c r="F64" s="665"/>
      <c r="G64" s="665"/>
      <c r="H64" s="665"/>
      <c r="I64" s="665"/>
      <c r="J64" s="665"/>
      <c r="K64" s="665"/>
      <c r="L64" s="665"/>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666" t="s">
        <v>4</v>
      </c>
      <c r="B65" s="667"/>
      <c r="C65" s="670" t="s">
        <v>6</v>
      </c>
      <c r="D65" s="672" t="s">
        <v>7</v>
      </c>
      <c r="E65" s="673"/>
      <c r="F65" s="673"/>
      <c r="G65" s="673"/>
      <c r="H65" s="673"/>
      <c r="I65" s="674"/>
      <c r="J65" s="672" t="s">
        <v>36</v>
      </c>
      <c r="K65" s="674"/>
      <c r="L65" s="675"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668"/>
      <c r="B66" s="669"/>
      <c r="C66" s="671"/>
      <c r="D66" s="249" t="s">
        <v>10</v>
      </c>
      <c r="E66" s="250" t="s">
        <v>11</v>
      </c>
      <c r="F66" s="250" t="s">
        <v>12</v>
      </c>
      <c r="G66" s="250" t="s">
        <v>13</v>
      </c>
      <c r="H66" s="250" t="s">
        <v>14</v>
      </c>
      <c r="I66" s="251" t="s">
        <v>15</v>
      </c>
      <c r="J66" s="252" t="s">
        <v>16</v>
      </c>
      <c r="K66" s="253" t="s">
        <v>17</v>
      </c>
      <c r="L66" s="676"/>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655"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661"/>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661"/>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661"/>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661"/>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656"/>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655"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656"/>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655"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661"/>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661"/>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656"/>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655"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656"/>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655"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656"/>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655"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661"/>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661"/>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661"/>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661"/>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656"/>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655" t="s">
        <v>70</v>
      </c>
      <c r="B90" s="662"/>
      <c r="C90" s="677" t="s">
        <v>71</v>
      </c>
      <c r="D90" s="678"/>
      <c r="E90" s="677" t="s">
        <v>72</v>
      </c>
      <c r="F90" s="679"/>
      <c r="G90" s="680" t="s">
        <v>73</v>
      </c>
      <c r="H90" s="678"/>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663"/>
      <c r="B91" s="66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653" t="s">
        <v>76</v>
      </c>
      <c r="B92" s="653"/>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657" t="s">
        <v>77</v>
      </c>
      <c r="B93" s="657"/>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657" t="s">
        <v>78</v>
      </c>
      <c r="B94" s="657"/>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658" t="s">
        <v>79</v>
      </c>
      <c r="B95" s="658"/>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659" t="s">
        <v>4</v>
      </c>
      <c r="B98" s="659"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660"/>
      <c r="B99" s="660"/>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655" t="s">
        <v>84</v>
      </c>
      <c r="B102" s="655" t="s">
        <v>85</v>
      </c>
      <c r="C102" s="654" t="s">
        <v>86</v>
      </c>
      <c r="D102" s="654"/>
      <c r="E102" s="654"/>
      <c r="F102" s="655"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656"/>
      <c r="B103" s="656"/>
      <c r="C103" s="325" t="s">
        <v>88</v>
      </c>
      <c r="D103" s="325" t="s">
        <v>89</v>
      </c>
      <c r="E103" s="325" t="s">
        <v>90</v>
      </c>
      <c r="F103" s="656"/>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G90:H90"/>
    <mergeCell ref="C90:D90"/>
    <mergeCell ref="C102:E102"/>
    <mergeCell ref="F102:F103"/>
    <mergeCell ref="A94:B94"/>
    <mergeCell ref="A95:B95"/>
    <mergeCell ref="A98:A99"/>
    <mergeCell ref="B98:B99"/>
    <mergeCell ref="A102:A103"/>
    <mergeCell ref="B102:B103"/>
    <mergeCell ref="A92:B92"/>
    <mergeCell ref="A93:B93"/>
    <mergeCell ref="A73:A74"/>
    <mergeCell ref="A75:A78"/>
    <mergeCell ref="A79:A80"/>
    <mergeCell ref="A67:A72"/>
    <mergeCell ref="E90:F90"/>
    <mergeCell ref="A81:A82"/>
    <mergeCell ref="A83:A88"/>
    <mergeCell ref="A90:B91"/>
    <mergeCell ref="A64:L64"/>
    <mergeCell ref="A65:B66"/>
    <mergeCell ref="D65:I65"/>
    <mergeCell ref="J65:K65"/>
    <mergeCell ref="L65:L66"/>
    <mergeCell ref="C65:C66"/>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11:A19"/>
    <mergeCell ref="A6:L6"/>
    <mergeCell ref="A9:A10"/>
    <mergeCell ref="B9:B10"/>
    <mergeCell ref="C9:C10"/>
    <mergeCell ref="D9:I9"/>
    <mergeCell ref="J9:K9"/>
    <mergeCell ref="L9:L10"/>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697" t="s">
        <v>1</v>
      </c>
      <c r="B6" s="697"/>
      <c r="C6" s="697"/>
      <c r="D6" s="697"/>
      <c r="E6" s="697"/>
      <c r="F6" s="697"/>
      <c r="G6" s="697"/>
      <c r="H6" s="697"/>
      <c r="I6" s="697"/>
      <c r="J6" s="697"/>
      <c r="K6" s="697"/>
      <c r="L6" s="697"/>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681" t="s">
        <v>4</v>
      </c>
      <c r="B9" s="681" t="s">
        <v>5</v>
      </c>
      <c r="C9" s="675" t="s">
        <v>6</v>
      </c>
      <c r="D9" s="685" t="s">
        <v>7</v>
      </c>
      <c r="E9" s="686"/>
      <c r="F9" s="686"/>
      <c r="G9" s="686"/>
      <c r="H9" s="686"/>
      <c r="I9" s="687"/>
      <c r="J9" s="685" t="s">
        <v>8</v>
      </c>
      <c r="K9" s="687"/>
      <c r="L9" s="675"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682"/>
      <c r="B10" s="682"/>
      <c r="C10" s="676"/>
      <c r="D10" s="226" t="s">
        <v>10</v>
      </c>
      <c r="E10" s="229" t="s">
        <v>11</v>
      </c>
      <c r="F10" s="229" t="s">
        <v>12</v>
      </c>
      <c r="G10" s="229" t="s">
        <v>13</v>
      </c>
      <c r="H10" s="229" t="s">
        <v>14</v>
      </c>
      <c r="I10" s="241" t="s">
        <v>15</v>
      </c>
      <c r="J10" s="246" t="s">
        <v>16</v>
      </c>
      <c r="K10" s="248" t="s">
        <v>17</v>
      </c>
      <c r="L10" s="676"/>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683"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688"/>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688"/>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688"/>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688"/>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688"/>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688"/>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688"/>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684"/>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698" t="s">
        <v>35</v>
      </c>
      <c r="B26" s="699"/>
      <c r="C26" s="675" t="s">
        <v>27</v>
      </c>
      <c r="D26" s="702" t="s">
        <v>36</v>
      </c>
      <c r="E26" s="703"/>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700"/>
      <c r="B27" s="701"/>
      <c r="C27" s="676"/>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691" t="s">
        <v>38</v>
      </c>
      <c r="B28" s="692"/>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693" t="s">
        <v>19</v>
      </c>
      <c r="B29" s="694"/>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689" t="s">
        <v>24</v>
      </c>
      <c r="B30" s="690"/>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691" t="s">
        <v>39</v>
      </c>
      <c r="B31" s="692"/>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693" t="s">
        <v>19</v>
      </c>
      <c r="B32" s="694"/>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695" t="s">
        <v>24</v>
      </c>
      <c r="B33" s="696"/>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681" t="s">
        <v>4</v>
      </c>
      <c r="B36" s="681" t="s">
        <v>5</v>
      </c>
      <c r="C36" s="675" t="s">
        <v>6</v>
      </c>
      <c r="D36" s="685" t="s">
        <v>7</v>
      </c>
      <c r="E36" s="686"/>
      <c r="F36" s="686"/>
      <c r="G36" s="686"/>
      <c r="H36" s="686"/>
      <c r="I36" s="687"/>
      <c r="J36" s="685" t="s">
        <v>8</v>
      </c>
      <c r="K36" s="687"/>
      <c r="L36" s="675"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682"/>
      <c r="B37" s="682"/>
      <c r="C37" s="676"/>
      <c r="D37" s="226" t="s">
        <v>10</v>
      </c>
      <c r="E37" s="229" t="s">
        <v>11</v>
      </c>
      <c r="F37" s="229" t="s">
        <v>12</v>
      </c>
      <c r="G37" s="229" t="s">
        <v>13</v>
      </c>
      <c r="H37" s="229" t="s">
        <v>14</v>
      </c>
      <c r="I37" s="241" t="s">
        <v>15</v>
      </c>
      <c r="J37" s="246" t="s">
        <v>16</v>
      </c>
      <c r="K37" s="247" t="s">
        <v>17</v>
      </c>
      <c r="L37" s="676"/>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683"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688"/>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688"/>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688"/>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688"/>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688"/>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684"/>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683"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684"/>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681" t="s">
        <v>4</v>
      </c>
      <c r="B49" s="683" t="s">
        <v>5</v>
      </c>
      <c r="C49" s="675"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682"/>
      <c r="B50" s="684"/>
      <c r="C50" s="676"/>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683"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684"/>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683"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684"/>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685" t="s">
        <v>4</v>
      </c>
      <c r="B56" s="674"/>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653" t="s">
        <v>33</v>
      </c>
      <c r="B57" s="653"/>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658" t="s">
        <v>52</v>
      </c>
      <c r="B58" s="658"/>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666" t="s">
        <v>54</v>
      </c>
      <c r="B60" s="667" t="s">
        <v>55</v>
      </c>
      <c r="C60" s="670" t="s">
        <v>6</v>
      </c>
      <c r="D60" s="672" t="s">
        <v>7</v>
      </c>
      <c r="E60" s="673"/>
      <c r="F60" s="673"/>
      <c r="G60" s="673"/>
      <c r="H60" s="673"/>
      <c r="I60" s="674"/>
      <c r="J60" s="675"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668"/>
      <c r="B61" s="669"/>
      <c r="C61" s="671"/>
      <c r="D61" s="249" t="s">
        <v>10</v>
      </c>
      <c r="E61" s="250" t="s">
        <v>11</v>
      </c>
      <c r="F61" s="250" t="s">
        <v>12</v>
      </c>
      <c r="G61" s="250" t="s">
        <v>13</v>
      </c>
      <c r="H61" s="250" t="s">
        <v>14</v>
      </c>
      <c r="I61" s="251" t="s">
        <v>15</v>
      </c>
      <c r="J61" s="676"/>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664" t="s">
        <v>60</v>
      </c>
      <c r="B64" s="665"/>
      <c r="C64" s="665"/>
      <c r="D64" s="665"/>
      <c r="E64" s="665"/>
      <c r="F64" s="665"/>
      <c r="G64" s="665"/>
      <c r="H64" s="665"/>
      <c r="I64" s="665"/>
      <c r="J64" s="665"/>
      <c r="K64" s="665"/>
      <c r="L64" s="665"/>
      <c r="M64" s="416"/>
      <c r="N64" s="418"/>
      <c r="V64" s="243"/>
    </row>
    <row r="65" spans="1:67" ht="15" customHeight="1" x14ac:dyDescent="0.15">
      <c r="A65" s="666" t="s">
        <v>4</v>
      </c>
      <c r="B65" s="667"/>
      <c r="C65" s="670" t="s">
        <v>6</v>
      </c>
      <c r="D65" s="672" t="s">
        <v>7</v>
      </c>
      <c r="E65" s="673"/>
      <c r="F65" s="673"/>
      <c r="G65" s="673"/>
      <c r="H65" s="673"/>
      <c r="I65" s="674"/>
      <c r="J65" s="672" t="s">
        <v>36</v>
      </c>
      <c r="K65" s="674"/>
      <c r="L65" s="675"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668"/>
      <c r="B66" s="669"/>
      <c r="C66" s="671"/>
      <c r="D66" s="249" t="s">
        <v>10</v>
      </c>
      <c r="E66" s="250" t="s">
        <v>11</v>
      </c>
      <c r="F66" s="250" t="s">
        <v>12</v>
      </c>
      <c r="G66" s="250" t="s">
        <v>13</v>
      </c>
      <c r="H66" s="250" t="s">
        <v>14</v>
      </c>
      <c r="I66" s="251" t="s">
        <v>15</v>
      </c>
      <c r="J66" s="252" t="s">
        <v>16</v>
      </c>
      <c r="K66" s="253" t="s">
        <v>17</v>
      </c>
      <c r="L66" s="676"/>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655"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661"/>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661"/>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661"/>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661"/>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656"/>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655"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656"/>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655"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661"/>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661"/>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656"/>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655"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656"/>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655"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656"/>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655"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661"/>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661"/>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661"/>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661"/>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656"/>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655" t="s">
        <v>70</v>
      </c>
      <c r="B90" s="662"/>
      <c r="C90" s="677" t="s">
        <v>71</v>
      </c>
      <c r="D90" s="678"/>
      <c r="E90" s="677" t="s">
        <v>72</v>
      </c>
      <c r="F90" s="679"/>
      <c r="G90" s="680" t="s">
        <v>73</v>
      </c>
      <c r="H90" s="678"/>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663"/>
      <c r="B91" s="663"/>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653" t="s">
        <v>76</v>
      </c>
      <c r="B92" s="653"/>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657" t="s">
        <v>77</v>
      </c>
      <c r="B93" s="657"/>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657" t="s">
        <v>78</v>
      </c>
      <c r="B94" s="657"/>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658" t="s">
        <v>79</v>
      </c>
      <c r="B95" s="658"/>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659" t="s">
        <v>4</v>
      </c>
      <c r="B98" s="659"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660"/>
      <c r="B99" s="660"/>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655" t="s">
        <v>84</v>
      </c>
      <c r="B102" s="655" t="s">
        <v>85</v>
      </c>
      <c r="C102" s="654" t="s">
        <v>86</v>
      </c>
      <c r="D102" s="654"/>
      <c r="E102" s="654"/>
      <c r="F102" s="655"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656"/>
      <c r="B103" s="656"/>
      <c r="C103" s="325" t="s">
        <v>88</v>
      </c>
      <c r="D103" s="325" t="s">
        <v>89</v>
      </c>
      <c r="E103" s="325" t="s">
        <v>90</v>
      </c>
      <c r="F103" s="656"/>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16" t="s">
        <v>0</v>
      </c>
      <c r="B1" s="428"/>
      <c r="C1" s="428"/>
      <c r="D1" s="428"/>
      <c r="E1" s="428"/>
      <c r="F1" s="428"/>
      <c r="G1" s="428"/>
      <c r="H1" s="428"/>
      <c r="I1" s="428"/>
      <c r="J1" s="428"/>
      <c r="K1" s="428"/>
      <c r="L1" s="431"/>
      <c r="M1" s="429"/>
      <c r="N1" s="429"/>
      <c r="O1" s="429"/>
      <c r="P1" s="429"/>
      <c r="Q1" s="429"/>
      <c r="R1" s="429"/>
      <c r="S1" s="429"/>
      <c r="T1" s="429"/>
      <c r="U1" s="429"/>
      <c r="V1" s="447"/>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220"/>
      <c r="BH1" s="220"/>
      <c r="BI1" s="220"/>
      <c r="BJ1" s="220"/>
      <c r="BK1" s="220"/>
      <c r="BL1" s="220"/>
      <c r="BM1" s="220"/>
      <c r="BN1" s="220"/>
      <c r="BO1" s="220"/>
    </row>
    <row r="2" spans="1:67" s="4" customFormat="1" x14ac:dyDescent="0.2">
      <c r="A2" s="616" t="s">
        <v>102</v>
      </c>
      <c r="B2" s="428"/>
      <c r="C2" s="428"/>
      <c r="D2" s="428"/>
      <c r="E2" s="428"/>
      <c r="F2" s="428"/>
      <c r="G2" s="428"/>
      <c r="H2" s="428"/>
      <c r="I2" s="428"/>
      <c r="J2" s="428"/>
      <c r="K2" s="428"/>
      <c r="L2" s="431"/>
      <c r="M2" s="429"/>
      <c r="N2" s="429"/>
      <c r="O2" s="429"/>
      <c r="P2" s="429"/>
      <c r="Q2" s="429"/>
      <c r="R2" s="429"/>
      <c r="S2" s="429"/>
      <c r="T2" s="429"/>
      <c r="U2" s="429"/>
      <c r="V2" s="447"/>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220"/>
      <c r="BH2" s="220"/>
      <c r="BI2" s="220"/>
      <c r="BJ2" s="220"/>
      <c r="BK2" s="220"/>
      <c r="BL2" s="220"/>
      <c r="BM2" s="220"/>
      <c r="BN2" s="220"/>
      <c r="BO2" s="220"/>
    </row>
    <row r="3" spans="1:67" s="4" customFormat="1" x14ac:dyDescent="0.2">
      <c r="A3" s="616" t="s">
        <v>106</v>
      </c>
      <c r="B3" s="428"/>
      <c r="C3" s="428"/>
      <c r="D3" s="430"/>
      <c r="E3" s="428"/>
      <c r="F3" s="428"/>
      <c r="G3" s="428"/>
      <c r="H3" s="428"/>
      <c r="I3" s="428"/>
      <c r="J3" s="428"/>
      <c r="K3" s="428"/>
      <c r="L3" s="431"/>
      <c r="M3" s="429"/>
      <c r="N3" s="429"/>
      <c r="O3" s="429"/>
      <c r="P3" s="429"/>
      <c r="Q3" s="429"/>
      <c r="R3" s="429"/>
      <c r="S3" s="429"/>
      <c r="T3" s="429"/>
      <c r="U3" s="429"/>
      <c r="V3" s="447"/>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220"/>
      <c r="BH3" s="220"/>
      <c r="BI3" s="220"/>
      <c r="BJ3" s="220"/>
      <c r="BK3" s="220"/>
      <c r="BL3" s="220"/>
      <c r="BM3" s="220"/>
      <c r="BN3" s="220"/>
      <c r="BO3" s="220"/>
    </row>
    <row r="4" spans="1:67" s="4" customFormat="1" x14ac:dyDescent="0.2">
      <c r="A4" s="616" t="s">
        <v>107</v>
      </c>
      <c r="B4" s="428"/>
      <c r="C4" s="428"/>
      <c r="D4" s="428"/>
      <c r="E4" s="428"/>
      <c r="F4" s="428"/>
      <c r="G4" s="428"/>
      <c r="H4" s="428"/>
      <c r="I4" s="428"/>
      <c r="J4" s="428"/>
      <c r="K4" s="428"/>
      <c r="L4" s="431"/>
      <c r="M4" s="429"/>
      <c r="N4" s="429"/>
      <c r="O4" s="429"/>
      <c r="P4" s="429"/>
      <c r="Q4" s="429"/>
      <c r="R4" s="429"/>
      <c r="S4" s="429"/>
      <c r="T4" s="429"/>
      <c r="U4" s="429"/>
      <c r="V4" s="447"/>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220"/>
      <c r="BH4" s="220"/>
      <c r="BI4" s="220"/>
      <c r="BJ4" s="220"/>
      <c r="BK4" s="220"/>
      <c r="BL4" s="220"/>
      <c r="BM4" s="220"/>
      <c r="BN4" s="220"/>
      <c r="BO4" s="220"/>
    </row>
    <row r="5" spans="1:67" s="4" customFormat="1" x14ac:dyDescent="0.2">
      <c r="A5" s="427" t="s">
        <v>105</v>
      </c>
      <c r="B5" s="428"/>
      <c r="C5" s="428"/>
      <c r="D5" s="428"/>
      <c r="E5" s="428"/>
      <c r="F5" s="428"/>
      <c r="G5" s="428"/>
      <c r="H5" s="428"/>
      <c r="I5" s="428"/>
      <c r="J5" s="428"/>
      <c r="K5" s="428"/>
      <c r="L5" s="431"/>
      <c r="M5" s="429"/>
      <c r="N5" s="429"/>
      <c r="O5" s="429"/>
      <c r="P5" s="429"/>
      <c r="Q5" s="429"/>
      <c r="R5" s="429"/>
      <c r="S5" s="429"/>
      <c r="T5" s="429"/>
      <c r="U5" s="429"/>
      <c r="V5" s="447"/>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220"/>
      <c r="BH5" s="220"/>
      <c r="BI5" s="220"/>
      <c r="BJ5" s="220"/>
      <c r="BK5" s="220"/>
      <c r="BL5" s="220"/>
      <c r="BM5" s="220"/>
      <c r="BN5" s="220"/>
      <c r="BO5" s="220"/>
    </row>
    <row r="6" spans="1:67" s="9" customFormat="1" ht="15" customHeight="1" x14ac:dyDescent="0.15">
      <c r="A6" s="697" t="s">
        <v>1</v>
      </c>
      <c r="B6" s="697"/>
      <c r="C6" s="697"/>
      <c r="D6" s="697"/>
      <c r="E6" s="697"/>
      <c r="F6" s="697"/>
      <c r="G6" s="697"/>
      <c r="H6" s="697"/>
      <c r="I6" s="697"/>
      <c r="J6" s="697"/>
      <c r="K6" s="697"/>
      <c r="L6" s="697"/>
      <c r="M6" s="449"/>
      <c r="N6" s="449"/>
      <c r="O6" s="425"/>
      <c r="P6" s="425"/>
      <c r="Q6" s="425"/>
      <c r="R6" s="425"/>
      <c r="S6" s="425"/>
      <c r="T6" s="425"/>
      <c r="U6" s="425"/>
      <c r="V6" s="447"/>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16"/>
      <c r="BH6" s="216"/>
      <c r="BI6" s="216"/>
      <c r="BJ6" s="216"/>
      <c r="BK6" s="216"/>
      <c r="BL6" s="216"/>
      <c r="BM6" s="216"/>
      <c r="BN6" s="216"/>
      <c r="BO6" s="216"/>
    </row>
    <row r="7" spans="1:67" s="9" customFormat="1" ht="15" x14ac:dyDescent="0.2">
      <c r="A7" s="464" t="s">
        <v>2</v>
      </c>
      <c r="B7" s="434"/>
      <c r="C7" s="433"/>
      <c r="D7" s="433"/>
      <c r="E7" s="433"/>
      <c r="F7" s="433"/>
      <c r="G7" s="433"/>
      <c r="H7" s="433"/>
      <c r="I7" s="465"/>
      <c r="J7" s="434"/>
      <c r="K7" s="466"/>
      <c r="L7" s="433"/>
      <c r="M7" s="429"/>
      <c r="N7" s="429"/>
      <c r="O7" s="425"/>
      <c r="P7" s="425"/>
      <c r="Q7" s="425"/>
      <c r="R7" s="425"/>
      <c r="S7" s="425"/>
      <c r="T7" s="425"/>
      <c r="U7" s="425"/>
      <c r="V7" s="447"/>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216"/>
      <c r="BH7" s="216"/>
      <c r="BI7" s="216"/>
      <c r="BJ7" s="216"/>
      <c r="BK7" s="216"/>
      <c r="BL7" s="216"/>
      <c r="BM7" s="216"/>
      <c r="BN7" s="216"/>
      <c r="BO7" s="216"/>
    </row>
    <row r="8" spans="1:67" s="9" customFormat="1" ht="15" x14ac:dyDescent="0.2">
      <c r="A8" s="467" t="s">
        <v>3</v>
      </c>
      <c r="B8" s="443"/>
      <c r="C8" s="443"/>
      <c r="D8" s="443"/>
      <c r="E8" s="443"/>
      <c r="F8" s="443"/>
      <c r="G8" s="443"/>
      <c r="H8" s="443"/>
      <c r="I8" s="443"/>
      <c r="J8" s="443"/>
      <c r="K8" s="468"/>
      <c r="L8" s="443"/>
      <c r="M8" s="451"/>
      <c r="N8" s="451"/>
      <c r="O8" s="425"/>
      <c r="P8" s="425"/>
      <c r="Q8" s="425"/>
      <c r="R8" s="425"/>
      <c r="S8" s="425"/>
      <c r="T8" s="425"/>
      <c r="U8" s="425"/>
      <c r="V8" s="447"/>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216"/>
      <c r="BH8" s="216"/>
      <c r="BI8" s="216"/>
      <c r="BJ8" s="216"/>
      <c r="BK8" s="216"/>
      <c r="BL8" s="216"/>
      <c r="BM8" s="216"/>
      <c r="BN8" s="216"/>
      <c r="BO8" s="216"/>
    </row>
    <row r="9" spans="1:67" s="19" customFormat="1" ht="10.5" customHeight="1"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6"/>
      <c r="AU9" s="426"/>
      <c r="AV9" s="426"/>
      <c r="AW9" s="426"/>
      <c r="AX9" s="426"/>
      <c r="AY9" s="426"/>
      <c r="AZ9" s="426"/>
      <c r="BA9" s="426"/>
      <c r="BB9" s="426"/>
      <c r="BC9" s="426"/>
      <c r="BD9" s="426"/>
      <c r="BE9" s="426"/>
      <c r="BF9" s="426"/>
      <c r="BG9" s="217"/>
      <c r="BH9" s="217"/>
      <c r="BI9" s="217"/>
      <c r="BJ9" s="217"/>
      <c r="BK9" s="217"/>
      <c r="BL9" s="217"/>
      <c r="BM9" s="217"/>
      <c r="BN9" s="217"/>
      <c r="BO9" s="217"/>
    </row>
    <row r="10" spans="1:67" s="19" customFormat="1" ht="21" x14ac:dyDescent="0.15">
      <c r="A10" s="682"/>
      <c r="B10" s="682"/>
      <c r="C10" s="676"/>
      <c r="D10" s="435" t="s">
        <v>10</v>
      </c>
      <c r="E10" s="438" t="s">
        <v>11</v>
      </c>
      <c r="F10" s="438" t="s">
        <v>12</v>
      </c>
      <c r="G10" s="438" t="s">
        <v>13</v>
      </c>
      <c r="H10" s="438" t="s">
        <v>14</v>
      </c>
      <c r="I10" s="450" t="s">
        <v>15</v>
      </c>
      <c r="J10" s="455" t="s">
        <v>16</v>
      </c>
      <c r="K10" s="457"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6"/>
      <c r="AU10" s="426"/>
      <c r="AV10" s="426"/>
      <c r="AW10" s="426"/>
      <c r="AX10" s="426"/>
      <c r="AY10" s="426"/>
      <c r="AZ10" s="426"/>
      <c r="BA10" s="426"/>
      <c r="BB10" s="426"/>
      <c r="BC10" s="426"/>
      <c r="BD10" s="426"/>
      <c r="BE10" s="426"/>
      <c r="BF10" s="426"/>
      <c r="BG10" s="217"/>
      <c r="BH10" s="217"/>
      <c r="BI10" s="217"/>
      <c r="BJ10" s="217"/>
      <c r="BK10" s="217"/>
      <c r="BL10" s="217"/>
      <c r="BM10" s="217"/>
      <c r="BN10" s="217"/>
      <c r="BO10" s="217"/>
    </row>
    <row r="11" spans="1:67" s="19" customFormat="1" ht="10.5" x14ac:dyDescent="0.15">
      <c r="A11" s="683" t="s">
        <v>18</v>
      </c>
      <c r="B11" s="469" t="s">
        <v>19</v>
      </c>
      <c r="C11" s="603">
        <v>0</v>
      </c>
      <c r="D11" s="567"/>
      <c r="E11" s="568"/>
      <c r="F11" s="568"/>
      <c r="G11" s="568"/>
      <c r="H11" s="568"/>
      <c r="I11" s="580"/>
      <c r="J11" s="582"/>
      <c r="K11" s="580"/>
      <c r="L11" s="587"/>
      <c r="M11" s="617" t="s">
        <v>62</v>
      </c>
      <c r="N11" s="425"/>
      <c r="O11" s="425"/>
      <c r="P11" s="425"/>
      <c r="Q11" s="425"/>
      <c r="R11" s="425"/>
      <c r="S11" s="425"/>
      <c r="T11" s="425"/>
      <c r="U11" s="425"/>
      <c r="V11" s="425"/>
      <c r="W11" s="447"/>
      <c r="X11" s="425"/>
      <c r="Y11" s="426"/>
      <c r="Z11" s="426"/>
      <c r="AA11" s="426"/>
      <c r="AB11" s="426"/>
      <c r="AC11" s="426"/>
      <c r="AD11" s="425"/>
      <c r="AE11" s="425"/>
      <c r="AF11" s="425"/>
      <c r="AG11" s="425"/>
      <c r="AH11" s="425"/>
      <c r="AI11" s="425"/>
      <c r="AJ11" s="425"/>
      <c r="AK11" s="425"/>
      <c r="AL11" s="425"/>
      <c r="AM11" s="425"/>
      <c r="AN11" s="425"/>
      <c r="AO11" s="425"/>
      <c r="AP11" s="425"/>
      <c r="AQ11" s="425"/>
      <c r="AR11" s="425"/>
      <c r="AS11" s="425"/>
      <c r="AT11" s="426"/>
      <c r="AU11" s="426"/>
      <c r="AV11" s="426"/>
      <c r="AW11" s="426"/>
      <c r="AX11" s="426"/>
      <c r="AY11" s="426"/>
      <c r="AZ11" s="426"/>
      <c r="BA11" s="623" t="s">
        <v>63</v>
      </c>
      <c r="BB11" s="623" t="s">
        <v>63</v>
      </c>
      <c r="BC11" s="623" t="s">
        <v>63</v>
      </c>
      <c r="BD11" s="546">
        <v>0</v>
      </c>
      <c r="BE11" s="546">
        <v>0</v>
      </c>
      <c r="BF11" s="546" t="s">
        <v>63</v>
      </c>
      <c r="BG11" s="217"/>
      <c r="BH11" s="217"/>
      <c r="BI11" s="217"/>
      <c r="BJ11" s="217"/>
      <c r="BK11" s="217"/>
      <c r="BL11" s="217"/>
      <c r="BM11" s="217"/>
      <c r="BN11" s="217"/>
      <c r="BO11" s="217"/>
    </row>
    <row r="12" spans="1:67" s="19" customFormat="1" ht="10.5" x14ac:dyDescent="0.15">
      <c r="A12" s="688"/>
      <c r="B12" s="470" t="s">
        <v>20</v>
      </c>
      <c r="C12" s="581">
        <v>0</v>
      </c>
      <c r="D12" s="556"/>
      <c r="E12" s="557"/>
      <c r="F12" s="557"/>
      <c r="G12" s="557"/>
      <c r="H12" s="557"/>
      <c r="I12" s="554"/>
      <c r="J12" s="583"/>
      <c r="K12" s="554"/>
      <c r="L12" s="549"/>
      <c r="M12" s="617" t="s">
        <v>62</v>
      </c>
      <c r="N12" s="425"/>
      <c r="O12" s="425"/>
      <c r="P12" s="425"/>
      <c r="Q12" s="425"/>
      <c r="R12" s="425"/>
      <c r="S12" s="425"/>
      <c r="T12" s="425"/>
      <c r="U12" s="425"/>
      <c r="V12" s="425"/>
      <c r="W12" s="447"/>
      <c r="X12" s="425"/>
      <c r="Y12" s="426"/>
      <c r="Z12" s="426"/>
      <c r="AA12" s="426"/>
      <c r="AB12" s="426"/>
      <c r="AC12" s="426"/>
      <c r="AD12" s="425"/>
      <c r="AE12" s="425"/>
      <c r="AF12" s="425"/>
      <c r="AG12" s="425"/>
      <c r="AH12" s="425"/>
      <c r="AI12" s="425"/>
      <c r="AJ12" s="425"/>
      <c r="AK12" s="425"/>
      <c r="AL12" s="425"/>
      <c r="AM12" s="425"/>
      <c r="AN12" s="425"/>
      <c r="AO12" s="425"/>
      <c r="AP12" s="425"/>
      <c r="AQ12" s="425"/>
      <c r="AR12" s="425"/>
      <c r="AS12" s="425"/>
      <c r="AT12" s="426"/>
      <c r="AU12" s="426"/>
      <c r="AV12" s="426"/>
      <c r="AW12" s="426"/>
      <c r="AX12" s="426"/>
      <c r="AY12" s="426"/>
      <c r="AZ12" s="426"/>
      <c r="BA12" s="623" t="s">
        <v>63</v>
      </c>
      <c r="BB12" s="623" t="s">
        <v>63</v>
      </c>
      <c r="BC12" s="623" t="s">
        <v>63</v>
      </c>
      <c r="BD12" s="546">
        <v>0</v>
      </c>
      <c r="BE12" s="546">
        <v>0</v>
      </c>
      <c r="BF12" s="546" t="s">
        <v>63</v>
      </c>
      <c r="BG12" s="217"/>
      <c r="BH12" s="217"/>
      <c r="BI12" s="217"/>
      <c r="BJ12" s="217"/>
      <c r="BK12" s="217"/>
      <c r="BL12" s="217"/>
      <c r="BM12" s="217"/>
      <c r="BN12" s="217"/>
      <c r="BO12" s="217"/>
    </row>
    <row r="13" spans="1:67" s="19" customFormat="1" ht="10.5" x14ac:dyDescent="0.15">
      <c r="A13" s="688"/>
      <c r="B13" s="470" t="s">
        <v>21</v>
      </c>
      <c r="C13" s="581">
        <v>0</v>
      </c>
      <c r="D13" s="556"/>
      <c r="E13" s="557"/>
      <c r="F13" s="557"/>
      <c r="G13" s="557"/>
      <c r="H13" s="557"/>
      <c r="I13" s="554"/>
      <c r="J13" s="583"/>
      <c r="K13" s="554"/>
      <c r="L13" s="549"/>
      <c r="M13" s="617" t="s">
        <v>62</v>
      </c>
      <c r="N13" s="425"/>
      <c r="O13" s="425"/>
      <c r="P13" s="425"/>
      <c r="Q13" s="425"/>
      <c r="R13" s="425"/>
      <c r="S13" s="425"/>
      <c r="T13" s="425"/>
      <c r="U13" s="425"/>
      <c r="V13" s="425"/>
      <c r="W13" s="447"/>
      <c r="X13" s="425"/>
      <c r="Y13" s="426"/>
      <c r="Z13" s="426"/>
      <c r="AA13" s="426"/>
      <c r="AB13" s="426"/>
      <c r="AC13" s="426"/>
      <c r="AD13" s="425"/>
      <c r="AE13" s="425"/>
      <c r="AF13" s="425"/>
      <c r="AG13" s="425"/>
      <c r="AH13" s="425"/>
      <c r="AI13" s="425"/>
      <c r="AJ13" s="425"/>
      <c r="AK13" s="425"/>
      <c r="AL13" s="425"/>
      <c r="AM13" s="425"/>
      <c r="AN13" s="425"/>
      <c r="AO13" s="425"/>
      <c r="AP13" s="425"/>
      <c r="AQ13" s="425"/>
      <c r="AR13" s="425"/>
      <c r="AS13" s="425"/>
      <c r="AT13" s="426"/>
      <c r="AU13" s="426"/>
      <c r="AV13" s="426"/>
      <c r="AW13" s="426"/>
      <c r="AX13" s="426"/>
      <c r="AY13" s="426"/>
      <c r="AZ13" s="426"/>
      <c r="BA13" s="623" t="s">
        <v>63</v>
      </c>
      <c r="BB13" s="623" t="s">
        <v>63</v>
      </c>
      <c r="BC13" s="623" t="s">
        <v>63</v>
      </c>
      <c r="BD13" s="546">
        <v>0</v>
      </c>
      <c r="BE13" s="546">
        <v>0</v>
      </c>
      <c r="BF13" s="546" t="s">
        <v>63</v>
      </c>
      <c r="BG13" s="217"/>
      <c r="BH13" s="217"/>
      <c r="BI13" s="217"/>
      <c r="BJ13" s="217"/>
      <c r="BK13" s="217"/>
      <c r="BL13" s="217"/>
      <c r="BM13" s="217"/>
      <c r="BN13" s="217"/>
      <c r="BO13" s="217"/>
    </row>
    <row r="14" spans="1:67" s="19" customFormat="1" ht="10.5" x14ac:dyDescent="0.15">
      <c r="A14" s="688"/>
      <c r="B14" s="470" t="s">
        <v>22</v>
      </c>
      <c r="C14" s="581">
        <v>0</v>
      </c>
      <c r="D14" s="556"/>
      <c r="E14" s="557"/>
      <c r="F14" s="557"/>
      <c r="G14" s="557"/>
      <c r="H14" s="557"/>
      <c r="I14" s="554"/>
      <c r="J14" s="583"/>
      <c r="K14" s="554"/>
      <c r="L14" s="549"/>
      <c r="M14" s="617" t="s">
        <v>62</v>
      </c>
      <c r="N14" s="425"/>
      <c r="O14" s="425"/>
      <c r="P14" s="425"/>
      <c r="Q14" s="425"/>
      <c r="R14" s="425"/>
      <c r="S14" s="425"/>
      <c r="T14" s="425"/>
      <c r="U14" s="425"/>
      <c r="V14" s="425"/>
      <c r="W14" s="447"/>
      <c r="X14" s="425"/>
      <c r="Y14" s="426"/>
      <c r="Z14" s="426"/>
      <c r="AA14" s="426"/>
      <c r="AB14" s="426"/>
      <c r="AC14" s="426"/>
      <c r="AD14" s="425"/>
      <c r="AE14" s="425"/>
      <c r="AF14" s="425"/>
      <c r="AG14" s="425"/>
      <c r="AH14" s="425"/>
      <c r="AI14" s="425"/>
      <c r="AJ14" s="425"/>
      <c r="AK14" s="425"/>
      <c r="AL14" s="425"/>
      <c r="AM14" s="425"/>
      <c r="AN14" s="425"/>
      <c r="AO14" s="425"/>
      <c r="AP14" s="425"/>
      <c r="AQ14" s="425"/>
      <c r="AR14" s="425"/>
      <c r="AS14" s="425"/>
      <c r="AT14" s="426"/>
      <c r="AU14" s="426"/>
      <c r="AV14" s="426"/>
      <c r="AW14" s="426"/>
      <c r="AX14" s="426"/>
      <c r="AY14" s="426"/>
      <c r="AZ14" s="426"/>
      <c r="BA14" s="623" t="s">
        <v>63</v>
      </c>
      <c r="BB14" s="623" t="s">
        <v>63</v>
      </c>
      <c r="BC14" s="623" t="s">
        <v>63</v>
      </c>
      <c r="BD14" s="546">
        <v>0</v>
      </c>
      <c r="BE14" s="546">
        <v>0</v>
      </c>
      <c r="BF14" s="546" t="s">
        <v>63</v>
      </c>
      <c r="BG14" s="217"/>
      <c r="BH14" s="217"/>
      <c r="BI14" s="217"/>
      <c r="BJ14" s="217"/>
      <c r="BK14" s="217"/>
      <c r="BL14" s="217"/>
      <c r="BM14" s="217"/>
      <c r="BN14" s="217"/>
      <c r="BO14" s="217"/>
    </row>
    <row r="15" spans="1:67" s="19" customFormat="1" ht="10.5" x14ac:dyDescent="0.15">
      <c r="A15" s="688"/>
      <c r="B15" s="470" t="s">
        <v>23</v>
      </c>
      <c r="C15" s="581">
        <v>0</v>
      </c>
      <c r="D15" s="556"/>
      <c r="E15" s="557"/>
      <c r="F15" s="557"/>
      <c r="G15" s="557"/>
      <c r="H15" s="557"/>
      <c r="I15" s="554"/>
      <c r="J15" s="583"/>
      <c r="K15" s="554"/>
      <c r="L15" s="549"/>
      <c r="M15" s="617" t="s">
        <v>62</v>
      </c>
      <c r="N15" s="425"/>
      <c r="O15" s="425"/>
      <c r="P15" s="425"/>
      <c r="Q15" s="425"/>
      <c r="R15" s="425"/>
      <c r="S15" s="425"/>
      <c r="T15" s="425"/>
      <c r="U15" s="425"/>
      <c r="V15" s="425"/>
      <c r="W15" s="447"/>
      <c r="X15" s="425"/>
      <c r="Y15" s="426"/>
      <c r="Z15" s="426"/>
      <c r="AA15" s="426"/>
      <c r="AB15" s="426"/>
      <c r="AC15" s="426"/>
      <c r="AD15" s="425"/>
      <c r="AE15" s="425"/>
      <c r="AF15" s="425"/>
      <c r="AG15" s="425"/>
      <c r="AH15" s="425"/>
      <c r="AI15" s="425"/>
      <c r="AJ15" s="425"/>
      <c r="AK15" s="425"/>
      <c r="AL15" s="425"/>
      <c r="AM15" s="425"/>
      <c r="AN15" s="425"/>
      <c r="AO15" s="425"/>
      <c r="AP15" s="425"/>
      <c r="AQ15" s="425"/>
      <c r="AR15" s="425"/>
      <c r="AS15" s="425"/>
      <c r="AT15" s="426"/>
      <c r="AU15" s="426"/>
      <c r="AV15" s="426"/>
      <c r="AW15" s="426"/>
      <c r="AX15" s="426"/>
      <c r="AY15" s="426"/>
      <c r="AZ15" s="426"/>
      <c r="BA15" s="623" t="s">
        <v>63</v>
      </c>
      <c r="BB15" s="623" t="s">
        <v>63</v>
      </c>
      <c r="BC15" s="623" t="s">
        <v>63</v>
      </c>
      <c r="BD15" s="546">
        <v>0</v>
      </c>
      <c r="BE15" s="546">
        <v>0</v>
      </c>
      <c r="BF15" s="546" t="s">
        <v>63</v>
      </c>
      <c r="BG15" s="217"/>
      <c r="BH15" s="217"/>
      <c r="BI15" s="217"/>
      <c r="BJ15" s="217"/>
      <c r="BK15" s="217"/>
      <c r="BL15" s="217"/>
      <c r="BM15" s="217"/>
      <c r="BN15" s="217"/>
      <c r="BO15" s="217"/>
    </row>
    <row r="16" spans="1:67" s="19" customFormat="1" ht="10.5" x14ac:dyDescent="0.15">
      <c r="A16" s="688"/>
      <c r="B16" s="470" t="s">
        <v>24</v>
      </c>
      <c r="C16" s="581">
        <v>0</v>
      </c>
      <c r="D16" s="556"/>
      <c r="E16" s="557"/>
      <c r="F16" s="557"/>
      <c r="G16" s="557"/>
      <c r="H16" s="557"/>
      <c r="I16" s="554"/>
      <c r="J16" s="583"/>
      <c r="K16" s="554"/>
      <c r="L16" s="549"/>
      <c r="M16" s="617" t="s">
        <v>62</v>
      </c>
      <c r="N16" s="425"/>
      <c r="O16" s="425"/>
      <c r="P16" s="425"/>
      <c r="Q16" s="425"/>
      <c r="R16" s="425"/>
      <c r="S16" s="425"/>
      <c r="T16" s="425"/>
      <c r="U16" s="425"/>
      <c r="V16" s="425"/>
      <c r="W16" s="447"/>
      <c r="X16" s="425"/>
      <c r="Y16" s="426"/>
      <c r="Z16" s="426"/>
      <c r="AA16" s="426"/>
      <c r="AB16" s="426"/>
      <c r="AC16" s="426"/>
      <c r="AD16" s="425"/>
      <c r="AE16" s="425"/>
      <c r="AF16" s="425"/>
      <c r="AG16" s="425"/>
      <c r="AH16" s="425"/>
      <c r="AI16" s="425"/>
      <c r="AJ16" s="425"/>
      <c r="AK16" s="425"/>
      <c r="AL16" s="425"/>
      <c r="AM16" s="425"/>
      <c r="AN16" s="425"/>
      <c r="AO16" s="425"/>
      <c r="AP16" s="425"/>
      <c r="AQ16" s="425"/>
      <c r="AR16" s="425"/>
      <c r="AS16" s="425"/>
      <c r="AT16" s="426"/>
      <c r="AU16" s="426"/>
      <c r="AV16" s="426"/>
      <c r="AW16" s="426"/>
      <c r="AX16" s="426"/>
      <c r="AY16" s="426"/>
      <c r="AZ16" s="426"/>
      <c r="BA16" s="623" t="s">
        <v>63</v>
      </c>
      <c r="BB16" s="623" t="s">
        <v>63</v>
      </c>
      <c r="BC16" s="623" t="s">
        <v>63</v>
      </c>
      <c r="BD16" s="546">
        <v>0</v>
      </c>
      <c r="BE16" s="546">
        <v>0</v>
      </c>
      <c r="BF16" s="546" t="s">
        <v>63</v>
      </c>
      <c r="BG16" s="217"/>
      <c r="BH16" s="217"/>
      <c r="BI16" s="217"/>
      <c r="BJ16" s="217"/>
      <c r="BK16" s="217"/>
      <c r="BL16" s="217"/>
      <c r="BM16" s="217"/>
      <c r="BN16" s="217"/>
      <c r="BO16" s="217"/>
    </row>
    <row r="17" spans="1:67" s="19" customFormat="1" ht="10.5" x14ac:dyDescent="0.15">
      <c r="A17" s="688"/>
      <c r="B17" s="470" t="s">
        <v>25</v>
      </c>
      <c r="C17" s="604">
        <v>0</v>
      </c>
      <c r="D17" s="571"/>
      <c r="E17" s="572"/>
      <c r="F17" s="572"/>
      <c r="G17" s="572"/>
      <c r="H17" s="572"/>
      <c r="I17" s="555"/>
      <c r="J17" s="595"/>
      <c r="K17" s="555"/>
      <c r="L17" s="549"/>
      <c r="M17" s="617" t="s">
        <v>62</v>
      </c>
      <c r="N17" s="425"/>
      <c r="O17" s="425"/>
      <c r="P17" s="425"/>
      <c r="Q17" s="425"/>
      <c r="R17" s="425"/>
      <c r="S17" s="425"/>
      <c r="T17" s="425"/>
      <c r="U17" s="425"/>
      <c r="V17" s="425"/>
      <c r="W17" s="447"/>
      <c r="X17" s="425"/>
      <c r="Y17" s="426"/>
      <c r="Z17" s="426"/>
      <c r="AA17" s="426"/>
      <c r="AB17" s="426"/>
      <c r="AC17" s="426"/>
      <c r="AD17" s="425"/>
      <c r="AE17" s="425"/>
      <c r="AF17" s="425"/>
      <c r="AG17" s="425"/>
      <c r="AH17" s="425"/>
      <c r="AI17" s="425"/>
      <c r="AJ17" s="425"/>
      <c r="AK17" s="425"/>
      <c r="AL17" s="425"/>
      <c r="AM17" s="425"/>
      <c r="AN17" s="425"/>
      <c r="AO17" s="425"/>
      <c r="AP17" s="425"/>
      <c r="AQ17" s="425"/>
      <c r="AR17" s="425"/>
      <c r="AS17" s="425"/>
      <c r="AT17" s="426"/>
      <c r="AU17" s="426"/>
      <c r="AV17" s="426"/>
      <c r="AW17" s="426"/>
      <c r="AX17" s="426"/>
      <c r="AY17" s="426"/>
      <c r="AZ17" s="426"/>
      <c r="BA17" s="623" t="s">
        <v>63</v>
      </c>
      <c r="BB17" s="623" t="s">
        <v>63</v>
      </c>
      <c r="BC17" s="623" t="s">
        <v>63</v>
      </c>
      <c r="BD17" s="546">
        <v>0</v>
      </c>
      <c r="BE17" s="546">
        <v>0</v>
      </c>
      <c r="BF17" s="546" t="s">
        <v>63</v>
      </c>
      <c r="BG17" s="217"/>
      <c r="BH17" s="217"/>
      <c r="BI17" s="217"/>
      <c r="BJ17" s="217"/>
      <c r="BK17" s="217"/>
      <c r="BL17" s="217"/>
      <c r="BM17" s="217"/>
      <c r="BN17" s="217"/>
      <c r="BO17" s="217"/>
    </row>
    <row r="18" spans="1:67" s="19" customFormat="1" ht="21" x14ac:dyDescent="0.15">
      <c r="A18" s="688"/>
      <c r="B18" s="470" t="s">
        <v>26</v>
      </c>
      <c r="C18" s="604">
        <v>0</v>
      </c>
      <c r="D18" s="571"/>
      <c r="E18" s="572"/>
      <c r="F18" s="572"/>
      <c r="G18" s="572"/>
      <c r="H18" s="572"/>
      <c r="I18" s="555"/>
      <c r="J18" s="595"/>
      <c r="K18" s="555"/>
      <c r="L18" s="602"/>
      <c r="M18" s="617" t="s">
        <v>62</v>
      </c>
      <c r="N18" s="425"/>
      <c r="O18" s="425"/>
      <c r="P18" s="425"/>
      <c r="Q18" s="425"/>
      <c r="R18" s="425"/>
      <c r="S18" s="425"/>
      <c r="T18" s="425"/>
      <c r="U18" s="425"/>
      <c r="V18" s="425"/>
      <c r="W18" s="447"/>
      <c r="X18" s="425"/>
      <c r="Y18" s="426"/>
      <c r="Z18" s="426"/>
      <c r="AA18" s="426"/>
      <c r="AB18" s="426"/>
      <c r="AC18" s="426"/>
      <c r="AD18" s="425"/>
      <c r="AE18" s="425"/>
      <c r="AF18" s="425"/>
      <c r="AG18" s="425"/>
      <c r="AH18" s="425"/>
      <c r="AI18" s="425"/>
      <c r="AJ18" s="425"/>
      <c r="AK18" s="425"/>
      <c r="AL18" s="425"/>
      <c r="AM18" s="425"/>
      <c r="AN18" s="425"/>
      <c r="AO18" s="425"/>
      <c r="AP18" s="425"/>
      <c r="AQ18" s="425"/>
      <c r="AR18" s="425"/>
      <c r="AS18" s="425"/>
      <c r="AT18" s="426"/>
      <c r="AU18" s="426"/>
      <c r="AV18" s="426"/>
      <c r="AW18" s="426"/>
      <c r="AX18" s="426"/>
      <c r="AY18" s="426"/>
      <c r="AZ18" s="426"/>
      <c r="BA18" s="623" t="s">
        <v>63</v>
      </c>
      <c r="BB18" s="623" t="s">
        <v>63</v>
      </c>
      <c r="BC18" s="623" t="s">
        <v>63</v>
      </c>
      <c r="BD18" s="546">
        <v>0</v>
      </c>
      <c r="BE18" s="546">
        <v>0</v>
      </c>
      <c r="BF18" s="546" t="s">
        <v>63</v>
      </c>
      <c r="BG18" s="217"/>
      <c r="BH18" s="217"/>
      <c r="BI18" s="217"/>
      <c r="BJ18" s="217"/>
      <c r="BK18" s="217"/>
      <c r="BL18" s="217"/>
      <c r="BM18" s="217"/>
      <c r="BN18" s="217"/>
      <c r="BO18" s="217"/>
    </row>
    <row r="19" spans="1:67" s="19" customFormat="1" ht="10.5" x14ac:dyDescent="0.15">
      <c r="A19" s="684"/>
      <c r="B19" s="471" t="s">
        <v>27</v>
      </c>
      <c r="C19" s="576">
        <v>0</v>
      </c>
      <c r="D19" s="577">
        <v>0</v>
      </c>
      <c r="E19" s="578">
        <v>0</v>
      </c>
      <c r="F19" s="578">
        <v>0</v>
      </c>
      <c r="G19" s="578">
        <v>0</v>
      </c>
      <c r="H19" s="578">
        <v>0</v>
      </c>
      <c r="I19" s="579">
        <v>0</v>
      </c>
      <c r="J19" s="577">
        <v>0</v>
      </c>
      <c r="K19" s="579">
        <v>0</v>
      </c>
      <c r="L19" s="576">
        <v>0</v>
      </c>
      <c r="M19" s="617" t="s">
        <v>62</v>
      </c>
      <c r="N19" s="425"/>
      <c r="O19" s="425"/>
      <c r="P19" s="425"/>
      <c r="Q19" s="425"/>
      <c r="R19" s="425"/>
      <c r="S19" s="425"/>
      <c r="T19" s="425"/>
      <c r="U19" s="425"/>
      <c r="V19" s="425"/>
      <c r="W19" s="447"/>
      <c r="X19" s="425"/>
      <c r="Y19" s="426"/>
      <c r="Z19" s="426"/>
      <c r="AA19" s="426"/>
      <c r="AB19" s="426"/>
      <c r="AC19" s="426"/>
      <c r="AD19" s="425"/>
      <c r="AE19" s="425"/>
      <c r="AF19" s="425"/>
      <c r="AG19" s="425"/>
      <c r="AH19" s="425"/>
      <c r="AI19" s="425"/>
      <c r="AJ19" s="425"/>
      <c r="AK19" s="425"/>
      <c r="AL19" s="425"/>
      <c r="AM19" s="425"/>
      <c r="AN19" s="425"/>
      <c r="AO19" s="425"/>
      <c r="AP19" s="425"/>
      <c r="AQ19" s="425"/>
      <c r="AR19" s="425"/>
      <c r="AS19" s="425"/>
      <c r="AT19" s="426"/>
      <c r="AU19" s="426"/>
      <c r="AV19" s="426"/>
      <c r="AW19" s="426"/>
      <c r="AX19" s="426"/>
      <c r="AY19" s="426"/>
      <c r="AZ19" s="426"/>
      <c r="BA19" s="623" t="s">
        <v>63</v>
      </c>
      <c r="BB19" s="623" t="s">
        <v>63</v>
      </c>
      <c r="BC19" s="623" t="s">
        <v>63</v>
      </c>
      <c r="BD19" s="546">
        <v>0</v>
      </c>
      <c r="BE19" s="546">
        <v>0</v>
      </c>
      <c r="BF19" s="546" t="s">
        <v>63</v>
      </c>
      <c r="BG19" s="217"/>
      <c r="BH19" s="217"/>
      <c r="BI19" s="217"/>
      <c r="BJ19" s="217"/>
      <c r="BK19" s="217"/>
      <c r="BL19" s="217"/>
      <c r="BM19" s="217"/>
      <c r="BN19" s="217"/>
      <c r="BO19" s="217"/>
    </row>
    <row r="20" spans="1:67" s="19" customFormat="1" ht="10.5" x14ac:dyDescent="0.15">
      <c r="A20" s="441" t="s">
        <v>28</v>
      </c>
      <c r="B20" s="472" t="s">
        <v>20</v>
      </c>
      <c r="C20" s="603">
        <v>0</v>
      </c>
      <c r="D20" s="567"/>
      <c r="E20" s="568"/>
      <c r="F20" s="568"/>
      <c r="G20" s="568"/>
      <c r="H20" s="568"/>
      <c r="I20" s="580"/>
      <c r="J20" s="582"/>
      <c r="K20" s="580"/>
      <c r="L20" s="587"/>
      <c r="M20" s="617" t="s">
        <v>62</v>
      </c>
      <c r="N20" s="425"/>
      <c r="O20" s="425"/>
      <c r="P20" s="425"/>
      <c r="Q20" s="425"/>
      <c r="R20" s="425"/>
      <c r="S20" s="425"/>
      <c r="T20" s="425"/>
      <c r="U20" s="425"/>
      <c r="V20" s="425"/>
      <c r="W20" s="447"/>
      <c r="X20" s="425"/>
      <c r="Y20" s="426"/>
      <c r="Z20" s="426"/>
      <c r="AA20" s="426"/>
      <c r="AB20" s="426"/>
      <c r="AC20" s="426"/>
      <c r="AD20" s="425"/>
      <c r="AE20" s="425"/>
      <c r="AF20" s="425"/>
      <c r="AG20" s="425"/>
      <c r="AH20" s="425"/>
      <c r="AI20" s="425"/>
      <c r="AJ20" s="425"/>
      <c r="AK20" s="425"/>
      <c r="AL20" s="425"/>
      <c r="AM20" s="425"/>
      <c r="AN20" s="425"/>
      <c r="AO20" s="425"/>
      <c r="AP20" s="425"/>
      <c r="AQ20" s="425"/>
      <c r="AR20" s="425"/>
      <c r="AS20" s="425"/>
      <c r="AT20" s="426"/>
      <c r="AU20" s="426"/>
      <c r="AV20" s="426"/>
      <c r="AW20" s="426"/>
      <c r="AX20" s="426"/>
      <c r="AY20" s="426"/>
      <c r="AZ20" s="426"/>
      <c r="BA20" s="623" t="s">
        <v>63</v>
      </c>
      <c r="BB20" s="623" t="s">
        <v>63</v>
      </c>
      <c r="BC20" s="623" t="s">
        <v>63</v>
      </c>
      <c r="BD20" s="546">
        <v>0</v>
      </c>
      <c r="BE20" s="546">
        <v>0</v>
      </c>
      <c r="BF20" s="546" t="s">
        <v>63</v>
      </c>
      <c r="BG20" s="217"/>
      <c r="BH20" s="217"/>
      <c r="BI20" s="217"/>
      <c r="BJ20" s="217"/>
      <c r="BK20" s="217"/>
      <c r="BL20" s="217"/>
      <c r="BM20" s="217"/>
      <c r="BN20" s="217"/>
      <c r="BO20" s="217"/>
    </row>
    <row r="21" spans="1:67" s="19" customFormat="1" ht="10.5" x14ac:dyDescent="0.15">
      <c r="A21" s="441" t="s">
        <v>29</v>
      </c>
      <c r="B21" s="548" t="s">
        <v>20</v>
      </c>
      <c r="C21" s="596">
        <v>0</v>
      </c>
      <c r="D21" s="558"/>
      <c r="E21" s="559"/>
      <c r="F21" s="559"/>
      <c r="G21" s="559"/>
      <c r="H21" s="559"/>
      <c r="I21" s="560"/>
      <c r="J21" s="585"/>
      <c r="K21" s="560"/>
      <c r="L21" s="550"/>
      <c r="M21" s="617" t="s">
        <v>62</v>
      </c>
      <c r="N21" s="425"/>
      <c r="O21" s="425"/>
      <c r="P21" s="425"/>
      <c r="Q21" s="425"/>
      <c r="R21" s="425"/>
      <c r="S21" s="425"/>
      <c r="T21" s="425"/>
      <c r="U21" s="425"/>
      <c r="V21" s="425"/>
      <c r="W21" s="447"/>
      <c r="X21" s="425"/>
      <c r="Y21" s="426"/>
      <c r="Z21" s="426"/>
      <c r="AA21" s="426"/>
      <c r="AB21" s="426"/>
      <c r="AC21" s="426"/>
      <c r="AD21" s="425"/>
      <c r="AE21" s="425"/>
      <c r="AF21" s="425"/>
      <c r="AG21" s="425"/>
      <c r="AH21" s="425"/>
      <c r="AI21" s="425"/>
      <c r="AJ21" s="425"/>
      <c r="AK21" s="425"/>
      <c r="AL21" s="425"/>
      <c r="AM21" s="425"/>
      <c r="AN21" s="425"/>
      <c r="AO21" s="425"/>
      <c r="AP21" s="425"/>
      <c r="AQ21" s="425"/>
      <c r="AR21" s="425"/>
      <c r="AS21" s="425"/>
      <c r="AT21" s="426"/>
      <c r="AU21" s="426"/>
      <c r="AV21" s="426"/>
      <c r="AW21" s="426"/>
      <c r="AX21" s="426"/>
      <c r="AY21" s="426"/>
      <c r="AZ21" s="426"/>
      <c r="BA21" s="623" t="s">
        <v>63</v>
      </c>
      <c r="BB21" s="623" t="s">
        <v>63</v>
      </c>
      <c r="BC21" s="623" t="s">
        <v>63</v>
      </c>
      <c r="BD21" s="546">
        <v>0</v>
      </c>
      <c r="BE21" s="546">
        <v>0</v>
      </c>
      <c r="BF21" s="546" t="s">
        <v>63</v>
      </c>
      <c r="BG21" s="217"/>
      <c r="BH21" s="217"/>
      <c r="BI21" s="217"/>
      <c r="BJ21" s="217"/>
      <c r="BK21" s="217"/>
      <c r="BL21" s="217"/>
      <c r="BM21" s="217"/>
      <c r="BN21" s="217"/>
      <c r="BO21" s="217"/>
    </row>
    <row r="22" spans="1:67" s="9" customFormat="1" ht="15" x14ac:dyDescent="0.2">
      <c r="A22" s="467" t="s">
        <v>30</v>
      </c>
      <c r="B22" s="473"/>
      <c r="C22" s="474"/>
      <c r="D22" s="473"/>
      <c r="E22" s="443"/>
      <c r="F22" s="443"/>
      <c r="G22" s="443"/>
      <c r="H22" s="443"/>
      <c r="I22" s="443"/>
      <c r="J22" s="443"/>
      <c r="K22" s="443"/>
      <c r="L22" s="443"/>
      <c r="M22" s="451"/>
      <c r="N22" s="451"/>
      <c r="O22" s="425"/>
      <c r="P22" s="425"/>
      <c r="Q22" s="425"/>
      <c r="R22" s="425"/>
      <c r="S22" s="425"/>
      <c r="T22" s="425"/>
      <c r="U22" s="425"/>
      <c r="V22" s="447"/>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216"/>
      <c r="BH22" s="216"/>
      <c r="BI22" s="216"/>
      <c r="BJ22" s="216"/>
      <c r="BK22" s="216"/>
      <c r="BL22" s="216"/>
      <c r="BM22" s="216"/>
      <c r="BN22" s="216"/>
      <c r="BO22" s="216"/>
    </row>
    <row r="23" spans="1:67" s="19"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Y23" s="426"/>
      <c r="Z23" s="426"/>
      <c r="AA23" s="426"/>
      <c r="AB23" s="426"/>
      <c r="AC23" s="426"/>
      <c r="AD23" s="425"/>
      <c r="AE23" s="425"/>
      <c r="AF23" s="425"/>
      <c r="AG23" s="425"/>
      <c r="AH23" s="425"/>
      <c r="AI23" s="425"/>
      <c r="AJ23" s="425"/>
      <c r="AK23" s="425"/>
      <c r="AL23" s="425"/>
      <c r="AM23" s="425"/>
      <c r="AN23" s="425"/>
      <c r="AO23" s="426"/>
      <c r="AP23" s="426"/>
      <c r="AQ23" s="426"/>
      <c r="AR23" s="426"/>
      <c r="AS23" s="426"/>
      <c r="AT23" s="426"/>
      <c r="AU23" s="426"/>
      <c r="AV23" s="426"/>
      <c r="AW23" s="426"/>
      <c r="AX23" s="426"/>
      <c r="AY23" s="426"/>
      <c r="AZ23" s="426"/>
      <c r="BA23" s="425"/>
      <c r="BB23" s="425"/>
      <c r="BC23" s="425"/>
      <c r="BD23" s="425"/>
      <c r="BE23" s="425"/>
      <c r="BF23" s="426"/>
      <c r="BG23" s="217"/>
      <c r="BH23" s="217"/>
      <c r="BI23" s="217"/>
      <c r="BJ23" s="217"/>
      <c r="BK23" s="217"/>
      <c r="BL23" s="217"/>
      <c r="BM23" s="217"/>
      <c r="BN23" s="217"/>
      <c r="BO23" s="217"/>
    </row>
    <row r="24" spans="1:67" s="19"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Y24" s="426"/>
      <c r="Z24" s="426"/>
      <c r="AA24" s="426"/>
      <c r="AB24" s="426"/>
      <c r="AC24" s="426"/>
      <c r="AD24" s="425"/>
      <c r="AE24" s="425"/>
      <c r="AF24" s="425"/>
      <c r="AG24" s="425"/>
      <c r="AH24" s="425"/>
      <c r="AI24" s="425"/>
      <c r="AJ24" s="425"/>
      <c r="AK24" s="425"/>
      <c r="AL24" s="425"/>
      <c r="AM24" s="425"/>
      <c r="AN24" s="425"/>
      <c r="AO24" s="426"/>
      <c r="AP24" s="426"/>
      <c r="AQ24" s="426"/>
      <c r="AR24" s="426"/>
      <c r="AS24" s="426"/>
      <c r="AT24" s="426"/>
      <c r="AU24" s="426"/>
      <c r="AV24" s="426"/>
      <c r="AW24" s="426"/>
      <c r="AX24" s="426"/>
      <c r="AY24" s="426"/>
      <c r="AZ24" s="426"/>
      <c r="BA24" s="425"/>
      <c r="BB24" s="425"/>
      <c r="BC24" s="425"/>
      <c r="BD24" s="425"/>
      <c r="BE24" s="425"/>
      <c r="BF24" s="426"/>
      <c r="BG24" s="217"/>
      <c r="BH24" s="217"/>
      <c r="BI24" s="217"/>
      <c r="BJ24" s="217"/>
      <c r="BK24" s="217"/>
      <c r="BL24" s="217"/>
      <c r="BM24" s="217"/>
      <c r="BN24" s="217"/>
      <c r="BO24" s="217"/>
    </row>
    <row r="25" spans="1:67" s="19" customFormat="1" ht="14.25"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Y25" s="426"/>
      <c r="Z25" s="426"/>
      <c r="AA25" s="426"/>
      <c r="AB25" s="426"/>
      <c r="AC25" s="426"/>
      <c r="AD25" s="425"/>
      <c r="AE25" s="425"/>
      <c r="AF25" s="425"/>
      <c r="AG25" s="425"/>
      <c r="AH25" s="425"/>
      <c r="AI25" s="425"/>
      <c r="AJ25" s="425"/>
      <c r="AK25" s="425"/>
      <c r="AL25" s="425"/>
      <c r="AM25" s="425"/>
      <c r="AN25" s="425"/>
      <c r="AO25" s="426"/>
      <c r="AP25" s="426"/>
      <c r="AQ25" s="426"/>
      <c r="AR25" s="426"/>
      <c r="AS25" s="426"/>
      <c r="AT25" s="426"/>
      <c r="AU25" s="426"/>
      <c r="AV25" s="426"/>
      <c r="AW25" s="426"/>
      <c r="AX25" s="426"/>
      <c r="AY25" s="426"/>
      <c r="AZ25" s="426"/>
      <c r="BA25" s="425"/>
      <c r="BB25" s="425"/>
      <c r="BC25" s="425"/>
      <c r="BD25" s="425"/>
      <c r="BE25" s="425"/>
      <c r="BF25" s="426"/>
      <c r="BG25" s="217"/>
      <c r="BH25" s="217"/>
      <c r="BI25" s="217"/>
      <c r="BJ25" s="217"/>
      <c r="BK25" s="217"/>
      <c r="BL25" s="217"/>
      <c r="BM25" s="217"/>
      <c r="BN25" s="217"/>
      <c r="BO25" s="217"/>
    </row>
    <row r="26" spans="1:67" s="19"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Y26" s="426"/>
      <c r="Z26" s="426"/>
      <c r="AA26" s="426"/>
      <c r="AB26" s="426"/>
      <c r="AC26" s="426"/>
      <c r="AD26" s="425"/>
      <c r="AE26" s="425"/>
      <c r="AF26" s="425"/>
      <c r="AG26" s="425"/>
      <c r="AH26" s="425"/>
      <c r="AI26" s="425"/>
      <c r="AJ26" s="425"/>
      <c r="AK26" s="425"/>
      <c r="AL26" s="425"/>
      <c r="AM26" s="425"/>
      <c r="AN26" s="425"/>
      <c r="AO26" s="425"/>
      <c r="AP26" s="426"/>
      <c r="AQ26" s="426"/>
      <c r="AR26" s="426"/>
      <c r="AS26" s="426"/>
      <c r="AT26" s="426"/>
      <c r="AU26" s="426"/>
      <c r="AV26" s="426"/>
      <c r="AW26" s="426"/>
      <c r="AX26" s="426"/>
      <c r="AY26" s="426"/>
      <c r="AZ26" s="426"/>
      <c r="BA26" s="425"/>
      <c r="BB26" s="425"/>
      <c r="BC26" s="425"/>
      <c r="BD26" s="425"/>
      <c r="BE26" s="425"/>
      <c r="BF26" s="426"/>
      <c r="BG26" s="217"/>
      <c r="BH26" s="217"/>
      <c r="BI26" s="217"/>
      <c r="BJ26" s="217"/>
      <c r="BK26" s="217"/>
      <c r="BL26" s="217"/>
      <c r="BM26" s="217"/>
      <c r="BN26" s="217"/>
      <c r="BO26" s="217"/>
    </row>
    <row r="27" spans="1:67" s="19"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Y27" s="426"/>
      <c r="Z27" s="426"/>
      <c r="AA27" s="426"/>
      <c r="AB27" s="426"/>
      <c r="AC27" s="426"/>
      <c r="AD27" s="425"/>
      <c r="AE27" s="425"/>
      <c r="AF27" s="425"/>
      <c r="AG27" s="425"/>
      <c r="AH27" s="425"/>
      <c r="AI27" s="425"/>
      <c r="AJ27" s="425"/>
      <c r="AK27" s="425"/>
      <c r="AL27" s="425"/>
      <c r="AM27" s="425"/>
      <c r="AN27" s="425"/>
      <c r="AO27" s="425"/>
      <c r="AP27" s="426"/>
      <c r="AQ27" s="426"/>
      <c r="AR27" s="426"/>
      <c r="AS27" s="426"/>
      <c r="AT27" s="426"/>
      <c r="AU27" s="426"/>
      <c r="AV27" s="426"/>
      <c r="AW27" s="426"/>
      <c r="AX27" s="426"/>
      <c r="AY27" s="426"/>
      <c r="AZ27" s="426"/>
      <c r="BA27" s="425"/>
      <c r="BB27" s="425"/>
      <c r="BC27" s="425"/>
      <c r="BD27" s="425"/>
      <c r="BE27" s="425"/>
      <c r="BF27" s="426"/>
      <c r="BG27" s="217"/>
      <c r="BH27" s="217"/>
      <c r="BI27" s="217"/>
      <c r="BJ27" s="217"/>
      <c r="BK27" s="217"/>
      <c r="BL27" s="217"/>
      <c r="BM27" s="217"/>
      <c r="BN27" s="217"/>
      <c r="BO27" s="217"/>
    </row>
    <row r="28" spans="1:67" s="19" customFormat="1" x14ac:dyDescent="0.2">
      <c r="A28" s="691" t="s">
        <v>38</v>
      </c>
      <c r="B28" s="692"/>
      <c r="C28" s="603">
        <v>0</v>
      </c>
      <c r="D28" s="599">
        <v>0</v>
      </c>
      <c r="E28" s="600">
        <v>0</v>
      </c>
      <c r="F28" s="618"/>
      <c r="G28" s="479"/>
      <c r="H28" s="479"/>
      <c r="I28" s="446"/>
      <c r="J28" s="446"/>
      <c r="K28" s="476"/>
      <c r="L28" s="476"/>
      <c r="M28" s="451"/>
      <c r="N28" s="446"/>
      <c r="O28" s="425"/>
      <c r="P28" s="425"/>
      <c r="Q28" s="425"/>
      <c r="R28" s="425"/>
      <c r="S28" s="425"/>
      <c r="T28" s="425"/>
      <c r="U28" s="425"/>
      <c r="V28" s="447"/>
      <c r="W28" s="425"/>
      <c r="X28" s="425"/>
      <c r="Y28" s="426"/>
      <c r="Z28" s="426"/>
      <c r="AA28" s="426"/>
      <c r="AB28" s="426"/>
      <c r="AC28" s="426"/>
      <c r="AD28" s="425"/>
      <c r="AE28" s="425"/>
      <c r="AF28" s="425"/>
      <c r="AG28" s="425"/>
      <c r="AH28" s="425"/>
      <c r="AI28" s="425"/>
      <c r="AJ28" s="425"/>
      <c r="AK28" s="425"/>
      <c r="AL28" s="425"/>
      <c r="AM28" s="425"/>
      <c r="AN28" s="425"/>
      <c r="AO28" s="425"/>
      <c r="AP28" s="426"/>
      <c r="AQ28" s="426"/>
      <c r="AR28" s="426"/>
      <c r="AS28" s="426"/>
      <c r="AT28" s="426"/>
      <c r="AU28" s="426"/>
      <c r="AV28" s="426"/>
      <c r="AW28" s="426"/>
      <c r="AX28" s="426"/>
      <c r="AY28" s="426"/>
      <c r="AZ28" s="426"/>
      <c r="BA28" s="426"/>
      <c r="BB28" s="426"/>
      <c r="BC28" s="426"/>
      <c r="BD28" s="426"/>
      <c r="BE28" s="425"/>
      <c r="BF28" s="426"/>
      <c r="BG28" s="217"/>
      <c r="BH28" s="217"/>
      <c r="BI28" s="217"/>
      <c r="BJ28" s="217"/>
      <c r="BK28" s="217"/>
      <c r="BL28" s="217"/>
      <c r="BM28" s="217"/>
      <c r="BN28" s="217"/>
      <c r="BO28" s="217"/>
    </row>
    <row r="29" spans="1:67" s="19" customFormat="1" x14ac:dyDescent="0.2">
      <c r="A29" s="693" t="s">
        <v>19</v>
      </c>
      <c r="B29" s="694"/>
      <c r="C29" s="581">
        <v>0</v>
      </c>
      <c r="D29" s="556"/>
      <c r="E29" s="554"/>
      <c r="F29" s="618" t="s">
        <v>62</v>
      </c>
      <c r="G29" s="479"/>
      <c r="H29" s="479"/>
      <c r="I29" s="446"/>
      <c r="J29" s="446"/>
      <c r="K29" s="476"/>
      <c r="L29" s="476"/>
      <c r="M29" s="451"/>
      <c r="N29" s="446"/>
      <c r="O29" s="425"/>
      <c r="P29" s="425"/>
      <c r="Q29" s="425"/>
      <c r="R29" s="425"/>
      <c r="S29" s="425"/>
      <c r="T29" s="425"/>
      <c r="U29" s="425"/>
      <c r="V29" s="447"/>
      <c r="W29" s="425"/>
      <c r="X29" s="425"/>
      <c r="Y29" s="426"/>
      <c r="Z29" s="426"/>
      <c r="AA29" s="426"/>
      <c r="AB29" s="426"/>
      <c r="AC29" s="426"/>
      <c r="AD29" s="425"/>
      <c r="AE29" s="425"/>
      <c r="AF29" s="425"/>
      <c r="AG29" s="425"/>
      <c r="AH29" s="425"/>
      <c r="AI29" s="425"/>
      <c r="AJ29" s="425"/>
      <c r="AK29" s="425"/>
      <c r="AL29" s="425"/>
      <c r="AM29" s="425"/>
      <c r="AN29" s="425"/>
      <c r="AO29" s="425"/>
      <c r="AP29" s="426"/>
      <c r="AQ29" s="426"/>
      <c r="AR29" s="426"/>
      <c r="AS29" s="426"/>
      <c r="AT29" s="426"/>
      <c r="AU29" s="426"/>
      <c r="AV29" s="426"/>
      <c r="AW29" s="426"/>
      <c r="AX29" s="426"/>
      <c r="AY29" s="426"/>
      <c r="AZ29" s="426"/>
      <c r="BA29" s="623" t="s">
        <v>63</v>
      </c>
      <c r="BB29" s="623" t="s">
        <v>63</v>
      </c>
      <c r="BC29" s="426"/>
      <c r="BD29" s="546">
        <v>0</v>
      </c>
      <c r="BE29" s="546">
        <v>0</v>
      </c>
      <c r="BF29" s="426"/>
      <c r="BG29" s="217"/>
      <c r="BH29" s="217"/>
      <c r="BI29" s="217"/>
      <c r="BJ29" s="217"/>
      <c r="BK29" s="217"/>
      <c r="BL29" s="217"/>
      <c r="BM29" s="217"/>
      <c r="BN29" s="217"/>
      <c r="BO29" s="217"/>
    </row>
    <row r="30" spans="1:67" s="19" customFormat="1" x14ac:dyDescent="0.2">
      <c r="A30" s="689" t="s">
        <v>24</v>
      </c>
      <c r="B30" s="690"/>
      <c r="C30" s="604">
        <v>0</v>
      </c>
      <c r="D30" s="571"/>
      <c r="E30" s="555"/>
      <c r="F30" s="618" t="s">
        <v>62</v>
      </c>
      <c r="G30" s="479"/>
      <c r="H30" s="479"/>
      <c r="I30" s="446"/>
      <c r="J30" s="446"/>
      <c r="K30" s="476"/>
      <c r="L30" s="476"/>
      <c r="M30" s="451"/>
      <c r="N30" s="446"/>
      <c r="O30" s="425"/>
      <c r="P30" s="425"/>
      <c r="Q30" s="425"/>
      <c r="R30" s="425"/>
      <c r="S30" s="425"/>
      <c r="T30" s="425"/>
      <c r="U30" s="425"/>
      <c r="V30" s="447"/>
      <c r="W30" s="425"/>
      <c r="X30" s="425"/>
      <c r="Y30" s="426"/>
      <c r="Z30" s="426"/>
      <c r="AA30" s="426"/>
      <c r="AB30" s="426"/>
      <c r="AC30" s="426"/>
      <c r="AD30" s="425"/>
      <c r="AE30" s="425"/>
      <c r="AF30" s="425"/>
      <c r="AG30" s="425"/>
      <c r="AH30" s="425"/>
      <c r="AI30" s="425"/>
      <c r="AJ30" s="425"/>
      <c r="AK30" s="425"/>
      <c r="AL30" s="425"/>
      <c r="AM30" s="425"/>
      <c r="AN30" s="425"/>
      <c r="AO30" s="425"/>
      <c r="AP30" s="426"/>
      <c r="AQ30" s="426"/>
      <c r="AR30" s="426"/>
      <c r="AS30" s="426"/>
      <c r="AT30" s="426"/>
      <c r="AU30" s="426"/>
      <c r="AV30" s="426"/>
      <c r="AW30" s="426"/>
      <c r="AX30" s="426"/>
      <c r="AY30" s="426"/>
      <c r="AZ30" s="426"/>
      <c r="BA30" s="623" t="s">
        <v>63</v>
      </c>
      <c r="BB30" s="623" t="s">
        <v>63</v>
      </c>
      <c r="BC30" s="426"/>
      <c r="BD30" s="546">
        <v>0</v>
      </c>
      <c r="BE30" s="546">
        <v>0</v>
      </c>
      <c r="BF30" s="426"/>
      <c r="BG30" s="217"/>
      <c r="BH30" s="217"/>
      <c r="BI30" s="217"/>
      <c r="BJ30" s="217"/>
      <c r="BK30" s="217"/>
      <c r="BL30" s="217"/>
      <c r="BM30" s="217"/>
      <c r="BN30" s="217"/>
      <c r="BO30" s="217"/>
    </row>
    <row r="31" spans="1:67" s="19" customFormat="1" x14ac:dyDescent="0.2">
      <c r="A31" s="691" t="s">
        <v>39</v>
      </c>
      <c r="B31" s="692"/>
      <c r="C31" s="603">
        <v>0</v>
      </c>
      <c r="D31" s="599">
        <v>0</v>
      </c>
      <c r="E31" s="600">
        <v>0</v>
      </c>
      <c r="F31" s="619"/>
      <c r="G31" s="479"/>
      <c r="H31" s="479"/>
      <c r="I31" s="446"/>
      <c r="J31" s="446"/>
      <c r="K31" s="476"/>
      <c r="L31" s="476"/>
      <c r="M31" s="451"/>
      <c r="N31" s="446"/>
      <c r="O31" s="425"/>
      <c r="P31" s="425"/>
      <c r="Q31" s="425"/>
      <c r="R31" s="425"/>
      <c r="S31" s="425"/>
      <c r="T31" s="425"/>
      <c r="U31" s="425"/>
      <c r="V31" s="447"/>
      <c r="W31" s="425"/>
      <c r="X31" s="425"/>
      <c r="Y31" s="426"/>
      <c r="Z31" s="426"/>
      <c r="AA31" s="426"/>
      <c r="AB31" s="426"/>
      <c r="AC31" s="426"/>
      <c r="AD31" s="425"/>
      <c r="AE31" s="425"/>
      <c r="AF31" s="425"/>
      <c r="AG31" s="425"/>
      <c r="AH31" s="425"/>
      <c r="AI31" s="425"/>
      <c r="AJ31" s="425"/>
      <c r="AK31" s="425"/>
      <c r="AL31" s="425"/>
      <c r="AM31" s="425"/>
      <c r="AN31" s="425"/>
      <c r="AO31" s="425"/>
      <c r="AP31" s="426"/>
      <c r="AQ31" s="426"/>
      <c r="AR31" s="426"/>
      <c r="AS31" s="426"/>
      <c r="AT31" s="426"/>
      <c r="AU31" s="426"/>
      <c r="AV31" s="426"/>
      <c r="AW31" s="426"/>
      <c r="AX31" s="426"/>
      <c r="AY31" s="426"/>
      <c r="AZ31" s="426"/>
      <c r="BA31" s="426"/>
      <c r="BB31" s="426"/>
      <c r="BC31" s="426"/>
      <c r="BD31" s="426"/>
      <c r="BE31" s="426"/>
      <c r="BF31" s="426"/>
      <c r="BG31" s="217"/>
      <c r="BH31" s="217"/>
      <c r="BI31" s="217"/>
      <c r="BJ31" s="217"/>
      <c r="BK31" s="217"/>
      <c r="BL31" s="217"/>
      <c r="BM31" s="217"/>
      <c r="BN31" s="217"/>
      <c r="BO31" s="217"/>
    </row>
    <row r="32" spans="1:67" s="19" customFormat="1" x14ac:dyDescent="0.2">
      <c r="A32" s="693" t="s">
        <v>19</v>
      </c>
      <c r="B32" s="694"/>
      <c r="C32" s="581">
        <v>0</v>
      </c>
      <c r="D32" s="556"/>
      <c r="E32" s="554"/>
      <c r="F32" s="618" t="s">
        <v>62</v>
      </c>
      <c r="G32" s="479"/>
      <c r="H32" s="479"/>
      <c r="I32" s="446"/>
      <c r="J32" s="446"/>
      <c r="K32" s="476"/>
      <c r="L32" s="476"/>
      <c r="M32" s="451"/>
      <c r="N32" s="446"/>
      <c r="O32" s="425"/>
      <c r="P32" s="425"/>
      <c r="Q32" s="425"/>
      <c r="R32" s="425"/>
      <c r="S32" s="425"/>
      <c r="T32" s="425"/>
      <c r="U32" s="425"/>
      <c r="V32" s="447"/>
      <c r="W32" s="425"/>
      <c r="X32" s="425"/>
      <c r="Y32" s="426"/>
      <c r="Z32" s="426"/>
      <c r="AA32" s="426"/>
      <c r="AB32" s="426"/>
      <c r="AC32" s="426"/>
      <c r="AD32" s="425"/>
      <c r="AE32" s="425"/>
      <c r="AF32" s="425"/>
      <c r="AG32" s="425"/>
      <c r="AH32" s="425"/>
      <c r="AI32" s="425"/>
      <c r="AJ32" s="425"/>
      <c r="AK32" s="425"/>
      <c r="AL32" s="425"/>
      <c r="AM32" s="425"/>
      <c r="AN32" s="425"/>
      <c r="AO32" s="425"/>
      <c r="AP32" s="426"/>
      <c r="AQ32" s="426"/>
      <c r="AR32" s="426"/>
      <c r="AS32" s="426"/>
      <c r="AT32" s="426"/>
      <c r="AU32" s="426"/>
      <c r="AV32" s="426"/>
      <c r="AW32" s="426"/>
      <c r="AX32" s="426"/>
      <c r="AY32" s="426"/>
      <c r="AZ32" s="426"/>
      <c r="BA32" s="426"/>
      <c r="BB32" s="623" t="s">
        <v>63</v>
      </c>
      <c r="BC32" s="426"/>
      <c r="BD32" s="426"/>
      <c r="BE32" s="546">
        <v>0</v>
      </c>
      <c r="BF32" s="426"/>
      <c r="BG32" s="217"/>
      <c r="BH32" s="217"/>
      <c r="BI32" s="217"/>
      <c r="BJ32" s="217"/>
      <c r="BK32" s="217"/>
      <c r="BL32" s="217"/>
      <c r="BM32" s="217"/>
      <c r="BN32" s="217"/>
      <c r="BO32" s="217"/>
    </row>
    <row r="33" spans="1:67" s="19" customFormat="1" x14ac:dyDescent="0.2">
      <c r="A33" s="695" t="s">
        <v>24</v>
      </c>
      <c r="B33" s="696"/>
      <c r="C33" s="596">
        <v>0</v>
      </c>
      <c r="D33" s="558"/>
      <c r="E33" s="560"/>
      <c r="F33" s="618" t="s">
        <v>62</v>
      </c>
      <c r="G33" s="479"/>
      <c r="H33" s="479"/>
      <c r="I33" s="446"/>
      <c r="J33" s="446"/>
      <c r="K33" s="476"/>
      <c r="L33" s="476"/>
      <c r="M33" s="451"/>
      <c r="N33" s="446"/>
      <c r="O33" s="425"/>
      <c r="P33" s="425"/>
      <c r="Q33" s="425"/>
      <c r="R33" s="425"/>
      <c r="S33" s="425"/>
      <c r="T33" s="425"/>
      <c r="U33" s="425"/>
      <c r="V33" s="447"/>
      <c r="W33" s="425"/>
      <c r="X33" s="425"/>
      <c r="Y33" s="426"/>
      <c r="Z33" s="426"/>
      <c r="AA33" s="426"/>
      <c r="AB33" s="426"/>
      <c r="AC33" s="426"/>
      <c r="AD33" s="425"/>
      <c r="AE33" s="425"/>
      <c r="AF33" s="425"/>
      <c r="AG33" s="425"/>
      <c r="AH33" s="425"/>
      <c r="AI33" s="425"/>
      <c r="AJ33" s="425"/>
      <c r="AK33" s="425"/>
      <c r="AL33" s="425"/>
      <c r="AM33" s="425"/>
      <c r="AN33" s="425"/>
      <c r="AO33" s="425"/>
      <c r="AP33" s="426"/>
      <c r="AQ33" s="426"/>
      <c r="AR33" s="426"/>
      <c r="AS33" s="426"/>
      <c r="AT33" s="426"/>
      <c r="AU33" s="426"/>
      <c r="AV33" s="426"/>
      <c r="AW33" s="426"/>
      <c r="AX33" s="426"/>
      <c r="AY33" s="426"/>
      <c r="AZ33" s="426"/>
      <c r="BA33" s="426"/>
      <c r="BB33" s="623" t="s">
        <v>63</v>
      </c>
      <c r="BC33" s="426"/>
      <c r="BD33" s="426"/>
      <c r="BE33" s="546">
        <v>0</v>
      </c>
      <c r="BF33" s="426"/>
      <c r="BG33" s="426"/>
      <c r="BH33" s="426"/>
      <c r="BI33" s="426"/>
      <c r="BJ33" s="426"/>
      <c r="BK33" s="426"/>
      <c r="BL33" s="426"/>
      <c r="BM33" s="426"/>
      <c r="BN33" s="426"/>
      <c r="BO33" s="426"/>
    </row>
    <row r="34" spans="1:67" s="9" customFormat="1" ht="15" x14ac:dyDescent="0.2">
      <c r="A34" s="464" t="s">
        <v>40</v>
      </c>
      <c r="B34" s="434"/>
      <c r="C34" s="433"/>
      <c r="D34" s="433"/>
      <c r="E34" s="433"/>
      <c r="F34" s="433"/>
      <c r="G34" s="433"/>
      <c r="H34" s="433"/>
      <c r="I34" s="465"/>
      <c r="J34" s="434"/>
      <c r="K34" s="443"/>
      <c r="L34" s="443"/>
      <c r="M34" s="451"/>
      <c r="N34" s="429"/>
      <c r="O34" s="425"/>
      <c r="P34" s="425"/>
      <c r="Q34" s="425"/>
      <c r="R34" s="425"/>
      <c r="S34" s="425"/>
      <c r="T34" s="425"/>
      <c r="U34" s="425"/>
      <c r="V34" s="447"/>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6"/>
      <c r="BB34" s="425"/>
      <c r="BC34" s="426"/>
      <c r="BD34" s="426"/>
      <c r="BE34" s="425"/>
      <c r="BF34" s="425"/>
      <c r="BG34" s="425"/>
      <c r="BH34" s="425"/>
      <c r="BI34" s="425"/>
      <c r="BJ34" s="425"/>
      <c r="BK34" s="425"/>
      <c r="BL34" s="425"/>
      <c r="BM34" s="425"/>
      <c r="BN34" s="425"/>
      <c r="BO34" s="425"/>
    </row>
    <row r="35" spans="1:67" s="9" customFormat="1" ht="15" x14ac:dyDescent="0.2">
      <c r="A35" s="467" t="s">
        <v>41</v>
      </c>
      <c r="B35" s="443"/>
      <c r="C35" s="443"/>
      <c r="D35" s="443"/>
      <c r="E35" s="443"/>
      <c r="F35" s="443"/>
      <c r="G35" s="443"/>
      <c r="H35" s="443"/>
      <c r="I35" s="443"/>
      <c r="J35" s="443"/>
      <c r="K35" s="443"/>
      <c r="L35" s="443"/>
      <c r="M35" s="451"/>
      <c r="N35" s="451"/>
      <c r="O35" s="425"/>
      <c r="P35" s="425"/>
      <c r="Q35" s="425"/>
      <c r="R35" s="425"/>
      <c r="S35" s="425"/>
      <c r="T35" s="425"/>
      <c r="U35" s="425"/>
      <c r="V35" s="447"/>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row>
    <row r="36" spans="1:67" s="19" customFormat="1" ht="10.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Y36" s="426"/>
      <c r="Z36" s="426"/>
      <c r="AA36" s="426"/>
      <c r="AB36" s="426"/>
      <c r="AC36" s="426"/>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19" customFormat="1" ht="2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Y37" s="426"/>
      <c r="Z37" s="426"/>
      <c r="AA37" s="426"/>
      <c r="AB37" s="426"/>
      <c r="AC37" s="426"/>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19" customFormat="1" ht="10.5" x14ac:dyDescent="0.15">
      <c r="A38" s="683" t="s">
        <v>18</v>
      </c>
      <c r="B38" s="469" t="s">
        <v>19</v>
      </c>
      <c r="C38" s="603">
        <v>0</v>
      </c>
      <c r="D38" s="567"/>
      <c r="E38" s="568"/>
      <c r="F38" s="568"/>
      <c r="G38" s="568"/>
      <c r="H38" s="568"/>
      <c r="I38" s="580"/>
      <c r="J38" s="567"/>
      <c r="K38" s="580"/>
      <c r="L38" s="587"/>
      <c r="M38" s="617" t="s">
        <v>62</v>
      </c>
      <c r="N38" s="425"/>
      <c r="O38" s="425"/>
      <c r="P38" s="425"/>
      <c r="Q38" s="425"/>
      <c r="R38" s="425"/>
      <c r="S38" s="425"/>
      <c r="T38" s="425"/>
      <c r="U38" s="425"/>
      <c r="V38" s="425"/>
      <c r="W38" s="447"/>
      <c r="X38" s="425"/>
      <c r="Y38" s="426"/>
      <c r="Z38" s="426"/>
      <c r="AA38" s="426"/>
      <c r="AB38" s="426"/>
      <c r="AC38" s="426"/>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
        <v>63</v>
      </c>
      <c r="BB38" s="623" t="s">
        <v>63</v>
      </c>
      <c r="BC38" s="623" t="s">
        <v>63</v>
      </c>
      <c r="BD38" s="546">
        <v>0</v>
      </c>
      <c r="BE38" s="546">
        <v>0</v>
      </c>
      <c r="BF38" s="546" t="s">
        <v>63</v>
      </c>
      <c r="BG38" s="425"/>
      <c r="BH38" s="425"/>
      <c r="BI38" s="425"/>
      <c r="BJ38" s="425"/>
      <c r="BK38" s="425"/>
      <c r="BL38" s="425"/>
      <c r="BM38" s="425"/>
      <c r="BN38" s="425"/>
      <c r="BO38" s="425"/>
    </row>
    <row r="39" spans="1:67" s="19" customFormat="1" ht="10.5" x14ac:dyDescent="0.15">
      <c r="A39" s="688"/>
      <c r="B39" s="470" t="s">
        <v>20</v>
      </c>
      <c r="C39" s="581">
        <v>70</v>
      </c>
      <c r="D39" s="556">
        <v>22</v>
      </c>
      <c r="E39" s="557">
        <v>11</v>
      </c>
      <c r="F39" s="557">
        <v>10</v>
      </c>
      <c r="G39" s="557"/>
      <c r="H39" s="557">
        <v>25</v>
      </c>
      <c r="I39" s="554">
        <v>2</v>
      </c>
      <c r="J39" s="556">
        <v>32</v>
      </c>
      <c r="K39" s="554">
        <v>38</v>
      </c>
      <c r="L39" s="549">
        <v>70</v>
      </c>
      <c r="M39" s="617" t="s">
        <v>62</v>
      </c>
      <c r="N39" s="425"/>
      <c r="O39" s="425"/>
      <c r="P39" s="425"/>
      <c r="Q39" s="425"/>
      <c r="R39" s="425"/>
      <c r="S39" s="425"/>
      <c r="T39" s="425"/>
      <c r="U39" s="425"/>
      <c r="V39" s="425"/>
      <c r="W39" s="447"/>
      <c r="X39" s="425"/>
      <c r="Y39" s="426"/>
      <c r="Z39" s="426"/>
      <c r="AA39" s="426"/>
      <c r="AB39" s="426"/>
      <c r="AC39" s="426"/>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
        <v>63</v>
      </c>
      <c r="BB39" s="623" t="s">
        <v>63</v>
      </c>
      <c r="BC39" s="623" t="s">
        <v>63</v>
      </c>
      <c r="BD39" s="546">
        <v>0</v>
      </c>
      <c r="BE39" s="546">
        <v>0</v>
      </c>
      <c r="BF39" s="546">
        <v>0</v>
      </c>
      <c r="BG39" s="425"/>
      <c r="BH39" s="425"/>
      <c r="BI39" s="425"/>
      <c r="BJ39" s="425"/>
      <c r="BK39" s="425"/>
      <c r="BL39" s="425"/>
      <c r="BM39" s="425"/>
      <c r="BN39" s="425"/>
      <c r="BO39" s="425"/>
    </row>
    <row r="40" spans="1:67" s="19" customFormat="1" ht="10.5" x14ac:dyDescent="0.15">
      <c r="A40" s="688"/>
      <c r="B40" s="470" t="s">
        <v>42</v>
      </c>
      <c r="C40" s="581">
        <v>378</v>
      </c>
      <c r="D40" s="556">
        <v>1</v>
      </c>
      <c r="E40" s="557"/>
      <c r="F40" s="557">
        <v>13</v>
      </c>
      <c r="G40" s="557">
        <v>18</v>
      </c>
      <c r="H40" s="557">
        <v>312</v>
      </c>
      <c r="I40" s="554">
        <v>34</v>
      </c>
      <c r="J40" s="556">
        <v>141</v>
      </c>
      <c r="K40" s="554">
        <v>237</v>
      </c>
      <c r="L40" s="549">
        <v>378</v>
      </c>
      <c r="M40" s="617" t="s">
        <v>62</v>
      </c>
      <c r="N40" s="425"/>
      <c r="O40" s="425"/>
      <c r="P40" s="425"/>
      <c r="Q40" s="425"/>
      <c r="R40" s="425"/>
      <c r="S40" s="425"/>
      <c r="T40" s="425"/>
      <c r="U40" s="425"/>
      <c r="V40" s="425"/>
      <c r="W40" s="447"/>
      <c r="X40" s="425"/>
      <c r="Y40" s="426"/>
      <c r="Z40" s="426"/>
      <c r="AA40" s="426"/>
      <c r="AB40" s="426"/>
      <c r="AC40" s="426"/>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
        <v>63</v>
      </c>
      <c r="BB40" s="623" t="s">
        <v>63</v>
      </c>
      <c r="BC40" s="623" t="s">
        <v>63</v>
      </c>
      <c r="BD40" s="546">
        <v>0</v>
      </c>
      <c r="BE40" s="546">
        <v>0</v>
      </c>
      <c r="BF40" s="546">
        <v>0</v>
      </c>
      <c r="BG40" s="425"/>
      <c r="BH40" s="425"/>
      <c r="BI40" s="425"/>
      <c r="BJ40" s="425"/>
      <c r="BK40" s="425"/>
      <c r="BL40" s="425"/>
      <c r="BM40" s="425"/>
      <c r="BN40" s="425"/>
      <c r="BO40" s="425"/>
    </row>
    <row r="41" spans="1:67" s="19" customFormat="1" ht="10.5" x14ac:dyDescent="0.15">
      <c r="A41" s="688"/>
      <c r="B41" s="470" t="s">
        <v>43</v>
      </c>
      <c r="C41" s="581">
        <v>0</v>
      </c>
      <c r="D41" s="556"/>
      <c r="E41" s="557"/>
      <c r="F41" s="557"/>
      <c r="G41" s="557"/>
      <c r="H41" s="557"/>
      <c r="I41" s="554"/>
      <c r="J41" s="556"/>
      <c r="K41" s="554"/>
      <c r="L41" s="549"/>
      <c r="M41" s="617" t="s">
        <v>62</v>
      </c>
      <c r="N41" s="425"/>
      <c r="O41" s="425"/>
      <c r="P41" s="425"/>
      <c r="Q41" s="425"/>
      <c r="R41" s="425"/>
      <c r="S41" s="425"/>
      <c r="T41" s="425"/>
      <c r="U41" s="425"/>
      <c r="V41" s="425"/>
      <c r="W41" s="447"/>
      <c r="X41" s="425"/>
      <c r="Y41" s="426"/>
      <c r="Z41" s="426"/>
      <c r="AA41" s="426"/>
      <c r="AB41" s="426"/>
      <c r="AC41" s="426"/>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
        <v>63</v>
      </c>
      <c r="BB41" s="623" t="s">
        <v>63</v>
      </c>
      <c r="BC41" s="623" t="s">
        <v>63</v>
      </c>
      <c r="BD41" s="546">
        <v>0</v>
      </c>
      <c r="BE41" s="546">
        <v>0</v>
      </c>
      <c r="BF41" s="546" t="s">
        <v>63</v>
      </c>
      <c r="BG41" s="425"/>
      <c r="BH41" s="425"/>
      <c r="BI41" s="425"/>
      <c r="BJ41" s="425"/>
      <c r="BK41" s="425"/>
      <c r="BL41" s="425"/>
      <c r="BM41" s="425"/>
      <c r="BN41" s="425"/>
      <c r="BO41" s="425"/>
    </row>
    <row r="42" spans="1:67" s="19" customFormat="1" ht="10.5" x14ac:dyDescent="0.15">
      <c r="A42" s="688"/>
      <c r="B42" s="470" t="s">
        <v>23</v>
      </c>
      <c r="C42" s="581">
        <v>80</v>
      </c>
      <c r="D42" s="556">
        <v>1</v>
      </c>
      <c r="E42" s="557">
        <v>3</v>
      </c>
      <c r="F42" s="557"/>
      <c r="G42" s="557">
        <v>2</v>
      </c>
      <c r="H42" s="557">
        <v>71</v>
      </c>
      <c r="I42" s="554">
        <v>3</v>
      </c>
      <c r="J42" s="556">
        <v>31</v>
      </c>
      <c r="K42" s="554">
        <v>49</v>
      </c>
      <c r="L42" s="549">
        <v>80</v>
      </c>
      <c r="M42" s="617" t="s">
        <v>62</v>
      </c>
      <c r="N42" s="425"/>
      <c r="O42" s="425"/>
      <c r="P42" s="425"/>
      <c r="Q42" s="425"/>
      <c r="R42" s="425"/>
      <c r="S42" s="425"/>
      <c r="T42" s="425"/>
      <c r="U42" s="425"/>
      <c r="V42" s="425"/>
      <c r="W42" s="447"/>
      <c r="X42" s="425"/>
      <c r="Y42" s="426"/>
      <c r="Z42" s="426"/>
      <c r="AA42" s="426"/>
      <c r="AB42" s="426"/>
      <c r="AC42" s="426"/>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
        <v>63</v>
      </c>
      <c r="BB42" s="623" t="s">
        <v>63</v>
      </c>
      <c r="BC42" s="623" t="s">
        <v>63</v>
      </c>
      <c r="BD42" s="546">
        <v>0</v>
      </c>
      <c r="BE42" s="546">
        <v>0</v>
      </c>
      <c r="BF42" s="546">
        <v>0</v>
      </c>
      <c r="BG42" s="425"/>
      <c r="BH42" s="425"/>
      <c r="BI42" s="425"/>
      <c r="BJ42" s="425"/>
      <c r="BK42" s="425"/>
      <c r="BL42" s="425"/>
      <c r="BM42" s="425"/>
      <c r="BN42" s="425"/>
      <c r="BO42" s="425"/>
    </row>
    <row r="43" spans="1:67" s="19" customFormat="1" ht="10.5" x14ac:dyDescent="0.15">
      <c r="A43" s="688"/>
      <c r="B43" s="470" t="s">
        <v>24</v>
      </c>
      <c r="C43" s="604">
        <v>0</v>
      </c>
      <c r="D43" s="571"/>
      <c r="E43" s="572"/>
      <c r="F43" s="572"/>
      <c r="G43" s="572"/>
      <c r="H43" s="572"/>
      <c r="I43" s="555"/>
      <c r="J43" s="571"/>
      <c r="K43" s="555"/>
      <c r="L43" s="602"/>
      <c r="M43" s="617" t="s">
        <v>62</v>
      </c>
      <c r="N43" s="425"/>
      <c r="O43" s="425"/>
      <c r="P43" s="425"/>
      <c r="Q43" s="425"/>
      <c r="R43" s="425"/>
      <c r="S43" s="425"/>
      <c r="T43" s="425"/>
      <c r="U43" s="425"/>
      <c r="V43" s="425"/>
      <c r="W43" s="447"/>
      <c r="X43" s="425"/>
      <c r="Y43" s="426"/>
      <c r="Z43" s="426"/>
      <c r="AA43" s="426"/>
      <c r="AB43" s="426"/>
      <c r="AC43" s="426"/>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
        <v>63</v>
      </c>
      <c r="BB43" s="623" t="s">
        <v>63</v>
      </c>
      <c r="BC43" s="623" t="s">
        <v>63</v>
      </c>
      <c r="BD43" s="546">
        <v>0</v>
      </c>
      <c r="BE43" s="546">
        <v>0</v>
      </c>
      <c r="BF43" s="546" t="s">
        <v>63</v>
      </c>
      <c r="BG43" s="425"/>
      <c r="BH43" s="425"/>
      <c r="BI43" s="425"/>
      <c r="BJ43" s="425"/>
      <c r="BK43" s="425"/>
      <c r="BL43" s="425"/>
      <c r="BM43" s="425"/>
      <c r="BN43" s="425"/>
      <c r="BO43" s="425"/>
    </row>
    <row r="44" spans="1:67" s="19" customFormat="1" ht="10.5" x14ac:dyDescent="0.15">
      <c r="A44" s="684"/>
      <c r="B44" s="471" t="s">
        <v>27</v>
      </c>
      <c r="C44" s="561">
        <v>528</v>
      </c>
      <c r="D44" s="577">
        <v>24</v>
      </c>
      <c r="E44" s="578">
        <v>14</v>
      </c>
      <c r="F44" s="578">
        <v>23</v>
      </c>
      <c r="G44" s="578">
        <v>20</v>
      </c>
      <c r="H44" s="578">
        <v>408</v>
      </c>
      <c r="I44" s="579">
        <v>39</v>
      </c>
      <c r="J44" s="577">
        <v>204</v>
      </c>
      <c r="K44" s="579">
        <v>324</v>
      </c>
      <c r="L44" s="589">
        <v>528</v>
      </c>
      <c r="M44" s="617" t="s">
        <v>62</v>
      </c>
      <c r="N44" s="425"/>
      <c r="O44" s="425"/>
      <c r="P44" s="425"/>
      <c r="Q44" s="425"/>
      <c r="R44" s="425"/>
      <c r="S44" s="425"/>
      <c r="T44" s="425"/>
      <c r="U44" s="425"/>
      <c r="V44" s="425"/>
      <c r="W44" s="447"/>
      <c r="X44" s="425"/>
      <c r="Y44" s="426"/>
      <c r="Z44" s="426"/>
      <c r="AA44" s="426"/>
      <c r="AB44" s="426"/>
      <c r="AC44" s="426"/>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
        <v>63</v>
      </c>
      <c r="BB44" s="623" t="s">
        <v>63</v>
      </c>
      <c r="BC44" s="623" t="s">
        <v>63</v>
      </c>
      <c r="BD44" s="546">
        <v>0</v>
      </c>
      <c r="BE44" s="546">
        <v>0</v>
      </c>
      <c r="BF44" s="546">
        <v>0</v>
      </c>
      <c r="BG44" s="425"/>
      <c r="BH44" s="425"/>
      <c r="BI44" s="425"/>
      <c r="BJ44" s="425"/>
      <c r="BK44" s="425"/>
      <c r="BL44" s="425"/>
      <c r="BM44" s="425"/>
      <c r="BN44" s="425"/>
      <c r="BO44" s="425"/>
    </row>
    <row r="45" spans="1:67" s="19" customFormat="1" ht="10.5" x14ac:dyDescent="0.15">
      <c r="A45" s="441" t="s">
        <v>28</v>
      </c>
      <c r="B45" s="481" t="s">
        <v>20</v>
      </c>
      <c r="C45" s="605">
        <v>10</v>
      </c>
      <c r="D45" s="590">
        <v>5</v>
      </c>
      <c r="E45" s="591">
        <v>1</v>
      </c>
      <c r="F45" s="591"/>
      <c r="G45" s="591"/>
      <c r="H45" s="591">
        <v>4</v>
      </c>
      <c r="I45" s="592"/>
      <c r="J45" s="590">
        <v>7</v>
      </c>
      <c r="K45" s="592">
        <v>3</v>
      </c>
      <c r="L45" s="586">
        <v>10</v>
      </c>
      <c r="M45" s="617" t="s">
        <v>62</v>
      </c>
      <c r="N45" s="425"/>
      <c r="O45" s="425"/>
      <c r="P45" s="425"/>
      <c r="Q45" s="425"/>
      <c r="R45" s="425"/>
      <c r="S45" s="425"/>
      <c r="T45" s="425"/>
      <c r="U45" s="425"/>
      <c r="V45" s="425"/>
      <c r="W45" s="447"/>
      <c r="X45" s="425"/>
      <c r="Y45" s="426"/>
      <c r="Z45" s="426"/>
      <c r="AA45" s="426"/>
      <c r="AB45" s="426"/>
      <c r="AC45" s="426"/>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
        <v>63</v>
      </c>
      <c r="BB45" s="623" t="s">
        <v>63</v>
      </c>
      <c r="BC45" s="623" t="s">
        <v>63</v>
      </c>
      <c r="BD45" s="546">
        <v>0</v>
      </c>
      <c r="BE45" s="546">
        <v>0</v>
      </c>
      <c r="BF45" s="546">
        <v>0</v>
      </c>
      <c r="BG45" s="425"/>
      <c r="BH45" s="425"/>
      <c r="BI45" s="425"/>
      <c r="BJ45" s="425"/>
      <c r="BK45" s="425"/>
      <c r="BL45" s="425"/>
      <c r="BM45" s="425"/>
      <c r="BN45" s="425"/>
      <c r="BO45" s="425"/>
    </row>
    <row r="46" spans="1:67" s="19" customFormat="1" ht="10.5" x14ac:dyDescent="0.15">
      <c r="A46" s="683" t="s">
        <v>29</v>
      </c>
      <c r="B46" s="469" t="s">
        <v>44</v>
      </c>
      <c r="C46" s="603">
        <v>0</v>
      </c>
      <c r="D46" s="567"/>
      <c r="E46" s="568"/>
      <c r="F46" s="568"/>
      <c r="G46" s="568"/>
      <c r="H46" s="568"/>
      <c r="I46" s="580"/>
      <c r="J46" s="567"/>
      <c r="K46" s="580"/>
      <c r="L46" s="587"/>
      <c r="M46" s="617" t="s">
        <v>62</v>
      </c>
      <c r="N46" s="425"/>
      <c r="O46" s="425"/>
      <c r="P46" s="425"/>
      <c r="Q46" s="425"/>
      <c r="R46" s="425"/>
      <c r="S46" s="425"/>
      <c r="T46" s="425"/>
      <c r="U46" s="425"/>
      <c r="V46" s="425"/>
      <c r="W46" s="447"/>
      <c r="X46" s="425"/>
      <c r="Y46" s="426"/>
      <c r="Z46" s="426"/>
      <c r="AA46" s="426"/>
      <c r="AB46" s="426"/>
      <c r="AC46" s="426"/>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
        <v>63</v>
      </c>
      <c r="BB46" s="623" t="s">
        <v>63</v>
      </c>
      <c r="BC46" s="623" t="s">
        <v>63</v>
      </c>
      <c r="BD46" s="546">
        <v>0</v>
      </c>
      <c r="BE46" s="546">
        <v>0</v>
      </c>
      <c r="BF46" s="546" t="s">
        <v>63</v>
      </c>
      <c r="BG46" s="425"/>
      <c r="BH46" s="425"/>
      <c r="BI46" s="425"/>
      <c r="BJ46" s="425"/>
      <c r="BK46" s="425"/>
      <c r="BL46" s="425"/>
      <c r="BM46" s="425"/>
      <c r="BN46" s="425"/>
      <c r="BO46" s="425"/>
    </row>
    <row r="47" spans="1:67" s="19" customFormat="1" ht="10.5" x14ac:dyDescent="0.15">
      <c r="A47" s="684"/>
      <c r="B47" s="482" t="s">
        <v>20</v>
      </c>
      <c r="C47" s="596">
        <v>276</v>
      </c>
      <c r="D47" s="558">
        <v>103</v>
      </c>
      <c r="E47" s="559">
        <v>71</v>
      </c>
      <c r="F47" s="559">
        <v>33</v>
      </c>
      <c r="G47" s="559">
        <v>3</v>
      </c>
      <c r="H47" s="559">
        <v>61</v>
      </c>
      <c r="I47" s="560">
        <v>5</v>
      </c>
      <c r="J47" s="558">
        <v>151</v>
      </c>
      <c r="K47" s="560">
        <v>125</v>
      </c>
      <c r="L47" s="550">
        <v>276</v>
      </c>
      <c r="M47" s="617" t="s">
        <v>62</v>
      </c>
      <c r="N47" s="425"/>
      <c r="O47" s="425"/>
      <c r="P47" s="425"/>
      <c r="Q47" s="425"/>
      <c r="R47" s="425"/>
      <c r="S47" s="425"/>
      <c r="T47" s="425"/>
      <c r="U47" s="425"/>
      <c r="V47" s="425"/>
      <c r="W47" s="447"/>
      <c r="X47" s="425"/>
      <c r="Y47" s="426"/>
      <c r="Z47" s="426"/>
      <c r="AA47" s="426"/>
      <c r="AB47" s="426"/>
      <c r="AC47" s="426"/>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
        <v>63</v>
      </c>
      <c r="BB47" s="623" t="s">
        <v>63</v>
      </c>
      <c r="BC47" s="623" t="s">
        <v>63</v>
      </c>
      <c r="BD47" s="546">
        <v>0</v>
      </c>
      <c r="BE47" s="546">
        <v>0</v>
      </c>
      <c r="BF47" s="546">
        <v>0</v>
      </c>
      <c r="BG47" s="425"/>
      <c r="BH47" s="425"/>
      <c r="BI47" s="425"/>
      <c r="BJ47" s="425"/>
      <c r="BK47" s="425"/>
      <c r="BL47" s="425"/>
      <c r="BM47" s="425"/>
      <c r="BN47" s="425"/>
      <c r="BO47" s="425"/>
    </row>
    <row r="48" spans="1:67" s="9" customFormat="1" ht="15" x14ac:dyDescent="0.2">
      <c r="A48" s="467" t="s">
        <v>45</v>
      </c>
      <c r="B48" s="432"/>
      <c r="C48" s="432"/>
      <c r="D48" s="448"/>
      <c r="E48" s="448"/>
      <c r="F48" s="448"/>
      <c r="G48" s="448"/>
      <c r="H48" s="448"/>
      <c r="I48" s="448"/>
      <c r="J48" s="448"/>
      <c r="K48" s="483"/>
      <c r="L48" s="484"/>
      <c r="M48" s="624"/>
      <c r="N48" s="429"/>
      <c r="O48" s="425"/>
      <c r="P48" s="425"/>
      <c r="Q48" s="425"/>
      <c r="R48" s="425"/>
      <c r="S48" s="425"/>
      <c r="T48" s="425"/>
      <c r="U48" s="425"/>
      <c r="V48" s="447"/>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row>
    <row r="49" spans="1:67" s="19"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Y49" s="426"/>
      <c r="Z49" s="426"/>
      <c r="AA49" s="426"/>
      <c r="AB49" s="426"/>
      <c r="AC49" s="426"/>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19"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Y50" s="426"/>
      <c r="Z50" s="426"/>
      <c r="AA50" s="426"/>
      <c r="AB50" s="426"/>
      <c r="AC50" s="426"/>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19" customForma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Y51" s="426"/>
      <c r="Z51" s="426"/>
      <c r="AA51" s="426"/>
      <c r="AB51" s="426"/>
      <c r="AC51" s="426"/>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19" customFormat="1" x14ac:dyDescent="0.2">
      <c r="A52" s="684"/>
      <c r="B52" s="470" t="s">
        <v>47</v>
      </c>
      <c r="C52" s="552">
        <v>3</v>
      </c>
      <c r="D52" s="454"/>
      <c r="E52" s="454"/>
      <c r="F52" s="454"/>
      <c r="G52" s="454"/>
      <c r="H52" s="454"/>
      <c r="I52" s="454"/>
      <c r="J52" s="454"/>
      <c r="K52" s="454"/>
      <c r="L52" s="480"/>
      <c r="M52" s="624"/>
      <c r="N52" s="429"/>
      <c r="O52" s="425"/>
      <c r="P52" s="425"/>
      <c r="Q52" s="425"/>
      <c r="R52" s="425"/>
      <c r="S52" s="425"/>
      <c r="T52" s="425"/>
      <c r="U52" s="425"/>
      <c r="V52" s="447"/>
      <c r="W52" s="425"/>
      <c r="X52" s="425"/>
      <c r="Y52" s="426"/>
      <c r="Z52" s="426"/>
      <c r="AA52" s="426"/>
      <c r="AB52" s="426"/>
      <c r="AC52" s="426"/>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19" customForma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Y53" s="426"/>
      <c r="Z53" s="426"/>
      <c r="AA53" s="426"/>
      <c r="AB53" s="426"/>
      <c r="AC53" s="426"/>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19" customFormat="1" x14ac:dyDescent="0.2">
      <c r="A54" s="684"/>
      <c r="B54" s="482" t="s">
        <v>47</v>
      </c>
      <c r="C54" s="553">
        <v>34</v>
      </c>
      <c r="D54" s="454"/>
      <c r="E54" s="454"/>
      <c r="F54" s="454"/>
      <c r="G54" s="454"/>
      <c r="H54" s="454"/>
      <c r="I54" s="454"/>
      <c r="J54" s="454"/>
      <c r="K54" s="454"/>
      <c r="L54" s="480"/>
      <c r="M54" s="624"/>
      <c r="N54" s="429"/>
      <c r="O54" s="425"/>
      <c r="P54" s="425"/>
      <c r="Q54" s="425"/>
      <c r="R54" s="425"/>
      <c r="S54" s="425"/>
      <c r="T54" s="425"/>
      <c r="U54" s="425"/>
      <c r="V54" s="447"/>
      <c r="W54" s="425"/>
      <c r="X54" s="425"/>
      <c r="Y54" s="426"/>
      <c r="Z54" s="426"/>
      <c r="AA54" s="426"/>
      <c r="AB54" s="426"/>
      <c r="AC54" s="426"/>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9" customFormat="1" ht="15" x14ac:dyDescent="0.2">
      <c r="A55" s="486" t="s">
        <v>49</v>
      </c>
      <c r="B55" s="487"/>
      <c r="C55" s="487"/>
      <c r="D55" s="487"/>
      <c r="E55" s="443"/>
      <c r="F55" s="443"/>
      <c r="G55" s="443"/>
      <c r="H55" s="443"/>
      <c r="I55" s="443"/>
      <c r="J55" s="443"/>
      <c r="K55" s="448"/>
      <c r="L55" s="484"/>
      <c r="M55" s="624"/>
      <c r="N55" s="451"/>
      <c r="O55" s="425"/>
      <c r="P55" s="425"/>
      <c r="Q55" s="425"/>
      <c r="R55" s="425"/>
      <c r="S55" s="425"/>
      <c r="T55" s="425"/>
      <c r="U55" s="425"/>
      <c r="V55" s="447"/>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row>
    <row r="56" spans="1:67" ht="52.5" x14ac:dyDescent="0.25">
      <c r="A56" s="685" t="s">
        <v>4</v>
      </c>
      <c r="B56" s="674"/>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Y56" s="424"/>
      <c r="Z56" s="424"/>
      <c r="AA56" s="424"/>
      <c r="AB56" s="424"/>
      <c r="AC56" s="42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2.75" customHeight="1" x14ac:dyDescent="0.25">
      <c r="A57" s="653" t="s">
        <v>33</v>
      </c>
      <c r="B57" s="653"/>
      <c r="C57" s="551">
        <v>32</v>
      </c>
      <c r="D57" s="551">
        <v>32</v>
      </c>
      <c r="E57" s="444"/>
      <c r="F57" s="444"/>
      <c r="G57" s="444"/>
      <c r="H57" s="444"/>
      <c r="I57" s="444"/>
      <c r="J57" s="444"/>
      <c r="K57" s="489"/>
      <c r="L57" s="490"/>
      <c r="M57" s="625"/>
      <c r="N57" s="444"/>
      <c r="O57" s="444"/>
      <c r="P57" s="444"/>
      <c r="Q57" s="444"/>
      <c r="R57" s="444"/>
      <c r="S57" s="444"/>
      <c r="T57" s="444"/>
      <c r="U57" s="444"/>
      <c r="V57" s="452"/>
      <c r="W57" s="444"/>
      <c r="X57" s="444"/>
      <c r="Y57" s="424"/>
      <c r="Z57" s="424"/>
      <c r="AA57" s="424"/>
      <c r="AB57" s="424"/>
      <c r="AC57" s="42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 x14ac:dyDescent="0.25">
      <c r="A58" s="658" t="s">
        <v>52</v>
      </c>
      <c r="B58" s="658"/>
      <c r="C58" s="575"/>
      <c r="D58" s="553">
        <v>10</v>
      </c>
      <c r="E58" s="492"/>
      <c r="F58" s="489"/>
      <c r="G58" s="489"/>
      <c r="H58" s="489"/>
      <c r="I58" s="489"/>
      <c r="J58" s="489"/>
      <c r="K58" s="489"/>
      <c r="L58" s="490"/>
      <c r="M58" s="625"/>
      <c r="N58" s="442"/>
      <c r="O58" s="444"/>
      <c r="P58" s="444"/>
      <c r="Q58" s="444"/>
      <c r="R58" s="444"/>
      <c r="S58" s="444"/>
      <c r="T58" s="444"/>
      <c r="U58" s="444"/>
      <c r="V58" s="452"/>
      <c r="W58" s="444"/>
      <c r="X58" s="444"/>
      <c r="Y58" s="424"/>
      <c r="Z58" s="424"/>
      <c r="AA58" s="424"/>
      <c r="AB58" s="424"/>
      <c r="AC58" s="42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103" customFormat="1" ht="15" x14ac:dyDescent="0.2">
      <c r="A59" s="526" t="s">
        <v>53</v>
      </c>
      <c r="B59" s="494"/>
      <c r="C59" s="494"/>
      <c r="D59" s="494"/>
      <c r="E59" s="495"/>
      <c r="F59" s="495"/>
      <c r="G59" s="495"/>
      <c r="H59" s="495"/>
      <c r="I59" s="495"/>
      <c r="J59" s="495"/>
      <c r="K59" s="496"/>
      <c r="L59" s="497"/>
      <c r="M59" s="625"/>
      <c r="N59" s="626"/>
      <c r="O59" s="444"/>
      <c r="P59" s="444"/>
      <c r="Q59" s="444"/>
      <c r="R59" s="444"/>
      <c r="S59" s="444"/>
      <c r="T59" s="444"/>
      <c r="U59" s="444"/>
      <c r="V59" s="452"/>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row>
    <row r="60" spans="1:67" ht="10.5" customHeight="1" x14ac:dyDescent="0.2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Y60" s="424"/>
      <c r="Z60" s="424"/>
      <c r="AA60" s="424"/>
      <c r="AB60" s="424"/>
      <c r="AC60" s="42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24"/>
      <c r="BO60" s="424"/>
    </row>
    <row r="61" spans="1:67" ht="21" x14ac:dyDescent="0.2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Y61" s="424"/>
      <c r="Z61" s="424"/>
      <c r="AA61" s="424"/>
      <c r="AB61" s="424"/>
      <c r="AC61" s="42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24"/>
      <c r="BO61" s="424"/>
    </row>
    <row r="62" spans="1:67" ht="21" x14ac:dyDescent="0.25">
      <c r="A62" s="463" t="s">
        <v>56</v>
      </c>
      <c r="B62" s="547" t="s">
        <v>57</v>
      </c>
      <c r="C62" s="576">
        <v>0</v>
      </c>
      <c r="D62" s="590"/>
      <c r="E62" s="591"/>
      <c r="F62" s="591"/>
      <c r="G62" s="591"/>
      <c r="H62" s="591"/>
      <c r="I62" s="592"/>
      <c r="J62" s="586"/>
      <c r="K62" s="436" t="s">
        <v>62</v>
      </c>
      <c r="L62" s="508"/>
      <c r="M62" s="444"/>
      <c r="N62" s="444"/>
      <c r="O62" s="444"/>
      <c r="P62" s="444"/>
      <c r="Q62" s="444"/>
      <c r="R62" s="444"/>
      <c r="S62" s="444"/>
      <c r="T62" s="444"/>
      <c r="U62" s="452"/>
      <c r="V62" s="444"/>
      <c r="W62" s="444"/>
      <c r="X62" s="444"/>
      <c r="Y62" s="424"/>
      <c r="Z62" s="424"/>
      <c r="AA62" s="424"/>
      <c r="AB62" s="424"/>
      <c r="AC62" s="42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
        <v>63</v>
      </c>
      <c r="BB62" s="623" t="s">
        <v>63</v>
      </c>
      <c r="BC62" s="424"/>
      <c r="BD62" s="546">
        <v>0</v>
      </c>
      <c r="BE62" s="546" t="s">
        <v>63</v>
      </c>
      <c r="BF62" s="444"/>
      <c r="BG62" s="444"/>
      <c r="BH62" s="444"/>
      <c r="BI62" s="444"/>
      <c r="BJ62" s="444"/>
      <c r="BK62" s="444"/>
      <c r="BL62" s="444"/>
      <c r="BM62" s="444"/>
      <c r="BN62" s="424"/>
      <c r="BO62" s="424"/>
    </row>
    <row r="63" spans="1:67" ht="21" x14ac:dyDescent="0.25">
      <c r="A63" s="488" t="s">
        <v>58</v>
      </c>
      <c r="B63" s="524" t="s">
        <v>59</v>
      </c>
      <c r="C63" s="601">
        <v>0</v>
      </c>
      <c r="D63" s="597"/>
      <c r="E63" s="598"/>
      <c r="F63" s="598"/>
      <c r="G63" s="598"/>
      <c r="H63" s="598"/>
      <c r="I63" s="584"/>
      <c r="J63" s="588"/>
      <c r="K63" s="436" t="s">
        <v>62</v>
      </c>
      <c r="L63" s="508"/>
      <c r="M63" s="444"/>
      <c r="N63" s="444"/>
      <c r="O63" s="444"/>
      <c r="P63" s="444"/>
      <c r="Q63" s="444"/>
      <c r="R63" s="444"/>
      <c r="S63" s="444"/>
      <c r="T63" s="444"/>
      <c r="U63" s="452"/>
      <c r="V63" s="444"/>
      <c r="W63" s="444"/>
      <c r="X63" s="444"/>
      <c r="Y63" s="424"/>
      <c r="Z63" s="424"/>
      <c r="AA63" s="424"/>
      <c r="AB63" s="424"/>
      <c r="AC63" s="42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
        <v>63</v>
      </c>
      <c r="BB63" s="623" t="s">
        <v>63</v>
      </c>
      <c r="BC63" s="424"/>
      <c r="BD63" s="546">
        <v>0</v>
      </c>
      <c r="BE63" s="546" t="s">
        <v>63</v>
      </c>
      <c r="BF63" s="444"/>
      <c r="BG63" s="444"/>
      <c r="BH63" s="444"/>
      <c r="BI63" s="444"/>
      <c r="BJ63" s="444"/>
      <c r="BK63" s="444"/>
      <c r="BL63" s="444"/>
      <c r="BM63" s="444"/>
      <c r="BN63" s="424"/>
      <c r="BO63" s="424"/>
    </row>
    <row r="64" spans="1:67" s="103" customFormat="1" ht="14.25" customHeight="1" x14ac:dyDescent="0.2">
      <c r="A64" s="664" t="s">
        <v>60</v>
      </c>
      <c r="B64" s="665"/>
      <c r="C64" s="665"/>
      <c r="D64" s="665"/>
      <c r="E64" s="665"/>
      <c r="F64" s="665"/>
      <c r="G64" s="665"/>
      <c r="H64" s="665"/>
      <c r="I64" s="665"/>
      <c r="J64" s="665"/>
      <c r="K64" s="665"/>
      <c r="L64" s="665"/>
      <c r="M64" s="625"/>
      <c r="N64" s="627"/>
      <c r="O64" s="444"/>
      <c r="P64" s="444"/>
      <c r="Q64" s="444"/>
      <c r="R64" s="444"/>
      <c r="S64" s="444"/>
      <c r="T64" s="444"/>
      <c r="U64" s="444"/>
      <c r="V64" s="452"/>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row>
    <row r="65" spans="1:67" ht="10.5" customHeight="1" x14ac:dyDescent="0.2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Y65" s="424"/>
      <c r="Z65" s="424"/>
      <c r="AA65" s="424"/>
      <c r="AB65" s="424"/>
      <c r="AC65" s="42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x14ac:dyDescent="0.2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Y66" s="424"/>
      <c r="Z66" s="424"/>
      <c r="AA66" s="424"/>
      <c r="AB66" s="424"/>
      <c r="AC66" s="42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0.5" customHeight="1" x14ac:dyDescent="0.25">
      <c r="A67" s="655" t="s">
        <v>61</v>
      </c>
      <c r="B67" s="500" t="s">
        <v>19</v>
      </c>
      <c r="C67" s="562">
        <v>0</v>
      </c>
      <c r="D67" s="567"/>
      <c r="E67" s="568"/>
      <c r="F67" s="568"/>
      <c r="G67" s="568"/>
      <c r="H67" s="568"/>
      <c r="I67" s="580"/>
      <c r="J67" s="567"/>
      <c r="K67" s="580"/>
      <c r="L67" s="587"/>
      <c r="M67" s="628" t="s">
        <v>62</v>
      </c>
      <c r="N67" s="444"/>
      <c r="O67" s="444"/>
      <c r="P67" s="444"/>
      <c r="Q67" s="444"/>
      <c r="R67" s="444"/>
      <c r="S67" s="444"/>
      <c r="T67" s="444"/>
      <c r="U67" s="444"/>
      <c r="V67" s="444"/>
      <c r="W67" s="452"/>
      <c r="X67" s="444"/>
      <c r="Y67" s="424"/>
      <c r="Z67" s="424"/>
      <c r="AA67" s="424"/>
      <c r="AB67" s="424"/>
      <c r="AC67" s="42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v>0</v>
      </c>
      <c r="BE67" s="546">
        <v>0</v>
      </c>
      <c r="BF67" s="546" t="s">
        <v>63</v>
      </c>
      <c r="BG67" s="444"/>
      <c r="BH67" s="444"/>
      <c r="BI67" s="444"/>
      <c r="BJ67" s="444"/>
      <c r="BK67" s="444"/>
      <c r="BL67" s="444"/>
      <c r="BM67" s="444"/>
      <c r="BN67" s="444"/>
      <c r="BO67" s="444"/>
    </row>
    <row r="68" spans="1:67" ht="15" x14ac:dyDescent="0.25">
      <c r="A68" s="661"/>
      <c r="B68" s="501" t="s">
        <v>44</v>
      </c>
      <c r="C68" s="563">
        <v>0</v>
      </c>
      <c r="D68" s="556"/>
      <c r="E68" s="557"/>
      <c r="F68" s="557"/>
      <c r="G68" s="557"/>
      <c r="H68" s="557"/>
      <c r="I68" s="554"/>
      <c r="J68" s="556"/>
      <c r="K68" s="554"/>
      <c r="L68" s="549"/>
      <c r="M68" s="628" t="s">
        <v>62</v>
      </c>
      <c r="N68" s="444"/>
      <c r="O68" s="444"/>
      <c r="P68" s="444"/>
      <c r="Q68" s="444"/>
      <c r="R68" s="444"/>
      <c r="S68" s="444"/>
      <c r="T68" s="444"/>
      <c r="U68" s="444"/>
      <c r="V68" s="444"/>
      <c r="W68" s="452"/>
      <c r="X68" s="444"/>
      <c r="Y68" s="424"/>
      <c r="Z68" s="424"/>
      <c r="AA68" s="424"/>
      <c r="AB68" s="424"/>
      <c r="AC68" s="42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v>0</v>
      </c>
      <c r="BE68" s="546">
        <v>0</v>
      </c>
      <c r="BF68" s="546" t="s">
        <v>63</v>
      </c>
      <c r="BG68" s="444"/>
      <c r="BH68" s="444"/>
      <c r="BI68" s="444"/>
      <c r="BJ68" s="444"/>
      <c r="BK68" s="444"/>
      <c r="BL68" s="444"/>
      <c r="BM68" s="444"/>
      <c r="BN68" s="444"/>
      <c r="BO68" s="444"/>
    </row>
    <row r="69" spans="1:67" ht="15" x14ac:dyDescent="0.25">
      <c r="A69" s="661"/>
      <c r="B69" s="501" t="s">
        <v>20</v>
      </c>
      <c r="C69" s="563">
        <v>3</v>
      </c>
      <c r="D69" s="556"/>
      <c r="E69" s="557"/>
      <c r="F69" s="557"/>
      <c r="G69" s="557"/>
      <c r="H69" s="557">
        <v>3</v>
      </c>
      <c r="I69" s="554"/>
      <c r="J69" s="556">
        <v>1</v>
      </c>
      <c r="K69" s="554">
        <v>2</v>
      </c>
      <c r="L69" s="549">
        <v>3</v>
      </c>
      <c r="M69" s="628" t="s">
        <v>62</v>
      </c>
      <c r="N69" s="444"/>
      <c r="O69" s="444"/>
      <c r="P69" s="444"/>
      <c r="Q69" s="444"/>
      <c r="R69" s="444"/>
      <c r="S69" s="444"/>
      <c r="T69" s="444"/>
      <c r="U69" s="444"/>
      <c r="V69" s="444"/>
      <c r="W69" s="452"/>
      <c r="X69" s="444"/>
      <c r="Y69" s="424"/>
      <c r="Z69" s="424"/>
      <c r="AA69" s="424"/>
      <c r="AB69" s="424"/>
      <c r="AC69" s="42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v>0</v>
      </c>
      <c r="BE69" s="546">
        <v>0</v>
      </c>
      <c r="BF69" s="546">
        <v>0</v>
      </c>
      <c r="BG69" s="444"/>
      <c r="BH69" s="444"/>
      <c r="BI69" s="444"/>
      <c r="BJ69" s="444"/>
      <c r="BK69" s="444"/>
      <c r="BL69" s="444"/>
      <c r="BM69" s="444"/>
      <c r="BN69" s="444"/>
      <c r="BO69" s="444"/>
    </row>
    <row r="70" spans="1:67" ht="15" x14ac:dyDescent="0.25">
      <c r="A70" s="661"/>
      <c r="B70" s="501" t="s">
        <v>42</v>
      </c>
      <c r="C70" s="563">
        <v>0</v>
      </c>
      <c r="D70" s="556"/>
      <c r="E70" s="557"/>
      <c r="F70" s="557"/>
      <c r="G70" s="557"/>
      <c r="H70" s="557"/>
      <c r="I70" s="554"/>
      <c r="J70" s="556"/>
      <c r="K70" s="554"/>
      <c r="L70" s="549"/>
      <c r="M70" s="628" t="s">
        <v>62</v>
      </c>
      <c r="N70" s="444"/>
      <c r="O70" s="444"/>
      <c r="P70" s="444"/>
      <c r="Q70" s="444"/>
      <c r="R70" s="444"/>
      <c r="S70" s="444"/>
      <c r="T70" s="444"/>
      <c r="U70" s="444"/>
      <c r="V70" s="444"/>
      <c r="W70" s="452"/>
      <c r="X70" s="444"/>
      <c r="Y70" s="424"/>
      <c r="Z70" s="424"/>
      <c r="AA70" s="424"/>
      <c r="AB70" s="424"/>
      <c r="AC70" s="42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v>0</v>
      </c>
      <c r="BE70" s="546">
        <v>0</v>
      </c>
      <c r="BF70" s="546" t="s">
        <v>63</v>
      </c>
      <c r="BG70" s="444"/>
      <c r="BH70" s="444"/>
      <c r="BI70" s="444"/>
      <c r="BJ70" s="444"/>
      <c r="BK70" s="444"/>
      <c r="BL70" s="444"/>
      <c r="BM70" s="444"/>
      <c r="BN70" s="444"/>
      <c r="BO70" s="444"/>
    </row>
    <row r="71" spans="1:67" ht="15" x14ac:dyDescent="0.25">
      <c r="A71" s="661"/>
      <c r="B71" s="501" t="s">
        <v>23</v>
      </c>
      <c r="C71" s="563">
        <v>0</v>
      </c>
      <c r="D71" s="556"/>
      <c r="E71" s="557"/>
      <c r="F71" s="557"/>
      <c r="G71" s="557"/>
      <c r="H71" s="557"/>
      <c r="I71" s="554"/>
      <c r="J71" s="556"/>
      <c r="K71" s="554"/>
      <c r="L71" s="549"/>
      <c r="M71" s="628" t="s">
        <v>62</v>
      </c>
      <c r="N71" s="444"/>
      <c r="O71" s="444"/>
      <c r="P71" s="444"/>
      <c r="Q71" s="444"/>
      <c r="R71" s="444"/>
      <c r="S71" s="444"/>
      <c r="T71" s="444"/>
      <c r="U71" s="444"/>
      <c r="V71" s="444"/>
      <c r="W71" s="452"/>
      <c r="X71" s="444"/>
      <c r="Y71" s="424"/>
      <c r="Z71" s="424"/>
      <c r="AA71" s="424"/>
      <c r="AB71" s="424"/>
      <c r="AC71" s="42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v>0</v>
      </c>
      <c r="BE71" s="546">
        <v>0</v>
      </c>
      <c r="BF71" s="546" t="s">
        <v>63</v>
      </c>
      <c r="BG71" s="444"/>
      <c r="BH71" s="444"/>
      <c r="BI71" s="444"/>
      <c r="BJ71" s="444"/>
      <c r="BK71" s="444"/>
      <c r="BL71" s="444"/>
      <c r="BM71" s="444"/>
      <c r="BN71" s="444"/>
      <c r="BO71" s="444"/>
    </row>
    <row r="72" spans="1:67" ht="15" x14ac:dyDescent="0.25">
      <c r="A72" s="656"/>
      <c r="B72" s="502" t="s">
        <v>24</v>
      </c>
      <c r="C72" s="564">
        <v>0</v>
      </c>
      <c r="D72" s="558"/>
      <c r="E72" s="559"/>
      <c r="F72" s="559"/>
      <c r="G72" s="559"/>
      <c r="H72" s="559"/>
      <c r="I72" s="560"/>
      <c r="J72" s="558"/>
      <c r="K72" s="560"/>
      <c r="L72" s="550"/>
      <c r="M72" s="628" t="s">
        <v>62</v>
      </c>
      <c r="N72" s="444"/>
      <c r="O72" s="444"/>
      <c r="P72" s="444"/>
      <c r="Q72" s="444"/>
      <c r="R72" s="444"/>
      <c r="S72" s="444"/>
      <c r="T72" s="444"/>
      <c r="U72" s="444"/>
      <c r="V72" s="444"/>
      <c r="W72" s="452"/>
      <c r="X72" s="444"/>
      <c r="Y72" s="424"/>
      <c r="Z72" s="424"/>
      <c r="AA72" s="424"/>
      <c r="AB72" s="424"/>
      <c r="AC72" s="42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v>0</v>
      </c>
      <c r="BE72" s="546">
        <v>0</v>
      </c>
      <c r="BF72" s="546" t="s">
        <v>63</v>
      </c>
      <c r="BG72" s="444"/>
      <c r="BH72" s="444"/>
      <c r="BI72" s="444"/>
      <c r="BJ72" s="444"/>
      <c r="BK72" s="444"/>
      <c r="BL72" s="444"/>
      <c r="BM72" s="444"/>
      <c r="BN72" s="444"/>
      <c r="BO72" s="444"/>
    </row>
    <row r="73" spans="1:67" ht="10.5" customHeight="1" x14ac:dyDescent="0.25">
      <c r="A73" s="655" t="s">
        <v>64</v>
      </c>
      <c r="B73" s="500" t="s">
        <v>20</v>
      </c>
      <c r="C73" s="562">
        <v>0</v>
      </c>
      <c r="D73" s="567"/>
      <c r="E73" s="568"/>
      <c r="F73" s="568"/>
      <c r="G73" s="568"/>
      <c r="H73" s="569"/>
      <c r="I73" s="570"/>
      <c r="J73" s="567"/>
      <c r="K73" s="580"/>
      <c r="L73" s="587"/>
      <c r="M73" s="628" t="s">
        <v>62</v>
      </c>
      <c r="N73" s="444"/>
      <c r="O73" s="444"/>
      <c r="P73" s="444"/>
      <c r="Q73" s="444"/>
      <c r="R73" s="444"/>
      <c r="S73" s="444"/>
      <c r="T73" s="444"/>
      <c r="U73" s="444"/>
      <c r="V73" s="444"/>
      <c r="W73" s="452"/>
      <c r="X73" s="444"/>
      <c r="Y73" s="424"/>
      <c r="Z73" s="424"/>
      <c r="AA73" s="424"/>
      <c r="AB73" s="424"/>
      <c r="AC73" s="42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v>0</v>
      </c>
      <c r="BE73" s="546">
        <v>0</v>
      </c>
      <c r="BF73" s="546" t="s">
        <v>63</v>
      </c>
      <c r="BG73" s="444"/>
      <c r="BH73" s="444"/>
      <c r="BI73" s="444"/>
      <c r="BJ73" s="444"/>
      <c r="BK73" s="444"/>
      <c r="BL73" s="444"/>
      <c r="BM73" s="444"/>
      <c r="BN73" s="444"/>
      <c r="BO73" s="444"/>
    </row>
    <row r="74" spans="1:67" ht="15" x14ac:dyDescent="0.25">
      <c r="A74" s="656"/>
      <c r="B74" s="502" t="s">
        <v>23</v>
      </c>
      <c r="C74" s="564">
        <v>0</v>
      </c>
      <c r="D74" s="558"/>
      <c r="E74" s="559"/>
      <c r="F74" s="559"/>
      <c r="G74" s="559"/>
      <c r="H74" s="573"/>
      <c r="I74" s="574"/>
      <c r="J74" s="558"/>
      <c r="K74" s="560"/>
      <c r="L74" s="550"/>
      <c r="M74" s="628" t="s">
        <v>62</v>
      </c>
      <c r="N74" s="444"/>
      <c r="O74" s="444"/>
      <c r="P74" s="444"/>
      <c r="Q74" s="444"/>
      <c r="R74" s="444"/>
      <c r="S74" s="444"/>
      <c r="T74" s="444"/>
      <c r="U74" s="444"/>
      <c r="V74" s="444"/>
      <c r="W74" s="452"/>
      <c r="X74" s="444"/>
      <c r="Y74" s="424"/>
      <c r="Z74" s="424"/>
      <c r="AA74" s="424"/>
      <c r="AB74" s="424"/>
      <c r="AC74" s="42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v>0</v>
      </c>
      <c r="BE74" s="546">
        <v>0</v>
      </c>
      <c r="BF74" s="546" t="s">
        <v>63</v>
      </c>
      <c r="BG74" s="444"/>
      <c r="BH74" s="444"/>
      <c r="BI74" s="444"/>
      <c r="BJ74" s="444"/>
      <c r="BK74" s="444"/>
      <c r="BL74" s="444"/>
      <c r="BM74" s="444"/>
      <c r="BN74" s="444"/>
      <c r="BO74" s="444"/>
    </row>
    <row r="75" spans="1:67" ht="10.5" customHeight="1" x14ac:dyDescent="0.25">
      <c r="A75" s="655" t="s">
        <v>65</v>
      </c>
      <c r="B75" s="500" t="s">
        <v>19</v>
      </c>
      <c r="C75" s="562">
        <v>0</v>
      </c>
      <c r="D75" s="567"/>
      <c r="E75" s="568"/>
      <c r="F75" s="568"/>
      <c r="G75" s="568"/>
      <c r="H75" s="569"/>
      <c r="I75" s="570"/>
      <c r="J75" s="567"/>
      <c r="K75" s="580"/>
      <c r="L75" s="587"/>
      <c r="M75" s="628" t="s">
        <v>62</v>
      </c>
      <c r="N75" s="444"/>
      <c r="O75" s="444"/>
      <c r="P75" s="444"/>
      <c r="Q75" s="444"/>
      <c r="R75" s="444"/>
      <c r="S75" s="444"/>
      <c r="T75" s="444"/>
      <c r="U75" s="444"/>
      <c r="V75" s="444"/>
      <c r="W75" s="452"/>
      <c r="X75" s="444"/>
      <c r="Y75" s="424"/>
      <c r="Z75" s="424"/>
      <c r="AA75" s="424"/>
      <c r="AB75" s="424"/>
      <c r="AC75" s="42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v>0</v>
      </c>
      <c r="BE75" s="546">
        <v>0</v>
      </c>
      <c r="BF75" s="546" t="s">
        <v>63</v>
      </c>
      <c r="BG75" s="444"/>
      <c r="BH75" s="444"/>
      <c r="BI75" s="444"/>
      <c r="BJ75" s="444"/>
      <c r="BK75" s="444"/>
      <c r="BL75" s="444"/>
      <c r="BM75" s="444"/>
      <c r="BN75" s="444"/>
      <c r="BO75" s="444"/>
    </row>
    <row r="76" spans="1:67" ht="15" x14ac:dyDescent="0.25">
      <c r="A76" s="661"/>
      <c r="B76" s="501" t="s">
        <v>44</v>
      </c>
      <c r="C76" s="563">
        <v>0</v>
      </c>
      <c r="D76" s="556"/>
      <c r="E76" s="557"/>
      <c r="F76" s="557"/>
      <c r="G76" s="557"/>
      <c r="H76" s="565"/>
      <c r="I76" s="566"/>
      <c r="J76" s="556"/>
      <c r="K76" s="554"/>
      <c r="L76" s="549"/>
      <c r="M76" s="628" t="s">
        <v>62</v>
      </c>
      <c r="N76" s="444"/>
      <c r="O76" s="444"/>
      <c r="P76" s="444"/>
      <c r="Q76" s="444"/>
      <c r="R76" s="444"/>
      <c r="S76" s="444"/>
      <c r="T76" s="444"/>
      <c r="U76" s="444"/>
      <c r="V76" s="444"/>
      <c r="W76" s="452"/>
      <c r="X76" s="444"/>
      <c r="Y76" s="424"/>
      <c r="Z76" s="424"/>
      <c r="AA76" s="424"/>
      <c r="AB76" s="424"/>
      <c r="AC76" s="42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v>0</v>
      </c>
      <c r="BE76" s="546">
        <v>0</v>
      </c>
      <c r="BF76" s="546" t="s">
        <v>63</v>
      </c>
      <c r="BG76" s="444"/>
      <c r="BH76" s="444"/>
      <c r="BI76" s="444"/>
      <c r="BJ76" s="444"/>
      <c r="BK76" s="444"/>
      <c r="BL76" s="444"/>
      <c r="BM76" s="444"/>
      <c r="BN76" s="444"/>
      <c r="BO76" s="444"/>
    </row>
    <row r="77" spans="1:67" ht="15" x14ac:dyDescent="0.25">
      <c r="A77" s="661"/>
      <c r="B77" s="501" t="s">
        <v>20</v>
      </c>
      <c r="C77" s="563">
        <v>0</v>
      </c>
      <c r="D77" s="556"/>
      <c r="E77" s="557"/>
      <c r="F77" s="557"/>
      <c r="G77" s="557"/>
      <c r="H77" s="565"/>
      <c r="I77" s="566"/>
      <c r="J77" s="556"/>
      <c r="K77" s="554"/>
      <c r="L77" s="549"/>
      <c r="M77" s="628" t="s">
        <v>62</v>
      </c>
      <c r="N77" s="444"/>
      <c r="O77" s="444"/>
      <c r="P77" s="444"/>
      <c r="Q77" s="444"/>
      <c r="R77" s="444"/>
      <c r="S77" s="444"/>
      <c r="T77" s="444"/>
      <c r="U77" s="444"/>
      <c r="V77" s="444"/>
      <c r="W77" s="452"/>
      <c r="X77" s="444"/>
      <c r="Y77" s="424"/>
      <c r="Z77" s="424"/>
      <c r="AA77" s="424"/>
      <c r="AB77" s="424"/>
      <c r="AC77" s="42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v>0</v>
      </c>
      <c r="BE77" s="546">
        <v>0</v>
      </c>
      <c r="BF77" s="546" t="s">
        <v>63</v>
      </c>
      <c r="BG77" s="444"/>
      <c r="BH77" s="444"/>
      <c r="BI77" s="444"/>
      <c r="BJ77" s="444"/>
      <c r="BK77" s="444"/>
      <c r="BL77" s="444"/>
      <c r="BM77" s="444"/>
      <c r="BN77" s="444"/>
      <c r="BO77" s="444"/>
    </row>
    <row r="78" spans="1:67" ht="15" x14ac:dyDescent="0.25">
      <c r="A78" s="656"/>
      <c r="B78" s="502" t="s">
        <v>23</v>
      </c>
      <c r="C78" s="564">
        <v>0</v>
      </c>
      <c r="D78" s="558"/>
      <c r="E78" s="559"/>
      <c r="F78" s="559"/>
      <c r="G78" s="559"/>
      <c r="H78" s="573"/>
      <c r="I78" s="574"/>
      <c r="J78" s="558"/>
      <c r="K78" s="560"/>
      <c r="L78" s="550"/>
      <c r="M78" s="628" t="s">
        <v>62</v>
      </c>
      <c r="N78" s="444"/>
      <c r="O78" s="444"/>
      <c r="P78" s="444"/>
      <c r="Q78" s="444"/>
      <c r="R78" s="444"/>
      <c r="S78" s="444"/>
      <c r="T78" s="444"/>
      <c r="U78" s="444"/>
      <c r="V78" s="444"/>
      <c r="W78" s="452"/>
      <c r="X78" s="444"/>
      <c r="Y78" s="424"/>
      <c r="Z78" s="424"/>
      <c r="AA78" s="424"/>
      <c r="AB78" s="424"/>
      <c r="AC78" s="42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v>0</v>
      </c>
      <c r="BE78" s="546">
        <v>0</v>
      </c>
      <c r="BF78" s="546" t="s">
        <v>63</v>
      </c>
      <c r="BG78" s="444"/>
      <c r="BH78" s="444"/>
      <c r="BI78" s="444"/>
      <c r="BJ78" s="444"/>
      <c r="BK78" s="444"/>
      <c r="BL78" s="444"/>
      <c r="BM78" s="444"/>
      <c r="BN78" s="444"/>
      <c r="BO78" s="444"/>
    </row>
    <row r="79" spans="1:67" ht="10.5" customHeight="1" x14ac:dyDescent="0.25">
      <c r="A79" s="655" t="s">
        <v>66</v>
      </c>
      <c r="B79" s="500" t="s">
        <v>19</v>
      </c>
      <c r="C79" s="562">
        <v>0</v>
      </c>
      <c r="D79" s="567"/>
      <c r="E79" s="568"/>
      <c r="F79" s="568"/>
      <c r="G79" s="568"/>
      <c r="H79" s="568"/>
      <c r="I79" s="580"/>
      <c r="J79" s="567"/>
      <c r="K79" s="580"/>
      <c r="L79" s="587"/>
      <c r="M79" s="628" t="s">
        <v>62</v>
      </c>
      <c r="N79" s="444"/>
      <c r="O79" s="444"/>
      <c r="P79" s="444"/>
      <c r="Q79" s="444"/>
      <c r="R79" s="444"/>
      <c r="S79" s="444"/>
      <c r="T79" s="444"/>
      <c r="U79" s="444"/>
      <c r="V79" s="444"/>
      <c r="W79" s="452"/>
      <c r="X79" s="444"/>
      <c r="Y79" s="424"/>
      <c r="Z79" s="424"/>
      <c r="AA79" s="424"/>
      <c r="AB79" s="424"/>
      <c r="AC79" s="42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v>0</v>
      </c>
      <c r="BE79" s="546">
        <v>0</v>
      </c>
      <c r="BF79" s="546" t="s">
        <v>63</v>
      </c>
      <c r="BG79" s="444"/>
      <c r="BH79" s="444"/>
      <c r="BI79" s="444"/>
      <c r="BJ79" s="444"/>
      <c r="BK79" s="444"/>
      <c r="BL79" s="444"/>
      <c r="BM79" s="444"/>
      <c r="BN79" s="444"/>
      <c r="BO79" s="444"/>
    </row>
    <row r="80" spans="1:67" ht="15" x14ac:dyDescent="0.25">
      <c r="A80" s="656"/>
      <c r="B80" s="501" t="s">
        <v>44</v>
      </c>
      <c r="C80" s="564">
        <v>0</v>
      </c>
      <c r="D80" s="558"/>
      <c r="E80" s="559"/>
      <c r="F80" s="559"/>
      <c r="G80" s="559"/>
      <c r="H80" s="559"/>
      <c r="I80" s="560"/>
      <c r="J80" s="558"/>
      <c r="K80" s="560"/>
      <c r="L80" s="550"/>
      <c r="M80" s="628" t="s">
        <v>62</v>
      </c>
      <c r="N80" s="444"/>
      <c r="O80" s="444"/>
      <c r="P80" s="444"/>
      <c r="Q80" s="444"/>
      <c r="R80" s="444"/>
      <c r="S80" s="444"/>
      <c r="T80" s="444"/>
      <c r="U80" s="444"/>
      <c r="V80" s="444"/>
      <c r="W80" s="452"/>
      <c r="X80" s="444"/>
      <c r="Y80" s="424"/>
      <c r="Z80" s="424"/>
      <c r="AA80" s="424"/>
      <c r="AB80" s="424"/>
      <c r="AC80" s="42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v>0</v>
      </c>
      <c r="BE80" s="546">
        <v>0</v>
      </c>
      <c r="BF80" s="546" t="s">
        <v>63</v>
      </c>
      <c r="BG80" s="444"/>
      <c r="BH80" s="444"/>
      <c r="BI80" s="444"/>
      <c r="BJ80" s="444"/>
      <c r="BK80" s="444"/>
      <c r="BL80" s="444"/>
      <c r="BM80" s="444"/>
      <c r="BN80" s="444"/>
      <c r="BO80" s="444"/>
    </row>
    <row r="81" spans="1:67" ht="15" x14ac:dyDescent="0.25">
      <c r="A81" s="655" t="s">
        <v>67</v>
      </c>
      <c r="B81" s="500" t="s">
        <v>19</v>
      </c>
      <c r="C81" s="562">
        <v>0</v>
      </c>
      <c r="D81" s="567"/>
      <c r="E81" s="568"/>
      <c r="F81" s="568"/>
      <c r="G81" s="568"/>
      <c r="H81" s="568"/>
      <c r="I81" s="580"/>
      <c r="J81" s="567"/>
      <c r="K81" s="580"/>
      <c r="L81" s="587"/>
      <c r="M81" s="628" t="s">
        <v>62</v>
      </c>
      <c r="N81" s="444"/>
      <c r="O81" s="444"/>
      <c r="P81" s="444"/>
      <c r="Q81" s="444"/>
      <c r="R81" s="444"/>
      <c r="S81" s="444"/>
      <c r="T81" s="444"/>
      <c r="U81" s="444"/>
      <c r="V81" s="444"/>
      <c r="W81" s="452"/>
      <c r="X81" s="444"/>
      <c r="Y81" s="424"/>
      <c r="Z81" s="424"/>
      <c r="AA81" s="424"/>
      <c r="AB81" s="424"/>
      <c r="AC81" s="42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v>0</v>
      </c>
      <c r="BE81" s="546">
        <v>0</v>
      </c>
      <c r="BF81" s="546" t="s">
        <v>63</v>
      </c>
      <c r="BG81" s="444"/>
      <c r="BH81" s="444"/>
      <c r="BI81" s="444"/>
      <c r="BJ81" s="444"/>
      <c r="BK81" s="444"/>
      <c r="BL81" s="444"/>
      <c r="BM81" s="444"/>
      <c r="BN81" s="444"/>
      <c r="BO81" s="444"/>
    </row>
    <row r="82" spans="1:67" ht="15" x14ac:dyDescent="0.25">
      <c r="A82" s="656"/>
      <c r="B82" s="502" t="s">
        <v>44</v>
      </c>
      <c r="C82" s="564">
        <v>0</v>
      </c>
      <c r="D82" s="558"/>
      <c r="E82" s="559"/>
      <c r="F82" s="559"/>
      <c r="G82" s="559"/>
      <c r="H82" s="559"/>
      <c r="I82" s="560"/>
      <c r="J82" s="558"/>
      <c r="K82" s="560"/>
      <c r="L82" s="550"/>
      <c r="M82" s="628" t="s">
        <v>62</v>
      </c>
      <c r="N82" s="444"/>
      <c r="O82" s="444"/>
      <c r="P82" s="444"/>
      <c r="Q82" s="444"/>
      <c r="R82" s="444"/>
      <c r="S82" s="444"/>
      <c r="T82" s="444"/>
      <c r="U82" s="444"/>
      <c r="V82" s="444"/>
      <c r="W82" s="452"/>
      <c r="X82" s="444"/>
      <c r="Y82" s="424"/>
      <c r="Z82" s="424"/>
      <c r="AA82" s="424"/>
      <c r="AB82" s="424"/>
      <c r="AC82" s="42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v>0</v>
      </c>
      <c r="BE82" s="546">
        <v>0</v>
      </c>
      <c r="BF82" s="546" t="s">
        <v>63</v>
      </c>
      <c r="BG82" s="444"/>
      <c r="BH82" s="444"/>
      <c r="BI82" s="444"/>
      <c r="BJ82" s="444"/>
      <c r="BK82" s="444"/>
      <c r="BL82" s="444"/>
      <c r="BM82" s="444"/>
      <c r="BN82" s="444"/>
      <c r="BO82" s="444"/>
    </row>
    <row r="83" spans="1:67" ht="10.5" customHeight="1" x14ac:dyDescent="0.25">
      <c r="A83" s="655" t="s">
        <v>68</v>
      </c>
      <c r="B83" s="500" t="s">
        <v>19</v>
      </c>
      <c r="C83" s="562">
        <v>0</v>
      </c>
      <c r="D83" s="567"/>
      <c r="E83" s="568"/>
      <c r="F83" s="568"/>
      <c r="G83" s="568"/>
      <c r="H83" s="568"/>
      <c r="I83" s="580"/>
      <c r="J83" s="567"/>
      <c r="K83" s="580"/>
      <c r="L83" s="587"/>
      <c r="M83" s="628" t="s">
        <v>62</v>
      </c>
      <c r="N83" s="444"/>
      <c r="O83" s="444"/>
      <c r="P83" s="444"/>
      <c r="Q83" s="444"/>
      <c r="R83" s="444"/>
      <c r="S83" s="444"/>
      <c r="T83" s="444"/>
      <c r="U83" s="444"/>
      <c r="V83" s="444"/>
      <c r="W83" s="452"/>
      <c r="X83" s="444"/>
      <c r="Y83" s="424"/>
      <c r="Z83" s="424"/>
      <c r="AA83" s="424"/>
      <c r="AB83" s="424"/>
      <c r="AC83" s="42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v>0</v>
      </c>
      <c r="BE83" s="546">
        <v>0</v>
      </c>
      <c r="BF83" s="546" t="s">
        <v>63</v>
      </c>
      <c r="BG83" s="444"/>
      <c r="BH83" s="444"/>
      <c r="BI83" s="444"/>
      <c r="BJ83" s="444"/>
      <c r="BK83" s="444"/>
      <c r="BL83" s="444"/>
      <c r="BM83" s="444"/>
      <c r="BN83" s="444"/>
      <c r="BO83" s="444"/>
    </row>
    <row r="84" spans="1:67" ht="15" x14ac:dyDescent="0.25">
      <c r="A84" s="661"/>
      <c r="B84" s="501" t="s">
        <v>44</v>
      </c>
      <c r="C84" s="563">
        <v>0</v>
      </c>
      <c r="D84" s="556"/>
      <c r="E84" s="557"/>
      <c r="F84" s="557"/>
      <c r="G84" s="557"/>
      <c r="H84" s="557"/>
      <c r="I84" s="554"/>
      <c r="J84" s="556"/>
      <c r="K84" s="554"/>
      <c r="L84" s="549"/>
      <c r="M84" s="628" t="s">
        <v>62</v>
      </c>
      <c r="N84" s="444"/>
      <c r="O84" s="444"/>
      <c r="P84" s="444"/>
      <c r="Q84" s="444"/>
      <c r="R84" s="444"/>
      <c r="S84" s="444"/>
      <c r="T84" s="444"/>
      <c r="U84" s="444"/>
      <c r="V84" s="444"/>
      <c r="W84" s="452"/>
      <c r="X84" s="444"/>
      <c r="Y84" s="424"/>
      <c r="Z84" s="424"/>
      <c r="AA84" s="424"/>
      <c r="AB84" s="424"/>
      <c r="AC84" s="42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v>0</v>
      </c>
      <c r="BE84" s="546">
        <v>0</v>
      </c>
      <c r="BF84" s="546" t="s">
        <v>63</v>
      </c>
      <c r="BG84" s="444"/>
      <c r="BH84" s="444"/>
      <c r="BI84" s="444"/>
      <c r="BJ84" s="444"/>
      <c r="BK84" s="444"/>
      <c r="BL84" s="444"/>
      <c r="BM84" s="444"/>
      <c r="BN84" s="444"/>
      <c r="BO84" s="444"/>
    </row>
    <row r="85" spans="1:67" ht="15" x14ac:dyDescent="0.25">
      <c r="A85" s="661"/>
      <c r="B85" s="501" t="s">
        <v>20</v>
      </c>
      <c r="C85" s="563">
        <v>0</v>
      </c>
      <c r="D85" s="556"/>
      <c r="E85" s="557"/>
      <c r="F85" s="557"/>
      <c r="G85" s="557"/>
      <c r="H85" s="557"/>
      <c r="I85" s="554"/>
      <c r="J85" s="556"/>
      <c r="K85" s="554"/>
      <c r="L85" s="549"/>
      <c r="M85" s="628" t="s">
        <v>62</v>
      </c>
      <c r="N85" s="444"/>
      <c r="O85" s="444"/>
      <c r="P85" s="444"/>
      <c r="Q85" s="444"/>
      <c r="R85" s="444"/>
      <c r="S85" s="444"/>
      <c r="T85" s="444"/>
      <c r="U85" s="444"/>
      <c r="V85" s="444"/>
      <c r="W85" s="452"/>
      <c r="X85" s="444"/>
      <c r="Y85" s="424"/>
      <c r="Z85" s="424"/>
      <c r="AA85" s="424"/>
      <c r="AB85" s="424"/>
      <c r="AC85" s="42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v>0</v>
      </c>
      <c r="BE85" s="546">
        <v>0</v>
      </c>
      <c r="BF85" s="546" t="s">
        <v>63</v>
      </c>
      <c r="BG85" s="444"/>
      <c r="BH85" s="444"/>
      <c r="BI85" s="444"/>
      <c r="BJ85" s="444"/>
      <c r="BK85" s="444"/>
      <c r="BL85" s="444"/>
      <c r="BM85" s="444"/>
      <c r="BN85" s="444"/>
      <c r="BO85" s="444"/>
    </row>
    <row r="86" spans="1:67" ht="15" x14ac:dyDescent="0.25">
      <c r="A86" s="661"/>
      <c r="B86" s="501" t="s">
        <v>42</v>
      </c>
      <c r="C86" s="563">
        <v>0</v>
      </c>
      <c r="D86" s="556"/>
      <c r="E86" s="557"/>
      <c r="F86" s="557"/>
      <c r="G86" s="557"/>
      <c r="H86" s="557"/>
      <c r="I86" s="554"/>
      <c r="J86" s="556"/>
      <c r="K86" s="554"/>
      <c r="L86" s="549"/>
      <c r="M86" s="628" t="s">
        <v>62</v>
      </c>
      <c r="N86" s="444"/>
      <c r="O86" s="444"/>
      <c r="P86" s="444"/>
      <c r="Q86" s="444"/>
      <c r="R86" s="444"/>
      <c r="S86" s="444"/>
      <c r="T86" s="444"/>
      <c r="U86" s="444"/>
      <c r="V86" s="444"/>
      <c r="W86" s="452"/>
      <c r="X86" s="444"/>
      <c r="Y86" s="424"/>
      <c r="Z86" s="424"/>
      <c r="AA86" s="424"/>
      <c r="AB86" s="424"/>
      <c r="AC86" s="42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v>0</v>
      </c>
      <c r="BE86" s="546">
        <v>0</v>
      </c>
      <c r="BF86" s="546" t="s">
        <v>63</v>
      </c>
      <c r="BG86" s="444"/>
      <c r="BH86" s="444"/>
      <c r="BI86" s="444"/>
      <c r="BJ86" s="444"/>
      <c r="BK86" s="444"/>
      <c r="BL86" s="444"/>
      <c r="BM86" s="444"/>
      <c r="BN86" s="444"/>
      <c r="BO86" s="444"/>
    </row>
    <row r="87" spans="1:67" ht="15" x14ac:dyDescent="0.25">
      <c r="A87" s="661"/>
      <c r="B87" s="501" t="s">
        <v>23</v>
      </c>
      <c r="C87" s="563">
        <v>0</v>
      </c>
      <c r="D87" s="556"/>
      <c r="E87" s="557"/>
      <c r="F87" s="557"/>
      <c r="G87" s="557"/>
      <c r="H87" s="557"/>
      <c r="I87" s="554"/>
      <c r="J87" s="556"/>
      <c r="K87" s="554"/>
      <c r="L87" s="549"/>
      <c r="M87" s="628" t="s">
        <v>62</v>
      </c>
      <c r="N87" s="444"/>
      <c r="O87" s="444"/>
      <c r="P87" s="444"/>
      <c r="Q87" s="444"/>
      <c r="R87" s="444"/>
      <c r="S87" s="444"/>
      <c r="T87" s="444"/>
      <c r="U87" s="444"/>
      <c r="V87" s="444"/>
      <c r="W87" s="452"/>
      <c r="X87" s="444"/>
      <c r="Y87" s="424"/>
      <c r="Z87" s="424"/>
      <c r="AA87" s="424"/>
      <c r="AB87" s="424"/>
      <c r="AC87" s="42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v>0</v>
      </c>
      <c r="BE87" s="546">
        <v>0</v>
      </c>
      <c r="BF87" s="546" t="s">
        <v>63</v>
      </c>
      <c r="BG87" s="444"/>
      <c r="BH87" s="444"/>
      <c r="BI87" s="444"/>
      <c r="BJ87" s="444"/>
      <c r="BK87" s="444"/>
      <c r="BL87" s="444"/>
      <c r="BM87" s="444"/>
      <c r="BN87" s="444"/>
      <c r="BO87" s="444"/>
    </row>
    <row r="88" spans="1:67" ht="15" x14ac:dyDescent="0.25">
      <c r="A88" s="656"/>
      <c r="B88" s="502" t="s">
        <v>24</v>
      </c>
      <c r="C88" s="564">
        <v>0</v>
      </c>
      <c r="D88" s="558"/>
      <c r="E88" s="559"/>
      <c r="F88" s="559"/>
      <c r="G88" s="559"/>
      <c r="H88" s="559"/>
      <c r="I88" s="560"/>
      <c r="J88" s="558"/>
      <c r="K88" s="560"/>
      <c r="L88" s="550"/>
      <c r="M88" s="628" t="s">
        <v>62</v>
      </c>
      <c r="N88" s="444"/>
      <c r="O88" s="444"/>
      <c r="P88" s="444"/>
      <c r="Q88" s="444"/>
      <c r="R88" s="444"/>
      <c r="S88" s="444"/>
      <c r="T88" s="444"/>
      <c r="U88" s="444"/>
      <c r="V88" s="444"/>
      <c r="W88" s="452"/>
      <c r="X88" s="444"/>
      <c r="Y88" s="424"/>
      <c r="Z88" s="424"/>
      <c r="AA88" s="424"/>
      <c r="AB88" s="424"/>
      <c r="AC88" s="42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v>0</v>
      </c>
      <c r="BE88" s="546">
        <v>0</v>
      </c>
      <c r="BF88" s="546" t="s">
        <v>63</v>
      </c>
      <c r="BG88" s="444"/>
      <c r="BH88" s="444"/>
      <c r="BI88" s="444"/>
      <c r="BJ88" s="444"/>
      <c r="BK88" s="444"/>
      <c r="BL88" s="444"/>
      <c r="BM88" s="444"/>
      <c r="BN88" s="444"/>
      <c r="BO88" s="444"/>
    </row>
    <row r="89" spans="1:67" s="103" customFormat="1" ht="15" x14ac:dyDescent="0.2">
      <c r="A89" s="526" t="s">
        <v>69</v>
      </c>
      <c r="B89" s="503"/>
      <c r="C89" s="503"/>
      <c r="D89" s="504"/>
      <c r="E89" s="504"/>
      <c r="F89" s="504"/>
      <c r="G89" s="505"/>
      <c r="H89" s="505"/>
      <c r="I89" s="505"/>
      <c r="J89" s="505"/>
      <c r="K89" s="506"/>
      <c r="L89" s="506"/>
      <c r="M89" s="630"/>
      <c r="N89" s="631"/>
      <c r="O89" s="444"/>
      <c r="P89" s="444"/>
      <c r="Q89" s="444"/>
      <c r="R89" s="444"/>
      <c r="S89" s="444"/>
      <c r="T89" s="444"/>
      <c r="U89" s="444"/>
      <c r="V89" s="452"/>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row>
    <row r="90" spans="1:67" ht="10.5" customHeight="1" x14ac:dyDescent="0.2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Y90" s="424"/>
      <c r="Z90" s="424"/>
      <c r="AA90" s="424"/>
      <c r="AB90" s="424"/>
      <c r="AC90" s="42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2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Y91" s="424"/>
      <c r="Z91" s="424"/>
      <c r="AA91" s="424"/>
      <c r="AB91" s="424"/>
      <c r="AC91" s="42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 x14ac:dyDescent="0.2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Y92" s="424"/>
      <c r="Z92" s="424"/>
      <c r="AA92" s="424"/>
      <c r="AB92" s="424"/>
      <c r="AC92" s="42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 x14ac:dyDescent="0.2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Y93" s="424"/>
      <c r="Z93" s="424"/>
      <c r="AA93" s="424"/>
      <c r="AB93" s="424"/>
      <c r="AC93" s="42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0.5" customHeight="1" x14ac:dyDescent="0.2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Y94" s="424"/>
      <c r="Z94" s="424"/>
      <c r="AA94" s="424"/>
      <c r="AB94" s="424"/>
      <c r="AC94" s="42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10.5" customHeight="1" x14ac:dyDescent="0.2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Y95" s="424"/>
      <c r="Z95" s="424"/>
      <c r="AA95" s="424"/>
      <c r="AB95" s="424"/>
      <c r="AC95" s="42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103" customFormat="1" ht="15" x14ac:dyDescent="0.2">
      <c r="A96" s="513" t="s">
        <v>80</v>
      </c>
      <c r="B96" s="514"/>
      <c r="C96" s="493"/>
      <c r="D96" s="493"/>
      <c r="E96" s="493"/>
      <c r="F96" s="493"/>
      <c r="G96" s="493"/>
      <c r="H96" s="493"/>
      <c r="I96" s="515"/>
      <c r="J96" s="514"/>
      <c r="K96" s="506"/>
      <c r="L96" s="506"/>
      <c r="M96" s="630"/>
      <c r="N96" s="442"/>
      <c r="O96" s="444"/>
      <c r="P96" s="444"/>
      <c r="Q96" s="444"/>
      <c r="R96" s="444"/>
      <c r="S96" s="444"/>
      <c r="T96" s="444"/>
      <c r="U96" s="444"/>
      <c r="V96" s="452"/>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row>
    <row r="97" spans="1:67" s="103" customFormat="1" ht="15" x14ac:dyDescent="0.2">
      <c r="A97" s="516" t="s">
        <v>81</v>
      </c>
      <c r="B97" s="517"/>
      <c r="C97" s="517"/>
      <c r="D97" s="517"/>
      <c r="E97" s="517"/>
      <c r="F97" s="517"/>
      <c r="G97" s="517"/>
      <c r="H97" s="517"/>
      <c r="I97" s="517"/>
      <c r="J97" s="517"/>
      <c r="K97" s="518"/>
      <c r="L97" s="498"/>
      <c r="M97" s="626"/>
      <c r="N97" s="626"/>
      <c r="O97" s="444"/>
      <c r="P97" s="444"/>
      <c r="Q97" s="444"/>
      <c r="R97" s="444"/>
      <c r="S97" s="444"/>
      <c r="T97" s="444"/>
      <c r="U97" s="444"/>
      <c r="V97" s="452"/>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row>
    <row r="98" spans="1:67" ht="15.75" x14ac:dyDescent="0.25">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Y98" s="424"/>
      <c r="Z98" s="424"/>
      <c r="AA98" s="424"/>
      <c r="AB98" s="424"/>
      <c r="AC98" s="42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75" x14ac:dyDescent="0.25">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Y99" s="424"/>
      <c r="Z99" s="424"/>
      <c r="AA99" s="424"/>
      <c r="AB99" s="424"/>
      <c r="AC99" s="42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5">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Y100" s="424"/>
      <c r="Z100" s="424"/>
      <c r="AA100" s="424"/>
      <c r="AB100" s="424"/>
      <c r="AC100" s="424"/>
      <c r="AD100" s="444"/>
      <c r="AE100" s="444"/>
      <c r="AF100" s="424"/>
      <c r="AG100" s="424"/>
      <c r="AH100" s="424"/>
      <c r="AI100" s="424"/>
      <c r="AJ100" s="424"/>
      <c r="AK100" s="424"/>
      <c r="AL100" s="424"/>
      <c r="AM100" s="424"/>
      <c r="AN100" s="424"/>
      <c r="AO100" s="424"/>
      <c r="AP100" s="424"/>
      <c r="AQ100" s="424"/>
      <c r="AR100" s="424"/>
      <c r="AS100" s="424"/>
      <c r="AT100" s="424"/>
      <c r="AU100" s="424"/>
      <c r="AV100" s="424"/>
      <c r="AW100" s="424"/>
      <c r="AX100" s="424"/>
      <c r="AY100" s="424"/>
      <c r="AZ100" s="424"/>
      <c r="BA100" s="444"/>
      <c r="BB100" s="444"/>
      <c r="BC100" s="444"/>
      <c r="BD100" s="444"/>
      <c r="BE100" s="444"/>
      <c r="BF100" s="424"/>
      <c r="BG100" s="424"/>
      <c r="BH100" s="424"/>
      <c r="BI100" s="424"/>
      <c r="BJ100" s="424"/>
      <c r="BK100" s="424"/>
      <c r="BL100" s="424"/>
      <c r="BM100" s="424"/>
      <c r="BN100" s="424"/>
      <c r="BO100" s="424"/>
    </row>
    <row r="101" spans="1:67" s="103" customFormat="1" ht="14.25" x14ac:dyDescent="0.2">
      <c r="A101" s="526" t="s">
        <v>83</v>
      </c>
      <c r="B101" s="527"/>
      <c r="C101" s="528"/>
      <c r="D101" s="529"/>
      <c r="E101" s="530"/>
      <c r="F101" s="531"/>
      <c r="G101" s="531"/>
      <c r="H101" s="531"/>
      <c r="I101" s="531"/>
      <c r="J101" s="531"/>
      <c r="K101" s="532"/>
      <c r="L101" s="531"/>
      <c r="M101" s="626"/>
      <c r="N101" s="626"/>
      <c r="O101" s="444"/>
      <c r="P101" s="444"/>
      <c r="Q101" s="444"/>
      <c r="R101" s="444"/>
      <c r="S101" s="444"/>
      <c r="T101" s="444"/>
      <c r="U101" s="444"/>
      <c r="V101" s="452"/>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row>
    <row r="102" spans="1:67" ht="15" customHeight="1" x14ac:dyDescent="0.25">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Y102" s="424"/>
      <c r="Z102" s="424"/>
      <c r="AA102" s="424"/>
      <c r="AB102" s="424"/>
      <c r="AC102" s="424"/>
      <c r="AD102" s="444"/>
      <c r="AE102" s="444"/>
      <c r="AF102" s="444"/>
      <c r="AG102" s="444"/>
      <c r="AH102" s="444"/>
      <c r="AI102" s="444"/>
      <c r="AJ102" s="444"/>
      <c r="AK102" s="424"/>
      <c r="AL102" s="424"/>
      <c r="AM102" s="424"/>
      <c r="AN102" s="424"/>
      <c r="AO102" s="424"/>
      <c r="AP102" s="424"/>
      <c r="AQ102" s="424"/>
      <c r="AR102" s="424"/>
      <c r="AS102" s="424"/>
      <c r="AT102" s="424"/>
      <c r="AU102" s="424"/>
      <c r="AV102" s="424"/>
      <c r="AW102" s="424"/>
      <c r="AX102" s="424"/>
      <c r="AY102" s="424"/>
      <c r="AZ102" s="424"/>
      <c r="BA102" s="444"/>
      <c r="BB102" s="444"/>
      <c r="BC102" s="444"/>
      <c r="BD102" s="444"/>
      <c r="BE102" s="444"/>
      <c r="BF102" s="424"/>
      <c r="BG102" s="424"/>
      <c r="BH102" s="424"/>
      <c r="BI102" s="424"/>
      <c r="BJ102" s="424"/>
      <c r="BK102" s="424"/>
      <c r="BL102" s="424"/>
      <c r="BM102" s="424"/>
      <c r="BN102" s="424"/>
      <c r="BO102" s="424"/>
    </row>
    <row r="103" spans="1:67" ht="21" x14ac:dyDescent="0.25">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Y103" s="424"/>
      <c r="Z103" s="424"/>
      <c r="AA103" s="424"/>
      <c r="AB103" s="424"/>
      <c r="AC103" s="424"/>
      <c r="AD103" s="444"/>
      <c r="AE103" s="444"/>
      <c r="AF103" s="444"/>
      <c r="AG103" s="444"/>
      <c r="AH103" s="444"/>
      <c r="AI103" s="444"/>
      <c r="AJ103" s="444"/>
      <c r="AK103" s="424"/>
      <c r="AL103" s="424"/>
      <c r="AM103" s="424"/>
      <c r="AN103" s="424"/>
      <c r="AO103" s="424"/>
      <c r="AP103" s="424"/>
      <c r="AQ103" s="424"/>
      <c r="AR103" s="424"/>
      <c r="AS103" s="424"/>
      <c r="AT103" s="424"/>
      <c r="AU103" s="424"/>
      <c r="AV103" s="424"/>
      <c r="AW103" s="424"/>
      <c r="AX103" s="424"/>
      <c r="AY103" s="424"/>
      <c r="AZ103" s="424"/>
      <c r="BA103" s="444"/>
      <c r="BB103" s="444"/>
      <c r="BC103" s="444"/>
      <c r="BD103" s="444"/>
      <c r="BE103" s="444"/>
      <c r="BF103" s="424"/>
      <c r="BG103" s="424"/>
      <c r="BH103" s="424"/>
      <c r="BI103" s="424"/>
      <c r="BJ103" s="424"/>
      <c r="BK103" s="424"/>
      <c r="BL103" s="424"/>
      <c r="BM103" s="424"/>
      <c r="BN103" s="424"/>
      <c r="BO103" s="424"/>
    </row>
    <row r="104" spans="1:67" ht="15.75" x14ac:dyDescent="0.25">
      <c r="A104" s="535" t="s">
        <v>91</v>
      </c>
      <c r="B104" s="594">
        <v>4</v>
      </c>
      <c r="C104" s="594"/>
      <c r="D104" s="594">
        <v>3</v>
      </c>
      <c r="E104" s="594">
        <v>1</v>
      </c>
      <c r="F104" s="594"/>
      <c r="G104" s="444"/>
      <c r="H104" s="444"/>
      <c r="I104" s="444"/>
      <c r="J104" s="533"/>
      <c r="K104" s="491"/>
      <c r="L104" s="491"/>
      <c r="M104" s="444"/>
      <c r="N104" s="444"/>
      <c r="O104" s="444"/>
      <c r="P104" s="444"/>
      <c r="Q104" s="444"/>
      <c r="R104" s="444"/>
      <c r="S104" s="444"/>
      <c r="T104" s="444"/>
      <c r="U104" s="452"/>
      <c r="V104" s="444"/>
      <c r="W104" s="444"/>
      <c r="X104" s="444"/>
      <c r="Y104" s="424"/>
      <c r="Z104" s="424"/>
      <c r="AA104" s="424"/>
      <c r="AB104" s="424"/>
      <c r="AC104" s="424"/>
      <c r="AD104" s="444"/>
      <c r="AE104" s="444"/>
      <c r="AF104" s="444"/>
      <c r="AG104" s="444"/>
      <c r="AH104" s="444"/>
      <c r="AI104" s="444"/>
      <c r="AJ104" s="444"/>
      <c r="AK104" s="424"/>
      <c r="AL104" s="424"/>
      <c r="AM104" s="424"/>
      <c r="AN104" s="424"/>
      <c r="AO104" s="424"/>
      <c r="AP104" s="424"/>
      <c r="AQ104" s="424"/>
      <c r="AR104" s="424"/>
      <c r="AS104" s="424"/>
      <c r="AT104" s="424"/>
      <c r="AU104" s="424"/>
      <c r="AV104" s="424"/>
      <c r="AW104" s="424"/>
      <c r="AX104" s="424"/>
      <c r="AY104" s="424"/>
      <c r="AZ104" s="424"/>
      <c r="BA104" s="444"/>
      <c r="BB104" s="444"/>
      <c r="BC104" s="444"/>
      <c r="BD104" s="444"/>
      <c r="BE104" s="444"/>
      <c r="BF104" s="424"/>
      <c r="BG104" s="424"/>
      <c r="BH104" s="424"/>
      <c r="BI104" s="424"/>
      <c r="BJ104" s="424"/>
      <c r="BK104" s="424"/>
      <c r="BL104" s="424"/>
      <c r="BM104" s="424"/>
      <c r="BN104" s="424"/>
      <c r="BO104" s="424"/>
    </row>
    <row r="105" spans="1:67" ht="31.5" x14ac:dyDescent="0.25">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Y105" s="424"/>
      <c r="Z105" s="424"/>
      <c r="AA105" s="424"/>
      <c r="AB105" s="424"/>
      <c r="AC105" s="424"/>
      <c r="AD105" s="444"/>
      <c r="AE105" s="444"/>
      <c r="AF105" s="444"/>
      <c r="AG105" s="444"/>
      <c r="AH105" s="444"/>
      <c r="AI105" s="444"/>
      <c r="AJ105" s="444"/>
      <c r="AK105" s="424"/>
      <c r="AL105" s="424"/>
      <c r="AM105" s="424"/>
      <c r="AN105" s="424"/>
      <c r="AO105" s="424"/>
      <c r="AP105" s="424"/>
      <c r="AQ105" s="424"/>
      <c r="AR105" s="424"/>
      <c r="AS105" s="424"/>
      <c r="AT105" s="424"/>
      <c r="AU105" s="424"/>
      <c r="AV105" s="424"/>
      <c r="AW105" s="424"/>
      <c r="AX105" s="424"/>
      <c r="AY105" s="424"/>
      <c r="AZ105" s="424"/>
      <c r="BA105" s="444"/>
      <c r="BB105" s="444"/>
      <c r="BC105" s="444"/>
      <c r="BD105" s="444"/>
      <c r="BE105" s="444"/>
      <c r="BF105" s="424"/>
      <c r="BG105" s="424"/>
      <c r="BH105" s="424"/>
      <c r="BI105" s="424"/>
      <c r="BJ105" s="424"/>
      <c r="BK105" s="424"/>
      <c r="BL105" s="424"/>
      <c r="BM105" s="424"/>
      <c r="BN105" s="424"/>
      <c r="BO105" s="424"/>
    </row>
    <row r="106" spans="1:67" ht="31.5" x14ac:dyDescent="0.25">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Y106" s="424"/>
      <c r="Z106" s="424"/>
      <c r="AA106" s="424"/>
      <c r="AB106" s="424"/>
      <c r="AC106" s="424"/>
      <c r="AD106" s="444"/>
      <c r="AE106" s="444"/>
      <c r="AF106" s="444"/>
      <c r="AG106" s="444"/>
      <c r="AH106" s="444"/>
      <c r="AI106" s="444"/>
      <c r="AJ106" s="444"/>
      <c r="AK106" s="424"/>
      <c r="AL106" s="424"/>
      <c r="AM106" s="424"/>
      <c r="AN106" s="424"/>
      <c r="AO106" s="424"/>
      <c r="AP106" s="424"/>
      <c r="AQ106" s="424"/>
      <c r="AR106" s="424"/>
      <c r="AS106" s="424"/>
      <c r="AT106" s="424"/>
      <c r="AU106" s="424"/>
      <c r="AV106" s="424"/>
      <c r="AW106" s="424"/>
      <c r="AX106" s="424"/>
      <c r="AY106" s="424"/>
      <c r="AZ106" s="424"/>
      <c r="BA106" s="444"/>
      <c r="BB106" s="444"/>
      <c r="BC106" s="444"/>
      <c r="BD106" s="444"/>
      <c r="BE106" s="444"/>
      <c r="BF106" s="424"/>
      <c r="BG106" s="424"/>
      <c r="BH106" s="424"/>
      <c r="BI106" s="424"/>
      <c r="BJ106" s="424"/>
      <c r="BK106" s="424"/>
      <c r="BL106" s="424"/>
      <c r="BM106" s="424"/>
      <c r="BN106" s="424"/>
      <c r="BO106" s="424"/>
    </row>
    <row r="107" spans="1:67" s="103" customFormat="1" ht="15" x14ac:dyDescent="0.2">
      <c r="A107" s="538" t="s">
        <v>94</v>
      </c>
      <c r="B107" s="508"/>
      <c r="C107" s="508"/>
      <c r="D107" s="508"/>
      <c r="E107" s="508"/>
      <c r="F107" s="508"/>
      <c r="G107" s="508"/>
      <c r="H107" s="444"/>
      <c r="I107" s="444"/>
      <c r="J107" s="444"/>
      <c r="K107" s="533"/>
      <c r="L107" s="444"/>
      <c r="M107" s="444"/>
      <c r="N107" s="444"/>
      <c r="O107" s="444"/>
      <c r="P107" s="444"/>
      <c r="Q107" s="444"/>
      <c r="R107" s="444"/>
      <c r="S107" s="444"/>
      <c r="T107" s="444"/>
      <c r="U107" s="444"/>
      <c r="V107" s="452"/>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row>
    <row r="108" spans="1:67" ht="15.75" x14ac:dyDescent="0.25">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Y108" s="424"/>
      <c r="Z108" s="424"/>
      <c r="AA108" s="424"/>
      <c r="AB108" s="424"/>
      <c r="AC108" s="424"/>
      <c r="AD108" s="444"/>
      <c r="AE108" s="444"/>
      <c r="AF108" s="444"/>
      <c r="AG108" s="444"/>
      <c r="AH108" s="444"/>
      <c r="AI108" s="444"/>
      <c r="AJ108" s="444"/>
      <c r="AK108" s="424"/>
      <c r="AL108" s="424"/>
      <c r="AM108" s="424"/>
      <c r="AN108" s="424"/>
      <c r="AO108" s="424"/>
      <c r="AP108" s="424"/>
      <c r="AQ108" s="424"/>
      <c r="AR108" s="424"/>
      <c r="AS108" s="424"/>
      <c r="AT108" s="424"/>
      <c r="AU108" s="424"/>
      <c r="AV108" s="424"/>
      <c r="AW108" s="424"/>
      <c r="AX108" s="424"/>
      <c r="AY108" s="424"/>
      <c r="AZ108" s="424"/>
      <c r="BA108" s="444"/>
      <c r="BB108" s="444"/>
      <c r="BC108" s="444"/>
      <c r="BD108" s="444"/>
      <c r="BE108" s="444"/>
      <c r="BF108" s="424"/>
      <c r="BG108" s="424"/>
      <c r="BH108" s="424"/>
      <c r="BI108" s="424"/>
      <c r="BJ108" s="424"/>
      <c r="BK108" s="424"/>
      <c r="BL108" s="424"/>
      <c r="BM108" s="424"/>
      <c r="BN108" s="424"/>
      <c r="BO108" s="424"/>
    </row>
    <row r="109" spans="1:67" ht="15.75" x14ac:dyDescent="0.25">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Y109" s="424"/>
      <c r="Z109" s="424"/>
      <c r="AA109" s="424"/>
      <c r="AB109" s="424"/>
      <c r="AC109" s="424"/>
      <c r="AD109" s="444"/>
      <c r="AE109" s="444"/>
      <c r="AF109" s="444"/>
      <c r="AG109" s="444"/>
      <c r="AH109" s="444"/>
      <c r="AI109" s="444"/>
      <c r="AJ109" s="444"/>
      <c r="AK109" s="424"/>
      <c r="AL109" s="424"/>
      <c r="AM109" s="424"/>
      <c r="AN109" s="424"/>
      <c r="AO109" s="424"/>
      <c r="AP109" s="424"/>
      <c r="AQ109" s="424"/>
      <c r="AR109" s="424"/>
      <c r="AS109" s="424"/>
      <c r="AT109" s="424"/>
      <c r="AU109" s="424"/>
      <c r="AV109" s="424"/>
      <c r="AW109" s="424"/>
      <c r="AX109" s="424"/>
      <c r="AY109" s="424"/>
      <c r="AZ109" s="424"/>
      <c r="BA109" s="444"/>
      <c r="BB109" s="444"/>
      <c r="BC109" s="444"/>
      <c r="BD109" s="444"/>
      <c r="BE109" s="444"/>
      <c r="BF109" s="424"/>
      <c r="BG109" s="424"/>
      <c r="BH109" s="424"/>
      <c r="BI109" s="424"/>
      <c r="BJ109" s="424"/>
      <c r="BK109" s="424"/>
      <c r="BL109" s="424"/>
      <c r="BM109" s="424"/>
      <c r="BN109" s="424"/>
      <c r="BO109" s="424"/>
    </row>
    <row r="110" spans="1:67" ht="15.75" x14ac:dyDescent="0.25">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Y110" s="424"/>
      <c r="Z110" s="424"/>
      <c r="AA110" s="424"/>
      <c r="AB110" s="424"/>
      <c r="AC110" s="424"/>
      <c r="AD110" s="444"/>
      <c r="AE110" s="444"/>
      <c r="AF110" s="444"/>
      <c r="AG110" s="444"/>
      <c r="AH110" s="444"/>
      <c r="AI110" s="444"/>
      <c r="AJ110" s="444"/>
      <c r="AK110" s="424"/>
      <c r="AL110" s="424"/>
      <c r="AM110" s="424"/>
      <c r="AN110" s="424"/>
      <c r="AO110" s="424"/>
      <c r="AP110" s="424"/>
      <c r="AQ110" s="424"/>
      <c r="AR110" s="424"/>
      <c r="AS110" s="424"/>
      <c r="AT110" s="424"/>
      <c r="AU110" s="424"/>
      <c r="AV110" s="424"/>
      <c r="AW110" s="424"/>
      <c r="AX110" s="424"/>
      <c r="AY110" s="424"/>
      <c r="AZ110" s="424"/>
      <c r="BA110" s="444"/>
      <c r="BB110" s="444"/>
      <c r="BC110" s="444"/>
      <c r="BD110" s="444"/>
      <c r="BE110" s="444"/>
      <c r="BF110" s="424"/>
      <c r="BG110" s="424"/>
      <c r="BH110" s="424"/>
      <c r="BI110" s="424"/>
      <c r="BJ110" s="424"/>
      <c r="BK110" s="424"/>
      <c r="BL110" s="424"/>
      <c r="BM110" s="424"/>
      <c r="BN110" s="424"/>
      <c r="BO110" s="424"/>
    </row>
    <row r="111" spans="1:67" ht="15.75" x14ac:dyDescent="0.25">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Y111" s="424"/>
      <c r="Z111" s="424"/>
      <c r="AA111" s="424"/>
      <c r="AB111" s="424"/>
      <c r="AC111" s="424"/>
      <c r="AD111" s="444"/>
      <c r="AE111" s="444"/>
      <c r="AF111" s="444"/>
      <c r="AG111" s="444"/>
      <c r="AH111" s="444"/>
      <c r="AI111" s="444"/>
      <c r="AJ111" s="444"/>
      <c r="AK111" s="424"/>
      <c r="AL111" s="424"/>
      <c r="AM111" s="424"/>
      <c r="AN111" s="424"/>
      <c r="AO111" s="424"/>
      <c r="AP111" s="424"/>
      <c r="AQ111" s="424"/>
      <c r="AR111" s="424"/>
      <c r="AS111" s="424"/>
      <c r="AT111" s="424"/>
      <c r="AU111" s="424"/>
      <c r="AV111" s="424"/>
      <c r="AW111" s="424"/>
      <c r="AX111" s="424"/>
      <c r="AY111" s="424"/>
      <c r="AZ111" s="424"/>
      <c r="BA111" s="444"/>
      <c r="BB111" s="444"/>
      <c r="BC111" s="444"/>
      <c r="BD111" s="444"/>
      <c r="BE111" s="444"/>
      <c r="BF111" s="424"/>
      <c r="BG111" s="424"/>
      <c r="BH111" s="424"/>
      <c r="BI111" s="424"/>
      <c r="BJ111" s="424"/>
      <c r="BK111" s="424"/>
      <c r="BL111" s="424"/>
      <c r="BM111" s="424"/>
      <c r="BN111" s="424"/>
      <c r="BO111" s="424"/>
    </row>
    <row r="112" spans="1:67" ht="15.75" x14ac:dyDescent="0.25">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Y112" s="424"/>
      <c r="Z112" s="424"/>
      <c r="AA112" s="424"/>
      <c r="AB112" s="424"/>
      <c r="AC112" s="424"/>
      <c r="AD112" s="444"/>
      <c r="AE112" s="444"/>
      <c r="AF112" s="444"/>
      <c r="AG112" s="444"/>
      <c r="AH112" s="444"/>
      <c r="AI112" s="444"/>
      <c r="AJ112" s="444"/>
      <c r="AK112" s="424"/>
      <c r="AL112" s="424"/>
      <c r="AM112" s="424"/>
      <c r="AN112" s="424"/>
      <c r="AO112" s="424"/>
      <c r="AP112" s="424"/>
      <c r="AQ112" s="424"/>
      <c r="AR112" s="424"/>
      <c r="AS112" s="424"/>
      <c r="AT112" s="424"/>
      <c r="AU112" s="424"/>
      <c r="AV112" s="424"/>
      <c r="AW112" s="424"/>
      <c r="AX112" s="424"/>
      <c r="AY112" s="424"/>
      <c r="AZ112" s="424"/>
      <c r="BA112" s="444"/>
      <c r="BB112" s="444"/>
      <c r="BC112" s="444"/>
      <c r="BD112" s="444"/>
      <c r="BE112" s="444"/>
      <c r="BF112" s="424"/>
      <c r="BG112" s="424"/>
      <c r="BH112" s="424"/>
      <c r="BI112" s="424"/>
      <c r="BJ112" s="424"/>
      <c r="BK112" s="424"/>
      <c r="BL112" s="424"/>
      <c r="BM112" s="424"/>
      <c r="BN112" s="424"/>
      <c r="BO112" s="424"/>
    </row>
    <row r="113" spans="1:67" ht="15.75" x14ac:dyDescent="0.25">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Y113" s="424"/>
      <c r="Z113" s="424"/>
      <c r="AA113" s="424"/>
      <c r="AB113" s="424"/>
      <c r="AC113" s="424"/>
      <c r="AD113" s="444"/>
      <c r="AE113" s="444"/>
      <c r="AF113" s="444"/>
      <c r="AG113" s="444"/>
      <c r="AH113" s="444"/>
      <c r="AI113" s="444"/>
      <c r="AJ113" s="444"/>
      <c r="AK113" s="424"/>
      <c r="AL113" s="424"/>
      <c r="AM113" s="424"/>
      <c r="AN113" s="424"/>
      <c r="AO113" s="424"/>
      <c r="AP113" s="424"/>
      <c r="AQ113" s="424"/>
      <c r="AR113" s="424"/>
      <c r="AS113" s="424"/>
      <c r="AT113" s="424"/>
      <c r="AU113" s="424"/>
      <c r="AV113" s="424"/>
      <c r="AW113" s="424"/>
      <c r="AX113" s="424"/>
      <c r="AY113" s="424"/>
      <c r="AZ113" s="424"/>
      <c r="BA113" s="444"/>
      <c r="BB113" s="444"/>
      <c r="BC113" s="444"/>
      <c r="BD113" s="444"/>
      <c r="BE113" s="444"/>
      <c r="BF113" s="236"/>
      <c r="BG113" s="236"/>
      <c r="BH113" s="236"/>
      <c r="BI113" s="236"/>
      <c r="BJ113" s="236"/>
      <c r="BK113" s="236"/>
      <c r="BL113" s="236"/>
      <c r="BM113" s="236"/>
      <c r="BN113" s="236"/>
      <c r="BO113" s="236"/>
    </row>
    <row r="114" spans="1:67" ht="15.75" x14ac:dyDescent="0.25">
      <c r="A114" s="539" t="s">
        <v>27</v>
      </c>
      <c r="B114" s="615">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Y114" s="424"/>
      <c r="Z114" s="424"/>
      <c r="AA114" s="424"/>
      <c r="AB114" s="424"/>
      <c r="AC114" s="424"/>
      <c r="AD114" s="444"/>
      <c r="AE114" s="444"/>
      <c r="AF114" s="444"/>
      <c r="AG114" s="444"/>
      <c r="AH114" s="444"/>
      <c r="AI114" s="444"/>
      <c r="AJ114" s="444"/>
      <c r="AK114" s="424"/>
      <c r="AL114" s="424"/>
      <c r="AM114" s="424"/>
      <c r="AN114" s="424"/>
      <c r="AO114" s="424"/>
      <c r="AP114" s="424"/>
      <c r="AQ114" s="424"/>
      <c r="AR114" s="424"/>
      <c r="AS114" s="424"/>
      <c r="AT114" s="424"/>
      <c r="AU114" s="424"/>
      <c r="AV114" s="424"/>
      <c r="AW114" s="424"/>
      <c r="AX114" s="424"/>
      <c r="AY114" s="424"/>
      <c r="AZ114" s="424"/>
      <c r="BA114" s="444"/>
      <c r="BB114" s="444"/>
      <c r="BC114" s="444"/>
      <c r="BD114" s="444"/>
      <c r="BE114" s="444"/>
      <c r="BF114" s="236"/>
      <c r="BG114" s="236"/>
      <c r="BH114" s="236"/>
      <c r="BI114" s="236"/>
      <c r="BJ114" s="236"/>
      <c r="BK114" s="236"/>
      <c r="BL114" s="236"/>
      <c r="BM114" s="236"/>
      <c r="BN114" s="236"/>
      <c r="BO114" s="236"/>
    </row>
    <row r="115" spans="1:67" s="103" customFormat="1" x14ac:dyDescent="0.2">
      <c r="A115" s="543"/>
      <c r="B115" s="444"/>
      <c r="C115" s="444"/>
      <c r="D115" s="444"/>
      <c r="E115" s="444"/>
      <c r="F115" s="444"/>
      <c r="G115" s="444"/>
      <c r="H115" s="444"/>
      <c r="I115" s="444"/>
      <c r="J115" s="444"/>
      <c r="K115" s="444"/>
      <c r="L115" s="541"/>
      <c r="M115" s="444"/>
      <c r="N115" s="444"/>
      <c r="O115" s="444"/>
      <c r="P115" s="444"/>
      <c r="Q115" s="444"/>
      <c r="R115" s="444"/>
      <c r="S115" s="444"/>
      <c r="T115" s="444"/>
      <c r="U115" s="444"/>
      <c r="V115" s="452"/>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235"/>
      <c r="BG115" s="235"/>
      <c r="BH115" s="235"/>
      <c r="BI115" s="235"/>
      <c r="BJ115" s="235"/>
      <c r="BK115" s="235"/>
      <c r="BL115" s="235"/>
      <c r="BM115" s="235"/>
      <c r="BN115" s="235"/>
      <c r="BO115" s="235"/>
    </row>
    <row r="116" spans="1:67" s="103" customFormat="1" x14ac:dyDescent="0.2">
      <c r="A116" s="543"/>
      <c r="B116" s="444"/>
      <c r="C116" s="444"/>
      <c r="D116" s="444"/>
      <c r="E116" s="444"/>
      <c r="F116" s="444"/>
      <c r="G116" s="444"/>
      <c r="H116" s="444"/>
      <c r="I116" s="444"/>
      <c r="J116" s="444"/>
      <c r="K116" s="444"/>
      <c r="L116" s="541"/>
      <c r="M116" s="444"/>
      <c r="N116" s="444"/>
      <c r="O116" s="444"/>
      <c r="P116" s="444"/>
      <c r="Q116" s="444"/>
      <c r="R116" s="444"/>
      <c r="S116" s="444"/>
      <c r="T116" s="444"/>
      <c r="U116" s="444"/>
      <c r="V116" s="452"/>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235"/>
      <c r="BG116" s="235"/>
      <c r="BH116" s="235"/>
      <c r="BI116" s="235"/>
      <c r="BJ116" s="235"/>
      <c r="BK116" s="235"/>
      <c r="BL116" s="235"/>
      <c r="BM116" s="235"/>
      <c r="BN116" s="235"/>
      <c r="BO116" s="235"/>
    </row>
    <row r="117" spans="1:67" s="103" customFormat="1" x14ac:dyDescent="0.2">
      <c r="A117" s="543"/>
      <c r="B117" s="444"/>
      <c r="C117" s="444"/>
      <c r="D117" s="444"/>
      <c r="E117" s="444"/>
      <c r="F117" s="444"/>
      <c r="G117" s="444"/>
      <c r="H117" s="444"/>
      <c r="I117" s="444"/>
      <c r="J117" s="444"/>
      <c r="K117" s="444"/>
      <c r="L117" s="541"/>
      <c r="M117" s="444"/>
      <c r="N117" s="444"/>
      <c r="O117" s="444"/>
      <c r="P117" s="444"/>
      <c r="Q117" s="444"/>
      <c r="R117" s="444"/>
      <c r="S117" s="444"/>
      <c r="T117" s="444"/>
      <c r="U117" s="444"/>
      <c r="V117" s="452"/>
      <c r="W117" s="444"/>
      <c r="X117" s="444"/>
      <c r="Y117" s="444"/>
      <c r="Z117" s="444"/>
      <c r="AA117" s="444"/>
      <c r="AB117" s="444"/>
      <c r="AC117" s="444"/>
      <c r="AD117" s="444"/>
      <c r="AE117" s="444"/>
      <c r="AF117" s="444"/>
      <c r="AG117" s="444"/>
      <c r="AH117" s="444"/>
      <c r="AI117" s="444"/>
      <c r="AJ117" s="444"/>
      <c r="AK117" s="444"/>
      <c r="AL117" s="444"/>
      <c r="AM117" s="444"/>
      <c r="AN117" s="444"/>
      <c r="AO117" s="444"/>
      <c r="AP117" s="444"/>
      <c r="AQ117" s="444"/>
      <c r="AR117" s="444"/>
      <c r="AS117" s="444"/>
      <c r="AT117" s="444"/>
      <c r="AU117" s="444"/>
      <c r="AV117" s="444"/>
      <c r="AW117" s="444"/>
      <c r="AX117" s="444"/>
      <c r="AY117" s="444"/>
      <c r="AZ117" s="444"/>
      <c r="BA117" s="444"/>
      <c r="BB117" s="444"/>
      <c r="BC117" s="444"/>
      <c r="BD117" s="444"/>
      <c r="BE117" s="444"/>
      <c r="BF117" s="235"/>
      <c r="BG117" s="235"/>
      <c r="BH117" s="235"/>
      <c r="BI117" s="235"/>
      <c r="BJ117" s="235"/>
      <c r="BK117" s="235"/>
      <c r="BL117" s="235"/>
      <c r="BM117" s="235"/>
      <c r="BN117" s="235"/>
      <c r="BO117" s="235"/>
    </row>
    <row r="118" spans="1:67" s="103" customFormat="1" x14ac:dyDescent="0.2">
      <c r="A118" s="543"/>
      <c r="B118" s="444"/>
      <c r="C118" s="444"/>
      <c r="D118" s="444"/>
      <c r="E118" s="444"/>
      <c r="F118" s="444"/>
      <c r="G118" s="444"/>
      <c r="H118" s="444"/>
      <c r="I118" s="444"/>
      <c r="J118" s="444"/>
      <c r="K118" s="444"/>
      <c r="L118" s="541"/>
      <c r="M118" s="444"/>
      <c r="N118" s="444"/>
      <c r="O118" s="444"/>
      <c r="P118" s="444"/>
      <c r="Q118" s="444"/>
      <c r="R118" s="444"/>
      <c r="S118" s="444"/>
      <c r="T118" s="444"/>
      <c r="U118" s="444"/>
      <c r="V118" s="452"/>
      <c r="W118" s="444"/>
      <c r="X118" s="444"/>
      <c r="Y118" s="444"/>
      <c r="Z118" s="444"/>
      <c r="AA118" s="444"/>
      <c r="AB118" s="444"/>
      <c r="AC118" s="444"/>
      <c r="AD118" s="444"/>
      <c r="AE118" s="444"/>
      <c r="AF118" s="444"/>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235"/>
      <c r="BG118" s="235"/>
      <c r="BH118" s="235"/>
      <c r="BI118" s="235"/>
      <c r="BJ118" s="235"/>
      <c r="BK118" s="235"/>
      <c r="BL118" s="235"/>
      <c r="BM118" s="235"/>
      <c r="BN118" s="235"/>
      <c r="BO118" s="235"/>
    </row>
    <row r="119" spans="1:67" s="103" customFormat="1" x14ac:dyDescent="0.2">
      <c r="A119" s="543"/>
      <c r="B119" s="444"/>
      <c r="C119" s="444"/>
      <c r="D119" s="444"/>
      <c r="E119" s="444"/>
      <c r="F119" s="444"/>
      <c r="G119" s="444"/>
      <c r="H119" s="444"/>
      <c r="I119" s="444"/>
      <c r="J119" s="444"/>
      <c r="K119" s="444"/>
      <c r="L119" s="541"/>
      <c r="M119" s="444"/>
      <c r="N119" s="444"/>
      <c r="O119" s="444"/>
      <c r="P119" s="444"/>
      <c r="Q119" s="444"/>
      <c r="R119" s="444"/>
      <c r="S119" s="444"/>
      <c r="T119" s="444"/>
      <c r="U119" s="444"/>
      <c r="V119" s="452"/>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235"/>
      <c r="BG119" s="235"/>
      <c r="BH119" s="235"/>
      <c r="BI119" s="235"/>
      <c r="BJ119" s="235"/>
      <c r="BK119" s="235"/>
      <c r="BL119" s="235"/>
      <c r="BM119" s="235"/>
      <c r="BN119" s="235"/>
      <c r="BO119" s="235"/>
    </row>
    <row r="120" spans="1:67" s="103" customFormat="1" x14ac:dyDescent="0.2">
      <c r="A120" s="543"/>
      <c r="B120" s="444"/>
      <c r="C120" s="444"/>
      <c r="D120" s="444"/>
      <c r="E120" s="444"/>
      <c r="F120" s="444"/>
      <c r="G120" s="444"/>
      <c r="H120" s="444"/>
      <c r="I120" s="444"/>
      <c r="J120" s="444"/>
      <c r="K120" s="444"/>
      <c r="L120" s="541"/>
      <c r="M120" s="444"/>
      <c r="N120" s="444"/>
      <c r="O120" s="444"/>
      <c r="P120" s="444"/>
      <c r="Q120" s="444"/>
      <c r="R120" s="444"/>
      <c r="S120" s="444"/>
      <c r="T120" s="444"/>
      <c r="U120" s="444"/>
      <c r="V120" s="452"/>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235"/>
      <c r="BG120" s="235"/>
      <c r="BH120" s="235"/>
      <c r="BI120" s="235"/>
      <c r="BJ120" s="235"/>
      <c r="BK120" s="235"/>
      <c r="BL120" s="235"/>
      <c r="BM120" s="235"/>
      <c r="BN120" s="235"/>
      <c r="BO120" s="235"/>
    </row>
    <row r="121" spans="1:67" s="103" customFormat="1" x14ac:dyDescent="0.2">
      <c r="A121" s="543"/>
      <c r="B121" s="444"/>
      <c r="C121" s="444"/>
      <c r="D121" s="444"/>
      <c r="E121" s="444"/>
      <c r="F121" s="444"/>
      <c r="G121" s="444"/>
      <c r="H121" s="444"/>
      <c r="I121" s="444"/>
      <c r="J121" s="444"/>
      <c r="K121" s="444"/>
      <c r="L121" s="541"/>
      <c r="M121" s="444"/>
      <c r="N121" s="444"/>
      <c r="O121" s="444"/>
      <c r="P121" s="444"/>
      <c r="Q121" s="444"/>
      <c r="R121" s="444"/>
      <c r="S121" s="444"/>
      <c r="T121" s="444"/>
      <c r="U121" s="444"/>
      <c r="V121" s="452"/>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235"/>
      <c r="BG121" s="235"/>
      <c r="BH121" s="235"/>
      <c r="BI121" s="235"/>
      <c r="BJ121" s="235"/>
      <c r="BK121" s="235"/>
      <c r="BL121" s="235"/>
      <c r="BM121" s="235"/>
      <c r="BN121" s="235"/>
      <c r="BO121" s="235"/>
    </row>
    <row r="122" spans="1:67" s="103" customFormat="1" x14ac:dyDescent="0.2">
      <c r="A122" s="543"/>
      <c r="B122" s="444"/>
      <c r="C122" s="444"/>
      <c r="D122" s="444"/>
      <c r="E122" s="444"/>
      <c r="F122" s="444"/>
      <c r="G122" s="444"/>
      <c r="H122" s="444"/>
      <c r="I122" s="444"/>
      <c r="J122" s="444"/>
      <c r="K122" s="444"/>
      <c r="L122" s="541"/>
      <c r="M122" s="444"/>
      <c r="N122" s="444"/>
      <c r="O122" s="444"/>
      <c r="P122" s="444"/>
      <c r="Q122" s="444"/>
      <c r="R122" s="444"/>
      <c r="S122" s="444"/>
      <c r="T122" s="444"/>
      <c r="U122" s="444"/>
      <c r="V122" s="452"/>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235"/>
      <c r="BG122" s="235"/>
      <c r="BH122" s="235"/>
      <c r="BI122" s="235"/>
      <c r="BJ122" s="235"/>
      <c r="BK122" s="235"/>
      <c r="BL122" s="235"/>
      <c r="BM122" s="235"/>
      <c r="BN122" s="235"/>
      <c r="BO122" s="235"/>
    </row>
    <row r="123" spans="1:67" s="103" customFormat="1" x14ac:dyDescent="0.2">
      <c r="A123" s="543"/>
      <c r="B123" s="444"/>
      <c r="C123" s="444"/>
      <c r="D123" s="444"/>
      <c r="E123" s="444"/>
      <c r="F123" s="444"/>
      <c r="G123" s="444"/>
      <c r="H123" s="444"/>
      <c r="I123" s="444"/>
      <c r="J123" s="444"/>
      <c r="K123" s="444"/>
      <c r="L123" s="541"/>
      <c r="M123" s="444"/>
      <c r="N123" s="444"/>
      <c r="O123" s="444"/>
      <c r="P123" s="444"/>
      <c r="Q123" s="444"/>
      <c r="R123" s="444"/>
      <c r="S123" s="444"/>
      <c r="T123" s="444"/>
      <c r="U123" s="444"/>
      <c r="V123" s="452"/>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235"/>
      <c r="BG123" s="235"/>
      <c r="BH123" s="235"/>
      <c r="BI123" s="235"/>
      <c r="BJ123" s="235"/>
      <c r="BK123" s="235"/>
      <c r="BL123" s="235"/>
      <c r="BM123" s="235"/>
      <c r="BN123" s="235"/>
      <c r="BO123" s="235"/>
    </row>
    <row r="124" spans="1:67" s="103" customFormat="1" x14ac:dyDescent="0.2">
      <c r="A124" s="543"/>
      <c r="B124" s="444"/>
      <c r="C124" s="444"/>
      <c r="D124" s="444"/>
      <c r="E124" s="444"/>
      <c r="F124" s="444"/>
      <c r="G124" s="444"/>
      <c r="H124" s="444"/>
      <c r="I124" s="444"/>
      <c r="J124" s="444"/>
      <c r="K124" s="444"/>
      <c r="L124" s="541"/>
      <c r="M124" s="444"/>
      <c r="N124" s="444"/>
      <c r="O124" s="444"/>
      <c r="P124" s="444"/>
      <c r="Q124" s="444"/>
      <c r="R124" s="444"/>
      <c r="S124" s="444"/>
      <c r="T124" s="444"/>
      <c r="U124" s="444"/>
      <c r="V124" s="452"/>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235"/>
      <c r="BG124" s="235"/>
      <c r="BH124" s="235"/>
      <c r="BI124" s="235"/>
      <c r="BJ124" s="235"/>
      <c r="BK124" s="235"/>
      <c r="BL124" s="235"/>
      <c r="BM124" s="235"/>
      <c r="BN124" s="235"/>
      <c r="BO124" s="235"/>
    </row>
    <row r="125" spans="1:67" s="103" customFormat="1" x14ac:dyDescent="0.2">
      <c r="A125" s="543"/>
      <c r="B125" s="444"/>
      <c r="C125" s="444"/>
      <c r="D125" s="444"/>
      <c r="E125" s="444"/>
      <c r="F125" s="444"/>
      <c r="G125" s="444"/>
      <c r="H125" s="444"/>
      <c r="I125" s="444"/>
      <c r="J125" s="444"/>
      <c r="K125" s="444"/>
      <c r="L125" s="541"/>
      <c r="M125" s="444"/>
      <c r="N125" s="444"/>
      <c r="O125" s="444"/>
      <c r="P125" s="444"/>
      <c r="Q125" s="444"/>
      <c r="R125" s="444"/>
      <c r="S125" s="444"/>
      <c r="T125" s="444"/>
      <c r="U125" s="444"/>
      <c r="V125" s="452"/>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c r="AW125" s="444"/>
      <c r="AX125" s="444"/>
      <c r="AY125" s="444"/>
      <c r="AZ125" s="444"/>
      <c r="BA125" s="444"/>
      <c r="BB125" s="444"/>
      <c r="BC125" s="444"/>
      <c r="BD125" s="444"/>
      <c r="BE125" s="444"/>
      <c r="BF125" s="235"/>
      <c r="BG125" s="235"/>
      <c r="BH125" s="235"/>
      <c r="BI125" s="235"/>
      <c r="BJ125" s="235"/>
      <c r="BK125" s="235"/>
      <c r="BL125" s="235"/>
      <c r="BM125" s="235"/>
      <c r="BN125" s="235"/>
      <c r="BO125" s="235"/>
    </row>
    <row r="126" spans="1:67" s="103" customFormat="1" x14ac:dyDescent="0.2">
      <c r="A126" s="543"/>
      <c r="B126" s="444"/>
      <c r="C126" s="444"/>
      <c r="D126" s="444"/>
      <c r="E126" s="444"/>
      <c r="F126" s="444"/>
      <c r="G126" s="444"/>
      <c r="H126" s="444"/>
      <c r="I126" s="444"/>
      <c r="J126" s="444"/>
      <c r="K126" s="444"/>
      <c r="L126" s="541"/>
      <c r="M126" s="444"/>
      <c r="N126" s="444"/>
      <c r="O126" s="444"/>
      <c r="P126" s="444"/>
      <c r="Q126" s="444"/>
      <c r="R126" s="444"/>
      <c r="S126" s="444"/>
      <c r="T126" s="444"/>
      <c r="U126" s="444"/>
      <c r="V126" s="452"/>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444"/>
      <c r="AX126" s="444"/>
      <c r="AY126" s="444"/>
      <c r="AZ126" s="444"/>
      <c r="BA126" s="444"/>
      <c r="BB126" s="444"/>
      <c r="BC126" s="444"/>
      <c r="BD126" s="444"/>
      <c r="BE126" s="444"/>
      <c r="BF126" s="235"/>
      <c r="BG126" s="235"/>
      <c r="BH126" s="235"/>
      <c r="BI126" s="235"/>
      <c r="BJ126" s="235"/>
      <c r="BK126" s="235"/>
      <c r="BL126" s="235"/>
      <c r="BM126" s="235"/>
      <c r="BN126" s="235"/>
      <c r="BO126" s="235"/>
    </row>
    <row r="127" spans="1:67" s="103" customFormat="1" x14ac:dyDescent="0.2">
      <c r="A127" s="543"/>
      <c r="B127" s="444"/>
      <c r="C127" s="444"/>
      <c r="D127" s="444"/>
      <c r="E127" s="444"/>
      <c r="F127" s="444"/>
      <c r="G127" s="444"/>
      <c r="H127" s="444"/>
      <c r="I127" s="444"/>
      <c r="J127" s="444"/>
      <c r="K127" s="444"/>
      <c r="L127" s="541"/>
      <c r="M127" s="444"/>
      <c r="N127" s="444"/>
      <c r="O127" s="444"/>
      <c r="P127" s="444"/>
      <c r="Q127" s="444"/>
      <c r="R127" s="444"/>
      <c r="S127" s="444"/>
      <c r="T127" s="444"/>
      <c r="U127" s="444"/>
      <c r="V127" s="452"/>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c r="AW127" s="444"/>
      <c r="AX127" s="444"/>
      <c r="AY127" s="444"/>
      <c r="AZ127" s="444"/>
      <c r="BA127" s="444"/>
      <c r="BB127" s="444"/>
      <c r="BC127" s="444"/>
      <c r="BD127" s="444"/>
      <c r="BE127" s="444"/>
      <c r="BF127" s="235"/>
      <c r="BG127" s="235"/>
      <c r="BH127" s="235"/>
      <c r="BI127" s="235"/>
      <c r="BJ127" s="235"/>
      <c r="BK127" s="235"/>
      <c r="BL127" s="235"/>
      <c r="BM127" s="235"/>
      <c r="BN127" s="235"/>
      <c r="BO127" s="235"/>
    </row>
    <row r="128" spans="1:67" s="103" customFormat="1" x14ac:dyDescent="0.2">
      <c r="A128" s="543"/>
      <c r="B128" s="444"/>
      <c r="C128" s="444"/>
      <c r="D128" s="444"/>
      <c r="E128" s="444"/>
      <c r="F128" s="444"/>
      <c r="G128" s="444"/>
      <c r="H128" s="444"/>
      <c r="I128" s="444"/>
      <c r="J128" s="444"/>
      <c r="K128" s="444"/>
      <c r="L128" s="541"/>
      <c r="M128" s="444"/>
      <c r="N128" s="444"/>
      <c r="O128" s="444"/>
      <c r="P128" s="444"/>
      <c r="Q128" s="444"/>
      <c r="R128" s="444"/>
      <c r="S128" s="444"/>
      <c r="T128" s="444"/>
      <c r="U128" s="444"/>
      <c r="V128" s="452"/>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4"/>
      <c r="AY128" s="444"/>
      <c r="AZ128" s="444"/>
      <c r="BA128" s="444"/>
      <c r="BB128" s="444"/>
      <c r="BC128" s="444"/>
      <c r="BD128" s="444"/>
      <c r="BE128" s="444"/>
      <c r="BF128" s="235"/>
      <c r="BG128" s="235"/>
      <c r="BH128" s="235"/>
      <c r="BI128" s="235"/>
      <c r="BJ128" s="235"/>
      <c r="BK128" s="235"/>
      <c r="BL128" s="235"/>
      <c r="BM128" s="235"/>
      <c r="BN128" s="235"/>
      <c r="BO128" s="235"/>
    </row>
    <row r="129" spans="1:67" s="103" customFormat="1" x14ac:dyDescent="0.2">
      <c r="A129" s="543"/>
      <c r="B129" s="444"/>
      <c r="C129" s="444"/>
      <c r="D129" s="444"/>
      <c r="E129" s="444"/>
      <c r="F129" s="444"/>
      <c r="G129" s="444"/>
      <c r="H129" s="444"/>
      <c r="I129" s="444"/>
      <c r="J129" s="444"/>
      <c r="K129" s="444"/>
      <c r="L129" s="541"/>
      <c r="M129" s="444"/>
      <c r="N129" s="444"/>
      <c r="O129" s="444"/>
      <c r="P129" s="444"/>
      <c r="Q129" s="444"/>
      <c r="R129" s="444"/>
      <c r="S129" s="444"/>
      <c r="T129" s="444"/>
      <c r="U129" s="444"/>
      <c r="V129" s="452"/>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43"/>
      <c r="B130" s="444"/>
      <c r="C130" s="444"/>
      <c r="D130" s="444"/>
      <c r="E130" s="444"/>
      <c r="F130" s="444"/>
      <c r="G130" s="444"/>
      <c r="H130" s="444"/>
      <c r="I130" s="444"/>
      <c r="J130" s="444"/>
      <c r="K130" s="444"/>
      <c r="L130" s="541"/>
      <c r="M130" s="444"/>
      <c r="N130" s="444"/>
      <c r="O130" s="444"/>
      <c r="P130" s="444"/>
      <c r="Q130" s="444"/>
      <c r="R130" s="444"/>
      <c r="S130" s="444"/>
      <c r="T130" s="444"/>
      <c r="U130" s="444"/>
      <c r="V130" s="452"/>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43"/>
      <c r="B131" s="444"/>
      <c r="C131" s="444"/>
      <c r="D131" s="444"/>
      <c r="E131" s="444"/>
      <c r="F131" s="444"/>
      <c r="G131" s="444"/>
      <c r="H131" s="444"/>
      <c r="I131" s="444"/>
      <c r="J131" s="444"/>
      <c r="K131" s="444"/>
      <c r="L131" s="541"/>
      <c r="M131" s="444"/>
      <c r="N131" s="444"/>
      <c r="O131" s="444"/>
      <c r="P131" s="444"/>
      <c r="Q131" s="444"/>
      <c r="R131" s="444"/>
      <c r="S131" s="444"/>
      <c r="T131" s="444"/>
      <c r="U131" s="444"/>
      <c r="V131" s="452"/>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43"/>
      <c r="B132" s="444"/>
      <c r="C132" s="444"/>
      <c r="D132" s="444"/>
      <c r="E132" s="444"/>
      <c r="F132" s="444"/>
      <c r="G132" s="444"/>
      <c r="H132" s="444"/>
      <c r="I132" s="444"/>
      <c r="J132" s="444"/>
      <c r="K132" s="444"/>
      <c r="L132" s="541"/>
      <c r="M132" s="444"/>
      <c r="N132" s="444"/>
      <c r="O132" s="444"/>
      <c r="P132" s="444"/>
      <c r="Q132" s="444"/>
      <c r="R132" s="444"/>
      <c r="S132" s="444"/>
      <c r="T132" s="444"/>
      <c r="U132" s="444"/>
      <c r="V132" s="452"/>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43"/>
      <c r="B133" s="444"/>
      <c r="C133" s="444"/>
      <c r="D133" s="444"/>
      <c r="E133" s="444"/>
      <c r="F133" s="444"/>
      <c r="G133" s="444"/>
      <c r="H133" s="444"/>
      <c r="I133" s="444"/>
      <c r="J133" s="444"/>
      <c r="K133" s="444"/>
      <c r="L133" s="541"/>
      <c r="M133" s="444"/>
      <c r="N133" s="444"/>
      <c r="O133" s="444"/>
      <c r="P133" s="444"/>
      <c r="Q133" s="444"/>
      <c r="R133" s="444"/>
      <c r="S133" s="444"/>
      <c r="T133" s="444"/>
      <c r="U133" s="444"/>
      <c r="V133" s="452"/>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43"/>
      <c r="B134" s="444"/>
      <c r="C134" s="444"/>
      <c r="D134" s="444"/>
      <c r="E134" s="444"/>
      <c r="F134" s="444"/>
      <c r="G134" s="444"/>
      <c r="H134" s="444"/>
      <c r="I134" s="444"/>
      <c r="J134" s="444"/>
      <c r="K134" s="444"/>
      <c r="L134" s="541"/>
      <c r="M134" s="444"/>
      <c r="N134" s="444"/>
      <c r="O134" s="444"/>
      <c r="P134" s="444"/>
      <c r="Q134" s="444"/>
      <c r="R134" s="444"/>
      <c r="S134" s="444"/>
      <c r="T134" s="444"/>
      <c r="U134" s="444"/>
      <c r="V134" s="452"/>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43"/>
      <c r="B135" s="444"/>
      <c r="C135" s="444"/>
      <c r="D135" s="444"/>
      <c r="E135" s="444"/>
      <c r="F135" s="444"/>
      <c r="G135" s="444"/>
      <c r="H135" s="444"/>
      <c r="I135" s="444"/>
      <c r="J135" s="444"/>
      <c r="K135" s="444"/>
      <c r="L135" s="541"/>
      <c r="M135" s="444"/>
      <c r="N135" s="444"/>
      <c r="O135" s="444"/>
      <c r="P135" s="444"/>
      <c r="Q135" s="444"/>
      <c r="R135" s="444"/>
      <c r="S135" s="444"/>
      <c r="T135" s="444"/>
      <c r="U135" s="444"/>
      <c r="V135" s="452"/>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43"/>
      <c r="B136" s="444"/>
      <c r="C136" s="444"/>
      <c r="D136" s="444"/>
      <c r="E136" s="444"/>
      <c r="F136" s="444"/>
      <c r="G136" s="444"/>
      <c r="H136" s="444"/>
      <c r="I136" s="444"/>
      <c r="J136" s="444"/>
      <c r="K136" s="444"/>
      <c r="L136" s="541"/>
      <c r="M136" s="444"/>
      <c r="N136" s="444"/>
      <c r="O136" s="444"/>
      <c r="P136" s="444"/>
      <c r="Q136" s="444"/>
      <c r="R136" s="444"/>
      <c r="S136" s="444"/>
      <c r="T136" s="444"/>
      <c r="U136" s="444"/>
      <c r="V136" s="452"/>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43"/>
      <c r="B137" s="444"/>
      <c r="C137" s="444"/>
      <c r="D137" s="444"/>
      <c r="E137" s="444"/>
      <c r="F137" s="444"/>
      <c r="G137" s="444"/>
      <c r="H137" s="444"/>
      <c r="I137" s="444"/>
      <c r="J137" s="444"/>
      <c r="K137" s="444"/>
      <c r="L137" s="541"/>
      <c r="M137" s="444"/>
      <c r="N137" s="444"/>
      <c r="O137" s="444"/>
      <c r="P137" s="444"/>
      <c r="Q137" s="444"/>
      <c r="R137" s="444"/>
      <c r="S137" s="444"/>
      <c r="T137" s="444"/>
      <c r="U137" s="444"/>
      <c r="V137" s="452"/>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43"/>
      <c r="B138" s="444"/>
      <c r="C138" s="444"/>
      <c r="D138" s="444"/>
      <c r="E138" s="444"/>
      <c r="F138" s="444"/>
      <c r="G138" s="444"/>
      <c r="H138" s="444"/>
      <c r="I138" s="444"/>
      <c r="J138" s="444"/>
      <c r="K138" s="444"/>
      <c r="L138" s="541"/>
      <c r="M138" s="444"/>
      <c r="N138" s="444"/>
      <c r="O138" s="444"/>
      <c r="P138" s="444"/>
      <c r="Q138" s="444"/>
      <c r="R138" s="444"/>
      <c r="S138" s="444"/>
      <c r="T138" s="444"/>
      <c r="U138" s="444"/>
      <c r="V138" s="452"/>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43"/>
      <c r="B139" s="444"/>
      <c r="C139" s="444"/>
      <c r="D139" s="444"/>
      <c r="E139" s="444"/>
      <c r="F139" s="444"/>
      <c r="G139" s="444"/>
      <c r="H139" s="444"/>
      <c r="I139" s="444"/>
      <c r="J139" s="444"/>
      <c r="K139" s="444"/>
      <c r="L139" s="541"/>
      <c r="M139" s="444"/>
      <c r="N139" s="444"/>
      <c r="O139" s="444"/>
      <c r="P139" s="444"/>
      <c r="Q139" s="444"/>
      <c r="R139" s="444"/>
      <c r="S139" s="444"/>
      <c r="T139" s="444"/>
      <c r="U139" s="444"/>
      <c r="V139" s="452"/>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43"/>
      <c r="B140" s="444"/>
      <c r="C140" s="444"/>
      <c r="D140" s="444"/>
      <c r="E140" s="444"/>
      <c r="F140" s="444"/>
      <c r="G140" s="444"/>
      <c r="H140" s="444"/>
      <c r="I140" s="444"/>
      <c r="J140" s="444"/>
      <c r="K140" s="444"/>
      <c r="L140" s="541"/>
      <c r="M140" s="444"/>
      <c r="N140" s="444"/>
      <c r="O140" s="444"/>
      <c r="P140" s="444"/>
      <c r="Q140" s="444"/>
      <c r="R140" s="444"/>
      <c r="S140" s="444"/>
      <c r="T140" s="444"/>
      <c r="U140" s="444"/>
      <c r="V140" s="452"/>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43"/>
      <c r="B141" s="444"/>
      <c r="C141" s="444"/>
      <c r="D141" s="444"/>
      <c r="E141" s="444"/>
      <c r="F141" s="444"/>
      <c r="G141" s="444"/>
      <c r="H141" s="444"/>
      <c r="I141" s="444"/>
      <c r="J141" s="444"/>
      <c r="K141" s="444"/>
      <c r="L141" s="541"/>
      <c r="M141" s="444"/>
      <c r="N141" s="444"/>
      <c r="O141" s="444"/>
      <c r="P141" s="444"/>
      <c r="Q141" s="444"/>
      <c r="R141" s="444"/>
      <c r="S141" s="444"/>
      <c r="T141" s="444"/>
      <c r="U141" s="444"/>
      <c r="V141" s="452"/>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43"/>
      <c r="B142" s="444"/>
      <c r="C142" s="444"/>
      <c r="D142" s="444"/>
      <c r="E142" s="444"/>
      <c r="F142" s="444"/>
      <c r="G142" s="444"/>
      <c r="H142" s="444"/>
      <c r="I142" s="444"/>
      <c r="J142" s="444"/>
      <c r="K142" s="444"/>
      <c r="L142" s="541"/>
      <c r="M142" s="444"/>
      <c r="N142" s="444"/>
      <c r="O142" s="444"/>
      <c r="P142" s="444"/>
      <c r="Q142" s="444"/>
      <c r="R142" s="444"/>
      <c r="S142" s="444"/>
      <c r="T142" s="444"/>
      <c r="U142" s="444"/>
      <c r="V142" s="452"/>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43"/>
      <c r="B143" s="444"/>
      <c r="C143" s="444"/>
      <c r="D143" s="444"/>
      <c r="E143" s="444"/>
      <c r="F143" s="444"/>
      <c r="G143" s="444"/>
      <c r="H143" s="444"/>
      <c r="I143" s="444"/>
      <c r="J143" s="444"/>
      <c r="K143" s="444"/>
      <c r="L143" s="541"/>
      <c r="M143" s="444"/>
      <c r="N143" s="444"/>
      <c r="O143" s="444"/>
      <c r="P143" s="444"/>
      <c r="Q143" s="444"/>
      <c r="R143" s="444"/>
      <c r="S143" s="444"/>
      <c r="T143" s="444"/>
      <c r="U143" s="444"/>
      <c r="V143" s="452"/>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43"/>
      <c r="B144" s="444"/>
      <c r="C144" s="444"/>
      <c r="D144" s="444"/>
      <c r="E144" s="444"/>
      <c r="F144" s="444"/>
      <c r="G144" s="444"/>
      <c r="H144" s="444"/>
      <c r="I144" s="444"/>
      <c r="J144" s="444"/>
      <c r="K144" s="444"/>
      <c r="L144" s="541"/>
      <c r="M144" s="444"/>
      <c r="N144" s="444"/>
      <c r="O144" s="444"/>
      <c r="P144" s="444"/>
      <c r="Q144" s="444"/>
      <c r="R144" s="444"/>
      <c r="S144" s="444"/>
      <c r="T144" s="444"/>
      <c r="U144" s="444"/>
      <c r="V144" s="452"/>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43"/>
      <c r="B145" s="444"/>
      <c r="C145" s="444"/>
      <c r="D145" s="444"/>
      <c r="E145" s="444"/>
      <c r="F145" s="444"/>
      <c r="G145" s="444"/>
      <c r="H145" s="444"/>
      <c r="I145" s="444"/>
      <c r="J145" s="444"/>
      <c r="K145" s="444"/>
      <c r="L145" s="541"/>
      <c r="M145" s="444"/>
      <c r="N145" s="444"/>
      <c r="O145" s="444"/>
      <c r="P145" s="444"/>
      <c r="Q145" s="444"/>
      <c r="R145" s="444"/>
      <c r="S145" s="444"/>
      <c r="T145" s="444"/>
      <c r="U145" s="444"/>
      <c r="V145" s="452"/>
      <c r="W145" s="444"/>
      <c r="X145" s="444"/>
      <c r="Y145" s="444"/>
      <c r="Z145" s="444"/>
      <c r="AA145" s="444"/>
      <c r="AB145" s="444"/>
      <c r="AC145" s="444"/>
      <c r="AD145" s="444"/>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43"/>
      <c r="B146" s="444"/>
      <c r="C146" s="444"/>
      <c r="D146" s="444"/>
      <c r="E146" s="444"/>
      <c r="F146" s="444"/>
      <c r="G146" s="444"/>
      <c r="H146" s="444"/>
      <c r="I146" s="444"/>
      <c r="J146" s="444"/>
      <c r="K146" s="444"/>
      <c r="L146" s="541"/>
      <c r="M146" s="444"/>
      <c r="N146" s="444"/>
      <c r="O146" s="444"/>
      <c r="P146" s="444"/>
      <c r="Q146" s="444"/>
      <c r="R146" s="444"/>
      <c r="S146" s="444"/>
      <c r="T146" s="444"/>
      <c r="U146" s="444"/>
      <c r="V146" s="452"/>
      <c r="W146" s="444"/>
      <c r="X146" s="444"/>
      <c r="Y146" s="444"/>
      <c r="Z146" s="444"/>
      <c r="AA146" s="444"/>
      <c r="AB146" s="444"/>
      <c r="AC146" s="444"/>
      <c r="AD146" s="444"/>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43"/>
      <c r="B147" s="444"/>
      <c r="C147" s="444"/>
      <c r="D147" s="444"/>
      <c r="E147" s="444"/>
      <c r="F147" s="444"/>
      <c r="G147" s="444"/>
      <c r="H147" s="444"/>
      <c r="I147" s="444"/>
      <c r="J147" s="444"/>
      <c r="K147" s="444"/>
      <c r="L147" s="541"/>
      <c r="M147" s="444"/>
      <c r="N147" s="444"/>
      <c r="O147" s="444"/>
      <c r="P147" s="444"/>
      <c r="Q147" s="444"/>
      <c r="R147" s="444"/>
      <c r="S147" s="444"/>
      <c r="T147" s="444"/>
      <c r="U147" s="444"/>
      <c r="V147" s="452"/>
      <c r="W147" s="444"/>
      <c r="X147" s="444"/>
      <c r="Y147" s="444"/>
      <c r="Z147" s="444"/>
      <c r="AA147" s="444"/>
      <c r="AB147" s="444"/>
      <c r="AC147" s="444"/>
      <c r="AD147" s="444"/>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43"/>
      <c r="B148" s="444"/>
      <c r="C148" s="444"/>
      <c r="D148" s="444"/>
      <c r="E148" s="444"/>
      <c r="F148" s="444"/>
      <c r="G148" s="444"/>
      <c r="H148" s="444"/>
      <c r="I148" s="444"/>
      <c r="J148" s="444"/>
      <c r="K148" s="444"/>
      <c r="L148" s="541"/>
      <c r="M148" s="444"/>
      <c r="N148" s="444"/>
      <c r="O148" s="444"/>
      <c r="P148" s="444"/>
      <c r="Q148" s="444"/>
      <c r="R148" s="444"/>
      <c r="S148" s="444"/>
      <c r="T148" s="444"/>
      <c r="U148" s="444"/>
      <c r="V148" s="452"/>
      <c r="W148" s="444"/>
      <c r="X148" s="444"/>
      <c r="Y148" s="444"/>
      <c r="Z148" s="444"/>
      <c r="AA148" s="444"/>
      <c r="AB148" s="444"/>
      <c r="AC148" s="444"/>
      <c r="AD148" s="444"/>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43"/>
      <c r="B149" s="444"/>
      <c r="C149" s="444"/>
      <c r="D149" s="444"/>
      <c r="E149" s="444"/>
      <c r="F149" s="444"/>
      <c r="G149" s="444"/>
      <c r="H149" s="444"/>
      <c r="I149" s="444"/>
      <c r="J149" s="444"/>
      <c r="K149" s="444"/>
      <c r="L149" s="541"/>
      <c r="M149" s="444"/>
      <c r="N149" s="444"/>
      <c r="O149" s="444"/>
      <c r="P149" s="444"/>
      <c r="Q149" s="444"/>
      <c r="R149" s="444"/>
      <c r="S149" s="444"/>
      <c r="T149" s="444"/>
      <c r="U149" s="444"/>
      <c r="V149" s="452"/>
      <c r="W149" s="444"/>
      <c r="X149" s="444"/>
      <c r="Y149" s="444"/>
      <c r="Z149" s="444"/>
      <c r="AA149" s="444"/>
      <c r="AB149" s="444"/>
      <c r="AC149" s="444"/>
      <c r="AD149" s="444"/>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43"/>
      <c r="B150" s="444"/>
      <c r="C150" s="444"/>
      <c r="D150" s="444"/>
      <c r="E150" s="444"/>
      <c r="F150" s="444"/>
      <c r="G150" s="444"/>
      <c r="H150" s="444"/>
      <c r="I150" s="444"/>
      <c r="J150" s="444"/>
      <c r="K150" s="444"/>
      <c r="L150" s="541"/>
      <c r="M150" s="444"/>
      <c r="N150" s="444"/>
      <c r="O150" s="444"/>
      <c r="P150" s="444"/>
      <c r="Q150" s="444"/>
      <c r="R150" s="444"/>
      <c r="S150" s="444"/>
      <c r="T150" s="444"/>
      <c r="U150" s="444"/>
      <c r="V150" s="452"/>
      <c r="W150" s="444"/>
      <c r="X150" s="444"/>
      <c r="Y150" s="444"/>
      <c r="Z150" s="444"/>
      <c r="AA150" s="444"/>
      <c r="AB150" s="444"/>
      <c r="AC150" s="444"/>
      <c r="AD150" s="444"/>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43"/>
      <c r="B151" s="444"/>
      <c r="C151" s="444"/>
      <c r="D151" s="444"/>
      <c r="E151" s="444"/>
      <c r="F151" s="444"/>
      <c r="G151" s="444"/>
      <c r="H151" s="444"/>
      <c r="I151" s="444"/>
      <c r="J151" s="444"/>
      <c r="K151" s="444"/>
      <c r="L151" s="541"/>
      <c r="M151" s="444"/>
      <c r="N151" s="444"/>
      <c r="O151" s="444"/>
      <c r="P151" s="444"/>
      <c r="Q151" s="444"/>
      <c r="R151" s="444"/>
      <c r="S151" s="444"/>
      <c r="T151" s="444"/>
      <c r="U151" s="444"/>
      <c r="V151" s="452"/>
      <c r="W151" s="444"/>
      <c r="X151" s="444"/>
      <c r="Y151" s="444"/>
      <c r="Z151" s="444"/>
      <c r="AA151" s="444"/>
      <c r="AB151" s="444"/>
      <c r="AC151" s="444"/>
      <c r="AD151" s="444"/>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43"/>
      <c r="B152" s="444"/>
      <c r="C152" s="444"/>
      <c r="D152" s="444"/>
      <c r="E152" s="444"/>
      <c r="F152" s="444"/>
      <c r="G152" s="444"/>
      <c r="H152" s="444"/>
      <c r="I152" s="444"/>
      <c r="J152" s="444"/>
      <c r="K152" s="444"/>
      <c r="L152" s="541"/>
      <c r="M152" s="444"/>
      <c r="N152" s="444"/>
      <c r="O152" s="444"/>
      <c r="P152" s="444"/>
      <c r="Q152" s="444"/>
      <c r="R152" s="444"/>
      <c r="S152" s="444"/>
      <c r="T152" s="444"/>
      <c r="U152" s="444"/>
      <c r="V152" s="452"/>
      <c r="W152" s="444"/>
      <c r="X152" s="444"/>
      <c r="Y152" s="444"/>
      <c r="Z152" s="444"/>
      <c r="AA152" s="444"/>
      <c r="AB152" s="444"/>
      <c r="AC152" s="444"/>
      <c r="AD152" s="444"/>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43"/>
      <c r="B153" s="444"/>
      <c r="C153" s="444"/>
      <c r="D153" s="444"/>
      <c r="E153" s="444"/>
      <c r="F153" s="444"/>
      <c r="G153" s="444"/>
      <c r="H153" s="444"/>
      <c r="I153" s="444"/>
      <c r="J153" s="444"/>
      <c r="K153" s="444"/>
      <c r="L153" s="541"/>
      <c r="M153" s="444"/>
      <c r="N153" s="444"/>
      <c r="O153" s="444"/>
      <c r="P153" s="444"/>
      <c r="Q153" s="444"/>
      <c r="R153" s="444"/>
      <c r="S153" s="444"/>
      <c r="T153" s="444"/>
      <c r="U153" s="444"/>
      <c r="V153" s="452"/>
      <c r="W153" s="444"/>
      <c r="X153" s="444"/>
      <c r="Y153" s="444"/>
      <c r="Z153" s="444"/>
      <c r="AA153" s="444"/>
      <c r="AB153" s="444"/>
      <c r="AC153" s="444"/>
      <c r="AD153" s="444"/>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43"/>
      <c r="B154" s="444"/>
      <c r="C154" s="444"/>
      <c r="D154" s="444"/>
      <c r="E154" s="444"/>
      <c r="F154" s="444"/>
      <c r="G154" s="444"/>
      <c r="H154" s="444"/>
      <c r="I154" s="444"/>
      <c r="J154" s="444"/>
      <c r="K154" s="444"/>
      <c r="L154" s="541"/>
      <c r="M154" s="444"/>
      <c r="N154" s="444"/>
      <c r="O154" s="444"/>
      <c r="P154" s="444"/>
      <c r="Q154" s="444"/>
      <c r="R154" s="444"/>
      <c r="S154" s="444"/>
      <c r="T154" s="444"/>
      <c r="U154" s="444"/>
      <c r="V154" s="452"/>
      <c r="W154" s="444"/>
      <c r="X154" s="444"/>
      <c r="Y154" s="444"/>
      <c r="Z154" s="444"/>
      <c r="AA154" s="444"/>
      <c r="AB154" s="444"/>
      <c r="AC154" s="444"/>
      <c r="AD154" s="444"/>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22"/>
      <c r="B155" s="445"/>
      <c r="C155" s="445"/>
      <c r="D155" s="445"/>
      <c r="E155" s="445"/>
      <c r="F155" s="445"/>
      <c r="G155" s="445"/>
      <c r="H155" s="445"/>
      <c r="I155" s="445"/>
      <c r="J155" s="445"/>
      <c r="K155" s="445"/>
      <c r="L155" s="544"/>
      <c r="M155" s="445"/>
      <c r="N155" s="445"/>
      <c r="O155" s="445"/>
      <c r="P155" s="445"/>
      <c r="Q155" s="445"/>
      <c r="R155" s="445"/>
      <c r="S155" s="445"/>
      <c r="T155" s="445"/>
      <c r="U155" s="424"/>
      <c r="V155" s="424"/>
      <c r="W155" s="424"/>
      <c r="X155" s="424"/>
      <c r="Y155" s="424"/>
      <c r="Z155" s="424"/>
      <c r="AA155" s="424"/>
      <c r="AB155" s="424"/>
      <c r="AC155" s="424"/>
      <c r="AD155" s="424"/>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45"/>
      <c r="B156" s="445"/>
      <c r="C156" s="445"/>
      <c r="D156" s="445"/>
      <c r="E156" s="445"/>
      <c r="F156" s="445"/>
      <c r="G156" s="445"/>
      <c r="H156" s="445"/>
      <c r="I156" s="445"/>
      <c r="J156" s="445"/>
      <c r="K156" s="445"/>
      <c r="L156" s="544"/>
      <c r="M156" s="445"/>
      <c r="N156" s="445"/>
      <c r="O156" s="445"/>
      <c r="P156" s="445"/>
      <c r="Q156" s="445"/>
      <c r="R156" s="445"/>
      <c r="S156" s="445"/>
      <c r="T156" s="445"/>
      <c r="U156" s="424"/>
      <c r="V156" s="424"/>
      <c r="W156" s="424"/>
      <c r="X156" s="424"/>
      <c r="Y156" s="424"/>
      <c r="Z156" s="424"/>
      <c r="AA156" s="424"/>
      <c r="AB156" s="424"/>
      <c r="AC156" s="424"/>
      <c r="AD156" s="632"/>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45"/>
      <c r="B157" s="445"/>
      <c r="C157" s="445"/>
      <c r="D157" s="445"/>
      <c r="E157" s="445"/>
      <c r="F157" s="445"/>
      <c r="G157" s="445"/>
      <c r="H157" s="445"/>
      <c r="I157" s="445"/>
      <c r="J157" s="445"/>
      <c r="K157" s="445"/>
      <c r="L157" s="544"/>
      <c r="M157" s="445"/>
      <c r="N157" s="445"/>
      <c r="O157" s="445"/>
      <c r="P157" s="445"/>
      <c r="Q157" s="445"/>
      <c r="R157" s="445"/>
      <c r="S157" s="445"/>
      <c r="T157" s="445"/>
      <c r="U157" s="424"/>
      <c r="V157" s="424"/>
      <c r="W157" s="424"/>
      <c r="X157" s="424"/>
      <c r="Y157" s="424"/>
      <c r="Z157" s="424"/>
      <c r="AA157" s="424"/>
      <c r="AB157" s="424"/>
      <c r="AC157" s="424"/>
      <c r="AD157" s="424"/>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45"/>
      <c r="B158" s="445"/>
      <c r="C158" s="445"/>
      <c r="D158" s="445"/>
      <c r="E158" s="445"/>
      <c r="F158" s="445"/>
      <c r="G158" s="445"/>
      <c r="H158" s="445"/>
      <c r="I158" s="445"/>
      <c r="J158" s="445"/>
      <c r="K158" s="445"/>
      <c r="L158" s="544"/>
      <c r="M158" s="445"/>
      <c r="N158" s="445"/>
      <c r="O158" s="445"/>
      <c r="P158" s="445"/>
      <c r="Q158" s="445"/>
      <c r="R158" s="445"/>
      <c r="S158" s="445"/>
      <c r="T158" s="445"/>
      <c r="U158" s="424"/>
      <c r="V158" s="424"/>
      <c r="W158" s="424"/>
      <c r="X158" s="424"/>
      <c r="Y158" s="424"/>
      <c r="Z158" s="424"/>
      <c r="AA158" s="424"/>
      <c r="AB158" s="424"/>
      <c r="AC158" s="424"/>
      <c r="AD158" s="424"/>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45"/>
      <c r="B159" s="445"/>
      <c r="C159" s="445"/>
      <c r="D159" s="445"/>
      <c r="E159" s="445"/>
      <c r="F159" s="445"/>
      <c r="G159" s="445"/>
      <c r="H159" s="445"/>
      <c r="I159" s="445"/>
      <c r="J159" s="445"/>
      <c r="K159" s="445"/>
      <c r="L159" s="544"/>
      <c r="M159" s="445"/>
      <c r="N159" s="445"/>
      <c r="O159" s="445"/>
      <c r="P159" s="445"/>
      <c r="Q159" s="445"/>
      <c r="R159" s="445"/>
      <c r="S159" s="445"/>
      <c r="T159" s="445"/>
      <c r="U159" s="424"/>
      <c r="V159" s="424"/>
      <c r="W159" s="424"/>
      <c r="X159" s="424"/>
      <c r="Y159" s="424"/>
      <c r="Z159" s="424"/>
      <c r="AA159" s="424"/>
      <c r="AB159" s="424"/>
      <c r="AC159" s="424"/>
      <c r="AD159" s="424"/>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45"/>
      <c r="B160" s="445"/>
      <c r="C160" s="445"/>
      <c r="D160" s="445"/>
      <c r="E160" s="445"/>
      <c r="F160" s="445"/>
      <c r="G160" s="445"/>
      <c r="H160" s="445"/>
      <c r="I160" s="445"/>
      <c r="J160" s="445"/>
      <c r="K160" s="445"/>
      <c r="L160" s="544"/>
      <c r="M160" s="445"/>
      <c r="N160" s="445"/>
      <c r="O160" s="445"/>
      <c r="P160" s="445"/>
      <c r="Q160" s="445"/>
      <c r="R160" s="445"/>
      <c r="S160" s="445"/>
      <c r="T160" s="445"/>
      <c r="U160" s="424"/>
      <c r="V160" s="424"/>
      <c r="W160" s="424"/>
      <c r="X160" s="424"/>
      <c r="Y160" s="424"/>
      <c r="Z160" s="424"/>
      <c r="AA160" s="424"/>
      <c r="AB160" s="424"/>
      <c r="AC160" s="424"/>
      <c r="AD160" s="424"/>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45"/>
      <c r="B161" s="445"/>
      <c r="C161" s="445"/>
      <c r="D161" s="445"/>
      <c r="E161" s="445"/>
      <c r="F161" s="445"/>
      <c r="G161" s="445"/>
      <c r="H161" s="445"/>
      <c r="I161" s="445"/>
      <c r="J161" s="445"/>
      <c r="K161" s="445"/>
      <c r="L161" s="544"/>
      <c r="M161" s="445"/>
      <c r="N161" s="445"/>
      <c r="O161" s="445"/>
      <c r="P161" s="445"/>
      <c r="Q161" s="445"/>
      <c r="R161" s="445"/>
      <c r="S161" s="445"/>
      <c r="T161" s="445"/>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45"/>
      <c r="B162" s="445"/>
      <c r="C162" s="445"/>
      <c r="D162" s="445"/>
      <c r="E162" s="445"/>
      <c r="F162" s="445"/>
      <c r="G162" s="445"/>
      <c r="H162" s="445"/>
      <c r="I162" s="445"/>
      <c r="J162" s="445"/>
      <c r="K162" s="445"/>
      <c r="L162" s="544"/>
      <c r="M162" s="445"/>
      <c r="N162" s="445"/>
      <c r="O162" s="445"/>
      <c r="P162" s="445"/>
      <c r="Q162" s="445"/>
      <c r="R162" s="445"/>
      <c r="S162" s="445"/>
      <c r="T162" s="445"/>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45"/>
      <c r="B163" s="445"/>
      <c r="C163" s="445"/>
      <c r="D163" s="445"/>
      <c r="E163" s="445"/>
      <c r="F163" s="445"/>
      <c r="G163" s="445"/>
      <c r="H163" s="445"/>
      <c r="I163" s="445"/>
      <c r="J163" s="445"/>
      <c r="K163" s="445"/>
      <c r="L163" s="544"/>
      <c r="M163" s="445"/>
      <c r="N163" s="445"/>
      <c r="O163" s="445"/>
      <c r="P163" s="445"/>
      <c r="Q163" s="445"/>
      <c r="R163" s="445"/>
      <c r="S163" s="445"/>
      <c r="T163" s="445"/>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45"/>
      <c r="B164" s="445"/>
      <c r="C164" s="445"/>
      <c r="D164" s="445"/>
      <c r="E164" s="445"/>
      <c r="F164" s="445"/>
      <c r="G164" s="445"/>
      <c r="H164" s="445"/>
      <c r="I164" s="445"/>
      <c r="J164" s="445"/>
      <c r="K164" s="445"/>
      <c r="L164" s="544"/>
      <c r="M164" s="445"/>
      <c r="N164" s="445"/>
      <c r="O164" s="445"/>
      <c r="P164" s="445"/>
      <c r="Q164" s="445"/>
      <c r="R164" s="445"/>
      <c r="S164" s="445"/>
      <c r="T164" s="445"/>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45"/>
      <c r="B165" s="445"/>
      <c r="C165" s="445"/>
      <c r="D165" s="445"/>
      <c r="E165" s="445"/>
      <c r="F165" s="445"/>
      <c r="G165" s="445"/>
      <c r="H165" s="445"/>
      <c r="I165" s="445"/>
      <c r="J165" s="445"/>
      <c r="K165" s="445"/>
      <c r="L165" s="544"/>
      <c r="M165" s="445"/>
      <c r="N165" s="445"/>
      <c r="O165" s="445"/>
      <c r="P165" s="445"/>
      <c r="Q165" s="445"/>
      <c r="R165" s="445"/>
      <c r="S165" s="445"/>
      <c r="T165" s="445"/>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45"/>
      <c r="B166" s="445"/>
      <c r="C166" s="445"/>
      <c r="D166" s="445"/>
      <c r="E166" s="445"/>
      <c r="F166" s="445"/>
      <c r="G166" s="445"/>
      <c r="H166" s="445"/>
      <c r="I166" s="445"/>
      <c r="J166" s="445"/>
      <c r="K166" s="445"/>
      <c r="L166" s="544"/>
      <c r="M166" s="445"/>
      <c r="N166" s="445"/>
      <c r="O166" s="445"/>
      <c r="P166" s="445"/>
      <c r="Q166" s="445"/>
      <c r="R166" s="445"/>
      <c r="S166" s="445"/>
      <c r="T166" s="445"/>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45"/>
      <c r="B167" s="445"/>
      <c r="C167" s="445"/>
      <c r="D167" s="445"/>
      <c r="E167" s="445"/>
      <c r="F167" s="445"/>
      <c r="G167" s="445"/>
      <c r="H167" s="445"/>
      <c r="I167" s="445"/>
      <c r="J167" s="445"/>
      <c r="K167" s="445"/>
      <c r="L167" s="544"/>
      <c r="M167" s="445"/>
      <c r="N167" s="445"/>
      <c r="O167" s="445"/>
      <c r="P167" s="445"/>
      <c r="Q167" s="445"/>
      <c r="R167" s="445"/>
      <c r="S167" s="445"/>
      <c r="T167" s="445"/>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45"/>
      <c r="B168" s="445"/>
      <c r="C168" s="445"/>
      <c r="D168" s="445"/>
      <c r="E168" s="445"/>
      <c r="F168" s="445"/>
      <c r="G168" s="445"/>
      <c r="H168" s="445"/>
      <c r="I168" s="445"/>
      <c r="J168" s="445"/>
      <c r="K168" s="445"/>
      <c r="L168" s="544"/>
      <c r="M168" s="445"/>
      <c r="N168" s="445"/>
      <c r="O168" s="445"/>
      <c r="P168" s="445"/>
      <c r="Q168" s="445"/>
      <c r="R168" s="445"/>
      <c r="S168" s="445"/>
      <c r="T168" s="445"/>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20">
        <v>5501</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4"/>
      <c r="AZ200" s="424"/>
      <c r="BA200" s="424"/>
      <c r="BB200" s="424"/>
      <c r="BC200" s="424"/>
      <c r="BD200" s="621">
        <v>0</v>
      </c>
      <c r="BE200" s="236"/>
      <c r="BF200" s="236"/>
      <c r="BG200" s="236"/>
      <c r="BH200" s="236"/>
      <c r="BI200" s="236"/>
      <c r="BJ200" s="236"/>
      <c r="BK200" s="236"/>
      <c r="BL200" s="236"/>
      <c r="BM200" s="236"/>
      <c r="BN200" s="236"/>
      <c r="BO200" s="236"/>
    </row>
  </sheetData>
  <mergeCells count="63">
    <mergeCell ref="A93:B93"/>
    <mergeCell ref="A57:B57"/>
    <mergeCell ref="A58:B58"/>
    <mergeCell ref="A60:B61"/>
    <mergeCell ref="A53:A54"/>
    <mergeCell ref="A56:B56"/>
    <mergeCell ref="A81:A82"/>
    <mergeCell ref="A83:A88"/>
    <mergeCell ref="A90:B91"/>
    <mergeCell ref="A64:L64"/>
    <mergeCell ref="A65:B66"/>
    <mergeCell ref="D65:I65"/>
    <mergeCell ref="E90:F90"/>
    <mergeCell ref="G90:H90"/>
    <mergeCell ref="C90:D90"/>
    <mergeCell ref="A79:A80"/>
    <mergeCell ref="C65:C66"/>
    <mergeCell ref="C60:C61"/>
    <mergeCell ref="D60:I60"/>
    <mergeCell ref="A6:L6"/>
    <mergeCell ref="A9:A10"/>
    <mergeCell ref="B9:B10"/>
    <mergeCell ref="C9:C10"/>
    <mergeCell ref="D9:I9"/>
    <mergeCell ref="J9:K9"/>
    <mergeCell ref="L9:L10"/>
    <mergeCell ref="C102:E102"/>
    <mergeCell ref="F102:F103"/>
    <mergeCell ref="A94:B94"/>
    <mergeCell ref="A95:B95"/>
    <mergeCell ref="A98:A99"/>
    <mergeCell ref="B98:B99"/>
    <mergeCell ref="A102:A103"/>
    <mergeCell ref="B102:B103"/>
    <mergeCell ref="A51:A52"/>
    <mergeCell ref="L36:L37"/>
    <mergeCell ref="A38:A44"/>
    <mergeCell ref="A46:A47"/>
    <mergeCell ref="A92:B92"/>
    <mergeCell ref="A67:A72"/>
    <mergeCell ref="A73:A74"/>
    <mergeCell ref="A75:A78"/>
    <mergeCell ref="J60:J61"/>
    <mergeCell ref="C36:C37"/>
    <mergeCell ref="D36:I36"/>
    <mergeCell ref="J36:K36"/>
    <mergeCell ref="A36:A37"/>
    <mergeCell ref="B36:B37"/>
    <mergeCell ref="J65:K65"/>
    <mergeCell ref="L65:L66"/>
    <mergeCell ref="C26:C27"/>
    <mergeCell ref="D26:E26"/>
    <mergeCell ref="A11:A19"/>
    <mergeCell ref="A49:A50"/>
    <mergeCell ref="B49:B50"/>
    <mergeCell ref="C49:C50"/>
    <mergeCell ref="A26:B27"/>
    <mergeCell ref="A28:B28"/>
    <mergeCell ref="A29:B29"/>
    <mergeCell ref="A30:B30"/>
    <mergeCell ref="A31:B31"/>
    <mergeCell ref="A32:B32"/>
    <mergeCell ref="A33:B33"/>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sqref="A1:XFD104857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",[3]NOMBRE!B2," - ","( ",[3]NOMBRE!C2,[3]NOMBRE!D2,[3]NOMBRE!E2,[3]NOMBRE!F2,[3]NOMBRE!G2,"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",[3]NOMBRE!B3," - ","( ",[3]NOMBRE!C3,[3]NOMBRE!D3,[3]NOMBRE!E3,[3]NOMBRE!F3,[3]NOMBRE!G3,"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",[3]NOMBRE!B6," - ","( ",[3]NOMBRE!C6,[3]NOMBRE!D6," )")</f>
        <v>MES: MAYO - ( 05 )</v>
      </c>
      <c r="B4" s="428"/>
      <c r="C4" s="428"/>
      <c r="D4" s="428"/>
      <c r="E4" s="428"/>
      <c r="F4" s="428"/>
      <c r="G4" s="428"/>
      <c r="H4" s="428"/>
      <c r="I4" s="428"/>
      <c r="J4" s="428"/>
      <c r="K4" s="428"/>
      <c r="L4" s="431"/>
      <c r="V4" s="447"/>
    </row>
    <row r="5" spans="1:58" s="429" customFormat="1" ht="12.75" customHeight="1" x14ac:dyDescent="0.2">
      <c r="A5" s="427" t="str">
        <f>CONCATENATE("AÑO: ",[3]NOMBRE!B7)</f>
        <v>AÑO: 2013</v>
      </c>
      <c r="B5" s="428"/>
      <c r="C5" s="428"/>
      <c r="D5" s="428"/>
      <c r="E5" s="428"/>
      <c r="F5" s="428"/>
      <c r="G5" s="428"/>
      <c r="H5" s="428"/>
      <c r="I5" s="428"/>
      <c r="J5" s="428"/>
      <c r="K5" s="428"/>
      <c r="L5" s="431"/>
      <c r="V5" s="447"/>
    </row>
    <row r="6" spans="1:58" s="425" customFormat="1" ht="39.950000000000003" customHeight="1" x14ac:dyDescent="0.15">
      <c r="A6" s="697" t="s">
        <v>1</v>
      </c>
      <c r="B6" s="697"/>
      <c r="C6" s="697"/>
      <c r="D6" s="697"/>
      <c r="E6" s="697"/>
      <c r="F6" s="697"/>
      <c r="G6" s="697"/>
      <c r="H6" s="697"/>
      <c r="I6" s="697"/>
      <c r="J6" s="697"/>
      <c r="K6" s="697"/>
      <c r="L6" s="697"/>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82"/>
      <c r="B10" s="682"/>
      <c r="C10" s="676"/>
      <c r="D10" s="435" t="s">
        <v>10</v>
      </c>
      <c r="E10" s="438" t="s">
        <v>11</v>
      </c>
      <c r="F10" s="438" t="s">
        <v>12</v>
      </c>
      <c r="G10" s="438" t="s">
        <v>13</v>
      </c>
      <c r="H10" s="438" t="s">
        <v>14</v>
      </c>
      <c r="I10" s="450" t="s">
        <v>15</v>
      </c>
      <c r="J10" s="455" t="s">
        <v>16</v>
      </c>
      <c r="K10" s="457"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8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88"/>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88"/>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88"/>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88"/>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88"/>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88"/>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88"/>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84"/>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475"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91" t="s">
        <v>38</v>
      </c>
      <c r="B28" s="692"/>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93" t="s">
        <v>19</v>
      </c>
      <c r="B29" s="69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9" t="s">
        <v>24</v>
      </c>
      <c r="B30" s="69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91" t="s">
        <v>39</v>
      </c>
      <c r="B31" s="692"/>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93" t="s">
        <v>19</v>
      </c>
      <c r="B32" s="69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95" t="s">
        <v>24</v>
      </c>
      <c r="B33" s="696"/>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8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88"/>
      <c r="B39" s="470" t="s">
        <v>20</v>
      </c>
      <c r="C39" s="581">
        <f t="shared" si="10"/>
        <v>117</v>
      </c>
      <c r="D39" s="556">
        <v>47</v>
      </c>
      <c r="E39" s="557">
        <v>29</v>
      </c>
      <c r="F39" s="557">
        <v>6</v>
      </c>
      <c r="G39" s="557">
        <v>3</v>
      </c>
      <c r="H39" s="557">
        <v>30</v>
      </c>
      <c r="I39" s="554">
        <v>2</v>
      </c>
      <c r="J39" s="556">
        <v>56</v>
      </c>
      <c r="K39" s="554">
        <v>61</v>
      </c>
      <c r="L39" s="549">
        <v>117</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88"/>
      <c r="B40" s="470" t="s">
        <v>42</v>
      </c>
      <c r="C40" s="581">
        <f t="shared" si="10"/>
        <v>446</v>
      </c>
      <c r="D40" s="556">
        <v>1</v>
      </c>
      <c r="E40" s="557">
        <v>5</v>
      </c>
      <c r="F40" s="557">
        <v>11</v>
      </c>
      <c r="G40" s="557">
        <v>19</v>
      </c>
      <c r="H40" s="557">
        <v>366</v>
      </c>
      <c r="I40" s="554">
        <v>44</v>
      </c>
      <c r="J40" s="556">
        <v>177</v>
      </c>
      <c r="K40" s="554">
        <v>269</v>
      </c>
      <c r="L40" s="549">
        <v>446</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88"/>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88"/>
      <c r="B42" s="470" t="s">
        <v>23</v>
      </c>
      <c r="C42" s="581">
        <f t="shared" si="10"/>
        <v>64</v>
      </c>
      <c r="D42" s="556"/>
      <c r="E42" s="557">
        <v>1</v>
      </c>
      <c r="F42" s="557"/>
      <c r="G42" s="557">
        <v>2</v>
      </c>
      <c r="H42" s="557">
        <v>53</v>
      </c>
      <c r="I42" s="554">
        <v>8</v>
      </c>
      <c r="J42" s="556">
        <v>18</v>
      </c>
      <c r="K42" s="554">
        <v>46</v>
      </c>
      <c r="L42" s="549">
        <v>64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88"/>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84"/>
      <c r="B44" s="471" t="s">
        <v>27</v>
      </c>
      <c r="C44" s="561">
        <f t="shared" si="10"/>
        <v>627</v>
      </c>
      <c r="D44" s="577">
        <f>SUM(D38:D43)</f>
        <v>48</v>
      </c>
      <c r="E44" s="578">
        <f t="shared" ref="E44:L44" si="18">SUM(E38:E43)</f>
        <v>35</v>
      </c>
      <c r="F44" s="578">
        <f t="shared" si="18"/>
        <v>17</v>
      </c>
      <c r="G44" s="578">
        <f t="shared" si="18"/>
        <v>24</v>
      </c>
      <c r="H44" s="578">
        <f t="shared" si="18"/>
        <v>449</v>
      </c>
      <c r="I44" s="579">
        <f t="shared" si="18"/>
        <v>54</v>
      </c>
      <c r="J44" s="577">
        <f t="shared" si="18"/>
        <v>251</v>
      </c>
      <c r="K44" s="579">
        <f t="shared" si="18"/>
        <v>376</v>
      </c>
      <c r="L44" s="589">
        <f t="shared" si="18"/>
        <v>627</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36</v>
      </c>
      <c r="D45" s="590">
        <v>20</v>
      </c>
      <c r="E45" s="591">
        <v>6</v>
      </c>
      <c r="F45" s="591">
        <v>1</v>
      </c>
      <c r="G45" s="591"/>
      <c r="H45" s="591">
        <v>8</v>
      </c>
      <c r="I45" s="592">
        <v>1</v>
      </c>
      <c r="J45" s="590">
        <v>30</v>
      </c>
      <c r="K45" s="592">
        <v>6</v>
      </c>
      <c r="L45" s="586">
        <v>36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8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84"/>
      <c r="B47" s="482" t="s">
        <v>20</v>
      </c>
      <c r="C47" s="596">
        <f t="shared" si="10"/>
        <v>179</v>
      </c>
      <c r="D47" s="558">
        <v>36</v>
      </c>
      <c r="E47" s="559">
        <v>43</v>
      </c>
      <c r="F47" s="559">
        <v>20</v>
      </c>
      <c r="G47" s="559">
        <v>11</v>
      </c>
      <c r="H47" s="559">
        <v>66</v>
      </c>
      <c r="I47" s="560">
        <v>3</v>
      </c>
      <c r="J47" s="558">
        <v>88</v>
      </c>
      <c r="K47" s="560">
        <v>91</v>
      </c>
      <c r="L47" s="550">
        <v>179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84"/>
      <c r="B52" s="470" t="s">
        <v>47</v>
      </c>
      <c r="C52" s="552">
        <v>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84"/>
      <c r="B54" s="482" t="s">
        <v>47</v>
      </c>
      <c r="C54" s="553">
        <v>63</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85" t="s">
        <v>4</v>
      </c>
      <c r="B56" s="674"/>
      <c r="C56" s="488" t="s">
        <v>50</v>
      </c>
      <c r="D56" s="48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3" t="s">
        <v>33</v>
      </c>
      <c r="B57" s="653"/>
      <c r="C57" s="551">
        <v>21</v>
      </c>
      <c r="D57" s="551">
        <v>21</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58" t="s">
        <v>52</v>
      </c>
      <c r="B58" s="658"/>
      <c r="C58" s="575"/>
      <c r="D58" s="553">
        <v>2</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463"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48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64" t="s">
        <v>60</v>
      </c>
      <c r="B64" s="665"/>
      <c r="C64" s="665"/>
      <c r="D64" s="665"/>
      <c r="E64" s="665"/>
      <c r="F64" s="665"/>
      <c r="G64" s="665"/>
      <c r="H64" s="665"/>
      <c r="I64" s="665"/>
      <c r="J64" s="665"/>
      <c r="K64" s="665"/>
      <c r="L64" s="665"/>
      <c r="M64" s="625"/>
      <c r="N64" s="627"/>
      <c r="V64" s="452"/>
    </row>
    <row r="65" spans="1:67" ht="15" customHeight="1" x14ac:dyDescent="0.1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55"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61"/>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61"/>
      <c r="B69" s="501" t="s">
        <v>20</v>
      </c>
      <c r="C69" s="563">
        <f t="shared" si="19"/>
        <v>1</v>
      </c>
      <c r="D69" s="556"/>
      <c r="E69" s="557"/>
      <c r="F69" s="557"/>
      <c r="G69" s="557"/>
      <c r="H69" s="557">
        <v>1</v>
      </c>
      <c r="I69" s="554"/>
      <c r="J69" s="556"/>
      <c r="K69" s="554">
        <v>1</v>
      </c>
      <c r="L69" s="549">
        <v>1</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61"/>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61"/>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5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55"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5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55"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61"/>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61"/>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5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55"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5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55"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5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55"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61"/>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61"/>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61"/>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61"/>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5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v>
      </c>
      <c r="C104" s="594"/>
      <c r="D104" s="594">
        <v>1</v>
      </c>
      <c r="E104" s="594"/>
      <c r="F104" s="594">
        <v>1</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539" t="s">
        <v>95</v>
      </c>
      <c r="B108" s="48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539" t="s">
        <v>27</v>
      </c>
      <c r="B114" s="615">
        <f>SUM(B109:B113)</f>
        <v>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5996</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6" sqref="N6"/>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",[4]NOMBRE!B2," - ","( ",[4]NOMBRE!C2,[4]NOMBRE!D2,[4]NOMBRE!E2,[4]NOMBRE!F2,[4]NOMBRE!G2,"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",[4]NOMBRE!B3," - ","( ",[4]NOMBRE!C3,[4]NOMBRE!D3,[4]NOMBRE!E3,[4]NOMBRE!F3,[4]NOMBRE!G3,"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",[4]NOMBRE!B6," - ","( ",[4]NOMBRE!C6,[4]NOMBRE!D6," )")</f>
        <v>MES: JUNIO - ( 06 )</v>
      </c>
      <c r="B4" s="428"/>
      <c r="C4" s="428"/>
      <c r="D4" s="428"/>
      <c r="E4" s="428"/>
      <c r="F4" s="428"/>
      <c r="G4" s="428"/>
      <c r="H4" s="428"/>
      <c r="I4" s="428"/>
      <c r="J4" s="428"/>
      <c r="K4" s="428"/>
      <c r="L4" s="431"/>
      <c r="V4" s="447"/>
    </row>
    <row r="5" spans="1:58" s="429" customFormat="1" ht="12.75" customHeight="1" x14ac:dyDescent="0.2">
      <c r="A5" s="427" t="str">
        <f>CONCATENATE("AÑO: ",[4]NOMBRE!B7)</f>
        <v>AÑO: 2013</v>
      </c>
      <c r="B5" s="428"/>
      <c r="C5" s="428"/>
      <c r="D5" s="428"/>
      <c r="E5" s="428"/>
      <c r="F5" s="428"/>
      <c r="G5" s="428"/>
      <c r="H5" s="428"/>
      <c r="I5" s="428"/>
      <c r="J5" s="428"/>
      <c r="K5" s="428"/>
      <c r="L5" s="431"/>
      <c r="V5" s="447"/>
    </row>
    <row r="6" spans="1:58" s="425" customFormat="1" ht="39.950000000000003" customHeight="1" x14ac:dyDescent="0.15">
      <c r="A6" s="697" t="s">
        <v>1</v>
      </c>
      <c r="B6" s="697"/>
      <c r="C6" s="697"/>
      <c r="D6" s="697"/>
      <c r="E6" s="697"/>
      <c r="F6" s="697"/>
      <c r="G6" s="697"/>
      <c r="H6" s="697"/>
      <c r="I6" s="697"/>
      <c r="J6" s="697"/>
      <c r="K6" s="697"/>
      <c r="L6" s="697"/>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82"/>
      <c r="B10" s="682"/>
      <c r="C10" s="676"/>
      <c r="D10" s="435" t="s">
        <v>10</v>
      </c>
      <c r="E10" s="438" t="s">
        <v>11</v>
      </c>
      <c r="F10" s="438" t="s">
        <v>12</v>
      </c>
      <c r="G10" s="438" t="s">
        <v>13</v>
      </c>
      <c r="H10" s="438" t="s">
        <v>14</v>
      </c>
      <c r="I10" s="450" t="s">
        <v>15</v>
      </c>
      <c r="J10" s="455" t="s">
        <v>16</v>
      </c>
      <c r="K10" s="634"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8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88"/>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88"/>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88"/>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88"/>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88"/>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88"/>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88"/>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84"/>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3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91" t="s">
        <v>38</v>
      </c>
      <c r="B28" s="692"/>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93" t="s">
        <v>19</v>
      </c>
      <c r="B29" s="69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9" t="s">
        <v>24</v>
      </c>
      <c r="B30" s="69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91" t="s">
        <v>39</v>
      </c>
      <c r="B31" s="692"/>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93" t="s">
        <v>19</v>
      </c>
      <c r="B32" s="69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95" t="s">
        <v>24</v>
      </c>
      <c r="B33" s="696"/>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8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88"/>
      <c r="B39" s="470" t="s">
        <v>20</v>
      </c>
      <c r="C39" s="581">
        <f t="shared" si="10"/>
        <v>105</v>
      </c>
      <c r="D39" s="556">
        <v>34</v>
      </c>
      <c r="E39" s="557">
        <v>19</v>
      </c>
      <c r="F39" s="557">
        <v>11</v>
      </c>
      <c r="G39" s="557">
        <v>4</v>
      </c>
      <c r="H39" s="557">
        <v>36</v>
      </c>
      <c r="I39" s="554">
        <v>1</v>
      </c>
      <c r="J39" s="556">
        <v>45</v>
      </c>
      <c r="K39" s="554">
        <v>60</v>
      </c>
      <c r="L39" s="549">
        <v>105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88"/>
      <c r="B40" s="470" t="s">
        <v>42</v>
      </c>
      <c r="C40" s="581">
        <f t="shared" si="10"/>
        <v>395</v>
      </c>
      <c r="D40" s="556">
        <v>1</v>
      </c>
      <c r="E40" s="557">
        <v>1</v>
      </c>
      <c r="F40" s="557">
        <v>12</v>
      </c>
      <c r="G40" s="557">
        <v>27</v>
      </c>
      <c r="H40" s="557">
        <v>316</v>
      </c>
      <c r="I40" s="554">
        <v>38</v>
      </c>
      <c r="J40" s="556">
        <v>160</v>
      </c>
      <c r="K40" s="554">
        <v>235</v>
      </c>
      <c r="L40" s="549">
        <v>395</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88"/>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88"/>
      <c r="B42" s="470" t="s">
        <v>23</v>
      </c>
      <c r="C42" s="581">
        <f t="shared" si="10"/>
        <v>79</v>
      </c>
      <c r="D42" s="556"/>
      <c r="E42" s="557">
        <v>3</v>
      </c>
      <c r="F42" s="557">
        <v>6</v>
      </c>
      <c r="G42" s="557">
        <v>4</v>
      </c>
      <c r="H42" s="557">
        <v>60</v>
      </c>
      <c r="I42" s="554">
        <v>6</v>
      </c>
      <c r="J42" s="556">
        <v>25</v>
      </c>
      <c r="K42" s="554">
        <v>54</v>
      </c>
      <c r="L42" s="549">
        <v>79</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88"/>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84"/>
      <c r="B44" s="471" t="s">
        <v>27</v>
      </c>
      <c r="C44" s="561">
        <f t="shared" si="10"/>
        <v>579</v>
      </c>
      <c r="D44" s="577">
        <f>SUM(D38:D43)</f>
        <v>35</v>
      </c>
      <c r="E44" s="578">
        <f t="shared" ref="E44:L44" si="18">SUM(E38:E43)</f>
        <v>23</v>
      </c>
      <c r="F44" s="578">
        <f t="shared" si="18"/>
        <v>29</v>
      </c>
      <c r="G44" s="578">
        <f t="shared" si="18"/>
        <v>35</v>
      </c>
      <c r="H44" s="578">
        <f t="shared" si="18"/>
        <v>412</v>
      </c>
      <c r="I44" s="579">
        <f t="shared" si="18"/>
        <v>45</v>
      </c>
      <c r="J44" s="577">
        <f t="shared" si="18"/>
        <v>230</v>
      </c>
      <c r="K44" s="579">
        <f t="shared" si="18"/>
        <v>349</v>
      </c>
      <c r="L44" s="589">
        <f t="shared" si="18"/>
        <v>579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80</v>
      </c>
      <c r="D45" s="590">
        <v>19</v>
      </c>
      <c r="E45" s="591">
        <v>7</v>
      </c>
      <c r="F45" s="591">
        <v>2</v>
      </c>
      <c r="G45" s="591">
        <v>9</v>
      </c>
      <c r="H45" s="591">
        <v>42</v>
      </c>
      <c r="I45" s="592">
        <v>1</v>
      </c>
      <c r="J45" s="590">
        <v>39</v>
      </c>
      <c r="K45" s="592">
        <v>41</v>
      </c>
      <c r="L45" s="586">
        <v>80</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8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84"/>
      <c r="B47" s="482" t="s">
        <v>20</v>
      </c>
      <c r="C47" s="596">
        <f t="shared" si="10"/>
        <v>209</v>
      </c>
      <c r="D47" s="558">
        <v>42</v>
      </c>
      <c r="E47" s="559">
        <v>57</v>
      </c>
      <c r="F47" s="559">
        <v>38</v>
      </c>
      <c r="G47" s="559">
        <v>5</v>
      </c>
      <c r="H47" s="559">
        <v>65</v>
      </c>
      <c r="I47" s="560">
        <v>2</v>
      </c>
      <c r="J47" s="558">
        <v>96</v>
      </c>
      <c r="K47" s="560">
        <v>113</v>
      </c>
      <c r="L47" s="550">
        <v>209</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84"/>
      <c r="B52" s="470" t="s">
        <v>47</v>
      </c>
      <c r="C52" s="552">
        <v>5</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84"/>
      <c r="B54" s="482" t="s">
        <v>47</v>
      </c>
      <c r="C54" s="553">
        <v>32</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85" t="s">
        <v>4</v>
      </c>
      <c r="B56" s="674"/>
      <c r="C56" s="637" t="s">
        <v>50</v>
      </c>
      <c r="D56" s="63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3" t="s">
        <v>33</v>
      </c>
      <c r="B57" s="653"/>
      <c r="C57" s="551"/>
      <c r="D57" s="551"/>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58" t="s">
        <v>52</v>
      </c>
      <c r="B58" s="658"/>
      <c r="C58" s="575"/>
      <c r="D58" s="553">
        <v>13</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64" t="s">
        <v>60</v>
      </c>
      <c r="B64" s="665"/>
      <c r="C64" s="665"/>
      <c r="D64" s="665"/>
      <c r="E64" s="665"/>
      <c r="F64" s="665"/>
      <c r="G64" s="665"/>
      <c r="H64" s="665"/>
      <c r="I64" s="665"/>
      <c r="J64" s="665"/>
      <c r="K64" s="665"/>
      <c r="L64" s="665"/>
      <c r="M64" s="625"/>
      <c r="N64" s="627"/>
      <c r="V64" s="452"/>
    </row>
    <row r="65" spans="1:67" ht="15" customHeight="1" x14ac:dyDescent="0.1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55"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61"/>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61"/>
      <c r="B69" s="501" t="s">
        <v>20</v>
      </c>
      <c r="C69" s="563">
        <f t="shared" si="19"/>
        <v>5</v>
      </c>
      <c r="D69" s="556"/>
      <c r="E69" s="557"/>
      <c r="F69" s="557"/>
      <c r="G69" s="557">
        <v>1</v>
      </c>
      <c r="H69" s="557">
        <v>4</v>
      </c>
      <c r="I69" s="554"/>
      <c r="J69" s="556">
        <v>3</v>
      </c>
      <c r="K69" s="554">
        <v>2</v>
      </c>
      <c r="L69" s="549">
        <v>5</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61"/>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61"/>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5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55"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5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55"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61"/>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61"/>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5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55"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5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55"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5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55"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61"/>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61"/>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61"/>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61"/>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5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2</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16</v>
      </c>
      <c r="C104" s="594"/>
      <c r="D104" s="594">
        <v>7</v>
      </c>
      <c r="E104" s="594">
        <v>9</v>
      </c>
      <c r="F104" s="594">
        <v>16</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35" t="s">
        <v>95</v>
      </c>
      <c r="B108" s="63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5</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35" t="s">
        <v>27</v>
      </c>
      <c r="B114" s="615">
        <f>SUM(B109:B113)</f>
        <v>5</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5918</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22" workbookViewId="0">
      <selection activeCell="G13" sqref="G1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",[5]NOMBRE!B2," - ","( ",[5]NOMBRE!C2,[5]NOMBRE!D2,[5]NOMBRE!E2,[5]NOMBRE!F2,[5]NOMBRE!G2,"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",[5]NOMBRE!B3," - ","( ",[5]NOMBRE!C3,[5]NOMBRE!D3,[5]NOMBRE!E3,[5]NOMBRE!F3,[5]NOMBRE!G3,"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",[5]NOMBRE!B6," - ","( ",[5]NOMBRE!C6,[5]NOMBRE!D6," )")</f>
        <v>MES: JULIO - ( 07 )</v>
      </c>
      <c r="B4" s="428"/>
      <c r="C4" s="428"/>
      <c r="D4" s="428"/>
      <c r="E4" s="428"/>
      <c r="F4" s="428"/>
      <c r="G4" s="428"/>
      <c r="H4" s="428"/>
      <c r="I4" s="428"/>
      <c r="J4" s="428"/>
      <c r="K4" s="428"/>
      <c r="L4" s="431"/>
      <c r="V4" s="447"/>
    </row>
    <row r="5" spans="1:58" s="429" customFormat="1" ht="12.75" customHeight="1" x14ac:dyDescent="0.2">
      <c r="A5" s="427" t="str">
        <f>CONCATENATE("AÑO: ",[5]NOMBRE!B7)</f>
        <v>AÑO: 2013</v>
      </c>
      <c r="B5" s="428"/>
      <c r="C5" s="428"/>
      <c r="D5" s="428"/>
      <c r="E5" s="428"/>
      <c r="F5" s="428"/>
      <c r="G5" s="428"/>
      <c r="H5" s="428"/>
      <c r="I5" s="428"/>
      <c r="J5" s="428"/>
      <c r="K5" s="428"/>
      <c r="L5" s="431"/>
      <c r="V5" s="447"/>
    </row>
    <row r="6" spans="1:58" s="425" customFormat="1" ht="39.950000000000003" customHeight="1" x14ac:dyDescent="0.15">
      <c r="A6" s="697" t="s">
        <v>1</v>
      </c>
      <c r="B6" s="697"/>
      <c r="C6" s="697"/>
      <c r="D6" s="697"/>
      <c r="E6" s="697"/>
      <c r="F6" s="697"/>
      <c r="G6" s="697"/>
      <c r="H6" s="697"/>
      <c r="I6" s="697"/>
      <c r="J6" s="697"/>
      <c r="K6" s="697"/>
      <c r="L6" s="697"/>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82"/>
      <c r="B10" s="682"/>
      <c r="C10" s="676"/>
      <c r="D10" s="435" t="s">
        <v>10</v>
      </c>
      <c r="E10" s="438" t="s">
        <v>11</v>
      </c>
      <c r="F10" s="438" t="s">
        <v>12</v>
      </c>
      <c r="G10" s="438" t="s">
        <v>13</v>
      </c>
      <c r="H10" s="438" t="s">
        <v>14</v>
      </c>
      <c r="I10" s="450" t="s">
        <v>15</v>
      </c>
      <c r="J10" s="455" t="s">
        <v>16</v>
      </c>
      <c r="K10" s="642"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8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88"/>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88"/>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88"/>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88"/>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88"/>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88"/>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88"/>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84"/>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91" t="s">
        <v>38</v>
      </c>
      <c r="B28" s="692"/>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93" t="s">
        <v>19</v>
      </c>
      <c r="B29" s="69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9" t="s">
        <v>24</v>
      </c>
      <c r="B30" s="69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91" t="s">
        <v>39</v>
      </c>
      <c r="B31" s="692"/>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93" t="s">
        <v>19</v>
      </c>
      <c r="B32" s="69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95" t="s">
        <v>24</v>
      </c>
      <c r="B33" s="696"/>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8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88"/>
      <c r="B39" s="470" t="s">
        <v>20</v>
      </c>
      <c r="C39" s="581">
        <f t="shared" si="10"/>
        <v>83</v>
      </c>
      <c r="D39" s="556">
        <v>24</v>
      </c>
      <c r="E39" s="557">
        <v>22</v>
      </c>
      <c r="F39" s="557">
        <v>3</v>
      </c>
      <c r="G39" s="557">
        <v>2</v>
      </c>
      <c r="H39" s="557">
        <v>31</v>
      </c>
      <c r="I39" s="554">
        <v>1</v>
      </c>
      <c r="J39" s="556">
        <v>36</v>
      </c>
      <c r="K39" s="554">
        <v>47</v>
      </c>
      <c r="L39" s="549">
        <v>83</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88"/>
      <c r="B40" s="470" t="s">
        <v>42</v>
      </c>
      <c r="C40" s="581">
        <f t="shared" si="10"/>
        <v>171</v>
      </c>
      <c r="D40" s="556"/>
      <c r="E40" s="557">
        <v>1</v>
      </c>
      <c r="F40" s="557">
        <v>2</v>
      </c>
      <c r="G40" s="557">
        <v>2</v>
      </c>
      <c r="H40" s="557">
        <v>141</v>
      </c>
      <c r="I40" s="554">
        <v>25</v>
      </c>
      <c r="J40" s="556">
        <v>73</v>
      </c>
      <c r="K40" s="554">
        <v>98</v>
      </c>
      <c r="L40" s="549">
        <v>171</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88"/>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88"/>
      <c r="B42" s="470" t="s">
        <v>23</v>
      </c>
      <c r="C42" s="581">
        <f t="shared" si="10"/>
        <v>44</v>
      </c>
      <c r="D42" s="556">
        <v>1</v>
      </c>
      <c r="E42" s="557">
        <v>3</v>
      </c>
      <c r="F42" s="557">
        <v>2</v>
      </c>
      <c r="G42" s="557">
        <v>1</v>
      </c>
      <c r="H42" s="557">
        <v>34</v>
      </c>
      <c r="I42" s="554">
        <v>3</v>
      </c>
      <c r="J42" s="556">
        <v>18</v>
      </c>
      <c r="K42" s="554">
        <v>26</v>
      </c>
      <c r="L42" s="549">
        <v>44</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88"/>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84"/>
      <c r="B44" s="471" t="s">
        <v>27</v>
      </c>
      <c r="C44" s="561">
        <f t="shared" si="10"/>
        <v>298</v>
      </c>
      <c r="D44" s="577">
        <f>SUM(D38:D43)</f>
        <v>25</v>
      </c>
      <c r="E44" s="578">
        <f t="shared" ref="E44:L44" si="18">SUM(E38:E43)</f>
        <v>26</v>
      </c>
      <c r="F44" s="578">
        <f t="shared" si="18"/>
        <v>7</v>
      </c>
      <c r="G44" s="578">
        <f t="shared" si="18"/>
        <v>5</v>
      </c>
      <c r="H44" s="578">
        <f t="shared" si="18"/>
        <v>206</v>
      </c>
      <c r="I44" s="579">
        <f t="shared" si="18"/>
        <v>29</v>
      </c>
      <c r="J44" s="577">
        <f t="shared" si="18"/>
        <v>127</v>
      </c>
      <c r="K44" s="579">
        <f t="shared" si="18"/>
        <v>171</v>
      </c>
      <c r="L44" s="589">
        <f t="shared" si="18"/>
        <v>298</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106</v>
      </c>
      <c r="D45" s="590">
        <v>41</v>
      </c>
      <c r="E45" s="591">
        <v>24</v>
      </c>
      <c r="F45" s="591">
        <v>5</v>
      </c>
      <c r="G45" s="591">
        <v>4</v>
      </c>
      <c r="H45" s="591">
        <v>32</v>
      </c>
      <c r="I45" s="592"/>
      <c r="J45" s="590">
        <v>57</v>
      </c>
      <c r="K45" s="592">
        <v>49</v>
      </c>
      <c r="L45" s="586">
        <v>106</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8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84"/>
      <c r="B47" s="482" t="s">
        <v>20</v>
      </c>
      <c r="C47" s="596">
        <f t="shared" si="10"/>
        <v>140</v>
      </c>
      <c r="D47" s="558">
        <v>8</v>
      </c>
      <c r="E47" s="559">
        <v>25</v>
      </c>
      <c r="F47" s="559">
        <v>28</v>
      </c>
      <c r="G47" s="559">
        <v>5</v>
      </c>
      <c r="H47" s="559">
        <v>73</v>
      </c>
      <c r="I47" s="560">
        <v>1</v>
      </c>
      <c r="J47" s="558">
        <v>45</v>
      </c>
      <c r="K47" s="560">
        <v>95</v>
      </c>
      <c r="L47" s="550">
        <v>140</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84"/>
      <c r="B52" s="470" t="s">
        <v>47</v>
      </c>
      <c r="C52" s="552">
        <v>14</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84"/>
      <c r="B54" s="482" t="s">
        <v>47</v>
      </c>
      <c r="C54" s="553">
        <v>74</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85" t="s">
        <v>4</v>
      </c>
      <c r="B56" s="674"/>
      <c r="C56" s="638" t="s">
        <v>50</v>
      </c>
      <c r="D56" s="63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3" t="s">
        <v>33</v>
      </c>
      <c r="B57" s="653"/>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58" t="s">
        <v>52</v>
      </c>
      <c r="B58" s="658"/>
      <c r="C58" s="575"/>
      <c r="D58" s="553">
        <v>10</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3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3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64" t="s">
        <v>60</v>
      </c>
      <c r="B64" s="665"/>
      <c r="C64" s="665"/>
      <c r="D64" s="665"/>
      <c r="E64" s="665"/>
      <c r="F64" s="665"/>
      <c r="G64" s="665"/>
      <c r="H64" s="665"/>
      <c r="I64" s="665"/>
      <c r="J64" s="665"/>
      <c r="K64" s="665"/>
      <c r="L64" s="665"/>
      <c r="M64" s="625"/>
      <c r="N64" s="627"/>
      <c r="V64" s="452"/>
    </row>
    <row r="65" spans="1:67" ht="15" customHeight="1" x14ac:dyDescent="0.1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55"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61"/>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61"/>
      <c r="B69" s="501" t="s">
        <v>20</v>
      </c>
      <c r="C69" s="563">
        <f t="shared" si="19"/>
        <v>6</v>
      </c>
      <c r="D69" s="556"/>
      <c r="E69" s="557"/>
      <c r="F69" s="557">
        <v>1</v>
      </c>
      <c r="G69" s="557"/>
      <c r="H69" s="557">
        <v>5</v>
      </c>
      <c r="I69" s="554"/>
      <c r="J69" s="556">
        <v>3</v>
      </c>
      <c r="K69" s="554">
        <v>3</v>
      </c>
      <c r="L69" s="549">
        <v>6</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61"/>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61"/>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5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55"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5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55"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61"/>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61"/>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5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55"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5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55"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5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55"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61"/>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61"/>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61"/>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61"/>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5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1</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9</v>
      </c>
      <c r="C104" s="594"/>
      <c r="D104" s="594"/>
      <c r="E104" s="594">
        <v>9</v>
      </c>
      <c r="F104" s="594"/>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0" t="s">
        <v>95</v>
      </c>
      <c r="B108" s="63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0" t="s">
        <v>27</v>
      </c>
      <c r="B114" s="615">
        <f>SUM(B109:B113)</f>
        <v>1</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3515</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34" workbookViewId="0">
      <selection activeCell="G33" sqref="G33"/>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",[6]NOMBRE!B2," - ","( ",[6]NOMBRE!C2,[6]NOMBRE!D2,[6]NOMBRE!E2,[6]NOMBRE!F2,[6]NOMBRE!G2,"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",[6]NOMBRE!B3," - ","( ",[6]NOMBRE!C3,[6]NOMBRE!D3,[6]NOMBRE!E3,[6]NOMBRE!F3,[6]NOMBRE!G3,"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",[6]NOMBRE!B6," - ","( ",[6]NOMBRE!C6,[6]NOMBRE!D6," )")</f>
        <v>MES: AGOSTO - ( 08 )</v>
      </c>
      <c r="B4" s="428"/>
      <c r="C4" s="428"/>
      <c r="D4" s="428"/>
      <c r="E4" s="428"/>
      <c r="F4" s="428"/>
      <c r="G4" s="428"/>
      <c r="H4" s="428"/>
      <c r="I4" s="428"/>
      <c r="J4" s="428"/>
      <c r="K4" s="428"/>
      <c r="L4" s="431"/>
      <c r="V4" s="447"/>
    </row>
    <row r="5" spans="1:58" s="429" customFormat="1" ht="12.75" customHeight="1" x14ac:dyDescent="0.2">
      <c r="A5" s="427" t="str">
        <f>CONCATENATE("AÑO: ",[6]NOMBRE!B7)</f>
        <v>AÑO: 2013</v>
      </c>
      <c r="B5" s="428"/>
      <c r="C5" s="428"/>
      <c r="D5" s="428"/>
      <c r="E5" s="428"/>
      <c r="F5" s="428"/>
      <c r="G5" s="428"/>
      <c r="H5" s="428"/>
      <c r="I5" s="428"/>
      <c r="J5" s="428"/>
      <c r="K5" s="428"/>
      <c r="L5" s="431"/>
      <c r="V5" s="447"/>
    </row>
    <row r="6" spans="1:58" s="425" customFormat="1" ht="39.950000000000003" customHeight="1" x14ac:dyDescent="0.15">
      <c r="A6" s="697" t="s">
        <v>1</v>
      </c>
      <c r="B6" s="697"/>
      <c r="C6" s="697"/>
      <c r="D6" s="697"/>
      <c r="E6" s="697"/>
      <c r="F6" s="697"/>
      <c r="G6" s="697"/>
      <c r="H6" s="697"/>
      <c r="I6" s="697"/>
      <c r="J6" s="697"/>
      <c r="K6" s="697"/>
      <c r="L6" s="697"/>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82"/>
      <c r="B10" s="682"/>
      <c r="C10" s="676"/>
      <c r="D10" s="435" t="s">
        <v>10</v>
      </c>
      <c r="E10" s="438" t="s">
        <v>11</v>
      </c>
      <c r="F10" s="438" t="s">
        <v>12</v>
      </c>
      <c r="G10" s="438" t="s">
        <v>13</v>
      </c>
      <c r="H10" s="438" t="s">
        <v>14</v>
      </c>
      <c r="I10" s="450" t="s">
        <v>15</v>
      </c>
      <c r="J10" s="455" t="s">
        <v>16</v>
      </c>
      <c r="K10" s="644"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8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88"/>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88"/>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88"/>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88"/>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88"/>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88"/>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88"/>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84"/>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43"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91" t="s">
        <v>38</v>
      </c>
      <c r="B28" s="692"/>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93" t="s">
        <v>19</v>
      </c>
      <c r="B29" s="69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9" t="s">
        <v>24</v>
      </c>
      <c r="B30" s="69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91" t="s">
        <v>39</v>
      </c>
      <c r="B31" s="692"/>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93" t="s">
        <v>19</v>
      </c>
      <c r="B32" s="69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95" t="s">
        <v>24</v>
      </c>
      <c r="B33" s="696"/>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8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88"/>
      <c r="B39" s="470" t="s">
        <v>20</v>
      </c>
      <c r="C39" s="581">
        <f t="shared" si="10"/>
        <v>92</v>
      </c>
      <c r="D39" s="556">
        <v>19</v>
      </c>
      <c r="E39" s="557">
        <v>33</v>
      </c>
      <c r="F39" s="557">
        <v>5</v>
      </c>
      <c r="G39" s="557">
        <v>1</v>
      </c>
      <c r="H39" s="557">
        <v>33</v>
      </c>
      <c r="I39" s="554">
        <v>1</v>
      </c>
      <c r="J39" s="556">
        <v>35</v>
      </c>
      <c r="K39" s="554">
        <v>57</v>
      </c>
      <c r="L39" s="549">
        <v>92</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88"/>
      <c r="B40" s="470" t="s">
        <v>42</v>
      </c>
      <c r="C40" s="581">
        <f t="shared" si="10"/>
        <v>469</v>
      </c>
      <c r="D40" s="556">
        <v>1</v>
      </c>
      <c r="E40" s="557">
        <v>2</v>
      </c>
      <c r="F40" s="557">
        <v>13</v>
      </c>
      <c r="G40" s="557">
        <v>26</v>
      </c>
      <c r="H40" s="557">
        <v>378</v>
      </c>
      <c r="I40" s="554">
        <v>49</v>
      </c>
      <c r="J40" s="556">
        <v>167</v>
      </c>
      <c r="K40" s="554">
        <v>302</v>
      </c>
      <c r="L40" s="549">
        <v>469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88"/>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88"/>
      <c r="B42" s="470" t="s">
        <v>23</v>
      </c>
      <c r="C42" s="581">
        <f t="shared" si="10"/>
        <v>101</v>
      </c>
      <c r="D42" s="556"/>
      <c r="E42" s="557">
        <v>5</v>
      </c>
      <c r="F42" s="557">
        <v>5</v>
      </c>
      <c r="G42" s="557">
        <v>7</v>
      </c>
      <c r="H42" s="557">
        <v>76</v>
      </c>
      <c r="I42" s="554">
        <v>8</v>
      </c>
      <c r="J42" s="556">
        <v>33</v>
      </c>
      <c r="K42" s="554">
        <v>68</v>
      </c>
      <c r="L42" s="549">
        <v>101</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88"/>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84"/>
      <c r="B44" s="471" t="s">
        <v>27</v>
      </c>
      <c r="C44" s="561">
        <f t="shared" si="10"/>
        <v>662</v>
      </c>
      <c r="D44" s="577">
        <f>SUM(D38:D43)</f>
        <v>20</v>
      </c>
      <c r="E44" s="578">
        <f t="shared" ref="E44:L44" si="18">SUM(E38:E43)</f>
        <v>40</v>
      </c>
      <c r="F44" s="578">
        <f t="shared" si="18"/>
        <v>23</v>
      </c>
      <c r="G44" s="578">
        <f t="shared" si="18"/>
        <v>34</v>
      </c>
      <c r="H44" s="578">
        <f t="shared" si="18"/>
        <v>487</v>
      </c>
      <c r="I44" s="579">
        <f t="shared" si="18"/>
        <v>58</v>
      </c>
      <c r="J44" s="577">
        <f t="shared" si="18"/>
        <v>235</v>
      </c>
      <c r="K44" s="579">
        <f t="shared" si="18"/>
        <v>427</v>
      </c>
      <c r="L44" s="589">
        <f t="shared" si="18"/>
        <v>662</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109</v>
      </c>
      <c r="D45" s="590">
        <v>55</v>
      </c>
      <c r="E45" s="591">
        <v>17</v>
      </c>
      <c r="F45" s="591">
        <v>4</v>
      </c>
      <c r="G45" s="591">
        <v>3</v>
      </c>
      <c r="H45" s="591">
        <v>30</v>
      </c>
      <c r="I45" s="592"/>
      <c r="J45" s="590">
        <v>59</v>
      </c>
      <c r="K45" s="592">
        <v>50</v>
      </c>
      <c r="L45" s="586">
        <v>109</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8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84"/>
      <c r="B47" s="482" t="s">
        <v>20</v>
      </c>
      <c r="C47" s="596">
        <f t="shared" si="10"/>
        <v>112</v>
      </c>
      <c r="D47" s="558">
        <v>8</v>
      </c>
      <c r="E47" s="559">
        <v>19</v>
      </c>
      <c r="F47" s="559">
        <v>20</v>
      </c>
      <c r="G47" s="559">
        <v>1</v>
      </c>
      <c r="H47" s="559">
        <v>64</v>
      </c>
      <c r="I47" s="560"/>
      <c r="J47" s="558">
        <v>35</v>
      </c>
      <c r="K47" s="560">
        <v>77</v>
      </c>
      <c r="L47" s="550">
        <v>112</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84"/>
      <c r="B52" s="470" t="s">
        <v>47</v>
      </c>
      <c r="C52" s="552">
        <v>16</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84"/>
      <c r="B54" s="482" t="s">
        <v>47</v>
      </c>
      <c r="C54" s="553">
        <v>55</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85" t="s">
        <v>4</v>
      </c>
      <c r="B56" s="674"/>
      <c r="C56" s="647" t="s">
        <v>50</v>
      </c>
      <c r="D56" s="647"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3" t="s">
        <v>33</v>
      </c>
      <c r="B57" s="653"/>
      <c r="C57" s="551">
        <v>20</v>
      </c>
      <c r="D57" s="551">
        <v>20</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58" t="s">
        <v>52</v>
      </c>
      <c r="B58" s="658"/>
      <c r="C58" s="575"/>
      <c r="D58" s="553">
        <v>9</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6"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7"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64" t="s">
        <v>60</v>
      </c>
      <c r="B64" s="665"/>
      <c r="C64" s="665"/>
      <c r="D64" s="665"/>
      <c r="E64" s="665"/>
      <c r="F64" s="665"/>
      <c r="G64" s="665"/>
      <c r="H64" s="665"/>
      <c r="I64" s="665"/>
      <c r="J64" s="665"/>
      <c r="K64" s="665"/>
      <c r="L64" s="665"/>
      <c r="M64" s="625"/>
      <c r="N64" s="627"/>
      <c r="V64" s="452"/>
    </row>
    <row r="65" spans="1:67" ht="15" customHeight="1" x14ac:dyDescent="0.1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55"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61"/>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61"/>
      <c r="B69" s="501" t="s">
        <v>20</v>
      </c>
      <c r="C69" s="563">
        <f t="shared" si="19"/>
        <v>2</v>
      </c>
      <c r="D69" s="556"/>
      <c r="E69" s="557"/>
      <c r="F69" s="557"/>
      <c r="G69" s="557"/>
      <c r="H69" s="557">
        <v>2</v>
      </c>
      <c r="I69" s="554"/>
      <c r="J69" s="556">
        <v>2</v>
      </c>
      <c r="K69" s="554"/>
      <c r="L69" s="549">
        <v>2</v>
      </c>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f t="shared" si="22"/>
        <v>0</v>
      </c>
      <c r="BG69" s="444"/>
      <c r="BH69" s="444"/>
      <c r="BI69" s="444"/>
      <c r="BJ69" s="444"/>
      <c r="BK69" s="444"/>
      <c r="BL69" s="444"/>
      <c r="BM69" s="444"/>
      <c r="BN69" s="444"/>
      <c r="BO69" s="444"/>
    </row>
    <row r="70" spans="1:67" ht="15.95" customHeight="1" x14ac:dyDescent="0.15">
      <c r="A70" s="661"/>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61"/>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5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55"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5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55"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61"/>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61"/>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5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55"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5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55"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5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55"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61"/>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61"/>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61"/>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61"/>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5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8</v>
      </c>
      <c r="C104" s="594"/>
      <c r="D104" s="594">
        <v>4</v>
      </c>
      <c r="E104" s="594">
        <v>4</v>
      </c>
      <c r="F104" s="594">
        <v>2</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45" t="s">
        <v>95</v>
      </c>
      <c r="B108" s="647"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v>2</v>
      </c>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45" t="s">
        <v>27</v>
      </c>
      <c r="B114" s="615">
        <f>SUM(B109:B113)</f>
        <v>2</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6333</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workbookViewId="0">
      <selection activeCell="L8" sqref="L8"/>
    </sheetView>
  </sheetViews>
  <sheetFormatPr baseColWidth="10" defaultRowHeight="12.75" x14ac:dyDescent="0.2"/>
  <cols>
    <col min="1" max="1" width="26.42578125" style="214" customWidth="1"/>
    <col min="2" max="2" width="30" style="426" customWidth="1"/>
    <col min="3" max="3" width="12.7109375" style="426" customWidth="1"/>
    <col min="4" max="4" width="10.7109375" style="426" customWidth="1"/>
    <col min="5" max="5" width="10.85546875" style="426" customWidth="1"/>
    <col min="6" max="11" width="10.7109375" style="426" customWidth="1"/>
    <col min="12" max="12" width="10.7109375" style="212" customWidth="1"/>
    <col min="13" max="20" width="13.140625" style="426" customWidth="1"/>
    <col min="21" max="21" width="13.140625" style="445" customWidth="1"/>
    <col min="22" max="22" width="13.140625" style="208" customWidth="1"/>
    <col min="23" max="23" width="13.5703125" style="445" customWidth="1"/>
    <col min="24" max="28" width="14.140625" style="445" customWidth="1"/>
    <col min="29" max="52" width="13.140625" style="445" customWidth="1"/>
    <col min="53" max="58" width="13.140625" style="445" hidden="1" customWidth="1"/>
    <col min="59" max="60" width="13.140625" style="445" customWidth="1"/>
    <col min="61" max="74" width="12.5703125" style="445" customWidth="1"/>
    <col min="75" max="256" width="11.42578125" style="445"/>
    <col min="257" max="257" width="26.42578125" style="445" customWidth="1"/>
    <col min="258" max="258" width="30" style="445" customWidth="1"/>
    <col min="259" max="259" width="12.7109375" style="445" customWidth="1"/>
    <col min="260" max="260" width="10.7109375" style="445" customWidth="1"/>
    <col min="261" max="261" width="10.85546875" style="445" customWidth="1"/>
    <col min="262" max="268" width="10.7109375" style="445" customWidth="1"/>
    <col min="269" max="278" width="13.140625" style="445" customWidth="1"/>
    <col min="279" max="279" width="13.5703125" style="445" customWidth="1"/>
    <col min="280" max="284" width="14.140625" style="445" customWidth="1"/>
    <col min="285" max="308" width="13.140625" style="445" customWidth="1"/>
    <col min="309" max="314" width="0" style="445" hidden="1" customWidth="1"/>
    <col min="315" max="316" width="13.140625" style="445" customWidth="1"/>
    <col min="317" max="330" width="12.5703125" style="445" customWidth="1"/>
    <col min="331" max="512" width="11.42578125" style="445"/>
    <col min="513" max="513" width="26.42578125" style="445" customWidth="1"/>
    <col min="514" max="514" width="30" style="445" customWidth="1"/>
    <col min="515" max="515" width="12.7109375" style="445" customWidth="1"/>
    <col min="516" max="516" width="10.7109375" style="445" customWidth="1"/>
    <col min="517" max="517" width="10.85546875" style="445" customWidth="1"/>
    <col min="518" max="524" width="10.7109375" style="445" customWidth="1"/>
    <col min="525" max="534" width="13.140625" style="445" customWidth="1"/>
    <col min="535" max="535" width="13.5703125" style="445" customWidth="1"/>
    <col min="536" max="540" width="14.140625" style="445" customWidth="1"/>
    <col min="541" max="564" width="13.140625" style="445" customWidth="1"/>
    <col min="565" max="570" width="0" style="445" hidden="1" customWidth="1"/>
    <col min="571" max="572" width="13.140625" style="445" customWidth="1"/>
    <col min="573" max="586" width="12.5703125" style="445" customWidth="1"/>
    <col min="587" max="768" width="11.42578125" style="445"/>
    <col min="769" max="769" width="26.42578125" style="445" customWidth="1"/>
    <col min="770" max="770" width="30" style="445" customWidth="1"/>
    <col min="771" max="771" width="12.7109375" style="445" customWidth="1"/>
    <col min="772" max="772" width="10.7109375" style="445" customWidth="1"/>
    <col min="773" max="773" width="10.85546875" style="445" customWidth="1"/>
    <col min="774" max="780" width="10.7109375" style="445" customWidth="1"/>
    <col min="781" max="790" width="13.140625" style="445" customWidth="1"/>
    <col min="791" max="791" width="13.5703125" style="445" customWidth="1"/>
    <col min="792" max="796" width="14.140625" style="445" customWidth="1"/>
    <col min="797" max="820" width="13.140625" style="445" customWidth="1"/>
    <col min="821" max="826" width="0" style="445" hidden="1" customWidth="1"/>
    <col min="827" max="828" width="13.140625" style="445" customWidth="1"/>
    <col min="829" max="842" width="12.5703125" style="445" customWidth="1"/>
    <col min="843" max="1024" width="11.42578125" style="445"/>
    <col min="1025" max="1025" width="26.42578125" style="445" customWidth="1"/>
    <col min="1026" max="1026" width="30" style="445" customWidth="1"/>
    <col min="1027" max="1027" width="12.7109375" style="445" customWidth="1"/>
    <col min="1028" max="1028" width="10.7109375" style="445" customWidth="1"/>
    <col min="1029" max="1029" width="10.85546875" style="445" customWidth="1"/>
    <col min="1030" max="1036" width="10.7109375" style="445" customWidth="1"/>
    <col min="1037" max="1046" width="13.140625" style="445" customWidth="1"/>
    <col min="1047" max="1047" width="13.5703125" style="445" customWidth="1"/>
    <col min="1048" max="1052" width="14.140625" style="445" customWidth="1"/>
    <col min="1053" max="1076" width="13.140625" style="445" customWidth="1"/>
    <col min="1077" max="1082" width="0" style="445" hidden="1" customWidth="1"/>
    <col min="1083" max="1084" width="13.140625" style="445" customWidth="1"/>
    <col min="1085" max="1098" width="12.5703125" style="445" customWidth="1"/>
    <col min="1099" max="1280" width="11.42578125" style="445"/>
    <col min="1281" max="1281" width="26.42578125" style="445" customWidth="1"/>
    <col min="1282" max="1282" width="30" style="445" customWidth="1"/>
    <col min="1283" max="1283" width="12.7109375" style="445" customWidth="1"/>
    <col min="1284" max="1284" width="10.7109375" style="445" customWidth="1"/>
    <col min="1285" max="1285" width="10.85546875" style="445" customWidth="1"/>
    <col min="1286" max="1292" width="10.7109375" style="445" customWidth="1"/>
    <col min="1293" max="1302" width="13.140625" style="445" customWidth="1"/>
    <col min="1303" max="1303" width="13.5703125" style="445" customWidth="1"/>
    <col min="1304" max="1308" width="14.140625" style="445" customWidth="1"/>
    <col min="1309" max="1332" width="13.140625" style="445" customWidth="1"/>
    <col min="1333" max="1338" width="0" style="445" hidden="1" customWidth="1"/>
    <col min="1339" max="1340" width="13.140625" style="445" customWidth="1"/>
    <col min="1341" max="1354" width="12.5703125" style="445" customWidth="1"/>
    <col min="1355" max="1536" width="11.42578125" style="445"/>
    <col min="1537" max="1537" width="26.42578125" style="445" customWidth="1"/>
    <col min="1538" max="1538" width="30" style="445" customWidth="1"/>
    <col min="1539" max="1539" width="12.7109375" style="445" customWidth="1"/>
    <col min="1540" max="1540" width="10.7109375" style="445" customWidth="1"/>
    <col min="1541" max="1541" width="10.85546875" style="445" customWidth="1"/>
    <col min="1542" max="1548" width="10.7109375" style="445" customWidth="1"/>
    <col min="1549" max="1558" width="13.140625" style="445" customWidth="1"/>
    <col min="1559" max="1559" width="13.5703125" style="445" customWidth="1"/>
    <col min="1560" max="1564" width="14.140625" style="445" customWidth="1"/>
    <col min="1565" max="1588" width="13.140625" style="445" customWidth="1"/>
    <col min="1589" max="1594" width="0" style="445" hidden="1" customWidth="1"/>
    <col min="1595" max="1596" width="13.140625" style="445" customWidth="1"/>
    <col min="1597" max="1610" width="12.5703125" style="445" customWidth="1"/>
    <col min="1611" max="1792" width="11.42578125" style="445"/>
    <col min="1793" max="1793" width="26.42578125" style="445" customWidth="1"/>
    <col min="1794" max="1794" width="30" style="445" customWidth="1"/>
    <col min="1795" max="1795" width="12.7109375" style="445" customWidth="1"/>
    <col min="1796" max="1796" width="10.7109375" style="445" customWidth="1"/>
    <col min="1797" max="1797" width="10.85546875" style="445" customWidth="1"/>
    <col min="1798" max="1804" width="10.7109375" style="445" customWidth="1"/>
    <col min="1805" max="1814" width="13.140625" style="445" customWidth="1"/>
    <col min="1815" max="1815" width="13.5703125" style="445" customWidth="1"/>
    <col min="1816" max="1820" width="14.140625" style="445" customWidth="1"/>
    <col min="1821" max="1844" width="13.140625" style="445" customWidth="1"/>
    <col min="1845" max="1850" width="0" style="445" hidden="1" customWidth="1"/>
    <col min="1851" max="1852" width="13.140625" style="445" customWidth="1"/>
    <col min="1853" max="1866" width="12.5703125" style="445" customWidth="1"/>
    <col min="1867" max="2048" width="11.42578125" style="445"/>
    <col min="2049" max="2049" width="26.42578125" style="445" customWidth="1"/>
    <col min="2050" max="2050" width="30" style="445" customWidth="1"/>
    <col min="2051" max="2051" width="12.7109375" style="445" customWidth="1"/>
    <col min="2052" max="2052" width="10.7109375" style="445" customWidth="1"/>
    <col min="2053" max="2053" width="10.85546875" style="445" customWidth="1"/>
    <col min="2054" max="2060" width="10.7109375" style="445" customWidth="1"/>
    <col min="2061" max="2070" width="13.140625" style="445" customWidth="1"/>
    <col min="2071" max="2071" width="13.5703125" style="445" customWidth="1"/>
    <col min="2072" max="2076" width="14.140625" style="445" customWidth="1"/>
    <col min="2077" max="2100" width="13.140625" style="445" customWidth="1"/>
    <col min="2101" max="2106" width="0" style="445" hidden="1" customWidth="1"/>
    <col min="2107" max="2108" width="13.140625" style="445" customWidth="1"/>
    <col min="2109" max="2122" width="12.5703125" style="445" customWidth="1"/>
    <col min="2123" max="2304" width="11.42578125" style="445"/>
    <col min="2305" max="2305" width="26.42578125" style="445" customWidth="1"/>
    <col min="2306" max="2306" width="30" style="445" customWidth="1"/>
    <col min="2307" max="2307" width="12.7109375" style="445" customWidth="1"/>
    <col min="2308" max="2308" width="10.7109375" style="445" customWidth="1"/>
    <col min="2309" max="2309" width="10.85546875" style="445" customWidth="1"/>
    <col min="2310" max="2316" width="10.7109375" style="445" customWidth="1"/>
    <col min="2317" max="2326" width="13.140625" style="445" customWidth="1"/>
    <col min="2327" max="2327" width="13.5703125" style="445" customWidth="1"/>
    <col min="2328" max="2332" width="14.140625" style="445" customWidth="1"/>
    <col min="2333" max="2356" width="13.140625" style="445" customWidth="1"/>
    <col min="2357" max="2362" width="0" style="445" hidden="1" customWidth="1"/>
    <col min="2363" max="2364" width="13.140625" style="445" customWidth="1"/>
    <col min="2365" max="2378" width="12.5703125" style="445" customWidth="1"/>
    <col min="2379" max="2560" width="11.42578125" style="445"/>
    <col min="2561" max="2561" width="26.42578125" style="445" customWidth="1"/>
    <col min="2562" max="2562" width="30" style="445" customWidth="1"/>
    <col min="2563" max="2563" width="12.7109375" style="445" customWidth="1"/>
    <col min="2564" max="2564" width="10.7109375" style="445" customWidth="1"/>
    <col min="2565" max="2565" width="10.85546875" style="445" customWidth="1"/>
    <col min="2566" max="2572" width="10.7109375" style="445" customWidth="1"/>
    <col min="2573" max="2582" width="13.140625" style="445" customWidth="1"/>
    <col min="2583" max="2583" width="13.5703125" style="445" customWidth="1"/>
    <col min="2584" max="2588" width="14.140625" style="445" customWidth="1"/>
    <col min="2589" max="2612" width="13.140625" style="445" customWidth="1"/>
    <col min="2613" max="2618" width="0" style="445" hidden="1" customWidth="1"/>
    <col min="2619" max="2620" width="13.140625" style="445" customWidth="1"/>
    <col min="2621" max="2634" width="12.5703125" style="445" customWidth="1"/>
    <col min="2635" max="2816" width="11.42578125" style="445"/>
    <col min="2817" max="2817" width="26.42578125" style="445" customWidth="1"/>
    <col min="2818" max="2818" width="30" style="445" customWidth="1"/>
    <col min="2819" max="2819" width="12.7109375" style="445" customWidth="1"/>
    <col min="2820" max="2820" width="10.7109375" style="445" customWidth="1"/>
    <col min="2821" max="2821" width="10.85546875" style="445" customWidth="1"/>
    <col min="2822" max="2828" width="10.7109375" style="445" customWidth="1"/>
    <col min="2829" max="2838" width="13.140625" style="445" customWidth="1"/>
    <col min="2839" max="2839" width="13.5703125" style="445" customWidth="1"/>
    <col min="2840" max="2844" width="14.140625" style="445" customWidth="1"/>
    <col min="2845" max="2868" width="13.140625" style="445" customWidth="1"/>
    <col min="2869" max="2874" width="0" style="445" hidden="1" customWidth="1"/>
    <col min="2875" max="2876" width="13.140625" style="445" customWidth="1"/>
    <col min="2877" max="2890" width="12.5703125" style="445" customWidth="1"/>
    <col min="2891" max="3072" width="11.42578125" style="445"/>
    <col min="3073" max="3073" width="26.42578125" style="445" customWidth="1"/>
    <col min="3074" max="3074" width="30" style="445" customWidth="1"/>
    <col min="3075" max="3075" width="12.7109375" style="445" customWidth="1"/>
    <col min="3076" max="3076" width="10.7109375" style="445" customWidth="1"/>
    <col min="3077" max="3077" width="10.85546875" style="445" customWidth="1"/>
    <col min="3078" max="3084" width="10.7109375" style="445" customWidth="1"/>
    <col min="3085" max="3094" width="13.140625" style="445" customWidth="1"/>
    <col min="3095" max="3095" width="13.5703125" style="445" customWidth="1"/>
    <col min="3096" max="3100" width="14.140625" style="445" customWidth="1"/>
    <col min="3101" max="3124" width="13.140625" style="445" customWidth="1"/>
    <col min="3125" max="3130" width="0" style="445" hidden="1" customWidth="1"/>
    <col min="3131" max="3132" width="13.140625" style="445" customWidth="1"/>
    <col min="3133" max="3146" width="12.5703125" style="445" customWidth="1"/>
    <col min="3147" max="3328" width="11.42578125" style="445"/>
    <col min="3329" max="3329" width="26.42578125" style="445" customWidth="1"/>
    <col min="3330" max="3330" width="30" style="445" customWidth="1"/>
    <col min="3331" max="3331" width="12.7109375" style="445" customWidth="1"/>
    <col min="3332" max="3332" width="10.7109375" style="445" customWidth="1"/>
    <col min="3333" max="3333" width="10.85546875" style="445" customWidth="1"/>
    <col min="3334" max="3340" width="10.7109375" style="445" customWidth="1"/>
    <col min="3341" max="3350" width="13.140625" style="445" customWidth="1"/>
    <col min="3351" max="3351" width="13.5703125" style="445" customWidth="1"/>
    <col min="3352" max="3356" width="14.140625" style="445" customWidth="1"/>
    <col min="3357" max="3380" width="13.140625" style="445" customWidth="1"/>
    <col min="3381" max="3386" width="0" style="445" hidden="1" customWidth="1"/>
    <col min="3387" max="3388" width="13.140625" style="445" customWidth="1"/>
    <col min="3389" max="3402" width="12.5703125" style="445" customWidth="1"/>
    <col min="3403" max="3584" width="11.42578125" style="445"/>
    <col min="3585" max="3585" width="26.42578125" style="445" customWidth="1"/>
    <col min="3586" max="3586" width="30" style="445" customWidth="1"/>
    <col min="3587" max="3587" width="12.7109375" style="445" customWidth="1"/>
    <col min="3588" max="3588" width="10.7109375" style="445" customWidth="1"/>
    <col min="3589" max="3589" width="10.85546875" style="445" customWidth="1"/>
    <col min="3590" max="3596" width="10.7109375" style="445" customWidth="1"/>
    <col min="3597" max="3606" width="13.140625" style="445" customWidth="1"/>
    <col min="3607" max="3607" width="13.5703125" style="445" customWidth="1"/>
    <col min="3608" max="3612" width="14.140625" style="445" customWidth="1"/>
    <col min="3613" max="3636" width="13.140625" style="445" customWidth="1"/>
    <col min="3637" max="3642" width="0" style="445" hidden="1" customWidth="1"/>
    <col min="3643" max="3644" width="13.140625" style="445" customWidth="1"/>
    <col min="3645" max="3658" width="12.5703125" style="445" customWidth="1"/>
    <col min="3659" max="3840" width="11.42578125" style="445"/>
    <col min="3841" max="3841" width="26.42578125" style="445" customWidth="1"/>
    <col min="3842" max="3842" width="30" style="445" customWidth="1"/>
    <col min="3843" max="3843" width="12.7109375" style="445" customWidth="1"/>
    <col min="3844" max="3844" width="10.7109375" style="445" customWidth="1"/>
    <col min="3845" max="3845" width="10.85546875" style="445" customWidth="1"/>
    <col min="3846" max="3852" width="10.7109375" style="445" customWidth="1"/>
    <col min="3853" max="3862" width="13.140625" style="445" customWidth="1"/>
    <col min="3863" max="3863" width="13.5703125" style="445" customWidth="1"/>
    <col min="3864" max="3868" width="14.140625" style="445" customWidth="1"/>
    <col min="3869" max="3892" width="13.140625" style="445" customWidth="1"/>
    <col min="3893" max="3898" width="0" style="445" hidden="1" customWidth="1"/>
    <col min="3899" max="3900" width="13.140625" style="445" customWidth="1"/>
    <col min="3901" max="3914" width="12.5703125" style="445" customWidth="1"/>
    <col min="3915" max="4096" width="11.42578125" style="445"/>
    <col min="4097" max="4097" width="26.42578125" style="445" customWidth="1"/>
    <col min="4098" max="4098" width="30" style="445" customWidth="1"/>
    <col min="4099" max="4099" width="12.7109375" style="445" customWidth="1"/>
    <col min="4100" max="4100" width="10.7109375" style="445" customWidth="1"/>
    <col min="4101" max="4101" width="10.85546875" style="445" customWidth="1"/>
    <col min="4102" max="4108" width="10.7109375" style="445" customWidth="1"/>
    <col min="4109" max="4118" width="13.140625" style="445" customWidth="1"/>
    <col min="4119" max="4119" width="13.5703125" style="445" customWidth="1"/>
    <col min="4120" max="4124" width="14.140625" style="445" customWidth="1"/>
    <col min="4125" max="4148" width="13.140625" style="445" customWidth="1"/>
    <col min="4149" max="4154" width="0" style="445" hidden="1" customWidth="1"/>
    <col min="4155" max="4156" width="13.140625" style="445" customWidth="1"/>
    <col min="4157" max="4170" width="12.5703125" style="445" customWidth="1"/>
    <col min="4171" max="4352" width="11.42578125" style="445"/>
    <col min="4353" max="4353" width="26.42578125" style="445" customWidth="1"/>
    <col min="4354" max="4354" width="30" style="445" customWidth="1"/>
    <col min="4355" max="4355" width="12.7109375" style="445" customWidth="1"/>
    <col min="4356" max="4356" width="10.7109375" style="445" customWidth="1"/>
    <col min="4357" max="4357" width="10.85546875" style="445" customWidth="1"/>
    <col min="4358" max="4364" width="10.7109375" style="445" customWidth="1"/>
    <col min="4365" max="4374" width="13.140625" style="445" customWidth="1"/>
    <col min="4375" max="4375" width="13.5703125" style="445" customWidth="1"/>
    <col min="4376" max="4380" width="14.140625" style="445" customWidth="1"/>
    <col min="4381" max="4404" width="13.140625" style="445" customWidth="1"/>
    <col min="4405" max="4410" width="0" style="445" hidden="1" customWidth="1"/>
    <col min="4411" max="4412" width="13.140625" style="445" customWidth="1"/>
    <col min="4413" max="4426" width="12.5703125" style="445" customWidth="1"/>
    <col min="4427" max="4608" width="11.42578125" style="445"/>
    <col min="4609" max="4609" width="26.42578125" style="445" customWidth="1"/>
    <col min="4610" max="4610" width="30" style="445" customWidth="1"/>
    <col min="4611" max="4611" width="12.7109375" style="445" customWidth="1"/>
    <col min="4612" max="4612" width="10.7109375" style="445" customWidth="1"/>
    <col min="4613" max="4613" width="10.85546875" style="445" customWidth="1"/>
    <col min="4614" max="4620" width="10.7109375" style="445" customWidth="1"/>
    <col min="4621" max="4630" width="13.140625" style="445" customWidth="1"/>
    <col min="4631" max="4631" width="13.5703125" style="445" customWidth="1"/>
    <col min="4632" max="4636" width="14.140625" style="445" customWidth="1"/>
    <col min="4637" max="4660" width="13.140625" style="445" customWidth="1"/>
    <col min="4661" max="4666" width="0" style="445" hidden="1" customWidth="1"/>
    <col min="4667" max="4668" width="13.140625" style="445" customWidth="1"/>
    <col min="4669" max="4682" width="12.5703125" style="445" customWidth="1"/>
    <col min="4683" max="4864" width="11.42578125" style="445"/>
    <col min="4865" max="4865" width="26.42578125" style="445" customWidth="1"/>
    <col min="4866" max="4866" width="30" style="445" customWidth="1"/>
    <col min="4867" max="4867" width="12.7109375" style="445" customWidth="1"/>
    <col min="4868" max="4868" width="10.7109375" style="445" customWidth="1"/>
    <col min="4869" max="4869" width="10.85546875" style="445" customWidth="1"/>
    <col min="4870" max="4876" width="10.7109375" style="445" customWidth="1"/>
    <col min="4877" max="4886" width="13.140625" style="445" customWidth="1"/>
    <col min="4887" max="4887" width="13.5703125" style="445" customWidth="1"/>
    <col min="4888" max="4892" width="14.140625" style="445" customWidth="1"/>
    <col min="4893" max="4916" width="13.140625" style="445" customWidth="1"/>
    <col min="4917" max="4922" width="0" style="445" hidden="1" customWidth="1"/>
    <col min="4923" max="4924" width="13.140625" style="445" customWidth="1"/>
    <col min="4925" max="4938" width="12.5703125" style="445" customWidth="1"/>
    <col min="4939" max="5120" width="11.42578125" style="445"/>
    <col min="5121" max="5121" width="26.42578125" style="445" customWidth="1"/>
    <col min="5122" max="5122" width="30" style="445" customWidth="1"/>
    <col min="5123" max="5123" width="12.7109375" style="445" customWidth="1"/>
    <col min="5124" max="5124" width="10.7109375" style="445" customWidth="1"/>
    <col min="5125" max="5125" width="10.85546875" style="445" customWidth="1"/>
    <col min="5126" max="5132" width="10.7109375" style="445" customWidth="1"/>
    <col min="5133" max="5142" width="13.140625" style="445" customWidth="1"/>
    <col min="5143" max="5143" width="13.5703125" style="445" customWidth="1"/>
    <col min="5144" max="5148" width="14.140625" style="445" customWidth="1"/>
    <col min="5149" max="5172" width="13.140625" style="445" customWidth="1"/>
    <col min="5173" max="5178" width="0" style="445" hidden="1" customWidth="1"/>
    <col min="5179" max="5180" width="13.140625" style="445" customWidth="1"/>
    <col min="5181" max="5194" width="12.5703125" style="445" customWidth="1"/>
    <col min="5195" max="5376" width="11.42578125" style="445"/>
    <col min="5377" max="5377" width="26.42578125" style="445" customWidth="1"/>
    <col min="5378" max="5378" width="30" style="445" customWidth="1"/>
    <col min="5379" max="5379" width="12.7109375" style="445" customWidth="1"/>
    <col min="5380" max="5380" width="10.7109375" style="445" customWidth="1"/>
    <col min="5381" max="5381" width="10.85546875" style="445" customWidth="1"/>
    <col min="5382" max="5388" width="10.7109375" style="445" customWidth="1"/>
    <col min="5389" max="5398" width="13.140625" style="445" customWidth="1"/>
    <col min="5399" max="5399" width="13.5703125" style="445" customWidth="1"/>
    <col min="5400" max="5404" width="14.140625" style="445" customWidth="1"/>
    <col min="5405" max="5428" width="13.140625" style="445" customWidth="1"/>
    <col min="5429" max="5434" width="0" style="445" hidden="1" customWidth="1"/>
    <col min="5435" max="5436" width="13.140625" style="445" customWidth="1"/>
    <col min="5437" max="5450" width="12.5703125" style="445" customWidth="1"/>
    <col min="5451" max="5632" width="11.42578125" style="445"/>
    <col min="5633" max="5633" width="26.42578125" style="445" customWidth="1"/>
    <col min="5634" max="5634" width="30" style="445" customWidth="1"/>
    <col min="5635" max="5635" width="12.7109375" style="445" customWidth="1"/>
    <col min="5636" max="5636" width="10.7109375" style="445" customWidth="1"/>
    <col min="5637" max="5637" width="10.85546875" style="445" customWidth="1"/>
    <col min="5638" max="5644" width="10.7109375" style="445" customWidth="1"/>
    <col min="5645" max="5654" width="13.140625" style="445" customWidth="1"/>
    <col min="5655" max="5655" width="13.5703125" style="445" customWidth="1"/>
    <col min="5656" max="5660" width="14.140625" style="445" customWidth="1"/>
    <col min="5661" max="5684" width="13.140625" style="445" customWidth="1"/>
    <col min="5685" max="5690" width="0" style="445" hidden="1" customWidth="1"/>
    <col min="5691" max="5692" width="13.140625" style="445" customWidth="1"/>
    <col min="5693" max="5706" width="12.5703125" style="445" customWidth="1"/>
    <col min="5707" max="5888" width="11.42578125" style="445"/>
    <col min="5889" max="5889" width="26.42578125" style="445" customWidth="1"/>
    <col min="5890" max="5890" width="30" style="445" customWidth="1"/>
    <col min="5891" max="5891" width="12.7109375" style="445" customWidth="1"/>
    <col min="5892" max="5892" width="10.7109375" style="445" customWidth="1"/>
    <col min="5893" max="5893" width="10.85546875" style="445" customWidth="1"/>
    <col min="5894" max="5900" width="10.7109375" style="445" customWidth="1"/>
    <col min="5901" max="5910" width="13.140625" style="445" customWidth="1"/>
    <col min="5911" max="5911" width="13.5703125" style="445" customWidth="1"/>
    <col min="5912" max="5916" width="14.140625" style="445" customWidth="1"/>
    <col min="5917" max="5940" width="13.140625" style="445" customWidth="1"/>
    <col min="5941" max="5946" width="0" style="445" hidden="1" customWidth="1"/>
    <col min="5947" max="5948" width="13.140625" style="445" customWidth="1"/>
    <col min="5949" max="5962" width="12.5703125" style="445" customWidth="1"/>
    <col min="5963" max="6144" width="11.42578125" style="445"/>
    <col min="6145" max="6145" width="26.42578125" style="445" customWidth="1"/>
    <col min="6146" max="6146" width="30" style="445" customWidth="1"/>
    <col min="6147" max="6147" width="12.7109375" style="445" customWidth="1"/>
    <col min="6148" max="6148" width="10.7109375" style="445" customWidth="1"/>
    <col min="6149" max="6149" width="10.85546875" style="445" customWidth="1"/>
    <col min="6150" max="6156" width="10.7109375" style="445" customWidth="1"/>
    <col min="6157" max="6166" width="13.140625" style="445" customWidth="1"/>
    <col min="6167" max="6167" width="13.5703125" style="445" customWidth="1"/>
    <col min="6168" max="6172" width="14.140625" style="445" customWidth="1"/>
    <col min="6173" max="6196" width="13.140625" style="445" customWidth="1"/>
    <col min="6197" max="6202" width="0" style="445" hidden="1" customWidth="1"/>
    <col min="6203" max="6204" width="13.140625" style="445" customWidth="1"/>
    <col min="6205" max="6218" width="12.5703125" style="445" customWidth="1"/>
    <col min="6219" max="6400" width="11.42578125" style="445"/>
    <col min="6401" max="6401" width="26.42578125" style="445" customWidth="1"/>
    <col min="6402" max="6402" width="30" style="445" customWidth="1"/>
    <col min="6403" max="6403" width="12.7109375" style="445" customWidth="1"/>
    <col min="6404" max="6404" width="10.7109375" style="445" customWidth="1"/>
    <col min="6405" max="6405" width="10.85546875" style="445" customWidth="1"/>
    <col min="6406" max="6412" width="10.7109375" style="445" customWidth="1"/>
    <col min="6413" max="6422" width="13.140625" style="445" customWidth="1"/>
    <col min="6423" max="6423" width="13.5703125" style="445" customWidth="1"/>
    <col min="6424" max="6428" width="14.140625" style="445" customWidth="1"/>
    <col min="6429" max="6452" width="13.140625" style="445" customWidth="1"/>
    <col min="6453" max="6458" width="0" style="445" hidden="1" customWidth="1"/>
    <col min="6459" max="6460" width="13.140625" style="445" customWidth="1"/>
    <col min="6461" max="6474" width="12.5703125" style="445" customWidth="1"/>
    <col min="6475" max="6656" width="11.42578125" style="445"/>
    <col min="6657" max="6657" width="26.42578125" style="445" customWidth="1"/>
    <col min="6658" max="6658" width="30" style="445" customWidth="1"/>
    <col min="6659" max="6659" width="12.7109375" style="445" customWidth="1"/>
    <col min="6660" max="6660" width="10.7109375" style="445" customWidth="1"/>
    <col min="6661" max="6661" width="10.85546875" style="445" customWidth="1"/>
    <col min="6662" max="6668" width="10.7109375" style="445" customWidth="1"/>
    <col min="6669" max="6678" width="13.140625" style="445" customWidth="1"/>
    <col min="6679" max="6679" width="13.5703125" style="445" customWidth="1"/>
    <col min="6680" max="6684" width="14.140625" style="445" customWidth="1"/>
    <col min="6685" max="6708" width="13.140625" style="445" customWidth="1"/>
    <col min="6709" max="6714" width="0" style="445" hidden="1" customWidth="1"/>
    <col min="6715" max="6716" width="13.140625" style="445" customWidth="1"/>
    <col min="6717" max="6730" width="12.5703125" style="445" customWidth="1"/>
    <col min="6731" max="6912" width="11.42578125" style="445"/>
    <col min="6913" max="6913" width="26.42578125" style="445" customWidth="1"/>
    <col min="6914" max="6914" width="30" style="445" customWidth="1"/>
    <col min="6915" max="6915" width="12.7109375" style="445" customWidth="1"/>
    <col min="6916" max="6916" width="10.7109375" style="445" customWidth="1"/>
    <col min="6917" max="6917" width="10.85546875" style="445" customWidth="1"/>
    <col min="6918" max="6924" width="10.7109375" style="445" customWidth="1"/>
    <col min="6925" max="6934" width="13.140625" style="445" customWidth="1"/>
    <col min="6935" max="6935" width="13.5703125" style="445" customWidth="1"/>
    <col min="6936" max="6940" width="14.140625" style="445" customWidth="1"/>
    <col min="6941" max="6964" width="13.140625" style="445" customWidth="1"/>
    <col min="6965" max="6970" width="0" style="445" hidden="1" customWidth="1"/>
    <col min="6971" max="6972" width="13.140625" style="445" customWidth="1"/>
    <col min="6973" max="6986" width="12.5703125" style="445" customWidth="1"/>
    <col min="6987" max="7168" width="11.42578125" style="445"/>
    <col min="7169" max="7169" width="26.42578125" style="445" customWidth="1"/>
    <col min="7170" max="7170" width="30" style="445" customWidth="1"/>
    <col min="7171" max="7171" width="12.7109375" style="445" customWidth="1"/>
    <col min="7172" max="7172" width="10.7109375" style="445" customWidth="1"/>
    <col min="7173" max="7173" width="10.85546875" style="445" customWidth="1"/>
    <col min="7174" max="7180" width="10.7109375" style="445" customWidth="1"/>
    <col min="7181" max="7190" width="13.140625" style="445" customWidth="1"/>
    <col min="7191" max="7191" width="13.5703125" style="445" customWidth="1"/>
    <col min="7192" max="7196" width="14.140625" style="445" customWidth="1"/>
    <col min="7197" max="7220" width="13.140625" style="445" customWidth="1"/>
    <col min="7221" max="7226" width="0" style="445" hidden="1" customWidth="1"/>
    <col min="7227" max="7228" width="13.140625" style="445" customWidth="1"/>
    <col min="7229" max="7242" width="12.5703125" style="445" customWidth="1"/>
    <col min="7243" max="7424" width="11.42578125" style="445"/>
    <col min="7425" max="7425" width="26.42578125" style="445" customWidth="1"/>
    <col min="7426" max="7426" width="30" style="445" customWidth="1"/>
    <col min="7427" max="7427" width="12.7109375" style="445" customWidth="1"/>
    <col min="7428" max="7428" width="10.7109375" style="445" customWidth="1"/>
    <col min="7429" max="7429" width="10.85546875" style="445" customWidth="1"/>
    <col min="7430" max="7436" width="10.7109375" style="445" customWidth="1"/>
    <col min="7437" max="7446" width="13.140625" style="445" customWidth="1"/>
    <col min="7447" max="7447" width="13.5703125" style="445" customWidth="1"/>
    <col min="7448" max="7452" width="14.140625" style="445" customWidth="1"/>
    <col min="7453" max="7476" width="13.140625" style="445" customWidth="1"/>
    <col min="7477" max="7482" width="0" style="445" hidden="1" customWidth="1"/>
    <col min="7483" max="7484" width="13.140625" style="445" customWidth="1"/>
    <col min="7485" max="7498" width="12.5703125" style="445" customWidth="1"/>
    <col min="7499" max="7680" width="11.42578125" style="445"/>
    <col min="7681" max="7681" width="26.42578125" style="445" customWidth="1"/>
    <col min="7682" max="7682" width="30" style="445" customWidth="1"/>
    <col min="7683" max="7683" width="12.7109375" style="445" customWidth="1"/>
    <col min="7684" max="7684" width="10.7109375" style="445" customWidth="1"/>
    <col min="7685" max="7685" width="10.85546875" style="445" customWidth="1"/>
    <col min="7686" max="7692" width="10.7109375" style="445" customWidth="1"/>
    <col min="7693" max="7702" width="13.140625" style="445" customWidth="1"/>
    <col min="7703" max="7703" width="13.5703125" style="445" customWidth="1"/>
    <col min="7704" max="7708" width="14.140625" style="445" customWidth="1"/>
    <col min="7709" max="7732" width="13.140625" style="445" customWidth="1"/>
    <col min="7733" max="7738" width="0" style="445" hidden="1" customWidth="1"/>
    <col min="7739" max="7740" width="13.140625" style="445" customWidth="1"/>
    <col min="7741" max="7754" width="12.5703125" style="445" customWidth="1"/>
    <col min="7755" max="7936" width="11.42578125" style="445"/>
    <col min="7937" max="7937" width="26.42578125" style="445" customWidth="1"/>
    <col min="7938" max="7938" width="30" style="445" customWidth="1"/>
    <col min="7939" max="7939" width="12.7109375" style="445" customWidth="1"/>
    <col min="7940" max="7940" width="10.7109375" style="445" customWidth="1"/>
    <col min="7941" max="7941" width="10.85546875" style="445" customWidth="1"/>
    <col min="7942" max="7948" width="10.7109375" style="445" customWidth="1"/>
    <col min="7949" max="7958" width="13.140625" style="445" customWidth="1"/>
    <col min="7959" max="7959" width="13.5703125" style="445" customWidth="1"/>
    <col min="7960" max="7964" width="14.140625" style="445" customWidth="1"/>
    <col min="7965" max="7988" width="13.140625" style="445" customWidth="1"/>
    <col min="7989" max="7994" width="0" style="445" hidden="1" customWidth="1"/>
    <col min="7995" max="7996" width="13.140625" style="445" customWidth="1"/>
    <col min="7997" max="8010" width="12.5703125" style="445" customWidth="1"/>
    <col min="8011" max="8192" width="11.42578125" style="445"/>
    <col min="8193" max="8193" width="26.42578125" style="445" customWidth="1"/>
    <col min="8194" max="8194" width="30" style="445" customWidth="1"/>
    <col min="8195" max="8195" width="12.7109375" style="445" customWidth="1"/>
    <col min="8196" max="8196" width="10.7109375" style="445" customWidth="1"/>
    <col min="8197" max="8197" width="10.85546875" style="445" customWidth="1"/>
    <col min="8198" max="8204" width="10.7109375" style="445" customWidth="1"/>
    <col min="8205" max="8214" width="13.140625" style="445" customWidth="1"/>
    <col min="8215" max="8215" width="13.5703125" style="445" customWidth="1"/>
    <col min="8216" max="8220" width="14.140625" style="445" customWidth="1"/>
    <col min="8221" max="8244" width="13.140625" style="445" customWidth="1"/>
    <col min="8245" max="8250" width="0" style="445" hidden="1" customWidth="1"/>
    <col min="8251" max="8252" width="13.140625" style="445" customWidth="1"/>
    <col min="8253" max="8266" width="12.5703125" style="445" customWidth="1"/>
    <col min="8267" max="8448" width="11.42578125" style="445"/>
    <col min="8449" max="8449" width="26.42578125" style="445" customWidth="1"/>
    <col min="8450" max="8450" width="30" style="445" customWidth="1"/>
    <col min="8451" max="8451" width="12.7109375" style="445" customWidth="1"/>
    <col min="8452" max="8452" width="10.7109375" style="445" customWidth="1"/>
    <col min="8453" max="8453" width="10.85546875" style="445" customWidth="1"/>
    <col min="8454" max="8460" width="10.7109375" style="445" customWidth="1"/>
    <col min="8461" max="8470" width="13.140625" style="445" customWidth="1"/>
    <col min="8471" max="8471" width="13.5703125" style="445" customWidth="1"/>
    <col min="8472" max="8476" width="14.140625" style="445" customWidth="1"/>
    <col min="8477" max="8500" width="13.140625" style="445" customWidth="1"/>
    <col min="8501" max="8506" width="0" style="445" hidden="1" customWidth="1"/>
    <col min="8507" max="8508" width="13.140625" style="445" customWidth="1"/>
    <col min="8509" max="8522" width="12.5703125" style="445" customWidth="1"/>
    <col min="8523" max="8704" width="11.42578125" style="445"/>
    <col min="8705" max="8705" width="26.42578125" style="445" customWidth="1"/>
    <col min="8706" max="8706" width="30" style="445" customWidth="1"/>
    <col min="8707" max="8707" width="12.7109375" style="445" customWidth="1"/>
    <col min="8708" max="8708" width="10.7109375" style="445" customWidth="1"/>
    <col min="8709" max="8709" width="10.85546875" style="445" customWidth="1"/>
    <col min="8710" max="8716" width="10.7109375" style="445" customWidth="1"/>
    <col min="8717" max="8726" width="13.140625" style="445" customWidth="1"/>
    <col min="8727" max="8727" width="13.5703125" style="445" customWidth="1"/>
    <col min="8728" max="8732" width="14.140625" style="445" customWidth="1"/>
    <col min="8733" max="8756" width="13.140625" style="445" customWidth="1"/>
    <col min="8757" max="8762" width="0" style="445" hidden="1" customWidth="1"/>
    <col min="8763" max="8764" width="13.140625" style="445" customWidth="1"/>
    <col min="8765" max="8778" width="12.5703125" style="445" customWidth="1"/>
    <col min="8779" max="8960" width="11.42578125" style="445"/>
    <col min="8961" max="8961" width="26.42578125" style="445" customWidth="1"/>
    <col min="8962" max="8962" width="30" style="445" customWidth="1"/>
    <col min="8963" max="8963" width="12.7109375" style="445" customWidth="1"/>
    <col min="8964" max="8964" width="10.7109375" style="445" customWidth="1"/>
    <col min="8965" max="8965" width="10.85546875" style="445" customWidth="1"/>
    <col min="8966" max="8972" width="10.7109375" style="445" customWidth="1"/>
    <col min="8973" max="8982" width="13.140625" style="445" customWidth="1"/>
    <col min="8983" max="8983" width="13.5703125" style="445" customWidth="1"/>
    <col min="8984" max="8988" width="14.140625" style="445" customWidth="1"/>
    <col min="8989" max="9012" width="13.140625" style="445" customWidth="1"/>
    <col min="9013" max="9018" width="0" style="445" hidden="1" customWidth="1"/>
    <col min="9019" max="9020" width="13.140625" style="445" customWidth="1"/>
    <col min="9021" max="9034" width="12.5703125" style="445" customWidth="1"/>
    <col min="9035" max="9216" width="11.42578125" style="445"/>
    <col min="9217" max="9217" width="26.42578125" style="445" customWidth="1"/>
    <col min="9218" max="9218" width="30" style="445" customWidth="1"/>
    <col min="9219" max="9219" width="12.7109375" style="445" customWidth="1"/>
    <col min="9220" max="9220" width="10.7109375" style="445" customWidth="1"/>
    <col min="9221" max="9221" width="10.85546875" style="445" customWidth="1"/>
    <col min="9222" max="9228" width="10.7109375" style="445" customWidth="1"/>
    <col min="9229" max="9238" width="13.140625" style="445" customWidth="1"/>
    <col min="9239" max="9239" width="13.5703125" style="445" customWidth="1"/>
    <col min="9240" max="9244" width="14.140625" style="445" customWidth="1"/>
    <col min="9245" max="9268" width="13.140625" style="445" customWidth="1"/>
    <col min="9269" max="9274" width="0" style="445" hidden="1" customWidth="1"/>
    <col min="9275" max="9276" width="13.140625" style="445" customWidth="1"/>
    <col min="9277" max="9290" width="12.5703125" style="445" customWidth="1"/>
    <col min="9291" max="9472" width="11.42578125" style="445"/>
    <col min="9473" max="9473" width="26.42578125" style="445" customWidth="1"/>
    <col min="9474" max="9474" width="30" style="445" customWidth="1"/>
    <col min="9475" max="9475" width="12.7109375" style="445" customWidth="1"/>
    <col min="9476" max="9476" width="10.7109375" style="445" customWidth="1"/>
    <col min="9477" max="9477" width="10.85546875" style="445" customWidth="1"/>
    <col min="9478" max="9484" width="10.7109375" style="445" customWidth="1"/>
    <col min="9485" max="9494" width="13.140625" style="445" customWidth="1"/>
    <col min="9495" max="9495" width="13.5703125" style="445" customWidth="1"/>
    <col min="9496" max="9500" width="14.140625" style="445" customWidth="1"/>
    <col min="9501" max="9524" width="13.140625" style="445" customWidth="1"/>
    <col min="9525" max="9530" width="0" style="445" hidden="1" customWidth="1"/>
    <col min="9531" max="9532" width="13.140625" style="445" customWidth="1"/>
    <col min="9533" max="9546" width="12.5703125" style="445" customWidth="1"/>
    <col min="9547" max="9728" width="11.42578125" style="445"/>
    <col min="9729" max="9729" width="26.42578125" style="445" customWidth="1"/>
    <col min="9730" max="9730" width="30" style="445" customWidth="1"/>
    <col min="9731" max="9731" width="12.7109375" style="445" customWidth="1"/>
    <col min="9732" max="9732" width="10.7109375" style="445" customWidth="1"/>
    <col min="9733" max="9733" width="10.85546875" style="445" customWidth="1"/>
    <col min="9734" max="9740" width="10.7109375" style="445" customWidth="1"/>
    <col min="9741" max="9750" width="13.140625" style="445" customWidth="1"/>
    <col min="9751" max="9751" width="13.5703125" style="445" customWidth="1"/>
    <col min="9752" max="9756" width="14.140625" style="445" customWidth="1"/>
    <col min="9757" max="9780" width="13.140625" style="445" customWidth="1"/>
    <col min="9781" max="9786" width="0" style="445" hidden="1" customWidth="1"/>
    <col min="9787" max="9788" width="13.140625" style="445" customWidth="1"/>
    <col min="9789" max="9802" width="12.5703125" style="445" customWidth="1"/>
    <col min="9803" max="9984" width="11.42578125" style="445"/>
    <col min="9985" max="9985" width="26.42578125" style="445" customWidth="1"/>
    <col min="9986" max="9986" width="30" style="445" customWidth="1"/>
    <col min="9987" max="9987" width="12.7109375" style="445" customWidth="1"/>
    <col min="9988" max="9988" width="10.7109375" style="445" customWidth="1"/>
    <col min="9989" max="9989" width="10.85546875" style="445" customWidth="1"/>
    <col min="9990" max="9996" width="10.7109375" style="445" customWidth="1"/>
    <col min="9997" max="10006" width="13.140625" style="445" customWidth="1"/>
    <col min="10007" max="10007" width="13.5703125" style="445" customWidth="1"/>
    <col min="10008" max="10012" width="14.140625" style="445" customWidth="1"/>
    <col min="10013" max="10036" width="13.140625" style="445" customWidth="1"/>
    <col min="10037" max="10042" width="0" style="445" hidden="1" customWidth="1"/>
    <col min="10043" max="10044" width="13.140625" style="445" customWidth="1"/>
    <col min="10045" max="10058" width="12.5703125" style="445" customWidth="1"/>
    <col min="10059" max="10240" width="11.42578125" style="445"/>
    <col min="10241" max="10241" width="26.42578125" style="445" customWidth="1"/>
    <col min="10242" max="10242" width="30" style="445" customWidth="1"/>
    <col min="10243" max="10243" width="12.7109375" style="445" customWidth="1"/>
    <col min="10244" max="10244" width="10.7109375" style="445" customWidth="1"/>
    <col min="10245" max="10245" width="10.85546875" style="445" customWidth="1"/>
    <col min="10246" max="10252" width="10.7109375" style="445" customWidth="1"/>
    <col min="10253" max="10262" width="13.140625" style="445" customWidth="1"/>
    <col min="10263" max="10263" width="13.5703125" style="445" customWidth="1"/>
    <col min="10264" max="10268" width="14.140625" style="445" customWidth="1"/>
    <col min="10269" max="10292" width="13.140625" style="445" customWidth="1"/>
    <col min="10293" max="10298" width="0" style="445" hidden="1" customWidth="1"/>
    <col min="10299" max="10300" width="13.140625" style="445" customWidth="1"/>
    <col min="10301" max="10314" width="12.5703125" style="445" customWidth="1"/>
    <col min="10315" max="10496" width="11.42578125" style="445"/>
    <col min="10497" max="10497" width="26.42578125" style="445" customWidth="1"/>
    <col min="10498" max="10498" width="30" style="445" customWidth="1"/>
    <col min="10499" max="10499" width="12.7109375" style="445" customWidth="1"/>
    <col min="10500" max="10500" width="10.7109375" style="445" customWidth="1"/>
    <col min="10501" max="10501" width="10.85546875" style="445" customWidth="1"/>
    <col min="10502" max="10508" width="10.7109375" style="445" customWidth="1"/>
    <col min="10509" max="10518" width="13.140625" style="445" customWidth="1"/>
    <col min="10519" max="10519" width="13.5703125" style="445" customWidth="1"/>
    <col min="10520" max="10524" width="14.140625" style="445" customWidth="1"/>
    <col min="10525" max="10548" width="13.140625" style="445" customWidth="1"/>
    <col min="10549" max="10554" width="0" style="445" hidden="1" customWidth="1"/>
    <col min="10555" max="10556" width="13.140625" style="445" customWidth="1"/>
    <col min="10557" max="10570" width="12.5703125" style="445" customWidth="1"/>
    <col min="10571" max="10752" width="11.42578125" style="445"/>
    <col min="10753" max="10753" width="26.42578125" style="445" customWidth="1"/>
    <col min="10754" max="10754" width="30" style="445" customWidth="1"/>
    <col min="10755" max="10755" width="12.7109375" style="445" customWidth="1"/>
    <col min="10756" max="10756" width="10.7109375" style="445" customWidth="1"/>
    <col min="10757" max="10757" width="10.85546875" style="445" customWidth="1"/>
    <col min="10758" max="10764" width="10.7109375" style="445" customWidth="1"/>
    <col min="10765" max="10774" width="13.140625" style="445" customWidth="1"/>
    <col min="10775" max="10775" width="13.5703125" style="445" customWidth="1"/>
    <col min="10776" max="10780" width="14.140625" style="445" customWidth="1"/>
    <col min="10781" max="10804" width="13.140625" style="445" customWidth="1"/>
    <col min="10805" max="10810" width="0" style="445" hidden="1" customWidth="1"/>
    <col min="10811" max="10812" width="13.140625" style="445" customWidth="1"/>
    <col min="10813" max="10826" width="12.5703125" style="445" customWidth="1"/>
    <col min="10827" max="11008" width="11.42578125" style="445"/>
    <col min="11009" max="11009" width="26.42578125" style="445" customWidth="1"/>
    <col min="11010" max="11010" width="30" style="445" customWidth="1"/>
    <col min="11011" max="11011" width="12.7109375" style="445" customWidth="1"/>
    <col min="11012" max="11012" width="10.7109375" style="445" customWidth="1"/>
    <col min="11013" max="11013" width="10.85546875" style="445" customWidth="1"/>
    <col min="11014" max="11020" width="10.7109375" style="445" customWidth="1"/>
    <col min="11021" max="11030" width="13.140625" style="445" customWidth="1"/>
    <col min="11031" max="11031" width="13.5703125" style="445" customWidth="1"/>
    <col min="11032" max="11036" width="14.140625" style="445" customWidth="1"/>
    <col min="11037" max="11060" width="13.140625" style="445" customWidth="1"/>
    <col min="11061" max="11066" width="0" style="445" hidden="1" customWidth="1"/>
    <col min="11067" max="11068" width="13.140625" style="445" customWidth="1"/>
    <col min="11069" max="11082" width="12.5703125" style="445" customWidth="1"/>
    <col min="11083" max="11264" width="11.42578125" style="445"/>
    <col min="11265" max="11265" width="26.42578125" style="445" customWidth="1"/>
    <col min="11266" max="11266" width="30" style="445" customWidth="1"/>
    <col min="11267" max="11267" width="12.7109375" style="445" customWidth="1"/>
    <col min="11268" max="11268" width="10.7109375" style="445" customWidth="1"/>
    <col min="11269" max="11269" width="10.85546875" style="445" customWidth="1"/>
    <col min="11270" max="11276" width="10.7109375" style="445" customWidth="1"/>
    <col min="11277" max="11286" width="13.140625" style="445" customWidth="1"/>
    <col min="11287" max="11287" width="13.5703125" style="445" customWidth="1"/>
    <col min="11288" max="11292" width="14.140625" style="445" customWidth="1"/>
    <col min="11293" max="11316" width="13.140625" style="445" customWidth="1"/>
    <col min="11317" max="11322" width="0" style="445" hidden="1" customWidth="1"/>
    <col min="11323" max="11324" width="13.140625" style="445" customWidth="1"/>
    <col min="11325" max="11338" width="12.5703125" style="445" customWidth="1"/>
    <col min="11339" max="11520" width="11.42578125" style="445"/>
    <col min="11521" max="11521" width="26.42578125" style="445" customWidth="1"/>
    <col min="11522" max="11522" width="30" style="445" customWidth="1"/>
    <col min="11523" max="11523" width="12.7109375" style="445" customWidth="1"/>
    <col min="11524" max="11524" width="10.7109375" style="445" customWidth="1"/>
    <col min="11525" max="11525" width="10.85546875" style="445" customWidth="1"/>
    <col min="11526" max="11532" width="10.7109375" style="445" customWidth="1"/>
    <col min="11533" max="11542" width="13.140625" style="445" customWidth="1"/>
    <col min="11543" max="11543" width="13.5703125" style="445" customWidth="1"/>
    <col min="11544" max="11548" width="14.140625" style="445" customWidth="1"/>
    <col min="11549" max="11572" width="13.140625" style="445" customWidth="1"/>
    <col min="11573" max="11578" width="0" style="445" hidden="1" customWidth="1"/>
    <col min="11579" max="11580" width="13.140625" style="445" customWidth="1"/>
    <col min="11581" max="11594" width="12.5703125" style="445" customWidth="1"/>
    <col min="11595" max="11776" width="11.42578125" style="445"/>
    <col min="11777" max="11777" width="26.42578125" style="445" customWidth="1"/>
    <col min="11778" max="11778" width="30" style="445" customWidth="1"/>
    <col min="11779" max="11779" width="12.7109375" style="445" customWidth="1"/>
    <col min="11780" max="11780" width="10.7109375" style="445" customWidth="1"/>
    <col min="11781" max="11781" width="10.85546875" style="445" customWidth="1"/>
    <col min="11782" max="11788" width="10.7109375" style="445" customWidth="1"/>
    <col min="11789" max="11798" width="13.140625" style="445" customWidth="1"/>
    <col min="11799" max="11799" width="13.5703125" style="445" customWidth="1"/>
    <col min="11800" max="11804" width="14.140625" style="445" customWidth="1"/>
    <col min="11805" max="11828" width="13.140625" style="445" customWidth="1"/>
    <col min="11829" max="11834" width="0" style="445" hidden="1" customWidth="1"/>
    <col min="11835" max="11836" width="13.140625" style="445" customWidth="1"/>
    <col min="11837" max="11850" width="12.5703125" style="445" customWidth="1"/>
    <col min="11851" max="12032" width="11.42578125" style="445"/>
    <col min="12033" max="12033" width="26.42578125" style="445" customWidth="1"/>
    <col min="12034" max="12034" width="30" style="445" customWidth="1"/>
    <col min="12035" max="12035" width="12.7109375" style="445" customWidth="1"/>
    <col min="12036" max="12036" width="10.7109375" style="445" customWidth="1"/>
    <col min="12037" max="12037" width="10.85546875" style="445" customWidth="1"/>
    <col min="12038" max="12044" width="10.7109375" style="445" customWidth="1"/>
    <col min="12045" max="12054" width="13.140625" style="445" customWidth="1"/>
    <col min="12055" max="12055" width="13.5703125" style="445" customWidth="1"/>
    <col min="12056" max="12060" width="14.140625" style="445" customWidth="1"/>
    <col min="12061" max="12084" width="13.140625" style="445" customWidth="1"/>
    <col min="12085" max="12090" width="0" style="445" hidden="1" customWidth="1"/>
    <col min="12091" max="12092" width="13.140625" style="445" customWidth="1"/>
    <col min="12093" max="12106" width="12.5703125" style="445" customWidth="1"/>
    <col min="12107" max="12288" width="11.42578125" style="445"/>
    <col min="12289" max="12289" width="26.42578125" style="445" customWidth="1"/>
    <col min="12290" max="12290" width="30" style="445" customWidth="1"/>
    <col min="12291" max="12291" width="12.7109375" style="445" customWidth="1"/>
    <col min="12292" max="12292" width="10.7109375" style="445" customWidth="1"/>
    <col min="12293" max="12293" width="10.85546875" style="445" customWidth="1"/>
    <col min="12294" max="12300" width="10.7109375" style="445" customWidth="1"/>
    <col min="12301" max="12310" width="13.140625" style="445" customWidth="1"/>
    <col min="12311" max="12311" width="13.5703125" style="445" customWidth="1"/>
    <col min="12312" max="12316" width="14.140625" style="445" customWidth="1"/>
    <col min="12317" max="12340" width="13.140625" style="445" customWidth="1"/>
    <col min="12341" max="12346" width="0" style="445" hidden="1" customWidth="1"/>
    <col min="12347" max="12348" width="13.140625" style="445" customWidth="1"/>
    <col min="12349" max="12362" width="12.5703125" style="445" customWidth="1"/>
    <col min="12363" max="12544" width="11.42578125" style="445"/>
    <col min="12545" max="12545" width="26.42578125" style="445" customWidth="1"/>
    <col min="12546" max="12546" width="30" style="445" customWidth="1"/>
    <col min="12547" max="12547" width="12.7109375" style="445" customWidth="1"/>
    <col min="12548" max="12548" width="10.7109375" style="445" customWidth="1"/>
    <col min="12549" max="12549" width="10.85546875" style="445" customWidth="1"/>
    <col min="12550" max="12556" width="10.7109375" style="445" customWidth="1"/>
    <col min="12557" max="12566" width="13.140625" style="445" customWidth="1"/>
    <col min="12567" max="12567" width="13.5703125" style="445" customWidth="1"/>
    <col min="12568" max="12572" width="14.140625" style="445" customWidth="1"/>
    <col min="12573" max="12596" width="13.140625" style="445" customWidth="1"/>
    <col min="12597" max="12602" width="0" style="445" hidden="1" customWidth="1"/>
    <col min="12603" max="12604" width="13.140625" style="445" customWidth="1"/>
    <col min="12605" max="12618" width="12.5703125" style="445" customWidth="1"/>
    <col min="12619" max="12800" width="11.42578125" style="445"/>
    <col min="12801" max="12801" width="26.42578125" style="445" customWidth="1"/>
    <col min="12802" max="12802" width="30" style="445" customWidth="1"/>
    <col min="12803" max="12803" width="12.7109375" style="445" customWidth="1"/>
    <col min="12804" max="12804" width="10.7109375" style="445" customWidth="1"/>
    <col min="12805" max="12805" width="10.85546875" style="445" customWidth="1"/>
    <col min="12806" max="12812" width="10.7109375" style="445" customWidth="1"/>
    <col min="12813" max="12822" width="13.140625" style="445" customWidth="1"/>
    <col min="12823" max="12823" width="13.5703125" style="445" customWidth="1"/>
    <col min="12824" max="12828" width="14.140625" style="445" customWidth="1"/>
    <col min="12829" max="12852" width="13.140625" style="445" customWidth="1"/>
    <col min="12853" max="12858" width="0" style="445" hidden="1" customWidth="1"/>
    <col min="12859" max="12860" width="13.140625" style="445" customWidth="1"/>
    <col min="12861" max="12874" width="12.5703125" style="445" customWidth="1"/>
    <col min="12875" max="13056" width="11.42578125" style="445"/>
    <col min="13057" max="13057" width="26.42578125" style="445" customWidth="1"/>
    <col min="13058" max="13058" width="30" style="445" customWidth="1"/>
    <col min="13059" max="13059" width="12.7109375" style="445" customWidth="1"/>
    <col min="13060" max="13060" width="10.7109375" style="445" customWidth="1"/>
    <col min="13061" max="13061" width="10.85546875" style="445" customWidth="1"/>
    <col min="13062" max="13068" width="10.7109375" style="445" customWidth="1"/>
    <col min="13069" max="13078" width="13.140625" style="445" customWidth="1"/>
    <col min="13079" max="13079" width="13.5703125" style="445" customWidth="1"/>
    <col min="13080" max="13084" width="14.140625" style="445" customWidth="1"/>
    <col min="13085" max="13108" width="13.140625" style="445" customWidth="1"/>
    <col min="13109" max="13114" width="0" style="445" hidden="1" customWidth="1"/>
    <col min="13115" max="13116" width="13.140625" style="445" customWidth="1"/>
    <col min="13117" max="13130" width="12.5703125" style="445" customWidth="1"/>
    <col min="13131" max="13312" width="11.42578125" style="445"/>
    <col min="13313" max="13313" width="26.42578125" style="445" customWidth="1"/>
    <col min="13314" max="13314" width="30" style="445" customWidth="1"/>
    <col min="13315" max="13315" width="12.7109375" style="445" customWidth="1"/>
    <col min="13316" max="13316" width="10.7109375" style="445" customWidth="1"/>
    <col min="13317" max="13317" width="10.85546875" style="445" customWidth="1"/>
    <col min="13318" max="13324" width="10.7109375" style="445" customWidth="1"/>
    <col min="13325" max="13334" width="13.140625" style="445" customWidth="1"/>
    <col min="13335" max="13335" width="13.5703125" style="445" customWidth="1"/>
    <col min="13336" max="13340" width="14.140625" style="445" customWidth="1"/>
    <col min="13341" max="13364" width="13.140625" style="445" customWidth="1"/>
    <col min="13365" max="13370" width="0" style="445" hidden="1" customWidth="1"/>
    <col min="13371" max="13372" width="13.140625" style="445" customWidth="1"/>
    <col min="13373" max="13386" width="12.5703125" style="445" customWidth="1"/>
    <col min="13387" max="13568" width="11.42578125" style="445"/>
    <col min="13569" max="13569" width="26.42578125" style="445" customWidth="1"/>
    <col min="13570" max="13570" width="30" style="445" customWidth="1"/>
    <col min="13571" max="13571" width="12.7109375" style="445" customWidth="1"/>
    <col min="13572" max="13572" width="10.7109375" style="445" customWidth="1"/>
    <col min="13573" max="13573" width="10.85546875" style="445" customWidth="1"/>
    <col min="13574" max="13580" width="10.7109375" style="445" customWidth="1"/>
    <col min="13581" max="13590" width="13.140625" style="445" customWidth="1"/>
    <col min="13591" max="13591" width="13.5703125" style="445" customWidth="1"/>
    <col min="13592" max="13596" width="14.140625" style="445" customWidth="1"/>
    <col min="13597" max="13620" width="13.140625" style="445" customWidth="1"/>
    <col min="13621" max="13626" width="0" style="445" hidden="1" customWidth="1"/>
    <col min="13627" max="13628" width="13.140625" style="445" customWidth="1"/>
    <col min="13629" max="13642" width="12.5703125" style="445" customWidth="1"/>
    <col min="13643" max="13824" width="11.42578125" style="445"/>
    <col min="13825" max="13825" width="26.42578125" style="445" customWidth="1"/>
    <col min="13826" max="13826" width="30" style="445" customWidth="1"/>
    <col min="13827" max="13827" width="12.7109375" style="445" customWidth="1"/>
    <col min="13828" max="13828" width="10.7109375" style="445" customWidth="1"/>
    <col min="13829" max="13829" width="10.85546875" style="445" customWidth="1"/>
    <col min="13830" max="13836" width="10.7109375" style="445" customWidth="1"/>
    <col min="13837" max="13846" width="13.140625" style="445" customWidth="1"/>
    <col min="13847" max="13847" width="13.5703125" style="445" customWidth="1"/>
    <col min="13848" max="13852" width="14.140625" style="445" customWidth="1"/>
    <col min="13853" max="13876" width="13.140625" style="445" customWidth="1"/>
    <col min="13877" max="13882" width="0" style="445" hidden="1" customWidth="1"/>
    <col min="13883" max="13884" width="13.140625" style="445" customWidth="1"/>
    <col min="13885" max="13898" width="12.5703125" style="445" customWidth="1"/>
    <col min="13899" max="14080" width="11.42578125" style="445"/>
    <col min="14081" max="14081" width="26.42578125" style="445" customWidth="1"/>
    <col min="14082" max="14082" width="30" style="445" customWidth="1"/>
    <col min="14083" max="14083" width="12.7109375" style="445" customWidth="1"/>
    <col min="14084" max="14084" width="10.7109375" style="445" customWidth="1"/>
    <col min="14085" max="14085" width="10.85546875" style="445" customWidth="1"/>
    <col min="14086" max="14092" width="10.7109375" style="445" customWidth="1"/>
    <col min="14093" max="14102" width="13.140625" style="445" customWidth="1"/>
    <col min="14103" max="14103" width="13.5703125" style="445" customWidth="1"/>
    <col min="14104" max="14108" width="14.140625" style="445" customWidth="1"/>
    <col min="14109" max="14132" width="13.140625" style="445" customWidth="1"/>
    <col min="14133" max="14138" width="0" style="445" hidden="1" customWidth="1"/>
    <col min="14139" max="14140" width="13.140625" style="445" customWidth="1"/>
    <col min="14141" max="14154" width="12.5703125" style="445" customWidth="1"/>
    <col min="14155" max="14336" width="11.42578125" style="445"/>
    <col min="14337" max="14337" width="26.42578125" style="445" customWidth="1"/>
    <col min="14338" max="14338" width="30" style="445" customWidth="1"/>
    <col min="14339" max="14339" width="12.7109375" style="445" customWidth="1"/>
    <col min="14340" max="14340" width="10.7109375" style="445" customWidth="1"/>
    <col min="14341" max="14341" width="10.85546875" style="445" customWidth="1"/>
    <col min="14342" max="14348" width="10.7109375" style="445" customWidth="1"/>
    <col min="14349" max="14358" width="13.140625" style="445" customWidth="1"/>
    <col min="14359" max="14359" width="13.5703125" style="445" customWidth="1"/>
    <col min="14360" max="14364" width="14.140625" style="445" customWidth="1"/>
    <col min="14365" max="14388" width="13.140625" style="445" customWidth="1"/>
    <col min="14389" max="14394" width="0" style="445" hidden="1" customWidth="1"/>
    <col min="14395" max="14396" width="13.140625" style="445" customWidth="1"/>
    <col min="14397" max="14410" width="12.5703125" style="445" customWidth="1"/>
    <col min="14411" max="14592" width="11.42578125" style="445"/>
    <col min="14593" max="14593" width="26.42578125" style="445" customWidth="1"/>
    <col min="14594" max="14594" width="30" style="445" customWidth="1"/>
    <col min="14595" max="14595" width="12.7109375" style="445" customWidth="1"/>
    <col min="14596" max="14596" width="10.7109375" style="445" customWidth="1"/>
    <col min="14597" max="14597" width="10.85546875" style="445" customWidth="1"/>
    <col min="14598" max="14604" width="10.7109375" style="445" customWidth="1"/>
    <col min="14605" max="14614" width="13.140625" style="445" customWidth="1"/>
    <col min="14615" max="14615" width="13.5703125" style="445" customWidth="1"/>
    <col min="14616" max="14620" width="14.140625" style="445" customWidth="1"/>
    <col min="14621" max="14644" width="13.140625" style="445" customWidth="1"/>
    <col min="14645" max="14650" width="0" style="445" hidden="1" customWidth="1"/>
    <col min="14651" max="14652" width="13.140625" style="445" customWidth="1"/>
    <col min="14653" max="14666" width="12.5703125" style="445" customWidth="1"/>
    <col min="14667" max="14848" width="11.42578125" style="445"/>
    <col min="14849" max="14849" width="26.42578125" style="445" customWidth="1"/>
    <col min="14850" max="14850" width="30" style="445" customWidth="1"/>
    <col min="14851" max="14851" width="12.7109375" style="445" customWidth="1"/>
    <col min="14852" max="14852" width="10.7109375" style="445" customWidth="1"/>
    <col min="14853" max="14853" width="10.85546875" style="445" customWidth="1"/>
    <col min="14854" max="14860" width="10.7109375" style="445" customWidth="1"/>
    <col min="14861" max="14870" width="13.140625" style="445" customWidth="1"/>
    <col min="14871" max="14871" width="13.5703125" style="445" customWidth="1"/>
    <col min="14872" max="14876" width="14.140625" style="445" customWidth="1"/>
    <col min="14877" max="14900" width="13.140625" style="445" customWidth="1"/>
    <col min="14901" max="14906" width="0" style="445" hidden="1" customWidth="1"/>
    <col min="14907" max="14908" width="13.140625" style="445" customWidth="1"/>
    <col min="14909" max="14922" width="12.5703125" style="445" customWidth="1"/>
    <col min="14923" max="15104" width="11.42578125" style="445"/>
    <col min="15105" max="15105" width="26.42578125" style="445" customWidth="1"/>
    <col min="15106" max="15106" width="30" style="445" customWidth="1"/>
    <col min="15107" max="15107" width="12.7109375" style="445" customWidth="1"/>
    <col min="15108" max="15108" width="10.7109375" style="445" customWidth="1"/>
    <col min="15109" max="15109" width="10.85546875" style="445" customWidth="1"/>
    <col min="15110" max="15116" width="10.7109375" style="445" customWidth="1"/>
    <col min="15117" max="15126" width="13.140625" style="445" customWidth="1"/>
    <col min="15127" max="15127" width="13.5703125" style="445" customWidth="1"/>
    <col min="15128" max="15132" width="14.140625" style="445" customWidth="1"/>
    <col min="15133" max="15156" width="13.140625" style="445" customWidth="1"/>
    <col min="15157" max="15162" width="0" style="445" hidden="1" customWidth="1"/>
    <col min="15163" max="15164" width="13.140625" style="445" customWidth="1"/>
    <col min="15165" max="15178" width="12.5703125" style="445" customWidth="1"/>
    <col min="15179" max="15360" width="11.42578125" style="445"/>
    <col min="15361" max="15361" width="26.42578125" style="445" customWidth="1"/>
    <col min="15362" max="15362" width="30" style="445" customWidth="1"/>
    <col min="15363" max="15363" width="12.7109375" style="445" customWidth="1"/>
    <col min="15364" max="15364" width="10.7109375" style="445" customWidth="1"/>
    <col min="15365" max="15365" width="10.85546875" style="445" customWidth="1"/>
    <col min="15366" max="15372" width="10.7109375" style="445" customWidth="1"/>
    <col min="15373" max="15382" width="13.140625" style="445" customWidth="1"/>
    <col min="15383" max="15383" width="13.5703125" style="445" customWidth="1"/>
    <col min="15384" max="15388" width="14.140625" style="445" customWidth="1"/>
    <col min="15389" max="15412" width="13.140625" style="445" customWidth="1"/>
    <col min="15413" max="15418" width="0" style="445" hidden="1" customWidth="1"/>
    <col min="15419" max="15420" width="13.140625" style="445" customWidth="1"/>
    <col min="15421" max="15434" width="12.5703125" style="445" customWidth="1"/>
    <col min="15435" max="15616" width="11.42578125" style="445"/>
    <col min="15617" max="15617" width="26.42578125" style="445" customWidth="1"/>
    <col min="15618" max="15618" width="30" style="445" customWidth="1"/>
    <col min="15619" max="15619" width="12.7109375" style="445" customWidth="1"/>
    <col min="15620" max="15620" width="10.7109375" style="445" customWidth="1"/>
    <col min="15621" max="15621" width="10.85546875" style="445" customWidth="1"/>
    <col min="15622" max="15628" width="10.7109375" style="445" customWidth="1"/>
    <col min="15629" max="15638" width="13.140625" style="445" customWidth="1"/>
    <col min="15639" max="15639" width="13.5703125" style="445" customWidth="1"/>
    <col min="15640" max="15644" width="14.140625" style="445" customWidth="1"/>
    <col min="15645" max="15668" width="13.140625" style="445" customWidth="1"/>
    <col min="15669" max="15674" width="0" style="445" hidden="1" customWidth="1"/>
    <col min="15675" max="15676" width="13.140625" style="445" customWidth="1"/>
    <col min="15677" max="15690" width="12.5703125" style="445" customWidth="1"/>
    <col min="15691" max="15872" width="11.42578125" style="445"/>
    <col min="15873" max="15873" width="26.42578125" style="445" customWidth="1"/>
    <col min="15874" max="15874" width="30" style="445" customWidth="1"/>
    <col min="15875" max="15875" width="12.7109375" style="445" customWidth="1"/>
    <col min="15876" max="15876" width="10.7109375" style="445" customWidth="1"/>
    <col min="15877" max="15877" width="10.85546875" style="445" customWidth="1"/>
    <col min="15878" max="15884" width="10.7109375" style="445" customWidth="1"/>
    <col min="15885" max="15894" width="13.140625" style="445" customWidth="1"/>
    <col min="15895" max="15895" width="13.5703125" style="445" customWidth="1"/>
    <col min="15896" max="15900" width="14.140625" style="445" customWidth="1"/>
    <col min="15901" max="15924" width="13.140625" style="445" customWidth="1"/>
    <col min="15925" max="15930" width="0" style="445" hidden="1" customWidth="1"/>
    <col min="15931" max="15932" width="13.140625" style="445" customWidth="1"/>
    <col min="15933" max="15946" width="12.5703125" style="445" customWidth="1"/>
    <col min="15947" max="16128" width="11.42578125" style="445"/>
    <col min="16129" max="16129" width="26.42578125" style="445" customWidth="1"/>
    <col min="16130" max="16130" width="30" style="445" customWidth="1"/>
    <col min="16131" max="16131" width="12.7109375" style="445" customWidth="1"/>
    <col min="16132" max="16132" width="10.7109375" style="445" customWidth="1"/>
    <col min="16133" max="16133" width="10.85546875" style="445" customWidth="1"/>
    <col min="16134" max="16140" width="10.7109375" style="445" customWidth="1"/>
    <col min="16141" max="16150" width="13.140625" style="445" customWidth="1"/>
    <col min="16151" max="16151" width="13.5703125" style="445" customWidth="1"/>
    <col min="16152" max="16156" width="14.140625" style="445" customWidth="1"/>
    <col min="16157" max="16180" width="13.140625" style="445" customWidth="1"/>
    <col min="16181" max="16186" width="0" style="445" hidden="1" customWidth="1"/>
    <col min="16187" max="16188" width="13.140625" style="445" customWidth="1"/>
    <col min="16189" max="16202" width="12.5703125" style="445" customWidth="1"/>
    <col min="16203" max="16384" width="11.42578125" style="445"/>
  </cols>
  <sheetData>
    <row r="1" spans="1:58" s="429" customFormat="1" ht="12.75" customHeight="1" x14ac:dyDescent="0.2">
      <c r="A1" s="616" t="s">
        <v>0</v>
      </c>
      <c r="B1" s="428"/>
      <c r="C1" s="428"/>
      <c r="D1" s="428"/>
      <c r="E1" s="428"/>
      <c r="F1" s="428"/>
      <c r="G1" s="428"/>
      <c r="H1" s="428"/>
      <c r="I1" s="428"/>
      <c r="J1" s="428"/>
      <c r="K1" s="428"/>
      <c r="L1" s="431"/>
      <c r="V1" s="447"/>
    </row>
    <row r="2" spans="1:58" s="429" customFormat="1" ht="12.75" customHeight="1" x14ac:dyDescent="0.2">
      <c r="A2" s="616" t="str">
        <f>CONCATENATE("COMUNA: ",[7]NOMBRE!B2," - ","( ",[7]NOMBRE!C2,[7]NOMBRE!D2,[7]NOMBRE!E2,[7]NOMBRE!F2,[7]NOMBRE!G2," )")</f>
        <v>COMUNA: LINARES - ( 07401 )</v>
      </c>
      <c r="B2" s="428"/>
      <c r="C2" s="428"/>
      <c r="D2" s="428"/>
      <c r="E2" s="428"/>
      <c r="F2" s="428"/>
      <c r="G2" s="428"/>
      <c r="H2" s="428"/>
      <c r="I2" s="428"/>
      <c r="J2" s="428"/>
      <c r="K2" s="428"/>
      <c r="L2" s="431"/>
      <c r="V2" s="447"/>
    </row>
    <row r="3" spans="1:58" s="429" customFormat="1" ht="12.75" customHeight="1" x14ac:dyDescent="0.2">
      <c r="A3" s="616" t="str">
        <f>CONCATENATE("ESTABLECIMIENTO: ",[7]NOMBRE!B3," - ","( ",[7]NOMBRE!C3,[7]NOMBRE!D3,[7]NOMBRE!E3,[7]NOMBRE!F3,[7]NOMBRE!G3," )")</f>
        <v>ESTABLECIMIENTO: HOSPITAL DE LINARES  - ( 16108 )</v>
      </c>
      <c r="B3" s="428"/>
      <c r="C3" s="428"/>
      <c r="D3" s="430"/>
      <c r="E3" s="428"/>
      <c r="F3" s="428"/>
      <c r="G3" s="428"/>
      <c r="H3" s="428"/>
      <c r="I3" s="428"/>
      <c r="J3" s="428"/>
      <c r="K3" s="428"/>
      <c r="L3" s="431"/>
      <c r="V3" s="447"/>
    </row>
    <row r="4" spans="1:58" s="429" customFormat="1" ht="12.75" customHeight="1" x14ac:dyDescent="0.2">
      <c r="A4" s="616" t="str">
        <f>CONCATENATE("MES: ",[7]NOMBRE!B6," - ","( ",[7]NOMBRE!C6,[7]NOMBRE!D6," )")</f>
        <v>MES: SEPTIEMBRE - ( 09 )</v>
      </c>
      <c r="B4" s="428"/>
      <c r="C4" s="428"/>
      <c r="D4" s="428"/>
      <c r="E4" s="428"/>
      <c r="F4" s="428"/>
      <c r="G4" s="428"/>
      <c r="H4" s="428"/>
      <c r="I4" s="428"/>
      <c r="J4" s="428"/>
      <c r="K4" s="428"/>
      <c r="L4" s="431"/>
      <c r="V4" s="447"/>
    </row>
    <row r="5" spans="1:58" s="429" customFormat="1" ht="12.75" customHeight="1" x14ac:dyDescent="0.2">
      <c r="A5" s="427" t="str">
        <f>CONCATENATE("AÑO: ",[7]NOMBRE!B7)</f>
        <v>AÑO: 2013</v>
      </c>
      <c r="B5" s="428"/>
      <c r="C5" s="428"/>
      <c r="D5" s="428"/>
      <c r="E5" s="428"/>
      <c r="F5" s="428"/>
      <c r="G5" s="428"/>
      <c r="H5" s="428"/>
      <c r="I5" s="428"/>
      <c r="J5" s="428"/>
      <c r="K5" s="428"/>
      <c r="L5" s="431"/>
      <c r="V5" s="447"/>
    </row>
    <row r="6" spans="1:58" s="425" customFormat="1" ht="39.950000000000003" customHeight="1" x14ac:dyDescent="0.15">
      <c r="A6" s="697" t="s">
        <v>1</v>
      </c>
      <c r="B6" s="697"/>
      <c r="C6" s="697"/>
      <c r="D6" s="697"/>
      <c r="E6" s="697"/>
      <c r="F6" s="697"/>
      <c r="G6" s="697"/>
      <c r="H6" s="697"/>
      <c r="I6" s="697"/>
      <c r="J6" s="697"/>
      <c r="K6" s="697"/>
      <c r="L6" s="697"/>
      <c r="M6" s="449"/>
      <c r="N6" s="449"/>
      <c r="V6" s="447"/>
    </row>
    <row r="7" spans="1:58" s="425" customFormat="1" ht="45" customHeight="1" x14ac:dyDescent="0.2">
      <c r="A7" s="464" t="s">
        <v>2</v>
      </c>
      <c r="B7" s="434"/>
      <c r="C7" s="433"/>
      <c r="D7" s="433"/>
      <c r="E7" s="433"/>
      <c r="F7" s="433"/>
      <c r="G7" s="433"/>
      <c r="H7" s="433"/>
      <c r="I7" s="465"/>
      <c r="J7" s="434"/>
      <c r="K7" s="466"/>
      <c r="L7" s="433"/>
      <c r="M7" s="429"/>
      <c r="N7" s="429"/>
      <c r="V7" s="447"/>
    </row>
    <row r="8" spans="1:58" s="425" customFormat="1" ht="30" customHeight="1" x14ac:dyDescent="0.2">
      <c r="A8" s="467" t="s">
        <v>3</v>
      </c>
      <c r="B8" s="443"/>
      <c r="C8" s="443"/>
      <c r="D8" s="443"/>
      <c r="E8" s="443"/>
      <c r="F8" s="443"/>
      <c r="G8" s="443"/>
      <c r="H8" s="443"/>
      <c r="I8" s="443"/>
      <c r="J8" s="443"/>
      <c r="K8" s="468"/>
      <c r="L8" s="443"/>
      <c r="M8" s="451"/>
      <c r="N8" s="451"/>
      <c r="V8" s="447"/>
    </row>
    <row r="9" spans="1:58" s="426" customFormat="1" ht="10.5" x14ac:dyDescent="0.15">
      <c r="A9" s="681" t="s">
        <v>4</v>
      </c>
      <c r="B9" s="681" t="s">
        <v>5</v>
      </c>
      <c r="C9" s="675" t="s">
        <v>6</v>
      </c>
      <c r="D9" s="685" t="s">
        <v>7</v>
      </c>
      <c r="E9" s="686"/>
      <c r="F9" s="686"/>
      <c r="G9" s="686"/>
      <c r="H9" s="686"/>
      <c r="I9" s="687"/>
      <c r="J9" s="685" t="s">
        <v>8</v>
      </c>
      <c r="K9" s="687"/>
      <c r="L9" s="675" t="s">
        <v>9</v>
      </c>
      <c r="M9" s="425"/>
      <c r="N9" s="425"/>
      <c r="O9" s="425"/>
      <c r="P9" s="425"/>
      <c r="Q9" s="425"/>
      <c r="R9" s="425"/>
      <c r="S9" s="425"/>
      <c r="T9" s="425"/>
      <c r="U9" s="425"/>
      <c r="V9" s="447"/>
      <c r="W9" s="425"/>
      <c r="X9" s="425"/>
      <c r="Y9" s="425"/>
      <c r="Z9" s="425"/>
      <c r="AA9" s="425"/>
      <c r="AB9" s="425"/>
      <c r="AC9" s="425"/>
      <c r="AD9" s="425"/>
      <c r="AE9" s="425"/>
      <c r="AF9" s="425"/>
      <c r="AG9" s="425"/>
      <c r="AH9" s="425"/>
      <c r="AI9" s="425"/>
      <c r="AJ9" s="425"/>
      <c r="AK9" s="425"/>
      <c r="AL9" s="425"/>
      <c r="AM9" s="425"/>
      <c r="AN9" s="425"/>
      <c r="AO9" s="425"/>
      <c r="AP9" s="425"/>
      <c r="AQ9" s="425"/>
      <c r="AR9" s="425"/>
      <c r="AS9" s="425"/>
    </row>
    <row r="10" spans="1:58" s="426" customFormat="1" ht="21" customHeight="1" x14ac:dyDescent="0.15">
      <c r="A10" s="682"/>
      <c r="B10" s="682"/>
      <c r="C10" s="676"/>
      <c r="D10" s="435" t="s">
        <v>10</v>
      </c>
      <c r="E10" s="438" t="s">
        <v>11</v>
      </c>
      <c r="F10" s="438" t="s">
        <v>12</v>
      </c>
      <c r="G10" s="438" t="s">
        <v>13</v>
      </c>
      <c r="H10" s="438" t="s">
        <v>14</v>
      </c>
      <c r="I10" s="450" t="s">
        <v>15</v>
      </c>
      <c r="J10" s="455" t="s">
        <v>16</v>
      </c>
      <c r="K10" s="652" t="s">
        <v>17</v>
      </c>
      <c r="L10" s="676"/>
      <c r="M10" s="425"/>
      <c r="N10" s="425"/>
      <c r="O10" s="425"/>
      <c r="P10" s="425"/>
      <c r="Q10" s="425"/>
      <c r="R10" s="425"/>
      <c r="S10" s="425"/>
      <c r="T10" s="425"/>
      <c r="U10" s="425"/>
      <c r="V10" s="447"/>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58" s="426" customFormat="1" ht="15.95" customHeight="1" x14ac:dyDescent="0.15">
      <c r="A11" s="683" t="s">
        <v>18</v>
      </c>
      <c r="B11" s="469" t="s">
        <v>19</v>
      </c>
      <c r="C11" s="603">
        <f t="shared" ref="C11:C21" si="0">SUM(D11:I11)</f>
        <v>0</v>
      </c>
      <c r="D11" s="567"/>
      <c r="E11" s="568"/>
      <c r="F11" s="568"/>
      <c r="G11" s="568"/>
      <c r="H11" s="568"/>
      <c r="I11" s="580"/>
      <c r="J11" s="582"/>
      <c r="K11" s="580"/>
      <c r="L11" s="587"/>
      <c r="M11" s="617" t="str">
        <f t="shared" ref="M11:M21" si="1">$BA11&amp;" "&amp;$BB11&amp;""&amp;$BC11</f>
        <v xml:space="preserve"> </v>
      </c>
      <c r="N11" s="425"/>
      <c r="O11" s="425"/>
      <c r="P11" s="425"/>
      <c r="Q11" s="425"/>
      <c r="R11" s="425"/>
      <c r="S11" s="425"/>
      <c r="T11" s="425"/>
      <c r="U11" s="425"/>
      <c r="V11" s="425"/>
      <c r="W11" s="447"/>
      <c r="X11" s="425"/>
      <c r="AD11" s="425"/>
      <c r="AE11" s="425"/>
      <c r="AF11" s="425"/>
      <c r="AG11" s="425"/>
      <c r="AH11" s="425"/>
      <c r="AI11" s="425"/>
      <c r="AJ11" s="425"/>
      <c r="AK11" s="425"/>
      <c r="AL11" s="425"/>
      <c r="AM11" s="425"/>
      <c r="AN11" s="425"/>
      <c r="AO11" s="425"/>
      <c r="AP11" s="425"/>
      <c r="AQ11" s="425"/>
      <c r="AR11" s="425"/>
      <c r="AS11" s="425"/>
      <c r="BA11" s="623" t="str">
        <f>IF($C11&lt;&gt;($J11+$K11)," El número de consultas según sexo NO puede ser diferente al Total.","")</f>
        <v/>
      </c>
      <c r="BB11" s="623" t="str">
        <f>IF($C11=0,"",IF($L11="",IF($C11="",""," No olvide escribir la columna Beneficiarios."),""))</f>
        <v/>
      </c>
      <c r="BC11" s="623" t="str">
        <f>IF($C11&lt;$L11," El número de Beneficiarios NO puede ser mayor que el Total.","")</f>
        <v/>
      </c>
      <c r="BD11" s="546">
        <f>IF($C11&lt;&gt;($J11+$K11),1,0)</f>
        <v>0</v>
      </c>
      <c r="BE11" s="546">
        <f>IF($C11&lt;$L11,1,0)</f>
        <v>0</v>
      </c>
      <c r="BF11" s="546" t="str">
        <f>IF($C11=0,"",IF($L11="",IF($C11="","",1),0))</f>
        <v/>
      </c>
    </row>
    <row r="12" spans="1:58" s="426" customFormat="1" ht="15.95" customHeight="1" x14ac:dyDescent="0.15">
      <c r="A12" s="688"/>
      <c r="B12" s="470" t="s">
        <v>20</v>
      </c>
      <c r="C12" s="581">
        <f t="shared" si="0"/>
        <v>0</v>
      </c>
      <c r="D12" s="556"/>
      <c r="E12" s="557"/>
      <c r="F12" s="557"/>
      <c r="G12" s="557"/>
      <c r="H12" s="557"/>
      <c r="I12" s="554"/>
      <c r="J12" s="583"/>
      <c r="K12" s="554"/>
      <c r="L12" s="549"/>
      <c r="M12" s="617" t="str">
        <f t="shared" si="1"/>
        <v xml:space="preserve"> </v>
      </c>
      <c r="N12" s="425"/>
      <c r="O12" s="425"/>
      <c r="P12" s="425"/>
      <c r="Q12" s="425"/>
      <c r="R12" s="425"/>
      <c r="S12" s="425"/>
      <c r="T12" s="425"/>
      <c r="U12" s="425"/>
      <c r="V12" s="425"/>
      <c r="W12" s="447"/>
      <c r="X12" s="425"/>
      <c r="AD12" s="425"/>
      <c r="AE12" s="425"/>
      <c r="AF12" s="425"/>
      <c r="AG12" s="425"/>
      <c r="AH12" s="425"/>
      <c r="AI12" s="425"/>
      <c r="AJ12" s="425"/>
      <c r="AK12" s="425"/>
      <c r="AL12" s="425"/>
      <c r="AM12" s="425"/>
      <c r="AN12" s="425"/>
      <c r="AO12" s="425"/>
      <c r="AP12" s="425"/>
      <c r="AQ12" s="425"/>
      <c r="AR12" s="425"/>
      <c r="AS12" s="425"/>
      <c r="BA12" s="623" t="str">
        <f t="shared" ref="BA12:BA21" si="2">IF($C12&lt;&gt;($J12+$K12)," El número de consultas según sexo NO puede ser diferente al Total.","")</f>
        <v/>
      </c>
      <c r="BB12" s="623" t="str">
        <f t="shared" ref="BB12:BB21" si="3">IF($C12=0,"",IF($L12="",IF($C12="",""," No olvide escribir la columna Beneficiarios."),""))</f>
        <v/>
      </c>
      <c r="BC12" s="623" t="str">
        <f t="shared" ref="BC12:BC21" si="4">IF($C12&lt;$L12," El número de Beneficiarios NO puede ser mayor que el Total.","")</f>
        <v/>
      </c>
      <c r="BD12" s="546">
        <f t="shared" ref="BD12:BD21" si="5">IF($C12&lt;&gt;($J12+$K12),1,0)</f>
        <v>0</v>
      </c>
      <c r="BE12" s="546">
        <f t="shared" ref="BE12:BE20" si="6">IF($C12&lt;$L12,1,0)</f>
        <v>0</v>
      </c>
      <c r="BF12" s="546" t="str">
        <f t="shared" ref="BF12:BF21" si="7">IF($C12=0,"",IF($L12="",IF($C12="","",1),0))</f>
        <v/>
      </c>
    </row>
    <row r="13" spans="1:58" s="426" customFormat="1" ht="15.95" customHeight="1" x14ac:dyDescent="0.15">
      <c r="A13" s="688"/>
      <c r="B13" s="470" t="s">
        <v>21</v>
      </c>
      <c r="C13" s="581">
        <f t="shared" si="0"/>
        <v>0</v>
      </c>
      <c r="D13" s="556"/>
      <c r="E13" s="557"/>
      <c r="F13" s="557"/>
      <c r="G13" s="557"/>
      <c r="H13" s="557"/>
      <c r="I13" s="554"/>
      <c r="J13" s="583"/>
      <c r="K13" s="554"/>
      <c r="L13" s="549"/>
      <c r="M13" s="617" t="str">
        <f t="shared" si="1"/>
        <v xml:space="preserve"> </v>
      </c>
      <c r="N13" s="425"/>
      <c r="O13" s="425"/>
      <c r="P13" s="425"/>
      <c r="Q13" s="425"/>
      <c r="R13" s="425"/>
      <c r="S13" s="425"/>
      <c r="T13" s="425"/>
      <c r="U13" s="425"/>
      <c r="V13" s="425"/>
      <c r="W13" s="447"/>
      <c r="X13" s="425"/>
      <c r="AD13" s="425"/>
      <c r="AE13" s="425"/>
      <c r="AF13" s="425"/>
      <c r="AG13" s="425"/>
      <c r="AH13" s="425"/>
      <c r="AI13" s="425"/>
      <c r="AJ13" s="425"/>
      <c r="AK13" s="425"/>
      <c r="AL13" s="425"/>
      <c r="AM13" s="425"/>
      <c r="AN13" s="425"/>
      <c r="AO13" s="425"/>
      <c r="AP13" s="425"/>
      <c r="AQ13" s="425"/>
      <c r="AR13" s="425"/>
      <c r="AS13" s="425"/>
      <c r="BA13" s="623" t="str">
        <f t="shared" si="2"/>
        <v/>
      </c>
      <c r="BB13" s="623" t="str">
        <f t="shared" si="3"/>
        <v/>
      </c>
      <c r="BC13" s="623" t="str">
        <f t="shared" si="4"/>
        <v/>
      </c>
      <c r="BD13" s="546">
        <f t="shared" si="5"/>
        <v>0</v>
      </c>
      <c r="BE13" s="546">
        <f t="shared" si="6"/>
        <v>0</v>
      </c>
      <c r="BF13" s="546" t="str">
        <f t="shared" si="7"/>
        <v/>
      </c>
    </row>
    <row r="14" spans="1:58" s="426" customFormat="1" ht="15.95" customHeight="1" x14ac:dyDescent="0.15">
      <c r="A14" s="688"/>
      <c r="B14" s="470" t="s">
        <v>22</v>
      </c>
      <c r="C14" s="581">
        <f t="shared" si="0"/>
        <v>0</v>
      </c>
      <c r="D14" s="556"/>
      <c r="E14" s="557"/>
      <c r="F14" s="557"/>
      <c r="G14" s="557"/>
      <c r="H14" s="557"/>
      <c r="I14" s="554"/>
      <c r="J14" s="583"/>
      <c r="K14" s="554"/>
      <c r="L14" s="549"/>
      <c r="M14" s="617" t="str">
        <f t="shared" si="1"/>
        <v xml:space="preserve"> </v>
      </c>
      <c r="N14" s="425"/>
      <c r="O14" s="425"/>
      <c r="P14" s="425"/>
      <c r="Q14" s="425"/>
      <c r="R14" s="425"/>
      <c r="S14" s="425"/>
      <c r="T14" s="425"/>
      <c r="U14" s="425"/>
      <c r="V14" s="425"/>
      <c r="W14" s="447"/>
      <c r="X14" s="425"/>
      <c r="AD14" s="425"/>
      <c r="AE14" s="425"/>
      <c r="AF14" s="425"/>
      <c r="AG14" s="425"/>
      <c r="AH14" s="425"/>
      <c r="AI14" s="425"/>
      <c r="AJ14" s="425"/>
      <c r="AK14" s="425"/>
      <c r="AL14" s="425"/>
      <c r="AM14" s="425"/>
      <c r="AN14" s="425"/>
      <c r="AO14" s="425"/>
      <c r="AP14" s="425"/>
      <c r="AQ14" s="425"/>
      <c r="AR14" s="425"/>
      <c r="AS14" s="425"/>
      <c r="BA14" s="623" t="str">
        <f t="shared" si="2"/>
        <v/>
      </c>
      <c r="BB14" s="623" t="str">
        <f t="shared" si="3"/>
        <v/>
      </c>
      <c r="BC14" s="623" t="str">
        <f t="shared" si="4"/>
        <v/>
      </c>
      <c r="BD14" s="546">
        <f t="shared" si="5"/>
        <v>0</v>
      </c>
      <c r="BE14" s="546">
        <f t="shared" si="6"/>
        <v>0</v>
      </c>
      <c r="BF14" s="546" t="str">
        <f t="shared" si="7"/>
        <v/>
      </c>
    </row>
    <row r="15" spans="1:58" s="426" customFormat="1" ht="15.95" customHeight="1" x14ac:dyDescent="0.15">
      <c r="A15" s="688"/>
      <c r="B15" s="470" t="s">
        <v>23</v>
      </c>
      <c r="C15" s="581">
        <f t="shared" si="0"/>
        <v>0</v>
      </c>
      <c r="D15" s="556"/>
      <c r="E15" s="557"/>
      <c r="F15" s="557"/>
      <c r="G15" s="557"/>
      <c r="H15" s="557"/>
      <c r="I15" s="554"/>
      <c r="J15" s="583"/>
      <c r="K15" s="554"/>
      <c r="L15" s="549"/>
      <c r="M15" s="617" t="str">
        <f t="shared" si="1"/>
        <v xml:space="preserve"> </v>
      </c>
      <c r="N15" s="425"/>
      <c r="O15" s="425"/>
      <c r="P15" s="425"/>
      <c r="Q15" s="425"/>
      <c r="R15" s="425"/>
      <c r="S15" s="425"/>
      <c r="T15" s="425"/>
      <c r="U15" s="425"/>
      <c r="V15" s="425"/>
      <c r="W15" s="447"/>
      <c r="X15" s="425"/>
      <c r="AD15" s="425"/>
      <c r="AE15" s="425"/>
      <c r="AF15" s="425"/>
      <c r="AG15" s="425"/>
      <c r="AH15" s="425"/>
      <c r="AI15" s="425"/>
      <c r="AJ15" s="425"/>
      <c r="AK15" s="425"/>
      <c r="AL15" s="425"/>
      <c r="AM15" s="425"/>
      <c r="AN15" s="425"/>
      <c r="AO15" s="425"/>
      <c r="AP15" s="425"/>
      <c r="AQ15" s="425"/>
      <c r="AR15" s="425"/>
      <c r="AS15" s="425"/>
      <c r="BA15" s="623" t="str">
        <f t="shared" si="2"/>
        <v/>
      </c>
      <c r="BB15" s="623" t="str">
        <f t="shared" si="3"/>
        <v/>
      </c>
      <c r="BC15" s="623" t="str">
        <f t="shared" si="4"/>
        <v/>
      </c>
      <c r="BD15" s="546">
        <f t="shared" si="5"/>
        <v>0</v>
      </c>
      <c r="BE15" s="546">
        <f t="shared" si="6"/>
        <v>0</v>
      </c>
      <c r="BF15" s="546" t="str">
        <f t="shared" si="7"/>
        <v/>
      </c>
    </row>
    <row r="16" spans="1:58" s="426" customFormat="1" ht="15.95" customHeight="1" x14ac:dyDescent="0.15">
      <c r="A16" s="688"/>
      <c r="B16" s="470" t="s">
        <v>24</v>
      </c>
      <c r="C16" s="581">
        <f t="shared" si="0"/>
        <v>0</v>
      </c>
      <c r="D16" s="556"/>
      <c r="E16" s="557"/>
      <c r="F16" s="557"/>
      <c r="G16" s="557"/>
      <c r="H16" s="557"/>
      <c r="I16" s="554"/>
      <c r="J16" s="583"/>
      <c r="K16" s="554"/>
      <c r="L16" s="549"/>
      <c r="M16" s="617" t="str">
        <f t="shared" si="1"/>
        <v xml:space="preserve"> </v>
      </c>
      <c r="N16" s="425"/>
      <c r="O16" s="425"/>
      <c r="P16" s="425"/>
      <c r="Q16" s="425"/>
      <c r="R16" s="425"/>
      <c r="S16" s="425"/>
      <c r="T16" s="425"/>
      <c r="U16" s="425"/>
      <c r="V16" s="425"/>
      <c r="W16" s="447"/>
      <c r="X16" s="425"/>
      <c r="AD16" s="425"/>
      <c r="AE16" s="425"/>
      <c r="AF16" s="425"/>
      <c r="AG16" s="425"/>
      <c r="AH16" s="425"/>
      <c r="AI16" s="425"/>
      <c r="AJ16" s="425"/>
      <c r="AK16" s="425"/>
      <c r="AL16" s="425"/>
      <c r="AM16" s="425"/>
      <c r="AN16" s="425"/>
      <c r="AO16" s="425"/>
      <c r="AP16" s="425"/>
      <c r="AQ16" s="425"/>
      <c r="AR16" s="425"/>
      <c r="AS16" s="425"/>
      <c r="BA16" s="623" t="str">
        <f t="shared" si="2"/>
        <v/>
      </c>
      <c r="BB16" s="623" t="str">
        <f t="shared" si="3"/>
        <v/>
      </c>
      <c r="BC16" s="623" t="str">
        <f t="shared" si="4"/>
        <v/>
      </c>
      <c r="BD16" s="546">
        <f t="shared" si="5"/>
        <v>0</v>
      </c>
      <c r="BE16" s="546">
        <f>IF($C16&lt;$L16,1,0)</f>
        <v>0</v>
      </c>
      <c r="BF16" s="546" t="str">
        <f t="shared" si="7"/>
        <v/>
      </c>
    </row>
    <row r="17" spans="1:58" s="426" customFormat="1" ht="15.95" customHeight="1" x14ac:dyDescent="0.15">
      <c r="A17" s="688"/>
      <c r="B17" s="470" t="s">
        <v>25</v>
      </c>
      <c r="C17" s="604">
        <f t="shared" si="0"/>
        <v>0</v>
      </c>
      <c r="D17" s="571"/>
      <c r="E17" s="572"/>
      <c r="F17" s="572"/>
      <c r="G17" s="572"/>
      <c r="H17" s="572"/>
      <c r="I17" s="555"/>
      <c r="J17" s="595"/>
      <c r="K17" s="555"/>
      <c r="L17" s="549"/>
      <c r="M17" s="617" t="str">
        <f t="shared" si="1"/>
        <v xml:space="preserve"> </v>
      </c>
      <c r="N17" s="425"/>
      <c r="O17" s="425"/>
      <c r="P17" s="425"/>
      <c r="Q17" s="425"/>
      <c r="R17" s="425"/>
      <c r="S17" s="425"/>
      <c r="T17" s="425"/>
      <c r="U17" s="425"/>
      <c r="V17" s="425"/>
      <c r="W17" s="447"/>
      <c r="X17" s="425"/>
      <c r="AD17" s="425"/>
      <c r="AE17" s="425"/>
      <c r="AF17" s="425"/>
      <c r="AG17" s="425"/>
      <c r="AH17" s="425"/>
      <c r="AI17" s="425"/>
      <c r="AJ17" s="425"/>
      <c r="AK17" s="425"/>
      <c r="AL17" s="425"/>
      <c r="AM17" s="425"/>
      <c r="AN17" s="425"/>
      <c r="AO17" s="425"/>
      <c r="AP17" s="425"/>
      <c r="AQ17" s="425"/>
      <c r="AR17" s="425"/>
      <c r="AS17" s="425"/>
      <c r="BA17" s="623" t="str">
        <f t="shared" si="2"/>
        <v/>
      </c>
      <c r="BB17" s="623" t="str">
        <f t="shared" si="3"/>
        <v/>
      </c>
      <c r="BC17" s="623" t="str">
        <f t="shared" si="4"/>
        <v/>
      </c>
      <c r="BD17" s="546">
        <f t="shared" si="5"/>
        <v>0</v>
      </c>
      <c r="BE17" s="546">
        <f>IF($C17&lt;$L17,1,0)</f>
        <v>0</v>
      </c>
      <c r="BF17" s="546" t="str">
        <f t="shared" si="7"/>
        <v/>
      </c>
    </row>
    <row r="18" spans="1:58" s="426" customFormat="1" ht="21" x14ac:dyDescent="0.15">
      <c r="A18" s="688"/>
      <c r="B18" s="470" t="s">
        <v>26</v>
      </c>
      <c r="C18" s="604">
        <f t="shared" si="0"/>
        <v>0</v>
      </c>
      <c r="D18" s="571"/>
      <c r="E18" s="572"/>
      <c r="F18" s="572"/>
      <c r="G18" s="572"/>
      <c r="H18" s="572"/>
      <c r="I18" s="555"/>
      <c r="J18" s="595"/>
      <c r="K18" s="555"/>
      <c r="L18" s="602"/>
      <c r="M18" s="617" t="str">
        <f t="shared" si="1"/>
        <v xml:space="preserve"> </v>
      </c>
      <c r="N18" s="425"/>
      <c r="O18" s="425"/>
      <c r="P18" s="425"/>
      <c r="Q18" s="425"/>
      <c r="R18" s="425"/>
      <c r="S18" s="425"/>
      <c r="T18" s="425"/>
      <c r="U18" s="425"/>
      <c r="V18" s="425"/>
      <c r="W18" s="447"/>
      <c r="X18" s="425"/>
      <c r="AD18" s="425"/>
      <c r="AE18" s="425"/>
      <c r="AF18" s="425"/>
      <c r="AG18" s="425"/>
      <c r="AH18" s="425"/>
      <c r="AI18" s="425"/>
      <c r="AJ18" s="425"/>
      <c r="AK18" s="425"/>
      <c r="AL18" s="425"/>
      <c r="AM18" s="425"/>
      <c r="AN18" s="425"/>
      <c r="AO18" s="425"/>
      <c r="AP18" s="425"/>
      <c r="AQ18" s="425"/>
      <c r="AR18" s="425"/>
      <c r="AS18" s="425"/>
      <c r="BA18" s="623" t="str">
        <f t="shared" si="2"/>
        <v/>
      </c>
      <c r="BB18" s="623" t="str">
        <f t="shared" si="3"/>
        <v/>
      </c>
      <c r="BC18" s="623" t="str">
        <f>IF($C18&lt;$L18," El número de Beneficiarios NO puede ser mayor que el Total.","")</f>
        <v/>
      </c>
      <c r="BD18" s="546">
        <f t="shared" si="5"/>
        <v>0</v>
      </c>
      <c r="BE18" s="546">
        <f t="shared" si="6"/>
        <v>0</v>
      </c>
      <c r="BF18" s="546" t="str">
        <f t="shared" si="7"/>
        <v/>
      </c>
    </row>
    <row r="19" spans="1:58" s="426" customFormat="1" ht="15.95" customHeight="1" x14ac:dyDescent="0.15">
      <c r="A19" s="684"/>
      <c r="B19" s="471" t="s">
        <v>27</v>
      </c>
      <c r="C19" s="576">
        <f t="shared" si="0"/>
        <v>0</v>
      </c>
      <c r="D19" s="577">
        <f>SUM(D11:D18)</f>
        <v>0</v>
      </c>
      <c r="E19" s="578">
        <f t="shared" ref="E19:L19" si="8">SUM(E11:E18)</f>
        <v>0</v>
      </c>
      <c r="F19" s="578">
        <f t="shared" si="8"/>
        <v>0</v>
      </c>
      <c r="G19" s="578">
        <f t="shared" si="8"/>
        <v>0</v>
      </c>
      <c r="H19" s="578">
        <f t="shared" si="8"/>
        <v>0</v>
      </c>
      <c r="I19" s="579">
        <f t="shared" si="8"/>
        <v>0</v>
      </c>
      <c r="J19" s="577">
        <f t="shared" si="8"/>
        <v>0</v>
      </c>
      <c r="K19" s="579">
        <f t="shared" si="8"/>
        <v>0</v>
      </c>
      <c r="L19" s="576">
        <f t="shared" si="8"/>
        <v>0</v>
      </c>
      <c r="M19" s="617" t="str">
        <f t="shared" si="1"/>
        <v xml:space="preserve"> </v>
      </c>
      <c r="N19" s="425"/>
      <c r="O19" s="425"/>
      <c r="P19" s="425"/>
      <c r="Q19" s="425"/>
      <c r="R19" s="425"/>
      <c r="S19" s="425"/>
      <c r="T19" s="425"/>
      <c r="U19" s="425"/>
      <c r="V19" s="425"/>
      <c r="W19" s="447"/>
      <c r="X19" s="425"/>
      <c r="AD19" s="425"/>
      <c r="AE19" s="425"/>
      <c r="AF19" s="425"/>
      <c r="AG19" s="425"/>
      <c r="AH19" s="425"/>
      <c r="AI19" s="425"/>
      <c r="AJ19" s="425"/>
      <c r="AK19" s="425"/>
      <c r="AL19" s="425"/>
      <c r="AM19" s="425"/>
      <c r="AN19" s="425"/>
      <c r="AO19" s="425"/>
      <c r="AP19" s="425"/>
      <c r="AQ19" s="425"/>
      <c r="AR19" s="425"/>
      <c r="AS19" s="425"/>
      <c r="BA19" s="623" t="str">
        <f t="shared" si="2"/>
        <v/>
      </c>
      <c r="BB19" s="623" t="str">
        <f t="shared" si="3"/>
        <v/>
      </c>
      <c r="BC19" s="623" t="str">
        <f t="shared" si="4"/>
        <v/>
      </c>
      <c r="BD19" s="546">
        <f t="shared" si="5"/>
        <v>0</v>
      </c>
      <c r="BE19" s="546">
        <f t="shared" si="6"/>
        <v>0</v>
      </c>
      <c r="BF19" s="546" t="str">
        <f t="shared" si="7"/>
        <v/>
      </c>
    </row>
    <row r="20" spans="1:58" s="426" customFormat="1" ht="15.95" customHeight="1" x14ac:dyDescent="0.15">
      <c r="A20" s="441" t="s">
        <v>28</v>
      </c>
      <c r="B20" s="472" t="s">
        <v>20</v>
      </c>
      <c r="C20" s="603">
        <f t="shared" si="0"/>
        <v>0</v>
      </c>
      <c r="D20" s="567"/>
      <c r="E20" s="568"/>
      <c r="F20" s="568"/>
      <c r="G20" s="568"/>
      <c r="H20" s="568"/>
      <c r="I20" s="580"/>
      <c r="J20" s="582"/>
      <c r="K20" s="580"/>
      <c r="L20" s="587"/>
      <c r="M20" s="617" t="str">
        <f t="shared" si="1"/>
        <v xml:space="preserve"> </v>
      </c>
      <c r="N20" s="425"/>
      <c r="O20" s="425"/>
      <c r="P20" s="425"/>
      <c r="Q20" s="425"/>
      <c r="R20" s="425"/>
      <c r="S20" s="425"/>
      <c r="T20" s="425"/>
      <c r="U20" s="425"/>
      <c r="V20" s="425"/>
      <c r="W20" s="447"/>
      <c r="X20" s="425"/>
      <c r="AD20" s="425"/>
      <c r="AE20" s="425"/>
      <c r="AF20" s="425"/>
      <c r="AG20" s="425"/>
      <c r="AH20" s="425"/>
      <c r="AI20" s="425"/>
      <c r="AJ20" s="425"/>
      <c r="AK20" s="425"/>
      <c r="AL20" s="425"/>
      <c r="AM20" s="425"/>
      <c r="AN20" s="425"/>
      <c r="AO20" s="425"/>
      <c r="AP20" s="425"/>
      <c r="AQ20" s="425"/>
      <c r="AR20" s="425"/>
      <c r="AS20" s="425"/>
      <c r="BA20" s="623" t="str">
        <f t="shared" si="2"/>
        <v/>
      </c>
      <c r="BB20" s="623" t="str">
        <f t="shared" si="3"/>
        <v/>
      </c>
      <c r="BC20" s="623" t="str">
        <f t="shared" si="4"/>
        <v/>
      </c>
      <c r="BD20" s="546">
        <f t="shared" si="5"/>
        <v>0</v>
      </c>
      <c r="BE20" s="546">
        <f t="shared" si="6"/>
        <v>0</v>
      </c>
      <c r="BF20" s="546" t="str">
        <f t="shared" si="7"/>
        <v/>
      </c>
    </row>
    <row r="21" spans="1:58" s="426" customFormat="1" ht="15.95" customHeight="1" x14ac:dyDescent="0.15">
      <c r="A21" s="441" t="s">
        <v>29</v>
      </c>
      <c r="B21" s="548" t="s">
        <v>20</v>
      </c>
      <c r="C21" s="596">
        <f t="shared" si="0"/>
        <v>0</v>
      </c>
      <c r="D21" s="558"/>
      <c r="E21" s="559"/>
      <c r="F21" s="559"/>
      <c r="G21" s="559"/>
      <c r="H21" s="559"/>
      <c r="I21" s="560"/>
      <c r="J21" s="585"/>
      <c r="K21" s="560"/>
      <c r="L21" s="550"/>
      <c r="M21" s="617" t="str">
        <f t="shared" si="1"/>
        <v xml:space="preserve"> </v>
      </c>
      <c r="N21" s="425"/>
      <c r="O21" s="425"/>
      <c r="P21" s="425"/>
      <c r="Q21" s="425"/>
      <c r="R21" s="425"/>
      <c r="S21" s="425"/>
      <c r="T21" s="425"/>
      <c r="U21" s="425"/>
      <c r="V21" s="425"/>
      <c r="W21" s="447"/>
      <c r="X21" s="425"/>
      <c r="AD21" s="425"/>
      <c r="AE21" s="425"/>
      <c r="AF21" s="425"/>
      <c r="AG21" s="425"/>
      <c r="AH21" s="425"/>
      <c r="AI21" s="425"/>
      <c r="AJ21" s="425"/>
      <c r="AK21" s="425"/>
      <c r="AL21" s="425"/>
      <c r="AM21" s="425"/>
      <c r="AN21" s="425"/>
      <c r="AO21" s="425"/>
      <c r="AP21" s="425"/>
      <c r="AQ21" s="425"/>
      <c r="AR21" s="425"/>
      <c r="AS21" s="425"/>
      <c r="BA21" s="623" t="str">
        <f t="shared" si="2"/>
        <v/>
      </c>
      <c r="BB21" s="623" t="str">
        <f t="shared" si="3"/>
        <v/>
      </c>
      <c r="BC21" s="623" t="str">
        <f t="shared" si="4"/>
        <v/>
      </c>
      <c r="BD21" s="546">
        <f t="shared" si="5"/>
        <v>0</v>
      </c>
      <c r="BE21" s="546">
        <f>IF($C21&lt;$L21,1,0)</f>
        <v>0</v>
      </c>
      <c r="BF21" s="546" t="str">
        <f t="shared" si="7"/>
        <v/>
      </c>
    </row>
    <row r="22" spans="1:58" s="425" customFormat="1" ht="30" customHeight="1" x14ac:dyDescent="0.2">
      <c r="A22" s="467" t="s">
        <v>30</v>
      </c>
      <c r="B22" s="473"/>
      <c r="C22" s="474"/>
      <c r="D22" s="473"/>
      <c r="E22" s="443"/>
      <c r="F22" s="443"/>
      <c r="G22" s="443"/>
      <c r="H22" s="443"/>
      <c r="I22" s="443"/>
      <c r="J22" s="443"/>
      <c r="K22" s="443"/>
      <c r="L22" s="443"/>
      <c r="M22" s="451"/>
      <c r="N22" s="451"/>
      <c r="V22" s="447"/>
    </row>
    <row r="23" spans="1:58" s="426" customFormat="1" ht="21" x14ac:dyDescent="0.2">
      <c r="A23" s="651" t="s">
        <v>4</v>
      </c>
      <c r="B23" s="441" t="s">
        <v>31</v>
      </c>
      <c r="C23" s="441" t="s">
        <v>32</v>
      </c>
      <c r="D23" s="425"/>
      <c r="E23" s="425"/>
      <c r="F23" s="425"/>
      <c r="G23" s="425"/>
      <c r="H23" s="425"/>
      <c r="I23" s="425"/>
      <c r="J23" s="425"/>
      <c r="K23" s="476"/>
      <c r="L23" s="476"/>
      <c r="M23" s="451"/>
      <c r="N23" s="425"/>
      <c r="O23" s="425"/>
      <c r="P23" s="425"/>
      <c r="Q23" s="425"/>
      <c r="R23" s="425"/>
      <c r="S23" s="425"/>
      <c r="T23" s="425"/>
      <c r="U23" s="425"/>
      <c r="V23" s="447"/>
      <c r="W23" s="425"/>
      <c r="X23" s="425"/>
      <c r="AD23" s="425"/>
      <c r="AE23" s="425"/>
      <c r="AF23" s="425"/>
      <c r="AG23" s="425"/>
      <c r="AH23" s="425"/>
      <c r="AI23" s="425"/>
      <c r="AJ23" s="425"/>
      <c r="AK23" s="425"/>
      <c r="AL23" s="425"/>
      <c r="AM23" s="425"/>
      <c r="AN23" s="425"/>
      <c r="BA23" s="425"/>
      <c r="BB23" s="425"/>
      <c r="BC23" s="425"/>
      <c r="BD23" s="425"/>
      <c r="BE23" s="425"/>
    </row>
    <row r="24" spans="1:58" s="426" customFormat="1" ht="21" x14ac:dyDescent="0.2">
      <c r="A24" s="477" t="s">
        <v>33</v>
      </c>
      <c r="B24" s="593"/>
      <c r="C24" s="593"/>
      <c r="D24" s="425"/>
      <c r="E24" s="425"/>
      <c r="F24" s="425"/>
      <c r="G24" s="425"/>
      <c r="H24" s="425"/>
      <c r="I24" s="425"/>
      <c r="J24" s="425"/>
      <c r="K24" s="476"/>
      <c r="L24" s="476"/>
      <c r="M24" s="451"/>
      <c r="N24" s="425"/>
      <c r="O24" s="425"/>
      <c r="P24" s="425"/>
      <c r="Q24" s="425"/>
      <c r="R24" s="425"/>
      <c r="S24" s="425"/>
      <c r="T24" s="425"/>
      <c r="U24" s="425"/>
      <c r="V24" s="447"/>
      <c r="W24" s="425"/>
      <c r="X24" s="425"/>
      <c r="AD24" s="425"/>
      <c r="AE24" s="425"/>
      <c r="AF24" s="425"/>
      <c r="AG24" s="425"/>
      <c r="AH24" s="425"/>
      <c r="AI24" s="425"/>
      <c r="AJ24" s="425"/>
      <c r="AK24" s="425"/>
      <c r="AL24" s="425"/>
      <c r="AM24" s="425"/>
      <c r="AN24" s="425"/>
      <c r="BA24" s="425"/>
      <c r="BB24" s="425"/>
      <c r="BC24" s="425"/>
      <c r="BD24" s="425"/>
      <c r="BE24" s="425"/>
    </row>
    <row r="25" spans="1:58" s="426" customFormat="1" ht="30" customHeight="1" x14ac:dyDescent="0.2">
      <c r="A25" s="478" t="s">
        <v>34</v>
      </c>
      <c r="B25" s="478"/>
      <c r="C25" s="478"/>
      <c r="D25" s="467"/>
      <c r="E25" s="467"/>
      <c r="F25" s="467"/>
      <c r="G25" s="467"/>
      <c r="H25" s="467"/>
      <c r="I25" s="467"/>
      <c r="J25" s="467"/>
      <c r="K25" s="467"/>
      <c r="L25" s="467"/>
      <c r="M25" s="451"/>
      <c r="N25" s="429"/>
      <c r="O25" s="425"/>
      <c r="P25" s="425"/>
      <c r="Q25" s="425"/>
      <c r="R25" s="425"/>
      <c r="S25" s="425"/>
      <c r="T25" s="425"/>
      <c r="U25" s="425"/>
      <c r="V25" s="447"/>
      <c r="W25" s="425"/>
      <c r="X25" s="425"/>
      <c r="AD25" s="425"/>
      <c r="AE25" s="425"/>
      <c r="AF25" s="425"/>
      <c r="AG25" s="425"/>
      <c r="AH25" s="425"/>
      <c r="AI25" s="425"/>
      <c r="AJ25" s="425"/>
      <c r="AK25" s="425"/>
      <c r="AL25" s="425"/>
      <c r="AM25" s="425"/>
      <c r="AN25" s="425"/>
      <c r="BA25" s="425"/>
      <c r="BB25" s="425"/>
      <c r="BC25" s="425"/>
      <c r="BD25" s="425"/>
      <c r="BE25" s="425"/>
    </row>
    <row r="26" spans="1:58" s="426" customFormat="1" x14ac:dyDescent="0.2">
      <c r="A26" s="698" t="s">
        <v>35</v>
      </c>
      <c r="B26" s="699"/>
      <c r="C26" s="675" t="s">
        <v>27</v>
      </c>
      <c r="D26" s="702" t="s">
        <v>36</v>
      </c>
      <c r="E26" s="703"/>
      <c r="F26" s="431"/>
      <c r="G26" s="431"/>
      <c r="H26" s="431"/>
      <c r="I26" s="431"/>
      <c r="J26" s="431"/>
      <c r="K26" s="476"/>
      <c r="L26" s="476"/>
      <c r="M26" s="451"/>
      <c r="N26" s="429"/>
      <c r="O26" s="425"/>
      <c r="P26" s="425"/>
      <c r="Q26" s="425"/>
      <c r="R26" s="425"/>
      <c r="S26" s="425"/>
      <c r="T26" s="425"/>
      <c r="U26" s="425"/>
      <c r="V26" s="447"/>
      <c r="W26" s="425"/>
      <c r="X26" s="425"/>
      <c r="AD26" s="425"/>
      <c r="AE26" s="425"/>
      <c r="AF26" s="425"/>
      <c r="AG26" s="425"/>
      <c r="AH26" s="425"/>
      <c r="AI26" s="425"/>
      <c r="AJ26" s="425"/>
      <c r="AK26" s="425"/>
      <c r="AL26" s="425"/>
      <c r="AM26" s="425"/>
      <c r="AN26" s="425"/>
      <c r="AO26" s="425"/>
      <c r="BA26" s="425"/>
      <c r="BB26" s="425"/>
      <c r="BC26" s="425"/>
      <c r="BD26" s="425"/>
      <c r="BE26" s="425"/>
    </row>
    <row r="27" spans="1:58" s="426" customFormat="1" x14ac:dyDescent="0.2">
      <c r="A27" s="700"/>
      <c r="B27" s="701"/>
      <c r="C27" s="676"/>
      <c r="D27" s="439" t="s">
        <v>37</v>
      </c>
      <c r="E27" s="440" t="s">
        <v>17</v>
      </c>
      <c r="F27" s="431"/>
      <c r="G27" s="431"/>
      <c r="H27" s="431"/>
      <c r="I27" s="431"/>
      <c r="J27" s="431"/>
      <c r="K27" s="476"/>
      <c r="L27" s="476"/>
      <c r="M27" s="451"/>
      <c r="N27" s="429"/>
      <c r="O27" s="425"/>
      <c r="P27" s="425"/>
      <c r="Q27" s="425"/>
      <c r="R27" s="425"/>
      <c r="S27" s="425"/>
      <c r="T27" s="425"/>
      <c r="U27" s="425"/>
      <c r="V27" s="447"/>
      <c r="W27" s="425"/>
      <c r="X27" s="425"/>
      <c r="AD27" s="425"/>
      <c r="AE27" s="425"/>
      <c r="AF27" s="425"/>
      <c r="AG27" s="425"/>
      <c r="AH27" s="425"/>
      <c r="AI27" s="425"/>
      <c r="AJ27" s="425"/>
      <c r="AK27" s="425"/>
      <c r="AL27" s="425"/>
      <c r="AM27" s="425"/>
      <c r="AN27" s="425"/>
      <c r="AO27" s="425"/>
      <c r="BA27" s="425"/>
      <c r="BB27" s="425"/>
      <c r="BC27" s="425"/>
      <c r="BD27" s="425"/>
      <c r="BE27" s="425"/>
    </row>
    <row r="28" spans="1:58" s="426" customFormat="1" ht="15.95" customHeight="1" x14ac:dyDescent="0.2">
      <c r="A28" s="691" t="s">
        <v>38</v>
      </c>
      <c r="B28" s="692"/>
      <c r="C28" s="603">
        <f t="shared" ref="C28:C33" si="9">SUM(D28:E28)</f>
        <v>0</v>
      </c>
      <c r="D28" s="599">
        <f>+D29+D30</f>
        <v>0</v>
      </c>
      <c r="E28" s="600">
        <f>+E29+E30</f>
        <v>0</v>
      </c>
      <c r="F28" s="618"/>
      <c r="G28" s="479"/>
      <c r="H28" s="479"/>
      <c r="I28" s="446"/>
      <c r="J28" s="446"/>
      <c r="K28" s="476"/>
      <c r="L28" s="476"/>
      <c r="M28" s="451"/>
      <c r="N28" s="446"/>
      <c r="O28" s="425"/>
      <c r="P28" s="425"/>
      <c r="Q28" s="425"/>
      <c r="R28" s="425"/>
      <c r="S28" s="425"/>
      <c r="T28" s="425"/>
      <c r="U28" s="425"/>
      <c r="V28" s="447"/>
      <c r="W28" s="425"/>
      <c r="X28" s="425"/>
      <c r="AD28" s="425"/>
      <c r="AE28" s="425"/>
      <c r="AF28" s="425"/>
      <c r="AG28" s="425"/>
      <c r="AH28" s="425"/>
      <c r="AI28" s="425"/>
      <c r="AJ28" s="425"/>
      <c r="AK28" s="425"/>
      <c r="AL28" s="425"/>
      <c r="AM28" s="425"/>
      <c r="AN28" s="425"/>
      <c r="AO28" s="425"/>
      <c r="BE28" s="425"/>
    </row>
    <row r="29" spans="1:58" s="426" customFormat="1" ht="15.95" customHeight="1" x14ac:dyDescent="0.2">
      <c r="A29" s="693" t="s">
        <v>19</v>
      </c>
      <c r="B29" s="694"/>
      <c r="C29" s="581">
        <f t="shared" si="9"/>
        <v>0</v>
      </c>
      <c r="D29" s="556"/>
      <c r="E29" s="554"/>
      <c r="F29" s="618" t="str">
        <f>$BA29&amp;" "&amp;$BB29&amp;""</f>
        <v xml:space="preserve"> </v>
      </c>
      <c r="G29" s="479"/>
      <c r="H29" s="479"/>
      <c r="I29" s="446"/>
      <c r="J29" s="446"/>
      <c r="K29" s="476"/>
      <c r="L29" s="476"/>
      <c r="M29" s="451"/>
      <c r="N29" s="446"/>
      <c r="O29" s="425"/>
      <c r="P29" s="425"/>
      <c r="Q29" s="425"/>
      <c r="R29" s="425"/>
      <c r="S29" s="425"/>
      <c r="T29" s="425"/>
      <c r="U29" s="425"/>
      <c r="V29" s="447"/>
      <c r="W29" s="425"/>
      <c r="X29" s="425"/>
      <c r="AD29" s="425"/>
      <c r="AE29" s="425"/>
      <c r="AF29" s="425"/>
      <c r="AG29" s="425"/>
      <c r="AH29" s="425"/>
      <c r="AI29" s="425"/>
      <c r="AJ29" s="425"/>
      <c r="AK29" s="425"/>
      <c r="AL29" s="425"/>
      <c r="AM29" s="425"/>
      <c r="AN29" s="425"/>
      <c r="AO29" s="425"/>
      <c r="BA29" s="623" t="str">
        <f>IF($C29+$C32&lt;=$C11,"","Las consultas por médico en extensión horaria NO pueden ser mayor que el Total de consultas de sección A.1.")</f>
        <v/>
      </c>
      <c r="BB29" s="623" t="str">
        <f>IF($D29+$E29&lt;&gt;$C29,"Las consultas según sexo NO pueden ser diferente al Total.","")</f>
        <v/>
      </c>
      <c r="BD29" s="546">
        <f>IF($C29+$C32&lt;=$C11,0,1)</f>
        <v>0</v>
      </c>
      <c r="BE29" s="546">
        <f>IF($D29+$E29&lt;&gt;$C29,1,0)</f>
        <v>0</v>
      </c>
    </row>
    <row r="30" spans="1:58" s="426" customFormat="1" ht="15.95" customHeight="1" x14ac:dyDescent="0.2">
      <c r="A30" s="689" t="s">
        <v>24</v>
      </c>
      <c r="B30" s="690"/>
      <c r="C30" s="604">
        <f t="shared" si="9"/>
        <v>0</v>
      </c>
      <c r="D30" s="571"/>
      <c r="E30" s="555"/>
      <c r="F30" s="618" t="str">
        <f>$BA30&amp;" "&amp;$BB30&amp;""</f>
        <v xml:space="preserve"> </v>
      </c>
      <c r="G30" s="479"/>
      <c r="H30" s="479"/>
      <c r="I30" s="446"/>
      <c r="J30" s="446"/>
      <c r="K30" s="476"/>
      <c r="L30" s="476"/>
      <c r="M30" s="451"/>
      <c r="N30" s="446"/>
      <c r="O30" s="425"/>
      <c r="P30" s="425"/>
      <c r="Q30" s="425"/>
      <c r="R30" s="425"/>
      <c r="S30" s="425"/>
      <c r="T30" s="425"/>
      <c r="U30" s="425"/>
      <c r="V30" s="447"/>
      <c r="W30" s="425"/>
      <c r="X30" s="425"/>
      <c r="AD30" s="425"/>
      <c r="AE30" s="425"/>
      <c r="AF30" s="425"/>
      <c r="AG30" s="425"/>
      <c r="AH30" s="425"/>
      <c r="AI30" s="425"/>
      <c r="AJ30" s="425"/>
      <c r="AK30" s="425"/>
      <c r="AL30" s="425"/>
      <c r="AM30" s="425"/>
      <c r="AN30" s="425"/>
      <c r="AO30" s="425"/>
      <c r="BA30" s="623" t="str">
        <f>IF($C30+$C33&lt;=SUM($C12:$C18),"","Las consultas por otros profesionales en extensión horaria NO pueden ser mayor que el Total de consultas de sección A.1.")</f>
        <v/>
      </c>
      <c r="BB30" s="623" t="str">
        <f>IF(D30+E30&lt;&gt;C30,"Las consultas según sexo NO pueden ser diferente al Total.","")</f>
        <v/>
      </c>
      <c r="BD30" s="546">
        <f>IF($C30+$C33&lt;=SUM($C12:$C18),0,1)</f>
        <v>0</v>
      </c>
      <c r="BE30" s="546">
        <f>IF($D30+$E30&lt;&gt;$C30,1,0)</f>
        <v>0</v>
      </c>
    </row>
    <row r="31" spans="1:58" s="426" customFormat="1" ht="15.95" customHeight="1" x14ac:dyDescent="0.2">
      <c r="A31" s="691" t="s">
        <v>39</v>
      </c>
      <c r="B31" s="692"/>
      <c r="C31" s="603">
        <f t="shared" si="9"/>
        <v>0</v>
      </c>
      <c r="D31" s="599">
        <f>+D32+D33</f>
        <v>0</v>
      </c>
      <c r="E31" s="600">
        <f>+E32+E33</f>
        <v>0</v>
      </c>
      <c r="F31" s="619"/>
      <c r="G31" s="479"/>
      <c r="H31" s="479"/>
      <c r="I31" s="446"/>
      <c r="J31" s="446"/>
      <c r="K31" s="476"/>
      <c r="L31" s="476"/>
      <c r="M31" s="451"/>
      <c r="N31" s="446"/>
      <c r="O31" s="425"/>
      <c r="P31" s="425"/>
      <c r="Q31" s="425"/>
      <c r="R31" s="425"/>
      <c r="S31" s="425"/>
      <c r="T31" s="425"/>
      <c r="U31" s="425"/>
      <c r="V31" s="447"/>
      <c r="W31" s="425"/>
      <c r="X31" s="425"/>
      <c r="AD31" s="425"/>
      <c r="AE31" s="425"/>
      <c r="AF31" s="425"/>
      <c r="AG31" s="425"/>
      <c r="AH31" s="425"/>
      <c r="AI31" s="425"/>
      <c r="AJ31" s="425"/>
      <c r="AK31" s="425"/>
      <c r="AL31" s="425"/>
      <c r="AM31" s="425"/>
      <c r="AN31" s="425"/>
      <c r="AO31" s="425"/>
    </row>
    <row r="32" spans="1:58" s="426" customFormat="1" ht="15.95" customHeight="1" x14ac:dyDescent="0.2">
      <c r="A32" s="693" t="s">
        <v>19</v>
      </c>
      <c r="B32" s="694"/>
      <c r="C32" s="581">
        <f t="shared" si="9"/>
        <v>0</v>
      </c>
      <c r="D32" s="556"/>
      <c r="E32" s="554"/>
      <c r="F32" s="618" t="str">
        <f>$BA29&amp;" "&amp;$BB32&amp;""</f>
        <v xml:space="preserve"> </v>
      </c>
      <c r="G32" s="479"/>
      <c r="H32" s="479"/>
      <c r="I32" s="446"/>
      <c r="J32" s="446"/>
      <c r="K32" s="476"/>
      <c r="L32" s="476"/>
      <c r="M32" s="451"/>
      <c r="N32" s="446"/>
      <c r="O32" s="425"/>
      <c r="P32" s="425"/>
      <c r="Q32" s="425"/>
      <c r="R32" s="425"/>
      <c r="S32" s="425"/>
      <c r="T32" s="425"/>
      <c r="U32" s="425"/>
      <c r="V32" s="447"/>
      <c r="W32" s="425"/>
      <c r="X32" s="425"/>
      <c r="AD32" s="425"/>
      <c r="AE32" s="425"/>
      <c r="AF32" s="425"/>
      <c r="AG32" s="425"/>
      <c r="AH32" s="425"/>
      <c r="AI32" s="425"/>
      <c r="AJ32" s="425"/>
      <c r="AK32" s="425"/>
      <c r="AL32" s="425"/>
      <c r="AM32" s="425"/>
      <c r="AN32" s="425"/>
      <c r="AO32" s="425"/>
      <c r="BB32" s="623" t="str">
        <f>IF(D32+E32&lt;&gt;C32,"Las consultas según sexo NO pueden ser diferente al Total.","")</f>
        <v/>
      </c>
      <c r="BE32" s="546">
        <f>IF($D32+$E32&lt;&gt;$C32,1,0)</f>
        <v>0</v>
      </c>
    </row>
    <row r="33" spans="1:67" s="426" customFormat="1" ht="15.95" customHeight="1" x14ac:dyDescent="0.2">
      <c r="A33" s="695" t="s">
        <v>24</v>
      </c>
      <c r="B33" s="696"/>
      <c r="C33" s="596">
        <f t="shared" si="9"/>
        <v>0</v>
      </c>
      <c r="D33" s="558"/>
      <c r="E33" s="560"/>
      <c r="F33" s="618" t="str">
        <f>$BA30&amp;" "&amp;$BB33&amp;""</f>
        <v xml:space="preserve"> </v>
      </c>
      <c r="G33" s="479"/>
      <c r="H33" s="479"/>
      <c r="I33" s="446"/>
      <c r="J33" s="446"/>
      <c r="K33" s="476"/>
      <c r="L33" s="476"/>
      <c r="M33" s="451"/>
      <c r="N33" s="446"/>
      <c r="O33" s="425"/>
      <c r="P33" s="425"/>
      <c r="Q33" s="425"/>
      <c r="R33" s="425"/>
      <c r="S33" s="425"/>
      <c r="T33" s="425"/>
      <c r="U33" s="425"/>
      <c r="V33" s="447"/>
      <c r="W33" s="425"/>
      <c r="X33" s="425"/>
      <c r="AD33" s="425"/>
      <c r="AE33" s="425"/>
      <c r="AF33" s="425"/>
      <c r="AG33" s="425"/>
      <c r="AH33" s="425"/>
      <c r="AI33" s="425"/>
      <c r="AJ33" s="425"/>
      <c r="AK33" s="425"/>
      <c r="AL33" s="425"/>
      <c r="AM33" s="425"/>
      <c r="AN33" s="425"/>
      <c r="AO33" s="425"/>
      <c r="BB33" s="623" t="str">
        <f>IF(D33+E33&lt;&gt;C33,"Las consultas según sexo NO pueden ser diferente al Total.","")</f>
        <v/>
      </c>
      <c r="BE33" s="546">
        <f>IF($D33+$E33&lt;&gt;$C33,1,0)</f>
        <v>0</v>
      </c>
    </row>
    <row r="34" spans="1:67" s="425" customFormat="1" ht="30" customHeight="1" x14ac:dyDescent="0.2">
      <c r="A34" s="464" t="s">
        <v>40</v>
      </c>
      <c r="B34" s="434"/>
      <c r="C34" s="433"/>
      <c r="D34" s="433"/>
      <c r="E34" s="433"/>
      <c r="F34" s="433"/>
      <c r="G34" s="433"/>
      <c r="H34" s="433"/>
      <c r="I34" s="465"/>
      <c r="J34" s="434"/>
      <c r="K34" s="443"/>
      <c r="L34" s="443"/>
      <c r="M34" s="451"/>
      <c r="N34" s="429"/>
      <c r="V34" s="447"/>
      <c r="BA34" s="426"/>
      <c r="BC34" s="426"/>
      <c r="BD34" s="426"/>
    </row>
    <row r="35" spans="1:67" s="425" customFormat="1" ht="30" customHeight="1" x14ac:dyDescent="0.2">
      <c r="A35" s="467" t="s">
        <v>41</v>
      </c>
      <c r="B35" s="443"/>
      <c r="C35" s="443"/>
      <c r="D35" s="443"/>
      <c r="E35" s="443"/>
      <c r="F35" s="443"/>
      <c r="G35" s="443"/>
      <c r="H35" s="443"/>
      <c r="I35" s="443"/>
      <c r="J35" s="443"/>
      <c r="K35" s="443"/>
      <c r="L35" s="443"/>
      <c r="M35" s="451"/>
      <c r="N35" s="451"/>
      <c r="V35" s="447"/>
    </row>
    <row r="36" spans="1:67" s="426" customFormat="1" ht="15" customHeight="1" x14ac:dyDescent="0.15">
      <c r="A36" s="681" t="s">
        <v>4</v>
      </c>
      <c r="B36" s="681" t="s">
        <v>5</v>
      </c>
      <c r="C36" s="675" t="s">
        <v>6</v>
      </c>
      <c r="D36" s="685" t="s">
        <v>7</v>
      </c>
      <c r="E36" s="686"/>
      <c r="F36" s="686"/>
      <c r="G36" s="686"/>
      <c r="H36" s="686"/>
      <c r="I36" s="687"/>
      <c r="J36" s="685" t="s">
        <v>8</v>
      </c>
      <c r="K36" s="687"/>
      <c r="L36" s="675" t="s">
        <v>9</v>
      </c>
      <c r="M36" s="624"/>
      <c r="N36" s="624"/>
      <c r="O36" s="425"/>
      <c r="P36" s="425"/>
      <c r="Q36" s="425"/>
      <c r="R36" s="425"/>
      <c r="S36" s="425"/>
      <c r="T36" s="425"/>
      <c r="U36" s="425"/>
      <c r="V36" s="447"/>
      <c r="W36" s="425"/>
      <c r="X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row>
    <row r="37" spans="1:67" s="426" customFormat="1" ht="21" customHeight="1" x14ac:dyDescent="0.15">
      <c r="A37" s="682"/>
      <c r="B37" s="682"/>
      <c r="C37" s="676"/>
      <c r="D37" s="435" t="s">
        <v>10</v>
      </c>
      <c r="E37" s="438" t="s">
        <v>11</v>
      </c>
      <c r="F37" s="438" t="s">
        <v>12</v>
      </c>
      <c r="G37" s="438" t="s">
        <v>13</v>
      </c>
      <c r="H37" s="438" t="s">
        <v>14</v>
      </c>
      <c r="I37" s="450" t="s">
        <v>15</v>
      </c>
      <c r="J37" s="455" t="s">
        <v>16</v>
      </c>
      <c r="K37" s="456" t="s">
        <v>17</v>
      </c>
      <c r="L37" s="676"/>
      <c r="M37" s="624"/>
      <c r="N37" s="624"/>
      <c r="O37" s="425"/>
      <c r="P37" s="425"/>
      <c r="Q37" s="425"/>
      <c r="R37" s="425"/>
      <c r="S37" s="425"/>
      <c r="T37" s="425"/>
      <c r="U37" s="425"/>
      <c r="V37" s="447"/>
      <c r="W37" s="425"/>
      <c r="X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row>
    <row r="38" spans="1:67" s="426" customFormat="1" ht="15.95" customHeight="1" x14ac:dyDescent="0.15">
      <c r="A38" s="683" t="s">
        <v>18</v>
      </c>
      <c r="B38" s="469" t="s">
        <v>19</v>
      </c>
      <c r="C38" s="603">
        <f t="shared" ref="C38:C47" si="10">SUM(D38:I38)</f>
        <v>0</v>
      </c>
      <c r="D38" s="567"/>
      <c r="E38" s="568"/>
      <c r="F38" s="568"/>
      <c r="G38" s="568"/>
      <c r="H38" s="568"/>
      <c r="I38" s="580"/>
      <c r="J38" s="567"/>
      <c r="K38" s="580"/>
      <c r="L38" s="587"/>
      <c r="M38" s="617" t="str">
        <f>$BA38&amp;" "&amp;$BB38&amp;""&amp;$BC38</f>
        <v xml:space="preserve"> </v>
      </c>
      <c r="N38" s="425"/>
      <c r="O38" s="425"/>
      <c r="P38" s="425"/>
      <c r="Q38" s="425"/>
      <c r="R38" s="425"/>
      <c r="S38" s="425"/>
      <c r="T38" s="425"/>
      <c r="U38" s="425"/>
      <c r="V38" s="425"/>
      <c r="W38" s="447"/>
      <c r="X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623" t="str">
        <f>IF($C38&lt;&gt;($J38+$K38)," El número consultas según sexo NO puede ser diferente al Total.","")</f>
        <v/>
      </c>
      <c r="BB38" s="623" t="str">
        <f t="shared" ref="BB38:BB47" si="11">IF($C38=0,"",IF($L38="",IF($C38="",""," No olvide escribir la columna Beneficiarios."),""))</f>
        <v/>
      </c>
      <c r="BC38" s="623" t="str">
        <f>IF($C38&lt;$L38," El número de Beneficiarios NO puede ser mayor que el Total.","")</f>
        <v/>
      </c>
      <c r="BD38" s="546">
        <f>IF($C38&lt;&gt;($J38+$K38),1,0)</f>
        <v>0</v>
      </c>
      <c r="BE38" s="546">
        <f>IF($C38&lt;$L38,1,0)</f>
        <v>0</v>
      </c>
      <c r="BF38" s="546" t="str">
        <f>IF($C38=0,"",IF($L38="",IF($C38="","",1),0))</f>
        <v/>
      </c>
      <c r="BG38" s="425"/>
      <c r="BH38" s="425"/>
      <c r="BI38" s="425"/>
      <c r="BJ38" s="425"/>
      <c r="BK38" s="425"/>
      <c r="BL38" s="425"/>
      <c r="BM38" s="425"/>
      <c r="BN38" s="425"/>
      <c r="BO38" s="425"/>
    </row>
    <row r="39" spans="1:67" s="426" customFormat="1" ht="15.95" customHeight="1" x14ac:dyDescent="0.15">
      <c r="A39" s="688"/>
      <c r="B39" s="470" t="s">
        <v>20</v>
      </c>
      <c r="C39" s="581">
        <f t="shared" si="10"/>
        <v>55</v>
      </c>
      <c r="D39" s="556">
        <v>20</v>
      </c>
      <c r="E39" s="557">
        <v>18</v>
      </c>
      <c r="F39" s="557">
        <v>3</v>
      </c>
      <c r="G39" s="557">
        <v>1</v>
      </c>
      <c r="H39" s="557">
        <v>11</v>
      </c>
      <c r="I39" s="554">
        <v>2</v>
      </c>
      <c r="J39" s="556">
        <v>27</v>
      </c>
      <c r="K39" s="554">
        <v>28</v>
      </c>
      <c r="L39" s="549">
        <v>55</v>
      </c>
      <c r="M39" s="617" t="str">
        <f t="shared" ref="M39:M46" si="12">$BA39&amp;" "&amp;$BB39&amp;""&amp;$BC39</f>
        <v xml:space="preserve"> </v>
      </c>
      <c r="N39" s="425"/>
      <c r="O39" s="425"/>
      <c r="P39" s="425"/>
      <c r="Q39" s="425"/>
      <c r="R39" s="425"/>
      <c r="S39" s="425"/>
      <c r="T39" s="425"/>
      <c r="U39" s="425"/>
      <c r="V39" s="425"/>
      <c r="W39" s="447"/>
      <c r="X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623" t="str">
        <f t="shared" ref="BA39:BA47" si="13">IF($C39&lt;&gt;($J39+$K39)," El número consultas según sexo NO puede ser diferente al Total.","")</f>
        <v/>
      </c>
      <c r="BB39" s="623" t="str">
        <f t="shared" si="11"/>
        <v/>
      </c>
      <c r="BC39" s="623" t="str">
        <f t="shared" ref="BC39:BC47" si="14">IF($C39&lt;$L39," El número de Beneficiarios NO puede ser mayor que el Total.","")</f>
        <v/>
      </c>
      <c r="BD39" s="546">
        <f t="shared" ref="BD39:BD47" si="15">IF($C39&lt;&gt;($J39+$K39),1,0)</f>
        <v>0</v>
      </c>
      <c r="BE39" s="546">
        <f t="shared" ref="BE39:BE47" si="16">IF($C39&lt;$L39,1,0)</f>
        <v>0</v>
      </c>
      <c r="BF39" s="546">
        <f t="shared" ref="BF39:BF47" si="17">IF($C39=0,"",IF($L39="",IF($C39="","",1),0))</f>
        <v>0</v>
      </c>
      <c r="BG39" s="425"/>
      <c r="BH39" s="425"/>
      <c r="BI39" s="425"/>
      <c r="BJ39" s="425"/>
      <c r="BK39" s="425"/>
      <c r="BL39" s="425"/>
      <c r="BM39" s="425"/>
      <c r="BN39" s="425"/>
      <c r="BO39" s="425"/>
    </row>
    <row r="40" spans="1:67" s="426" customFormat="1" ht="15.95" customHeight="1" x14ac:dyDescent="0.15">
      <c r="A40" s="688"/>
      <c r="B40" s="470" t="s">
        <v>42</v>
      </c>
      <c r="C40" s="581">
        <f t="shared" si="10"/>
        <v>259</v>
      </c>
      <c r="D40" s="556">
        <v>1</v>
      </c>
      <c r="E40" s="557"/>
      <c r="F40" s="557">
        <v>8</v>
      </c>
      <c r="G40" s="557">
        <v>16</v>
      </c>
      <c r="H40" s="557">
        <v>204</v>
      </c>
      <c r="I40" s="554">
        <v>30</v>
      </c>
      <c r="J40" s="556">
        <v>97</v>
      </c>
      <c r="K40" s="554">
        <v>162</v>
      </c>
      <c r="L40" s="549">
        <v>259</v>
      </c>
      <c r="M40" s="617" t="str">
        <f t="shared" si="12"/>
        <v xml:space="preserve"> </v>
      </c>
      <c r="N40" s="425"/>
      <c r="O40" s="425"/>
      <c r="P40" s="425"/>
      <c r="Q40" s="425"/>
      <c r="R40" s="425"/>
      <c r="S40" s="425"/>
      <c r="T40" s="425"/>
      <c r="U40" s="425"/>
      <c r="V40" s="425"/>
      <c r="W40" s="447"/>
      <c r="X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623" t="str">
        <f t="shared" si="13"/>
        <v/>
      </c>
      <c r="BB40" s="623" t="str">
        <f t="shared" si="11"/>
        <v/>
      </c>
      <c r="BC40" s="623" t="str">
        <f t="shared" si="14"/>
        <v/>
      </c>
      <c r="BD40" s="546">
        <f t="shared" si="15"/>
        <v>0</v>
      </c>
      <c r="BE40" s="546">
        <f t="shared" si="16"/>
        <v>0</v>
      </c>
      <c r="BF40" s="546">
        <f t="shared" si="17"/>
        <v>0</v>
      </c>
      <c r="BG40" s="425"/>
      <c r="BH40" s="425"/>
      <c r="BI40" s="425"/>
      <c r="BJ40" s="425"/>
      <c r="BK40" s="425"/>
      <c r="BL40" s="425"/>
      <c r="BM40" s="425"/>
      <c r="BN40" s="425"/>
      <c r="BO40" s="425"/>
    </row>
    <row r="41" spans="1:67" s="426" customFormat="1" ht="15.95" customHeight="1" x14ac:dyDescent="0.15">
      <c r="A41" s="688"/>
      <c r="B41" s="470" t="s">
        <v>43</v>
      </c>
      <c r="C41" s="581">
        <f t="shared" si="10"/>
        <v>0</v>
      </c>
      <c r="D41" s="556"/>
      <c r="E41" s="557"/>
      <c r="F41" s="557"/>
      <c r="G41" s="557"/>
      <c r="H41" s="557"/>
      <c r="I41" s="554"/>
      <c r="J41" s="556"/>
      <c r="K41" s="554"/>
      <c r="L41" s="549"/>
      <c r="M41" s="617" t="str">
        <f t="shared" si="12"/>
        <v xml:space="preserve"> </v>
      </c>
      <c r="N41" s="425"/>
      <c r="O41" s="425"/>
      <c r="P41" s="425"/>
      <c r="Q41" s="425"/>
      <c r="R41" s="425"/>
      <c r="S41" s="425"/>
      <c r="T41" s="425"/>
      <c r="U41" s="425"/>
      <c r="V41" s="425"/>
      <c r="W41" s="447"/>
      <c r="X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623" t="str">
        <f t="shared" si="13"/>
        <v/>
      </c>
      <c r="BB41" s="623" t="str">
        <f t="shared" si="11"/>
        <v/>
      </c>
      <c r="BC41" s="623" t="str">
        <f t="shared" si="14"/>
        <v/>
      </c>
      <c r="BD41" s="546">
        <f t="shared" si="15"/>
        <v>0</v>
      </c>
      <c r="BE41" s="546">
        <f t="shared" si="16"/>
        <v>0</v>
      </c>
      <c r="BF41" s="546" t="str">
        <f t="shared" si="17"/>
        <v/>
      </c>
      <c r="BG41" s="425"/>
      <c r="BH41" s="425"/>
      <c r="BI41" s="425"/>
      <c r="BJ41" s="425"/>
      <c r="BK41" s="425"/>
      <c r="BL41" s="425"/>
      <c r="BM41" s="425"/>
      <c r="BN41" s="425"/>
      <c r="BO41" s="425"/>
    </row>
    <row r="42" spans="1:67" s="426" customFormat="1" ht="15.95" customHeight="1" x14ac:dyDescent="0.15">
      <c r="A42" s="688"/>
      <c r="B42" s="470" t="s">
        <v>23</v>
      </c>
      <c r="C42" s="581">
        <f t="shared" si="10"/>
        <v>75</v>
      </c>
      <c r="D42" s="556">
        <v>2</v>
      </c>
      <c r="E42" s="557">
        <v>3</v>
      </c>
      <c r="F42" s="557">
        <v>2</v>
      </c>
      <c r="G42" s="557">
        <v>1</v>
      </c>
      <c r="H42" s="557">
        <v>62</v>
      </c>
      <c r="I42" s="554">
        <v>5</v>
      </c>
      <c r="J42" s="556">
        <v>21</v>
      </c>
      <c r="K42" s="554">
        <v>54</v>
      </c>
      <c r="L42" s="549">
        <v>75</v>
      </c>
      <c r="M42" s="617" t="str">
        <f t="shared" si="12"/>
        <v xml:space="preserve"> </v>
      </c>
      <c r="N42" s="425"/>
      <c r="O42" s="425"/>
      <c r="P42" s="425"/>
      <c r="Q42" s="425"/>
      <c r="R42" s="425"/>
      <c r="S42" s="425"/>
      <c r="T42" s="425"/>
      <c r="U42" s="425"/>
      <c r="V42" s="425"/>
      <c r="W42" s="447"/>
      <c r="X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623" t="str">
        <f t="shared" si="13"/>
        <v/>
      </c>
      <c r="BB42" s="623" t="str">
        <f t="shared" si="11"/>
        <v/>
      </c>
      <c r="BC42" s="623" t="str">
        <f t="shared" si="14"/>
        <v/>
      </c>
      <c r="BD42" s="546">
        <f t="shared" si="15"/>
        <v>0</v>
      </c>
      <c r="BE42" s="546">
        <f t="shared" si="16"/>
        <v>0</v>
      </c>
      <c r="BF42" s="546">
        <f t="shared" si="17"/>
        <v>0</v>
      </c>
      <c r="BG42" s="425"/>
      <c r="BH42" s="425"/>
      <c r="BI42" s="425"/>
      <c r="BJ42" s="425"/>
      <c r="BK42" s="425"/>
      <c r="BL42" s="425"/>
      <c r="BM42" s="425"/>
      <c r="BN42" s="425"/>
      <c r="BO42" s="425"/>
    </row>
    <row r="43" spans="1:67" s="426" customFormat="1" ht="15.95" customHeight="1" x14ac:dyDescent="0.15">
      <c r="A43" s="688"/>
      <c r="B43" s="470" t="s">
        <v>24</v>
      </c>
      <c r="C43" s="604">
        <f t="shared" si="10"/>
        <v>0</v>
      </c>
      <c r="D43" s="571"/>
      <c r="E43" s="572"/>
      <c r="F43" s="572"/>
      <c r="G43" s="572"/>
      <c r="H43" s="572"/>
      <c r="I43" s="555"/>
      <c r="J43" s="571"/>
      <c r="K43" s="555"/>
      <c r="L43" s="602"/>
      <c r="M43" s="617" t="str">
        <f t="shared" si="12"/>
        <v xml:space="preserve"> </v>
      </c>
      <c r="N43" s="425"/>
      <c r="O43" s="425"/>
      <c r="P43" s="425"/>
      <c r="Q43" s="425"/>
      <c r="R43" s="425"/>
      <c r="S43" s="425"/>
      <c r="T43" s="425"/>
      <c r="U43" s="425"/>
      <c r="V43" s="425"/>
      <c r="W43" s="447"/>
      <c r="X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623" t="str">
        <f t="shared" si="13"/>
        <v/>
      </c>
      <c r="BB43" s="623" t="str">
        <f t="shared" si="11"/>
        <v/>
      </c>
      <c r="BC43" s="623" t="str">
        <f t="shared" si="14"/>
        <v/>
      </c>
      <c r="BD43" s="546">
        <f t="shared" si="15"/>
        <v>0</v>
      </c>
      <c r="BE43" s="546">
        <f t="shared" si="16"/>
        <v>0</v>
      </c>
      <c r="BF43" s="546" t="str">
        <f t="shared" si="17"/>
        <v/>
      </c>
      <c r="BG43" s="425"/>
      <c r="BH43" s="425"/>
      <c r="BI43" s="425"/>
      <c r="BJ43" s="425"/>
      <c r="BK43" s="425"/>
      <c r="BL43" s="425"/>
      <c r="BM43" s="425"/>
      <c r="BN43" s="425"/>
      <c r="BO43" s="425"/>
    </row>
    <row r="44" spans="1:67" s="426" customFormat="1" ht="15.95" customHeight="1" x14ac:dyDescent="0.15">
      <c r="A44" s="684"/>
      <c r="B44" s="471" t="s">
        <v>27</v>
      </c>
      <c r="C44" s="561">
        <f t="shared" si="10"/>
        <v>389</v>
      </c>
      <c r="D44" s="577">
        <f>SUM(D38:D43)</f>
        <v>23</v>
      </c>
      <c r="E44" s="578">
        <f t="shared" ref="E44:L44" si="18">SUM(E38:E43)</f>
        <v>21</v>
      </c>
      <c r="F44" s="578">
        <f t="shared" si="18"/>
        <v>13</v>
      </c>
      <c r="G44" s="578">
        <f t="shared" si="18"/>
        <v>18</v>
      </c>
      <c r="H44" s="578">
        <f t="shared" si="18"/>
        <v>277</v>
      </c>
      <c r="I44" s="579">
        <f t="shared" si="18"/>
        <v>37</v>
      </c>
      <c r="J44" s="577">
        <f t="shared" si="18"/>
        <v>145</v>
      </c>
      <c r="K44" s="579">
        <f t="shared" si="18"/>
        <v>244</v>
      </c>
      <c r="L44" s="589">
        <f t="shared" si="18"/>
        <v>389</v>
      </c>
      <c r="M44" s="617" t="str">
        <f t="shared" si="12"/>
        <v xml:space="preserve"> </v>
      </c>
      <c r="N44" s="425"/>
      <c r="O44" s="425"/>
      <c r="P44" s="425"/>
      <c r="Q44" s="425"/>
      <c r="R44" s="425"/>
      <c r="S44" s="425"/>
      <c r="T44" s="425"/>
      <c r="U44" s="425"/>
      <c r="V44" s="425"/>
      <c r="W44" s="447"/>
      <c r="X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623" t="str">
        <f t="shared" si="13"/>
        <v/>
      </c>
      <c r="BB44" s="623" t="str">
        <f t="shared" si="11"/>
        <v/>
      </c>
      <c r="BC44" s="623" t="str">
        <f t="shared" si="14"/>
        <v/>
      </c>
      <c r="BD44" s="546">
        <f t="shared" si="15"/>
        <v>0</v>
      </c>
      <c r="BE44" s="546">
        <f t="shared" si="16"/>
        <v>0</v>
      </c>
      <c r="BF44" s="546">
        <f t="shared" si="17"/>
        <v>0</v>
      </c>
      <c r="BG44" s="425"/>
      <c r="BH44" s="425"/>
      <c r="BI44" s="425"/>
      <c r="BJ44" s="425"/>
      <c r="BK44" s="425"/>
      <c r="BL44" s="425"/>
      <c r="BM44" s="425"/>
      <c r="BN44" s="425"/>
      <c r="BO44" s="425"/>
    </row>
    <row r="45" spans="1:67" s="426" customFormat="1" ht="15.95" customHeight="1" x14ac:dyDescent="0.15">
      <c r="A45" s="441" t="s">
        <v>28</v>
      </c>
      <c r="B45" s="481" t="s">
        <v>20</v>
      </c>
      <c r="C45" s="605">
        <f t="shared" si="10"/>
        <v>35</v>
      </c>
      <c r="D45" s="590">
        <v>10</v>
      </c>
      <c r="E45" s="591">
        <v>4</v>
      </c>
      <c r="F45" s="591">
        <v>3</v>
      </c>
      <c r="G45" s="591">
        <v>5</v>
      </c>
      <c r="H45" s="591">
        <v>13</v>
      </c>
      <c r="I45" s="592"/>
      <c r="J45" s="590">
        <v>20</v>
      </c>
      <c r="K45" s="592">
        <v>15</v>
      </c>
      <c r="L45" s="586">
        <v>35</v>
      </c>
      <c r="M45" s="617" t="str">
        <f t="shared" si="12"/>
        <v xml:space="preserve"> </v>
      </c>
      <c r="N45" s="425"/>
      <c r="O45" s="425"/>
      <c r="P45" s="425"/>
      <c r="Q45" s="425"/>
      <c r="R45" s="425"/>
      <c r="S45" s="425"/>
      <c r="T45" s="425"/>
      <c r="U45" s="425"/>
      <c r="V45" s="425"/>
      <c r="W45" s="447"/>
      <c r="X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623" t="str">
        <f t="shared" si="13"/>
        <v/>
      </c>
      <c r="BB45" s="623" t="str">
        <f t="shared" si="11"/>
        <v/>
      </c>
      <c r="BC45" s="623" t="str">
        <f t="shared" si="14"/>
        <v/>
      </c>
      <c r="BD45" s="546">
        <f t="shared" si="15"/>
        <v>0</v>
      </c>
      <c r="BE45" s="546">
        <f t="shared" si="16"/>
        <v>0</v>
      </c>
      <c r="BF45" s="546">
        <f t="shared" si="17"/>
        <v>0</v>
      </c>
      <c r="BG45" s="425"/>
      <c r="BH45" s="425"/>
      <c r="BI45" s="425"/>
      <c r="BJ45" s="425"/>
      <c r="BK45" s="425"/>
      <c r="BL45" s="425"/>
      <c r="BM45" s="425"/>
      <c r="BN45" s="425"/>
      <c r="BO45" s="425"/>
    </row>
    <row r="46" spans="1:67" s="426" customFormat="1" ht="15.95" customHeight="1" x14ac:dyDescent="0.15">
      <c r="A46" s="683" t="s">
        <v>29</v>
      </c>
      <c r="B46" s="469" t="s">
        <v>44</v>
      </c>
      <c r="C46" s="603">
        <f t="shared" si="10"/>
        <v>0</v>
      </c>
      <c r="D46" s="567"/>
      <c r="E46" s="568"/>
      <c r="F46" s="568"/>
      <c r="G46" s="568"/>
      <c r="H46" s="568"/>
      <c r="I46" s="580"/>
      <c r="J46" s="567"/>
      <c r="K46" s="580"/>
      <c r="L46" s="587"/>
      <c r="M46" s="617" t="str">
        <f t="shared" si="12"/>
        <v xml:space="preserve"> </v>
      </c>
      <c r="N46" s="425"/>
      <c r="O46" s="425"/>
      <c r="P46" s="425"/>
      <c r="Q46" s="425"/>
      <c r="R46" s="425"/>
      <c r="S46" s="425"/>
      <c r="T46" s="425"/>
      <c r="U46" s="425"/>
      <c r="V46" s="425"/>
      <c r="W46" s="447"/>
      <c r="X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623" t="str">
        <f t="shared" si="13"/>
        <v/>
      </c>
      <c r="BB46" s="623" t="str">
        <f t="shared" si="11"/>
        <v/>
      </c>
      <c r="BC46" s="623" t="str">
        <f t="shared" si="14"/>
        <v/>
      </c>
      <c r="BD46" s="546">
        <f t="shared" si="15"/>
        <v>0</v>
      </c>
      <c r="BE46" s="546">
        <f t="shared" si="16"/>
        <v>0</v>
      </c>
      <c r="BF46" s="546" t="str">
        <f t="shared" si="17"/>
        <v/>
      </c>
      <c r="BG46" s="425"/>
      <c r="BH46" s="425"/>
      <c r="BI46" s="425"/>
      <c r="BJ46" s="425"/>
      <c r="BK46" s="425"/>
      <c r="BL46" s="425"/>
      <c r="BM46" s="425"/>
      <c r="BN46" s="425"/>
      <c r="BO46" s="425"/>
    </row>
    <row r="47" spans="1:67" s="426" customFormat="1" ht="15.95" customHeight="1" x14ac:dyDescent="0.15">
      <c r="A47" s="684"/>
      <c r="B47" s="482" t="s">
        <v>20</v>
      </c>
      <c r="C47" s="596">
        <f t="shared" si="10"/>
        <v>114</v>
      </c>
      <c r="D47" s="558">
        <v>4</v>
      </c>
      <c r="E47" s="559">
        <v>20</v>
      </c>
      <c r="F47" s="559">
        <v>19</v>
      </c>
      <c r="G47" s="559">
        <v>5</v>
      </c>
      <c r="H47" s="559">
        <v>64</v>
      </c>
      <c r="I47" s="560">
        <v>2</v>
      </c>
      <c r="J47" s="558">
        <v>35</v>
      </c>
      <c r="K47" s="560">
        <v>79</v>
      </c>
      <c r="L47" s="550">
        <v>114</v>
      </c>
      <c r="M47" s="617" t="str">
        <f>$BA47&amp;" "&amp;$BB47&amp;""&amp;$BC47</f>
        <v xml:space="preserve"> </v>
      </c>
      <c r="N47" s="425"/>
      <c r="O47" s="425"/>
      <c r="P47" s="425"/>
      <c r="Q47" s="425"/>
      <c r="R47" s="425"/>
      <c r="S47" s="425"/>
      <c r="T47" s="425"/>
      <c r="U47" s="425"/>
      <c r="V47" s="425"/>
      <c r="W47" s="447"/>
      <c r="X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623" t="str">
        <f t="shared" si="13"/>
        <v/>
      </c>
      <c r="BB47" s="623" t="str">
        <f t="shared" si="11"/>
        <v/>
      </c>
      <c r="BC47" s="623" t="str">
        <f t="shared" si="14"/>
        <v/>
      </c>
      <c r="BD47" s="546">
        <f t="shared" si="15"/>
        <v>0</v>
      </c>
      <c r="BE47" s="546">
        <f t="shared" si="16"/>
        <v>0</v>
      </c>
      <c r="BF47" s="546">
        <f t="shared" si="17"/>
        <v>0</v>
      </c>
      <c r="BG47" s="425"/>
      <c r="BH47" s="425"/>
      <c r="BI47" s="425"/>
      <c r="BJ47" s="425"/>
      <c r="BK47" s="425"/>
      <c r="BL47" s="425"/>
      <c r="BM47" s="425"/>
      <c r="BN47" s="425"/>
      <c r="BO47" s="425"/>
    </row>
    <row r="48" spans="1:67" s="425" customFormat="1" ht="30" customHeight="1" x14ac:dyDescent="0.2">
      <c r="A48" s="467" t="s">
        <v>45</v>
      </c>
      <c r="B48" s="432"/>
      <c r="C48" s="432"/>
      <c r="D48" s="448"/>
      <c r="E48" s="448"/>
      <c r="F48" s="448"/>
      <c r="G48" s="448"/>
      <c r="H48" s="448"/>
      <c r="I48" s="448"/>
      <c r="J48" s="448"/>
      <c r="K48" s="483"/>
      <c r="L48" s="484"/>
      <c r="M48" s="624"/>
      <c r="N48" s="429"/>
      <c r="V48" s="447"/>
    </row>
    <row r="49" spans="1:67" s="426" customFormat="1" x14ac:dyDescent="0.2">
      <c r="A49" s="681" t="s">
        <v>4</v>
      </c>
      <c r="B49" s="683" t="s">
        <v>5</v>
      </c>
      <c r="C49" s="675" t="s">
        <v>6</v>
      </c>
      <c r="D49" s="454"/>
      <c r="E49" s="454"/>
      <c r="F49" s="454"/>
      <c r="G49" s="454"/>
      <c r="H49" s="454"/>
      <c r="I49" s="454"/>
      <c r="J49" s="454"/>
      <c r="K49" s="454"/>
      <c r="L49" s="480"/>
      <c r="M49" s="624"/>
      <c r="N49" s="429"/>
      <c r="O49" s="425"/>
      <c r="P49" s="425"/>
      <c r="Q49" s="425"/>
      <c r="R49" s="425"/>
      <c r="S49" s="425"/>
      <c r="T49" s="425"/>
      <c r="U49" s="425"/>
      <c r="V49" s="447"/>
      <c r="W49" s="425"/>
      <c r="X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row>
    <row r="50" spans="1:67" s="426" customFormat="1" x14ac:dyDescent="0.2">
      <c r="A50" s="682"/>
      <c r="B50" s="684"/>
      <c r="C50" s="676"/>
      <c r="D50" s="454"/>
      <c r="E50" s="454"/>
      <c r="F50" s="454"/>
      <c r="G50" s="454"/>
      <c r="H50" s="454"/>
      <c r="I50" s="454"/>
      <c r="J50" s="454"/>
      <c r="K50" s="454"/>
      <c r="L50" s="480"/>
      <c r="M50" s="624"/>
      <c r="N50" s="429"/>
      <c r="O50" s="425"/>
      <c r="P50" s="425"/>
      <c r="Q50" s="425"/>
      <c r="R50" s="425"/>
      <c r="S50" s="425"/>
      <c r="T50" s="425"/>
      <c r="U50" s="425"/>
      <c r="V50" s="447"/>
      <c r="W50" s="425"/>
      <c r="X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row>
    <row r="51" spans="1:67" s="426" customFormat="1" ht="15.95" customHeight="1" x14ac:dyDescent="0.2">
      <c r="A51" s="683" t="s">
        <v>46</v>
      </c>
      <c r="B51" s="485" t="s">
        <v>44</v>
      </c>
      <c r="C51" s="594"/>
      <c r="D51" s="454"/>
      <c r="E51" s="454"/>
      <c r="F51" s="454"/>
      <c r="G51" s="454"/>
      <c r="H51" s="425"/>
      <c r="I51" s="454"/>
      <c r="J51" s="454"/>
      <c r="K51" s="437"/>
      <c r="L51" s="480"/>
      <c r="M51" s="624"/>
      <c r="N51" s="429"/>
      <c r="O51" s="425"/>
      <c r="P51" s="425"/>
      <c r="Q51" s="425"/>
      <c r="R51" s="425"/>
      <c r="S51" s="425"/>
      <c r="T51" s="425"/>
      <c r="U51" s="425"/>
      <c r="V51" s="447"/>
      <c r="W51" s="425"/>
      <c r="X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row>
    <row r="52" spans="1:67" s="426" customFormat="1" ht="15.95" customHeight="1" x14ac:dyDescent="0.2">
      <c r="A52" s="684"/>
      <c r="B52" s="470" t="s">
        <v>47</v>
      </c>
      <c r="C52" s="552">
        <v>9</v>
      </c>
      <c r="D52" s="454"/>
      <c r="E52" s="454"/>
      <c r="F52" s="454"/>
      <c r="G52" s="454"/>
      <c r="H52" s="454"/>
      <c r="I52" s="454"/>
      <c r="J52" s="454"/>
      <c r="K52" s="454"/>
      <c r="L52" s="480"/>
      <c r="M52" s="624"/>
      <c r="N52" s="429"/>
      <c r="O52" s="425"/>
      <c r="P52" s="425"/>
      <c r="Q52" s="425"/>
      <c r="R52" s="425"/>
      <c r="S52" s="425"/>
      <c r="T52" s="425"/>
      <c r="U52" s="425"/>
      <c r="V52" s="447"/>
      <c r="W52" s="425"/>
      <c r="X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row>
    <row r="53" spans="1:67" s="426" customFormat="1" ht="15.95" customHeight="1" x14ac:dyDescent="0.2">
      <c r="A53" s="683" t="s">
        <v>48</v>
      </c>
      <c r="B53" s="485" t="s">
        <v>44</v>
      </c>
      <c r="C53" s="594"/>
      <c r="D53" s="454"/>
      <c r="E53" s="454"/>
      <c r="F53" s="454"/>
      <c r="G53" s="454"/>
      <c r="H53" s="454"/>
      <c r="I53" s="454"/>
      <c r="J53" s="454"/>
      <c r="K53" s="454"/>
      <c r="L53" s="480"/>
      <c r="M53" s="624"/>
      <c r="N53" s="429"/>
      <c r="O53" s="425"/>
      <c r="P53" s="425"/>
      <c r="Q53" s="425"/>
      <c r="R53" s="425"/>
      <c r="S53" s="425"/>
      <c r="T53" s="425"/>
      <c r="U53" s="425"/>
      <c r="V53" s="447"/>
      <c r="W53" s="425"/>
      <c r="X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row>
    <row r="54" spans="1:67" s="426" customFormat="1" ht="15.95" customHeight="1" x14ac:dyDescent="0.2">
      <c r="A54" s="684"/>
      <c r="B54" s="482" t="s">
        <v>47</v>
      </c>
      <c r="C54" s="553">
        <v>17</v>
      </c>
      <c r="D54" s="454"/>
      <c r="E54" s="454"/>
      <c r="F54" s="454"/>
      <c r="G54" s="454"/>
      <c r="H54" s="454"/>
      <c r="I54" s="454"/>
      <c r="J54" s="454"/>
      <c r="K54" s="454"/>
      <c r="L54" s="480"/>
      <c r="M54" s="624"/>
      <c r="N54" s="429"/>
      <c r="O54" s="425"/>
      <c r="P54" s="425"/>
      <c r="Q54" s="425"/>
      <c r="R54" s="425"/>
      <c r="S54" s="425"/>
      <c r="T54" s="425"/>
      <c r="U54" s="425"/>
      <c r="V54" s="447"/>
      <c r="W54" s="425"/>
      <c r="X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row>
    <row r="55" spans="1:67" s="425" customFormat="1" ht="30" customHeight="1" x14ac:dyDescent="0.2">
      <c r="A55" s="486" t="s">
        <v>49</v>
      </c>
      <c r="B55" s="487"/>
      <c r="C55" s="487"/>
      <c r="D55" s="487"/>
      <c r="E55" s="443"/>
      <c r="F55" s="443"/>
      <c r="G55" s="443"/>
      <c r="H55" s="443"/>
      <c r="I55" s="443"/>
      <c r="J55" s="443"/>
      <c r="K55" s="448"/>
      <c r="L55" s="484"/>
      <c r="M55" s="624"/>
      <c r="N55" s="451"/>
      <c r="V55" s="447"/>
    </row>
    <row r="56" spans="1:67" ht="52.5" x14ac:dyDescent="0.2">
      <c r="A56" s="685" t="s">
        <v>4</v>
      </c>
      <c r="B56" s="674"/>
      <c r="C56" s="648" t="s">
        <v>50</v>
      </c>
      <c r="D56" s="648" t="s">
        <v>51</v>
      </c>
      <c r="E56" s="444"/>
      <c r="F56" s="444"/>
      <c r="G56" s="444"/>
      <c r="H56" s="444"/>
      <c r="I56" s="444"/>
      <c r="J56" s="444"/>
      <c r="K56" s="489"/>
      <c r="L56" s="490"/>
      <c r="M56" s="625"/>
      <c r="N56" s="444"/>
      <c r="O56" s="444"/>
      <c r="P56" s="444"/>
      <c r="Q56" s="444"/>
      <c r="R56" s="444"/>
      <c r="S56" s="444"/>
      <c r="T56" s="444"/>
      <c r="U56" s="444"/>
      <c r="V56" s="452"/>
      <c r="W56" s="444"/>
      <c r="X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row>
    <row r="57" spans="1:67" ht="15.95" customHeight="1" x14ac:dyDescent="0.2">
      <c r="A57" s="653" t="s">
        <v>33</v>
      </c>
      <c r="B57" s="653"/>
      <c r="C57" s="551">
        <v>2</v>
      </c>
      <c r="D57" s="551">
        <v>2</v>
      </c>
      <c r="E57" s="444"/>
      <c r="F57" s="444"/>
      <c r="G57" s="444"/>
      <c r="H57" s="444"/>
      <c r="I57" s="444"/>
      <c r="J57" s="444"/>
      <c r="K57" s="489"/>
      <c r="L57" s="490"/>
      <c r="M57" s="625"/>
      <c r="N57" s="444"/>
      <c r="O57" s="444"/>
      <c r="P57" s="444"/>
      <c r="Q57" s="444"/>
      <c r="R57" s="444"/>
      <c r="S57" s="444"/>
      <c r="T57" s="444"/>
      <c r="U57" s="444"/>
      <c r="V57" s="452"/>
      <c r="W57" s="444"/>
      <c r="X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row>
    <row r="58" spans="1:67" ht="15.95" customHeight="1" x14ac:dyDescent="0.2">
      <c r="A58" s="658" t="s">
        <v>52</v>
      </c>
      <c r="B58" s="658"/>
      <c r="C58" s="575"/>
      <c r="D58" s="553">
        <v>1</v>
      </c>
      <c r="E58" s="492"/>
      <c r="F58" s="489"/>
      <c r="G58" s="489"/>
      <c r="H58" s="489"/>
      <c r="I58" s="489"/>
      <c r="J58" s="489"/>
      <c r="K58" s="489"/>
      <c r="L58" s="490"/>
      <c r="M58" s="625"/>
      <c r="N58" s="442"/>
      <c r="O58" s="444"/>
      <c r="P58" s="444"/>
      <c r="Q58" s="444"/>
      <c r="R58" s="444"/>
      <c r="S58" s="444"/>
      <c r="T58" s="444"/>
      <c r="U58" s="444"/>
      <c r="V58" s="452"/>
      <c r="W58" s="444"/>
      <c r="X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row>
    <row r="59" spans="1:67" s="444" customFormat="1" ht="30" customHeight="1" x14ac:dyDescent="0.2">
      <c r="A59" s="526" t="s">
        <v>53</v>
      </c>
      <c r="B59" s="494"/>
      <c r="C59" s="494"/>
      <c r="D59" s="494"/>
      <c r="E59" s="495"/>
      <c r="F59" s="495"/>
      <c r="G59" s="495"/>
      <c r="H59" s="495"/>
      <c r="I59" s="495"/>
      <c r="J59" s="495"/>
      <c r="K59" s="496"/>
      <c r="L59" s="497"/>
      <c r="M59" s="625"/>
      <c r="N59" s="626"/>
      <c r="V59" s="452"/>
    </row>
    <row r="60" spans="1:67" ht="15" customHeight="1" x14ac:dyDescent="0.15">
      <c r="A60" s="666" t="s">
        <v>54</v>
      </c>
      <c r="B60" s="667" t="s">
        <v>55</v>
      </c>
      <c r="C60" s="670" t="s">
        <v>6</v>
      </c>
      <c r="D60" s="672" t="s">
        <v>7</v>
      </c>
      <c r="E60" s="673"/>
      <c r="F60" s="673"/>
      <c r="G60" s="673"/>
      <c r="H60" s="673"/>
      <c r="I60" s="674"/>
      <c r="J60" s="675" t="s">
        <v>9</v>
      </c>
      <c r="K60" s="499"/>
      <c r="L60" s="490"/>
      <c r="M60" s="444"/>
      <c r="N60" s="444"/>
      <c r="O60" s="444"/>
      <c r="P60" s="444"/>
      <c r="Q60" s="444"/>
      <c r="R60" s="444"/>
      <c r="S60" s="444"/>
      <c r="T60" s="452"/>
      <c r="U60" s="444"/>
      <c r="V60" s="444"/>
      <c r="W60" s="444"/>
      <c r="X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row>
    <row r="61" spans="1:67" ht="21" customHeight="1" x14ac:dyDescent="0.15">
      <c r="A61" s="668"/>
      <c r="B61" s="669"/>
      <c r="C61" s="671"/>
      <c r="D61" s="458" t="s">
        <v>10</v>
      </c>
      <c r="E61" s="459" t="s">
        <v>11</v>
      </c>
      <c r="F61" s="459" t="s">
        <v>12</v>
      </c>
      <c r="G61" s="459" t="s">
        <v>13</v>
      </c>
      <c r="H61" s="459" t="s">
        <v>14</v>
      </c>
      <c r="I61" s="460" t="s">
        <v>15</v>
      </c>
      <c r="J61" s="676"/>
      <c r="K61" s="490"/>
      <c r="L61" s="490"/>
      <c r="M61" s="444"/>
      <c r="N61" s="444"/>
      <c r="O61" s="444"/>
      <c r="P61" s="444"/>
      <c r="Q61" s="444"/>
      <c r="R61" s="444"/>
      <c r="S61" s="444"/>
      <c r="T61" s="452"/>
      <c r="U61" s="444"/>
      <c r="V61" s="444"/>
      <c r="W61" s="444"/>
      <c r="X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row>
    <row r="62" spans="1:67" ht="21" x14ac:dyDescent="0.2">
      <c r="A62" s="649" t="s">
        <v>56</v>
      </c>
      <c r="B62" s="547" t="s">
        <v>57</v>
      </c>
      <c r="C62" s="576">
        <f>SUM(D62:I62)</f>
        <v>0</v>
      </c>
      <c r="D62" s="590"/>
      <c r="E62" s="591"/>
      <c r="F62" s="591"/>
      <c r="G62" s="591"/>
      <c r="H62" s="591"/>
      <c r="I62" s="592"/>
      <c r="J62" s="586"/>
      <c r="K62" s="436" t="str">
        <f>$BA62&amp;" "&amp;$BB62</f>
        <v xml:space="preserve"> </v>
      </c>
      <c r="L62" s="508"/>
      <c r="M62" s="444"/>
      <c r="N62" s="444"/>
      <c r="O62" s="444"/>
      <c r="P62" s="444"/>
      <c r="Q62" s="444"/>
      <c r="R62" s="444"/>
      <c r="S62" s="444"/>
      <c r="T62" s="444"/>
      <c r="U62" s="452"/>
      <c r="V62" s="444"/>
      <c r="W62" s="444"/>
      <c r="X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623" t="str">
        <f>IF($C62=0,"",IF($J62="",IF($C62="",""," No olvide escribir la columna Beneficiarios."),""))</f>
        <v/>
      </c>
      <c r="BB62" s="623" t="str">
        <f>IF($C62&lt;$J62," El número de Beneficiarios no puede ser mayor que el Total.","")</f>
        <v/>
      </c>
      <c r="BD62" s="546">
        <f>IF($C62&lt;$J62,1,0)</f>
        <v>0</v>
      </c>
      <c r="BE62" s="546" t="str">
        <f>IF($C62=0,"",IF($J62="",IF($C62="","",1),0))</f>
        <v/>
      </c>
      <c r="BF62" s="444"/>
      <c r="BG62" s="444"/>
      <c r="BH62" s="444"/>
      <c r="BI62" s="444"/>
      <c r="BJ62" s="444"/>
      <c r="BK62" s="444"/>
      <c r="BL62" s="444"/>
      <c r="BM62" s="444"/>
    </row>
    <row r="63" spans="1:67" ht="21" x14ac:dyDescent="0.2">
      <c r="A63" s="648" t="s">
        <v>58</v>
      </c>
      <c r="B63" s="524" t="s">
        <v>59</v>
      </c>
      <c r="C63" s="601">
        <f>SUM(D63:I63)</f>
        <v>0</v>
      </c>
      <c r="D63" s="597"/>
      <c r="E63" s="598"/>
      <c r="F63" s="598"/>
      <c r="G63" s="598"/>
      <c r="H63" s="598"/>
      <c r="I63" s="584"/>
      <c r="J63" s="588"/>
      <c r="K63" s="436" t="str">
        <f>$BA63&amp;" "&amp;$BB63</f>
        <v xml:space="preserve"> </v>
      </c>
      <c r="L63" s="508"/>
      <c r="M63" s="444"/>
      <c r="N63" s="444"/>
      <c r="O63" s="444"/>
      <c r="P63" s="444"/>
      <c r="Q63" s="444"/>
      <c r="R63" s="444"/>
      <c r="S63" s="444"/>
      <c r="T63" s="444"/>
      <c r="U63" s="452"/>
      <c r="V63" s="444"/>
      <c r="W63" s="444"/>
      <c r="X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623" t="str">
        <f>IF($C63=0,"",IF($J63="",IF($C63="",""," No olvide escribir la columna Beneficiarios."),""))</f>
        <v/>
      </c>
      <c r="BB63" s="623" t="str">
        <f>IF($C63&lt;$J63," El número de Beneficiarios no puede ser mayor que el Total.","")</f>
        <v/>
      </c>
      <c r="BD63" s="546">
        <f>IF($C63&lt;$J63,1,0)</f>
        <v>0</v>
      </c>
      <c r="BE63" s="546" t="str">
        <f>IF($C63=0,"",IF($J63="",IF($C63="","",1),0))</f>
        <v/>
      </c>
      <c r="BF63" s="444"/>
      <c r="BG63" s="444"/>
      <c r="BH63" s="444"/>
      <c r="BI63" s="444"/>
      <c r="BJ63" s="444"/>
      <c r="BK63" s="444"/>
      <c r="BL63" s="444"/>
      <c r="BM63" s="444"/>
    </row>
    <row r="64" spans="1:67" s="444" customFormat="1" ht="30" customHeight="1" x14ac:dyDescent="0.2">
      <c r="A64" s="664" t="s">
        <v>60</v>
      </c>
      <c r="B64" s="665"/>
      <c r="C64" s="665"/>
      <c r="D64" s="665"/>
      <c r="E64" s="665"/>
      <c r="F64" s="665"/>
      <c r="G64" s="665"/>
      <c r="H64" s="665"/>
      <c r="I64" s="665"/>
      <c r="J64" s="665"/>
      <c r="K64" s="665"/>
      <c r="L64" s="665"/>
      <c r="M64" s="625"/>
      <c r="N64" s="627"/>
      <c r="V64" s="452"/>
    </row>
    <row r="65" spans="1:67" ht="15" customHeight="1" x14ac:dyDescent="0.15">
      <c r="A65" s="666" t="s">
        <v>4</v>
      </c>
      <c r="B65" s="667"/>
      <c r="C65" s="670" t="s">
        <v>6</v>
      </c>
      <c r="D65" s="672" t="s">
        <v>7</v>
      </c>
      <c r="E65" s="673"/>
      <c r="F65" s="673"/>
      <c r="G65" s="673"/>
      <c r="H65" s="673"/>
      <c r="I65" s="674"/>
      <c r="J65" s="672" t="s">
        <v>36</v>
      </c>
      <c r="K65" s="674"/>
      <c r="L65" s="675" t="s">
        <v>9</v>
      </c>
      <c r="M65" s="625"/>
      <c r="N65" s="625"/>
      <c r="O65" s="444"/>
      <c r="P65" s="444"/>
      <c r="Q65" s="444"/>
      <c r="R65" s="444"/>
      <c r="S65" s="444"/>
      <c r="T65" s="444"/>
      <c r="U65" s="444"/>
      <c r="V65" s="452"/>
      <c r="W65" s="444"/>
      <c r="X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row>
    <row r="66" spans="1:67" ht="21" customHeight="1" x14ac:dyDescent="0.15">
      <c r="A66" s="668"/>
      <c r="B66" s="669"/>
      <c r="C66" s="671"/>
      <c r="D66" s="458" t="s">
        <v>10</v>
      </c>
      <c r="E66" s="459" t="s">
        <v>11</v>
      </c>
      <c r="F66" s="459" t="s">
        <v>12</v>
      </c>
      <c r="G66" s="459" t="s">
        <v>13</v>
      </c>
      <c r="H66" s="459" t="s">
        <v>14</v>
      </c>
      <c r="I66" s="460" t="s">
        <v>15</v>
      </c>
      <c r="J66" s="461" t="s">
        <v>16</v>
      </c>
      <c r="K66" s="462" t="s">
        <v>17</v>
      </c>
      <c r="L66" s="676"/>
      <c r="M66" s="625"/>
      <c r="N66" s="625"/>
      <c r="O66" s="444"/>
      <c r="P66" s="444"/>
      <c r="Q66" s="444"/>
      <c r="R66" s="444"/>
      <c r="S66" s="444"/>
      <c r="T66" s="444"/>
      <c r="U66" s="444"/>
      <c r="V66" s="452"/>
      <c r="W66" s="444"/>
      <c r="X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row>
    <row r="67" spans="1:67" ht="15.95" customHeight="1" x14ac:dyDescent="0.15">
      <c r="A67" s="655" t="s">
        <v>61</v>
      </c>
      <c r="B67" s="500" t="s">
        <v>19</v>
      </c>
      <c r="C67" s="562">
        <f t="shared" ref="C67:C72" si="19">SUM(D67:I67)</f>
        <v>0</v>
      </c>
      <c r="D67" s="567"/>
      <c r="E67" s="568"/>
      <c r="F67" s="568"/>
      <c r="G67" s="568"/>
      <c r="H67" s="568"/>
      <c r="I67" s="580"/>
      <c r="J67" s="567"/>
      <c r="K67" s="580"/>
      <c r="L67" s="587"/>
      <c r="M67" s="628" t="s">
        <v>62</v>
      </c>
      <c r="N67" s="444"/>
      <c r="O67" s="444"/>
      <c r="P67" s="444"/>
      <c r="Q67" s="444"/>
      <c r="R67" s="444"/>
      <c r="S67" s="444"/>
      <c r="T67" s="444"/>
      <c r="U67" s="444"/>
      <c r="V67" s="444"/>
      <c r="W67" s="452"/>
      <c r="X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629" t="s">
        <v>63</v>
      </c>
      <c r="BB67" s="629" t="s">
        <v>63</v>
      </c>
      <c r="BC67" s="629" t="s">
        <v>63</v>
      </c>
      <c r="BD67" s="546">
        <f>IF($C67&lt;&gt;($J67+$K67),1,0)</f>
        <v>0</v>
      </c>
      <c r="BE67" s="546">
        <f>IF($C67&lt;$L67,1,0)</f>
        <v>0</v>
      </c>
      <c r="BF67" s="546" t="str">
        <f>IF($C67=0,"",IF($L67="",IF($C67="","",1),0))</f>
        <v/>
      </c>
      <c r="BG67" s="444"/>
      <c r="BH67" s="444"/>
      <c r="BI67" s="444"/>
      <c r="BJ67" s="444"/>
      <c r="BK67" s="444"/>
      <c r="BL67" s="444"/>
      <c r="BM67" s="444"/>
      <c r="BN67" s="444"/>
      <c r="BO67" s="444"/>
    </row>
    <row r="68" spans="1:67" ht="15.95" customHeight="1" x14ac:dyDescent="0.15">
      <c r="A68" s="661"/>
      <c r="B68" s="501" t="s">
        <v>44</v>
      </c>
      <c r="C68" s="563">
        <f t="shared" si="19"/>
        <v>0</v>
      </c>
      <c r="D68" s="556"/>
      <c r="E68" s="557"/>
      <c r="F68" s="557"/>
      <c r="G68" s="557"/>
      <c r="H68" s="557"/>
      <c r="I68" s="554"/>
      <c r="J68" s="556"/>
      <c r="K68" s="554"/>
      <c r="L68" s="549"/>
      <c r="M68" s="628" t="s">
        <v>62</v>
      </c>
      <c r="N68" s="444"/>
      <c r="O68" s="444"/>
      <c r="P68" s="444"/>
      <c r="Q68" s="444"/>
      <c r="R68" s="444"/>
      <c r="S68" s="444"/>
      <c r="T68" s="444"/>
      <c r="U68" s="444"/>
      <c r="V68" s="444"/>
      <c r="W68" s="452"/>
      <c r="X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629" t="s">
        <v>63</v>
      </c>
      <c r="BB68" s="629" t="s">
        <v>63</v>
      </c>
      <c r="BC68" s="629" t="s">
        <v>63</v>
      </c>
      <c r="BD68" s="546">
        <f t="shared" ref="BD68:BD87" si="20">IF($C68&lt;&gt;($J68+$K68),1,0)</f>
        <v>0</v>
      </c>
      <c r="BE68" s="546">
        <f t="shared" ref="BE68:BE88" si="21">IF($C68&lt;$L68,1,0)</f>
        <v>0</v>
      </c>
      <c r="BF68" s="546" t="str">
        <f t="shared" ref="BF68:BF87" si="22">IF($C68=0,"",IF($L68="",IF($C68="","",1),0))</f>
        <v/>
      </c>
      <c r="BG68" s="444"/>
      <c r="BH68" s="444"/>
      <c r="BI68" s="444"/>
      <c r="BJ68" s="444"/>
      <c r="BK68" s="444"/>
      <c r="BL68" s="444"/>
      <c r="BM68" s="444"/>
      <c r="BN68" s="444"/>
      <c r="BO68" s="444"/>
    </row>
    <row r="69" spans="1:67" ht="15.95" customHeight="1" x14ac:dyDescent="0.15">
      <c r="A69" s="661"/>
      <c r="B69" s="501" t="s">
        <v>20</v>
      </c>
      <c r="C69" s="563">
        <f t="shared" si="19"/>
        <v>0</v>
      </c>
      <c r="D69" s="556"/>
      <c r="E69" s="557"/>
      <c r="F69" s="557"/>
      <c r="G69" s="557"/>
      <c r="H69" s="557"/>
      <c r="I69" s="554"/>
      <c r="J69" s="556"/>
      <c r="K69" s="554"/>
      <c r="L69" s="549"/>
      <c r="M69" s="628" t="s">
        <v>62</v>
      </c>
      <c r="N69" s="444"/>
      <c r="O69" s="444"/>
      <c r="P69" s="444"/>
      <c r="Q69" s="444"/>
      <c r="R69" s="444"/>
      <c r="S69" s="444"/>
      <c r="T69" s="444"/>
      <c r="U69" s="444"/>
      <c r="V69" s="444"/>
      <c r="W69" s="452"/>
      <c r="X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629" t="s">
        <v>63</v>
      </c>
      <c r="BB69" s="629" t="s">
        <v>63</v>
      </c>
      <c r="BC69" s="629" t="s">
        <v>63</v>
      </c>
      <c r="BD69" s="546">
        <f t="shared" si="20"/>
        <v>0</v>
      </c>
      <c r="BE69" s="546">
        <f t="shared" si="21"/>
        <v>0</v>
      </c>
      <c r="BF69" s="546" t="str">
        <f t="shared" si="22"/>
        <v/>
      </c>
      <c r="BG69" s="444"/>
      <c r="BH69" s="444"/>
      <c r="BI69" s="444"/>
      <c r="BJ69" s="444"/>
      <c r="BK69" s="444"/>
      <c r="BL69" s="444"/>
      <c r="BM69" s="444"/>
      <c r="BN69" s="444"/>
      <c r="BO69" s="444"/>
    </row>
    <row r="70" spans="1:67" ht="15.95" customHeight="1" x14ac:dyDescent="0.15">
      <c r="A70" s="661"/>
      <c r="B70" s="501" t="s">
        <v>42</v>
      </c>
      <c r="C70" s="563">
        <f t="shared" si="19"/>
        <v>0</v>
      </c>
      <c r="D70" s="556"/>
      <c r="E70" s="557"/>
      <c r="F70" s="557"/>
      <c r="G70" s="557"/>
      <c r="H70" s="557"/>
      <c r="I70" s="554"/>
      <c r="J70" s="556"/>
      <c r="K70" s="554"/>
      <c r="L70" s="549"/>
      <c r="M70" s="628" t="s">
        <v>62</v>
      </c>
      <c r="N70" s="444"/>
      <c r="O70" s="444"/>
      <c r="P70" s="444"/>
      <c r="Q70" s="444"/>
      <c r="R70" s="444"/>
      <c r="S70" s="444"/>
      <c r="T70" s="444"/>
      <c r="U70" s="444"/>
      <c r="V70" s="444"/>
      <c r="W70" s="452"/>
      <c r="X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629" t="s">
        <v>63</v>
      </c>
      <c r="BB70" s="629" t="s">
        <v>63</v>
      </c>
      <c r="BC70" s="629" t="s">
        <v>63</v>
      </c>
      <c r="BD70" s="546">
        <f t="shared" si="20"/>
        <v>0</v>
      </c>
      <c r="BE70" s="546">
        <f t="shared" si="21"/>
        <v>0</v>
      </c>
      <c r="BF70" s="546" t="str">
        <f t="shared" si="22"/>
        <v/>
      </c>
      <c r="BG70" s="444"/>
      <c r="BH70" s="444"/>
      <c r="BI70" s="444"/>
      <c r="BJ70" s="444"/>
      <c r="BK70" s="444"/>
      <c r="BL70" s="444"/>
      <c r="BM70" s="444"/>
      <c r="BN70" s="444"/>
      <c r="BO70" s="444"/>
    </row>
    <row r="71" spans="1:67" ht="15.95" customHeight="1" x14ac:dyDescent="0.15">
      <c r="A71" s="661"/>
      <c r="B71" s="501" t="s">
        <v>23</v>
      </c>
      <c r="C71" s="563">
        <f t="shared" si="19"/>
        <v>0</v>
      </c>
      <c r="D71" s="556"/>
      <c r="E71" s="557"/>
      <c r="F71" s="557"/>
      <c r="G71" s="557"/>
      <c r="H71" s="557"/>
      <c r="I71" s="554"/>
      <c r="J71" s="556"/>
      <c r="K71" s="554"/>
      <c r="L71" s="549"/>
      <c r="M71" s="628" t="s">
        <v>62</v>
      </c>
      <c r="N71" s="444"/>
      <c r="O71" s="444"/>
      <c r="P71" s="444"/>
      <c r="Q71" s="444"/>
      <c r="R71" s="444"/>
      <c r="S71" s="444"/>
      <c r="T71" s="444"/>
      <c r="U71" s="444"/>
      <c r="V71" s="444"/>
      <c r="W71" s="452"/>
      <c r="X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629" t="s">
        <v>63</v>
      </c>
      <c r="BB71" s="629" t="s">
        <v>63</v>
      </c>
      <c r="BC71" s="629" t="s">
        <v>63</v>
      </c>
      <c r="BD71" s="546">
        <f t="shared" si="20"/>
        <v>0</v>
      </c>
      <c r="BE71" s="546">
        <f t="shared" si="21"/>
        <v>0</v>
      </c>
      <c r="BF71" s="546" t="str">
        <f t="shared" si="22"/>
        <v/>
      </c>
      <c r="BG71" s="444"/>
      <c r="BH71" s="444"/>
      <c r="BI71" s="444"/>
      <c r="BJ71" s="444"/>
      <c r="BK71" s="444"/>
      <c r="BL71" s="444"/>
      <c r="BM71" s="444"/>
      <c r="BN71" s="444"/>
      <c r="BO71" s="444"/>
    </row>
    <row r="72" spans="1:67" ht="15.95" customHeight="1" x14ac:dyDescent="0.15">
      <c r="A72" s="656"/>
      <c r="B72" s="502" t="s">
        <v>24</v>
      </c>
      <c r="C72" s="564">
        <f t="shared" si="19"/>
        <v>0</v>
      </c>
      <c r="D72" s="558"/>
      <c r="E72" s="559"/>
      <c r="F72" s="559"/>
      <c r="G72" s="559"/>
      <c r="H72" s="559"/>
      <c r="I72" s="560"/>
      <c r="J72" s="558"/>
      <c r="K72" s="560"/>
      <c r="L72" s="550"/>
      <c r="M72" s="628" t="s">
        <v>62</v>
      </c>
      <c r="N72" s="444"/>
      <c r="O72" s="444"/>
      <c r="P72" s="444"/>
      <c r="Q72" s="444"/>
      <c r="R72" s="444"/>
      <c r="S72" s="444"/>
      <c r="T72" s="444"/>
      <c r="U72" s="444"/>
      <c r="V72" s="444"/>
      <c r="W72" s="452"/>
      <c r="X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629" t="s">
        <v>63</v>
      </c>
      <c r="BB72" s="629" t="s">
        <v>63</v>
      </c>
      <c r="BC72" s="629" t="s">
        <v>63</v>
      </c>
      <c r="BD72" s="546">
        <f t="shared" si="20"/>
        <v>0</v>
      </c>
      <c r="BE72" s="546">
        <f t="shared" si="21"/>
        <v>0</v>
      </c>
      <c r="BF72" s="546" t="str">
        <f t="shared" si="22"/>
        <v/>
      </c>
      <c r="BG72" s="444"/>
      <c r="BH72" s="444"/>
      <c r="BI72" s="444"/>
      <c r="BJ72" s="444"/>
      <c r="BK72" s="444"/>
      <c r="BL72" s="444"/>
      <c r="BM72" s="444"/>
      <c r="BN72" s="444"/>
      <c r="BO72" s="444"/>
    </row>
    <row r="73" spans="1:67" ht="25.5" customHeight="1" x14ac:dyDescent="0.15">
      <c r="A73" s="655" t="s">
        <v>64</v>
      </c>
      <c r="B73" s="500" t="s">
        <v>20</v>
      </c>
      <c r="C73" s="562">
        <f t="shared" ref="C73:C78" si="23">SUM(D73:G73)</f>
        <v>0</v>
      </c>
      <c r="D73" s="567"/>
      <c r="E73" s="568"/>
      <c r="F73" s="568"/>
      <c r="G73" s="568"/>
      <c r="H73" s="569"/>
      <c r="I73" s="570"/>
      <c r="J73" s="567"/>
      <c r="K73" s="580"/>
      <c r="L73" s="587"/>
      <c r="M73" s="628" t="s">
        <v>62</v>
      </c>
      <c r="N73" s="444"/>
      <c r="O73" s="444"/>
      <c r="P73" s="444"/>
      <c r="Q73" s="444"/>
      <c r="R73" s="444"/>
      <c r="S73" s="444"/>
      <c r="T73" s="444"/>
      <c r="U73" s="444"/>
      <c r="V73" s="444"/>
      <c r="W73" s="452"/>
      <c r="X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629" t="s">
        <v>63</v>
      </c>
      <c r="BB73" s="629" t="s">
        <v>63</v>
      </c>
      <c r="BC73" s="629" t="s">
        <v>63</v>
      </c>
      <c r="BD73" s="546">
        <f t="shared" si="20"/>
        <v>0</v>
      </c>
      <c r="BE73" s="546">
        <f t="shared" si="21"/>
        <v>0</v>
      </c>
      <c r="BF73" s="546" t="str">
        <f t="shared" si="22"/>
        <v/>
      </c>
      <c r="BG73" s="444"/>
      <c r="BH73" s="444"/>
      <c r="BI73" s="444"/>
      <c r="BJ73" s="444"/>
      <c r="BK73" s="444"/>
      <c r="BL73" s="444"/>
      <c r="BM73" s="444"/>
      <c r="BN73" s="444"/>
      <c r="BO73" s="444"/>
    </row>
    <row r="74" spans="1:67" ht="24.75" customHeight="1" x14ac:dyDescent="0.15">
      <c r="A74" s="656"/>
      <c r="B74" s="502" t="s">
        <v>23</v>
      </c>
      <c r="C74" s="564">
        <f t="shared" si="23"/>
        <v>0</v>
      </c>
      <c r="D74" s="558"/>
      <c r="E74" s="559"/>
      <c r="F74" s="559"/>
      <c r="G74" s="559"/>
      <c r="H74" s="573"/>
      <c r="I74" s="574"/>
      <c r="J74" s="558"/>
      <c r="K74" s="560"/>
      <c r="L74" s="550"/>
      <c r="M74" s="628" t="s">
        <v>62</v>
      </c>
      <c r="N74" s="444"/>
      <c r="O74" s="444"/>
      <c r="P74" s="444"/>
      <c r="Q74" s="444"/>
      <c r="R74" s="444"/>
      <c r="S74" s="444"/>
      <c r="T74" s="444"/>
      <c r="U74" s="444"/>
      <c r="V74" s="444"/>
      <c r="W74" s="452"/>
      <c r="X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629" t="s">
        <v>63</v>
      </c>
      <c r="BB74" s="629" t="s">
        <v>63</v>
      </c>
      <c r="BC74" s="629" t="s">
        <v>63</v>
      </c>
      <c r="BD74" s="546">
        <f t="shared" si="20"/>
        <v>0</v>
      </c>
      <c r="BE74" s="546">
        <f t="shared" si="21"/>
        <v>0</v>
      </c>
      <c r="BF74" s="546" t="str">
        <f t="shared" si="22"/>
        <v/>
      </c>
      <c r="BG74" s="444"/>
      <c r="BH74" s="444"/>
      <c r="BI74" s="444"/>
      <c r="BJ74" s="444"/>
      <c r="BK74" s="444"/>
      <c r="BL74" s="444"/>
      <c r="BM74" s="444"/>
      <c r="BN74" s="444"/>
      <c r="BO74" s="444"/>
    </row>
    <row r="75" spans="1:67" ht="15.95" customHeight="1" x14ac:dyDescent="0.15">
      <c r="A75" s="655" t="s">
        <v>65</v>
      </c>
      <c r="B75" s="500" t="s">
        <v>19</v>
      </c>
      <c r="C75" s="562">
        <f t="shared" si="23"/>
        <v>0</v>
      </c>
      <c r="D75" s="567"/>
      <c r="E75" s="568"/>
      <c r="F75" s="568"/>
      <c r="G75" s="568"/>
      <c r="H75" s="569"/>
      <c r="I75" s="570"/>
      <c r="J75" s="567"/>
      <c r="K75" s="580"/>
      <c r="L75" s="587"/>
      <c r="M75" s="628" t="s">
        <v>62</v>
      </c>
      <c r="N75" s="444"/>
      <c r="O75" s="444"/>
      <c r="P75" s="444"/>
      <c r="Q75" s="444"/>
      <c r="R75" s="444"/>
      <c r="S75" s="444"/>
      <c r="T75" s="444"/>
      <c r="U75" s="444"/>
      <c r="V75" s="444"/>
      <c r="W75" s="452"/>
      <c r="X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629" t="s">
        <v>63</v>
      </c>
      <c r="BB75" s="629" t="s">
        <v>63</v>
      </c>
      <c r="BC75" s="629" t="s">
        <v>63</v>
      </c>
      <c r="BD75" s="546">
        <f t="shared" si="20"/>
        <v>0</v>
      </c>
      <c r="BE75" s="546">
        <f t="shared" si="21"/>
        <v>0</v>
      </c>
      <c r="BF75" s="546" t="str">
        <f t="shared" si="22"/>
        <v/>
      </c>
      <c r="BG75" s="444"/>
      <c r="BH75" s="444"/>
      <c r="BI75" s="444"/>
      <c r="BJ75" s="444"/>
      <c r="BK75" s="444"/>
      <c r="BL75" s="444"/>
      <c r="BM75" s="444"/>
      <c r="BN75" s="444"/>
      <c r="BO75" s="444"/>
    </row>
    <row r="76" spans="1:67" ht="15.95" customHeight="1" x14ac:dyDescent="0.15">
      <c r="A76" s="661"/>
      <c r="B76" s="501" t="s">
        <v>44</v>
      </c>
      <c r="C76" s="563">
        <f t="shared" si="23"/>
        <v>0</v>
      </c>
      <c r="D76" s="556"/>
      <c r="E76" s="557"/>
      <c r="F76" s="557"/>
      <c r="G76" s="557"/>
      <c r="H76" s="565"/>
      <c r="I76" s="566"/>
      <c r="J76" s="556"/>
      <c r="K76" s="554"/>
      <c r="L76" s="549"/>
      <c r="M76" s="628" t="s">
        <v>62</v>
      </c>
      <c r="N76" s="444"/>
      <c r="O76" s="444"/>
      <c r="P76" s="444"/>
      <c r="Q76" s="444"/>
      <c r="R76" s="444"/>
      <c r="S76" s="444"/>
      <c r="T76" s="444"/>
      <c r="U76" s="444"/>
      <c r="V76" s="444"/>
      <c r="W76" s="452"/>
      <c r="X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629" t="s">
        <v>63</v>
      </c>
      <c r="BB76" s="629" t="s">
        <v>63</v>
      </c>
      <c r="BC76" s="629" t="s">
        <v>63</v>
      </c>
      <c r="BD76" s="546">
        <f t="shared" si="20"/>
        <v>0</v>
      </c>
      <c r="BE76" s="546">
        <f t="shared" si="21"/>
        <v>0</v>
      </c>
      <c r="BF76" s="546" t="str">
        <f t="shared" si="22"/>
        <v/>
      </c>
      <c r="BG76" s="444"/>
      <c r="BH76" s="444"/>
      <c r="BI76" s="444"/>
      <c r="BJ76" s="444"/>
      <c r="BK76" s="444"/>
      <c r="BL76" s="444"/>
      <c r="BM76" s="444"/>
      <c r="BN76" s="444"/>
      <c r="BO76" s="444"/>
    </row>
    <row r="77" spans="1:67" ht="15.95" customHeight="1" x14ac:dyDescent="0.15">
      <c r="A77" s="661"/>
      <c r="B77" s="501" t="s">
        <v>20</v>
      </c>
      <c r="C77" s="563">
        <f t="shared" si="23"/>
        <v>0</v>
      </c>
      <c r="D77" s="556"/>
      <c r="E77" s="557"/>
      <c r="F77" s="557"/>
      <c r="G77" s="557"/>
      <c r="H77" s="565"/>
      <c r="I77" s="566"/>
      <c r="J77" s="556"/>
      <c r="K77" s="554"/>
      <c r="L77" s="549"/>
      <c r="M77" s="628" t="s">
        <v>62</v>
      </c>
      <c r="N77" s="444"/>
      <c r="O77" s="444"/>
      <c r="P77" s="444"/>
      <c r="Q77" s="444"/>
      <c r="R77" s="444"/>
      <c r="S77" s="444"/>
      <c r="T77" s="444"/>
      <c r="U77" s="444"/>
      <c r="V77" s="444"/>
      <c r="W77" s="452"/>
      <c r="X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629" t="s">
        <v>63</v>
      </c>
      <c r="BB77" s="629" t="s">
        <v>63</v>
      </c>
      <c r="BC77" s="629" t="s">
        <v>63</v>
      </c>
      <c r="BD77" s="546">
        <f t="shared" si="20"/>
        <v>0</v>
      </c>
      <c r="BE77" s="546">
        <f t="shared" si="21"/>
        <v>0</v>
      </c>
      <c r="BF77" s="546" t="str">
        <f t="shared" si="22"/>
        <v/>
      </c>
      <c r="BG77" s="444"/>
      <c r="BH77" s="444"/>
      <c r="BI77" s="444"/>
      <c r="BJ77" s="444"/>
      <c r="BK77" s="444"/>
      <c r="BL77" s="444"/>
      <c r="BM77" s="444"/>
      <c r="BN77" s="444"/>
      <c r="BO77" s="444"/>
    </row>
    <row r="78" spans="1:67" ht="15.95" customHeight="1" x14ac:dyDescent="0.15">
      <c r="A78" s="656"/>
      <c r="B78" s="502" t="s">
        <v>23</v>
      </c>
      <c r="C78" s="564">
        <f t="shared" si="23"/>
        <v>0</v>
      </c>
      <c r="D78" s="558"/>
      <c r="E78" s="559"/>
      <c r="F78" s="559"/>
      <c r="G78" s="559"/>
      <c r="H78" s="573"/>
      <c r="I78" s="574"/>
      <c r="J78" s="558"/>
      <c r="K78" s="560"/>
      <c r="L78" s="550"/>
      <c r="M78" s="628" t="s">
        <v>62</v>
      </c>
      <c r="N78" s="444"/>
      <c r="O78" s="444"/>
      <c r="P78" s="444"/>
      <c r="Q78" s="444"/>
      <c r="R78" s="444"/>
      <c r="S78" s="444"/>
      <c r="T78" s="444"/>
      <c r="U78" s="444"/>
      <c r="V78" s="444"/>
      <c r="W78" s="452"/>
      <c r="X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629" t="s">
        <v>63</v>
      </c>
      <c r="BB78" s="629" t="s">
        <v>63</v>
      </c>
      <c r="BC78" s="629" t="s">
        <v>63</v>
      </c>
      <c r="BD78" s="546">
        <f t="shared" si="20"/>
        <v>0</v>
      </c>
      <c r="BE78" s="546">
        <f t="shared" si="21"/>
        <v>0</v>
      </c>
      <c r="BF78" s="546" t="str">
        <f t="shared" si="22"/>
        <v/>
      </c>
      <c r="BG78" s="444"/>
      <c r="BH78" s="444"/>
      <c r="BI78" s="444"/>
      <c r="BJ78" s="444"/>
      <c r="BK78" s="444"/>
      <c r="BL78" s="444"/>
      <c r="BM78" s="444"/>
      <c r="BN78" s="444"/>
      <c r="BO78" s="444"/>
    </row>
    <row r="79" spans="1:67" ht="15.95" customHeight="1" x14ac:dyDescent="0.15">
      <c r="A79" s="655" t="s">
        <v>66</v>
      </c>
      <c r="B79" s="500" t="s">
        <v>19</v>
      </c>
      <c r="C79" s="562">
        <f t="shared" ref="C79:C88" si="24">SUM(D79:I79)</f>
        <v>0</v>
      </c>
      <c r="D79" s="567"/>
      <c r="E79" s="568"/>
      <c r="F79" s="568"/>
      <c r="G79" s="568"/>
      <c r="H79" s="568"/>
      <c r="I79" s="580"/>
      <c r="J79" s="567"/>
      <c r="K79" s="580"/>
      <c r="L79" s="587"/>
      <c r="M79" s="628" t="s">
        <v>62</v>
      </c>
      <c r="N79" s="444"/>
      <c r="O79" s="444"/>
      <c r="P79" s="444"/>
      <c r="Q79" s="444"/>
      <c r="R79" s="444"/>
      <c r="S79" s="444"/>
      <c r="T79" s="444"/>
      <c r="U79" s="444"/>
      <c r="V79" s="444"/>
      <c r="W79" s="452"/>
      <c r="X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629" t="s">
        <v>63</v>
      </c>
      <c r="BB79" s="629" t="s">
        <v>63</v>
      </c>
      <c r="BC79" s="629" t="s">
        <v>63</v>
      </c>
      <c r="BD79" s="546">
        <f t="shared" si="20"/>
        <v>0</v>
      </c>
      <c r="BE79" s="546">
        <f t="shared" si="21"/>
        <v>0</v>
      </c>
      <c r="BF79" s="546" t="str">
        <f t="shared" si="22"/>
        <v/>
      </c>
      <c r="BG79" s="444"/>
      <c r="BH79" s="444"/>
      <c r="BI79" s="444"/>
      <c r="BJ79" s="444"/>
      <c r="BK79" s="444"/>
      <c r="BL79" s="444"/>
      <c r="BM79" s="444"/>
      <c r="BN79" s="444"/>
      <c r="BO79" s="444"/>
    </row>
    <row r="80" spans="1:67" ht="15.95" customHeight="1" x14ac:dyDescent="0.15">
      <c r="A80" s="656"/>
      <c r="B80" s="501" t="s">
        <v>44</v>
      </c>
      <c r="C80" s="564">
        <f t="shared" si="24"/>
        <v>0</v>
      </c>
      <c r="D80" s="558"/>
      <c r="E80" s="559"/>
      <c r="F80" s="559"/>
      <c r="G80" s="559"/>
      <c r="H80" s="559"/>
      <c r="I80" s="560"/>
      <c r="J80" s="558"/>
      <c r="K80" s="560"/>
      <c r="L80" s="550"/>
      <c r="M80" s="628" t="s">
        <v>62</v>
      </c>
      <c r="N80" s="444"/>
      <c r="O80" s="444"/>
      <c r="P80" s="444"/>
      <c r="Q80" s="444"/>
      <c r="R80" s="444"/>
      <c r="S80" s="444"/>
      <c r="T80" s="444"/>
      <c r="U80" s="444"/>
      <c r="V80" s="444"/>
      <c r="W80" s="452"/>
      <c r="X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629" t="s">
        <v>63</v>
      </c>
      <c r="BB80" s="629" t="s">
        <v>63</v>
      </c>
      <c r="BC80" s="629" t="s">
        <v>63</v>
      </c>
      <c r="BD80" s="546">
        <f t="shared" si="20"/>
        <v>0</v>
      </c>
      <c r="BE80" s="546">
        <f t="shared" si="21"/>
        <v>0</v>
      </c>
      <c r="BF80" s="546" t="str">
        <f t="shared" si="22"/>
        <v/>
      </c>
      <c r="BG80" s="444"/>
      <c r="BH80" s="444"/>
      <c r="BI80" s="444"/>
      <c r="BJ80" s="444"/>
      <c r="BK80" s="444"/>
      <c r="BL80" s="444"/>
      <c r="BM80" s="444"/>
      <c r="BN80" s="444"/>
      <c r="BO80" s="444"/>
    </row>
    <row r="81" spans="1:67" ht="15.95" customHeight="1" x14ac:dyDescent="0.15">
      <c r="A81" s="655" t="s">
        <v>67</v>
      </c>
      <c r="B81" s="500" t="s">
        <v>19</v>
      </c>
      <c r="C81" s="562">
        <f t="shared" si="24"/>
        <v>0</v>
      </c>
      <c r="D81" s="567"/>
      <c r="E81" s="568"/>
      <c r="F81" s="568"/>
      <c r="G81" s="568"/>
      <c r="H81" s="568"/>
      <c r="I81" s="580"/>
      <c r="J81" s="567"/>
      <c r="K81" s="580"/>
      <c r="L81" s="587"/>
      <c r="M81" s="628" t="s">
        <v>62</v>
      </c>
      <c r="N81" s="444"/>
      <c r="O81" s="444"/>
      <c r="P81" s="444"/>
      <c r="Q81" s="444"/>
      <c r="R81" s="444"/>
      <c r="S81" s="444"/>
      <c r="T81" s="444"/>
      <c r="U81" s="444"/>
      <c r="V81" s="444"/>
      <c r="W81" s="452"/>
      <c r="X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629" t="s">
        <v>63</v>
      </c>
      <c r="BB81" s="629" t="s">
        <v>63</v>
      </c>
      <c r="BC81" s="629" t="s">
        <v>63</v>
      </c>
      <c r="BD81" s="546">
        <f t="shared" si="20"/>
        <v>0</v>
      </c>
      <c r="BE81" s="546">
        <f t="shared" si="21"/>
        <v>0</v>
      </c>
      <c r="BF81" s="546" t="str">
        <f t="shared" si="22"/>
        <v/>
      </c>
      <c r="BG81" s="444"/>
      <c r="BH81" s="444"/>
      <c r="BI81" s="444"/>
      <c r="BJ81" s="444"/>
      <c r="BK81" s="444"/>
      <c r="BL81" s="444"/>
      <c r="BM81" s="444"/>
      <c r="BN81" s="444"/>
      <c r="BO81" s="444"/>
    </row>
    <row r="82" spans="1:67" ht="15.95" customHeight="1" x14ac:dyDescent="0.15">
      <c r="A82" s="656"/>
      <c r="B82" s="502" t="s">
        <v>44</v>
      </c>
      <c r="C82" s="564">
        <f t="shared" si="24"/>
        <v>0</v>
      </c>
      <c r="D82" s="558"/>
      <c r="E82" s="559"/>
      <c r="F82" s="559"/>
      <c r="G82" s="559"/>
      <c r="H82" s="559"/>
      <c r="I82" s="560"/>
      <c r="J82" s="558"/>
      <c r="K82" s="560"/>
      <c r="L82" s="550"/>
      <c r="M82" s="628" t="s">
        <v>62</v>
      </c>
      <c r="N82" s="444"/>
      <c r="O82" s="444"/>
      <c r="P82" s="444"/>
      <c r="Q82" s="444"/>
      <c r="R82" s="444"/>
      <c r="S82" s="444"/>
      <c r="T82" s="444"/>
      <c r="U82" s="444"/>
      <c r="V82" s="444"/>
      <c r="W82" s="452"/>
      <c r="X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629" t="s">
        <v>63</v>
      </c>
      <c r="BB82" s="629" t="s">
        <v>63</v>
      </c>
      <c r="BC82" s="629" t="s">
        <v>63</v>
      </c>
      <c r="BD82" s="546">
        <f t="shared" si="20"/>
        <v>0</v>
      </c>
      <c r="BE82" s="546">
        <f t="shared" si="21"/>
        <v>0</v>
      </c>
      <c r="BF82" s="546" t="str">
        <f t="shared" si="22"/>
        <v/>
      </c>
      <c r="BG82" s="444"/>
      <c r="BH82" s="444"/>
      <c r="BI82" s="444"/>
      <c r="BJ82" s="444"/>
      <c r="BK82" s="444"/>
      <c r="BL82" s="444"/>
      <c r="BM82" s="444"/>
      <c r="BN82" s="444"/>
      <c r="BO82" s="444"/>
    </row>
    <row r="83" spans="1:67" ht="15.95" customHeight="1" x14ac:dyDescent="0.15">
      <c r="A83" s="655" t="s">
        <v>68</v>
      </c>
      <c r="B83" s="500" t="s">
        <v>19</v>
      </c>
      <c r="C83" s="562">
        <f t="shared" si="24"/>
        <v>0</v>
      </c>
      <c r="D83" s="567"/>
      <c r="E83" s="568"/>
      <c r="F83" s="568"/>
      <c r="G83" s="568"/>
      <c r="H83" s="568"/>
      <c r="I83" s="580"/>
      <c r="J83" s="567"/>
      <c r="K83" s="580"/>
      <c r="L83" s="587"/>
      <c r="M83" s="628" t="s">
        <v>62</v>
      </c>
      <c r="N83" s="444"/>
      <c r="O83" s="444"/>
      <c r="P83" s="444"/>
      <c r="Q83" s="444"/>
      <c r="R83" s="444"/>
      <c r="S83" s="444"/>
      <c r="T83" s="444"/>
      <c r="U83" s="444"/>
      <c r="V83" s="444"/>
      <c r="W83" s="452"/>
      <c r="X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629" t="s">
        <v>63</v>
      </c>
      <c r="BB83" s="629" t="s">
        <v>63</v>
      </c>
      <c r="BC83" s="629" t="s">
        <v>63</v>
      </c>
      <c r="BD83" s="546">
        <f t="shared" si="20"/>
        <v>0</v>
      </c>
      <c r="BE83" s="546">
        <f t="shared" si="21"/>
        <v>0</v>
      </c>
      <c r="BF83" s="546" t="str">
        <f t="shared" si="22"/>
        <v/>
      </c>
      <c r="BG83" s="444"/>
      <c r="BH83" s="444"/>
      <c r="BI83" s="444"/>
      <c r="BJ83" s="444"/>
      <c r="BK83" s="444"/>
      <c r="BL83" s="444"/>
      <c r="BM83" s="444"/>
      <c r="BN83" s="444"/>
      <c r="BO83" s="444"/>
    </row>
    <row r="84" spans="1:67" ht="15.95" customHeight="1" x14ac:dyDescent="0.15">
      <c r="A84" s="661"/>
      <c r="B84" s="501" t="s">
        <v>44</v>
      </c>
      <c r="C84" s="563">
        <f t="shared" si="24"/>
        <v>0</v>
      </c>
      <c r="D84" s="556"/>
      <c r="E84" s="557"/>
      <c r="F84" s="557"/>
      <c r="G84" s="557"/>
      <c r="H84" s="557"/>
      <c r="I84" s="554"/>
      <c r="J84" s="556"/>
      <c r="K84" s="554"/>
      <c r="L84" s="549"/>
      <c r="M84" s="628" t="s">
        <v>62</v>
      </c>
      <c r="N84" s="444"/>
      <c r="O84" s="444"/>
      <c r="P84" s="444"/>
      <c r="Q84" s="444"/>
      <c r="R84" s="444"/>
      <c r="S84" s="444"/>
      <c r="T84" s="444"/>
      <c r="U84" s="444"/>
      <c r="V84" s="444"/>
      <c r="W84" s="452"/>
      <c r="X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629" t="s">
        <v>63</v>
      </c>
      <c r="BB84" s="629" t="s">
        <v>63</v>
      </c>
      <c r="BC84" s="629" t="s">
        <v>63</v>
      </c>
      <c r="BD84" s="546">
        <f t="shared" si="20"/>
        <v>0</v>
      </c>
      <c r="BE84" s="546">
        <f t="shared" si="21"/>
        <v>0</v>
      </c>
      <c r="BF84" s="546" t="str">
        <f t="shared" si="22"/>
        <v/>
      </c>
      <c r="BG84" s="444"/>
      <c r="BH84" s="444"/>
      <c r="BI84" s="444"/>
      <c r="BJ84" s="444"/>
      <c r="BK84" s="444"/>
      <c r="BL84" s="444"/>
      <c r="BM84" s="444"/>
      <c r="BN84" s="444"/>
      <c r="BO84" s="444"/>
    </row>
    <row r="85" spans="1:67" ht="15.95" customHeight="1" x14ac:dyDescent="0.15">
      <c r="A85" s="661"/>
      <c r="B85" s="501" t="s">
        <v>20</v>
      </c>
      <c r="C85" s="563">
        <f t="shared" si="24"/>
        <v>0</v>
      </c>
      <c r="D85" s="556"/>
      <c r="E85" s="557"/>
      <c r="F85" s="557"/>
      <c r="G85" s="557"/>
      <c r="H85" s="557"/>
      <c r="I85" s="554"/>
      <c r="J85" s="556"/>
      <c r="K85" s="554"/>
      <c r="L85" s="549"/>
      <c r="M85" s="628" t="s">
        <v>62</v>
      </c>
      <c r="N85" s="444"/>
      <c r="O85" s="444"/>
      <c r="P85" s="444"/>
      <c r="Q85" s="444"/>
      <c r="R85" s="444"/>
      <c r="S85" s="444"/>
      <c r="T85" s="444"/>
      <c r="U85" s="444"/>
      <c r="V85" s="444"/>
      <c r="W85" s="452"/>
      <c r="X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629" t="s">
        <v>63</v>
      </c>
      <c r="BB85" s="629" t="s">
        <v>63</v>
      </c>
      <c r="BC85" s="629" t="s">
        <v>63</v>
      </c>
      <c r="BD85" s="546">
        <f t="shared" si="20"/>
        <v>0</v>
      </c>
      <c r="BE85" s="546">
        <f t="shared" si="21"/>
        <v>0</v>
      </c>
      <c r="BF85" s="546" t="str">
        <f t="shared" si="22"/>
        <v/>
      </c>
      <c r="BG85" s="444"/>
      <c r="BH85" s="444"/>
      <c r="BI85" s="444"/>
      <c r="BJ85" s="444"/>
      <c r="BK85" s="444"/>
      <c r="BL85" s="444"/>
      <c r="BM85" s="444"/>
      <c r="BN85" s="444"/>
      <c r="BO85" s="444"/>
    </row>
    <row r="86" spans="1:67" ht="15.95" customHeight="1" x14ac:dyDescent="0.15">
      <c r="A86" s="661"/>
      <c r="B86" s="501" t="s">
        <v>42</v>
      </c>
      <c r="C86" s="563">
        <f t="shared" si="24"/>
        <v>0</v>
      </c>
      <c r="D86" s="556"/>
      <c r="E86" s="557"/>
      <c r="F86" s="557"/>
      <c r="G86" s="557"/>
      <c r="H86" s="557"/>
      <c r="I86" s="554"/>
      <c r="J86" s="556"/>
      <c r="K86" s="554"/>
      <c r="L86" s="549"/>
      <c r="M86" s="628" t="s">
        <v>62</v>
      </c>
      <c r="N86" s="444"/>
      <c r="O86" s="444"/>
      <c r="P86" s="444"/>
      <c r="Q86" s="444"/>
      <c r="R86" s="444"/>
      <c r="S86" s="444"/>
      <c r="T86" s="444"/>
      <c r="U86" s="444"/>
      <c r="V86" s="444"/>
      <c r="W86" s="452"/>
      <c r="X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629" t="s">
        <v>63</v>
      </c>
      <c r="BB86" s="629" t="s">
        <v>63</v>
      </c>
      <c r="BC86" s="629" t="s">
        <v>63</v>
      </c>
      <c r="BD86" s="546">
        <f t="shared" si="20"/>
        <v>0</v>
      </c>
      <c r="BE86" s="546">
        <f t="shared" si="21"/>
        <v>0</v>
      </c>
      <c r="BF86" s="546" t="str">
        <f t="shared" si="22"/>
        <v/>
      </c>
      <c r="BG86" s="444"/>
      <c r="BH86" s="444"/>
      <c r="BI86" s="444"/>
      <c r="BJ86" s="444"/>
      <c r="BK86" s="444"/>
      <c r="BL86" s="444"/>
      <c r="BM86" s="444"/>
      <c r="BN86" s="444"/>
      <c r="BO86" s="444"/>
    </row>
    <row r="87" spans="1:67" ht="15.95" customHeight="1" x14ac:dyDescent="0.15">
      <c r="A87" s="661"/>
      <c r="B87" s="501" t="s">
        <v>23</v>
      </c>
      <c r="C87" s="563">
        <f t="shared" si="24"/>
        <v>0</v>
      </c>
      <c r="D87" s="556"/>
      <c r="E87" s="557"/>
      <c r="F87" s="557"/>
      <c r="G87" s="557"/>
      <c r="H87" s="557"/>
      <c r="I87" s="554"/>
      <c r="J87" s="556"/>
      <c r="K87" s="554"/>
      <c r="L87" s="549"/>
      <c r="M87" s="628" t="s">
        <v>62</v>
      </c>
      <c r="N87" s="444"/>
      <c r="O87" s="444"/>
      <c r="P87" s="444"/>
      <c r="Q87" s="444"/>
      <c r="R87" s="444"/>
      <c r="S87" s="444"/>
      <c r="T87" s="444"/>
      <c r="U87" s="444"/>
      <c r="V87" s="444"/>
      <c r="W87" s="452"/>
      <c r="X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629" t="s">
        <v>63</v>
      </c>
      <c r="BB87" s="629" t="s">
        <v>63</v>
      </c>
      <c r="BC87" s="629" t="s">
        <v>63</v>
      </c>
      <c r="BD87" s="546">
        <f t="shared" si="20"/>
        <v>0</v>
      </c>
      <c r="BE87" s="546">
        <f t="shared" si="21"/>
        <v>0</v>
      </c>
      <c r="BF87" s="546" t="str">
        <f t="shared" si="22"/>
        <v/>
      </c>
      <c r="BG87" s="444"/>
      <c r="BH87" s="444"/>
      <c r="BI87" s="444"/>
      <c r="BJ87" s="444"/>
      <c r="BK87" s="444"/>
      <c r="BL87" s="444"/>
      <c r="BM87" s="444"/>
      <c r="BN87" s="444"/>
      <c r="BO87" s="444"/>
    </row>
    <row r="88" spans="1:67" ht="15.95" customHeight="1" x14ac:dyDescent="0.15">
      <c r="A88" s="656"/>
      <c r="B88" s="502" t="s">
        <v>24</v>
      </c>
      <c r="C88" s="564">
        <f t="shared" si="24"/>
        <v>0</v>
      </c>
      <c r="D88" s="558"/>
      <c r="E88" s="559"/>
      <c r="F88" s="559"/>
      <c r="G88" s="559"/>
      <c r="H88" s="559"/>
      <c r="I88" s="560"/>
      <c r="J88" s="558"/>
      <c r="K88" s="560"/>
      <c r="L88" s="550"/>
      <c r="M88" s="628" t="s">
        <v>62</v>
      </c>
      <c r="N88" s="444"/>
      <c r="O88" s="444"/>
      <c r="P88" s="444"/>
      <c r="Q88" s="444"/>
      <c r="R88" s="444"/>
      <c r="S88" s="444"/>
      <c r="T88" s="444"/>
      <c r="U88" s="444"/>
      <c r="V88" s="444"/>
      <c r="W88" s="452"/>
      <c r="X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629" t="s">
        <v>63</v>
      </c>
      <c r="BB88" s="629" t="s">
        <v>63</v>
      </c>
      <c r="BC88" s="629" t="s">
        <v>63</v>
      </c>
      <c r="BD88" s="546">
        <f>IF($C88&lt;&gt;($J88+$K88),1,0)</f>
        <v>0</v>
      </c>
      <c r="BE88" s="546">
        <f t="shared" si="21"/>
        <v>0</v>
      </c>
      <c r="BF88" s="546" t="str">
        <f>IF($C88=0,"",IF($L88="",IF($C88="","",1),0))</f>
        <v/>
      </c>
      <c r="BG88" s="444"/>
      <c r="BH88" s="444"/>
      <c r="BI88" s="444"/>
      <c r="BJ88" s="444"/>
      <c r="BK88" s="444"/>
      <c r="BL88" s="444"/>
      <c r="BM88" s="444"/>
      <c r="BN88" s="444"/>
      <c r="BO88" s="444"/>
    </row>
    <row r="89" spans="1:67" s="444" customFormat="1" ht="30" customHeight="1" x14ac:dyDescent="0.2">
      <c r="A89" s="526" t="s">
        <v>69</v>
      </c>
      <c r="B89" s="503"/>
      <c r="C89" s="503"/>
      <c r="D89" s="504"/>
      <c r="E89" s="504"/>
      <c r="F89" s="504"/>
      <c r="G89" s="505"/>
      <c r="H89" s="505"/>
      <c r="I89" s="505"/>
      <c r="J89" s="505"/>
      <c r="K89" s="506"/>
      <c r="L89" s="506"/>
      <c r="M89" s="630"/>
      <c r="N89" s="631"/>
      <c r="V89" s="452"/>
    </row>
    <row r="90" spans="1:67" ht="31.5" customHeight="1" x14ac:dyDescent="0.15">
      <c r="A90" s="655" t="s">
        <v>70</v>
      </c>
      <c r="B90" s="662"/>
      <c r="C90" s="677" t="s">
        <v>71</v>
      </c>
      <c r="D90" s="678"/>
      <c r="E90" s="677" t="s">
        <v>72</v>
      </c>
      <c r="F90" s="679"/>
      <c r="G90" s="680" t="s">
        <v>73</v>
      </c>
      <c r="H90" s="678"/>
      <c r="I90" s="507"/>
      <c r="J90" s="507"/>
      <c r="K90" s="507"/>
      <c r="L90" s="507"/>
      <c r="M90" s="630"/>
      <c r="N90" s="630"/>
      <c r="O90" s="630"/>
      <c r="P90" s="453"/>
      <c r="Q90" s="444"/>
      <c r="R90" s="444"/>
      <c r="S90" s="444"/>
      <c r="T90" s="444"/>
      <c r="U90" s="444"/>
      <c r="V90" s="444"/>
      <c r="W90" s="444"/>
      <c r="X90" s="452"/>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row>
    <row r="91" spans="1:67" ht="21" x14ac:dyDescent="0.15">
      <c r="A91" s="663"/>
      <c r="B91" s="663"/>
      <c r="C91" s="509" t="s">
        <v>74</v>
      </c>
      <c r="D91" s="510" t="s">
        <v>75</v>
      </c>
      <c r="E91" s="509" t="s">
        <v>74</v>
      </c>
      <c r="F91" s="511" t="s">
        <v>75</v>
      </c>
      <c r="G91" s="512" t="s">
        <v>74</v>
      </c>
      <c r="H91" s="510" t="s">
        <v>75</v>
      </c>
      <c r="I91" s="507"/>
      <c r="J91" s="507"/>
      <c r="K91" s="507"/>
      <c r="L91" s="507"/>
      <c r="M91" s="630"/>
      <c r="N91" s="630"/>
      <c r="O91" s="630"/>
      <c r="P91" s="453"/>
      <c r="Q91" s="444"/>
      <c r="R91" s="444"/>
      <c r="S91" s="444"/>
      <c r="T91" s="444"/>
      <c r="U91" s="444"/>
      <c r="V91" s="444"/>
      <c r="W91" s="444"/>
      <c r="X91" s="452"/>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row>
    <row r="92" spans="1:67" ht="15.95" customHeight="1" x14ac:dyDescent="0.15">
      <c r="A92" s="653" t="s">
        <v>76</v>
      </c>
      <c r="B92" s="653"/>
      <c r="C92" s="607"/>
      <c r="D92" s="608"/>
      <c r="E92" s="607"/>
      <c r="F92" s="609"/>
      <c r="G92" s="610"/>
      <c r="H92" s="608"/>
      <c r="I92" s="507"/>
      <c r="J92" s="507"/>
      <c r="K92" s="507"/>
      <c r="L92" s="507"/>
      <c r="M92" s="630"/>
      <c r="N92" s="630"/>
      <c r="O92" s="630"/>
      <c r="P92" s="453"/>
      <c r="Q92" s="444"/>
      <c r="R92" s="444"/>
      <c r="S92" s="444"/>
      <c r="T92" s="444"/>
      <c r="U92" s="444"/>
      <c r="V92" s="444"/>
      <c r="W92" s="444"/>
      <c r="X92" s="452"/>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row>
    <row r="93" spans="1:67" ht="15.95" customHeight="1" x14ac:dyDescent="0.15">
      <c r="A93" s="657" t="s">
        <v>77</v>
      </c>
      <c r="B93" s="657"/>
      <c r="C93" s="611"/>
      <c r="D93" s="612"/>
      <c r="E93" s="611"/>
      <c r="F93" s="613"/>
      <c r="G93" s="614"/>
      <c r="H93" s="612"/>
      <c r="I93" s="507"/>
      <c r="J93" s="507"/>
      <c r="K93" s="507"/>
      <c r="L93" s="507"/>
      <c r="M93" s="630"/>
      <c r="N93" s="630"/>
      <c r="O93" s="630"/>
      <c r="P93" s="453"/>
      <c r="Q93" s="444"/>
      <c r="R93" s="444"/>
      <c r="S93" s="444"/>
      <c r="T93" s="444"/>
      <c r="U93" s="444"/>
      <c r="V93" s="444"/>
      <c r="W93" s="444"/>
      <c r="X93" s="452"/>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row>
    <row r="94" spans="1:67" ht="15.95" customHeight="1" x14ac:dyDescent="0.15">
      <c r="A94" s="657" t="s">
        <v>78</v>
      </c>
      <c r="B94" s="657"/>
      <c r="C94" s="611"/>
      <c r="D94" s="612"/>
      <c r="E94" s="611"/>
      <c r="F94" s="613"/>
      <c r="G94" s="614"/>
      <c r="H94" s="612"/>
      <c r="I94" s="507"/>
      <c r="J94" s="507"/>
      <c r="K94" s="507"/>
      <c r="L94" s="507"/>
      <c r="M94" s="630"/>
      <c r="N94" s="630"/>
      <c r="O94" s="630"/>
      <c r="P94" s="453"/>
      <c r="Q94" s="444"/>
      <c r="R94" s="444"/>
      <c r="S94" s="444"/>
      <c r="T94" s="444"/>
      <c r="U94" s="444"/>
      <c r="V94" s="444"/>
      <c r="W94" s="444"/>
      <c r="X94" s="452"/>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row>
    <row r="95" spans="1:67" ht="24.75" customHeight="1" x14ac:dyDescent="0.15">
      <c r="A95" s="658" t="s">
        <v>79</v>
      </c>
      <c r="B95" s="658"/>
      <c r="C95" s="558"/>
      <c r="D95" s="574"/>
      <c r="E95" s="558"/>
      <c r="F95" s="606"/>
      <c r="G95" s="585"/>
      <c r="H95" s="574"/>
      <c r="I95" s="507"/>
      <c r="J95" s="507"/>
      <c r="K95" s="507"/>
      <c r="L95" s="507"/>
      <c r="M95" s="630"/>
      <c r="N95" s="630"/>
      <c r="O95" s="630"/>
      <c r="P95" s="453"/>
      <c r="Q95" s="444"/>
      <c r="R95" s="444"/>
      <c r="S95" s="444"/>
      <c r="T95" s="444"/>
      <c r="U95" s="444"/>
      <c r="V95" s="444"/>
      <c r="W95" s="444"/>
      <c r="X95" s="452"/>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row>
    <row r="96" spans="1:67" s="444" customFormat="1" ht="30" customHeight="1" x14ac:dyDescent="0.2">
      <c r="A96" s="513" t="s">
        <v>80</v>
      </c>
      <c r="B96" s="514"/>
      <c r="C96" s="493"/>
      <c r="D96" s="493"/>
      <c r="E96" s="493"/>
      <c r="F96" s="493"/>
      <c r="G96" s="493"/>
      <c r="H96" s="493"/>
      <c r="I96" s="515"/>
      <c r="J96" s="514"/>
      <c r="K96" s="506"/>
      <c r="L96" s="506"/>
      <c r="M96" s="630"/>
      <c r="N96" s="442"/>
      <c r="V96" s="452"/>
    </row>
    <row r="97" spans="1:67" s="444" customFormat="1" ht="30" customHeight="1" x14ac:dyDescent="0.2">
      <c r="A97" s="516" t="s">
        <v>81</v>
      </c>
      <c r="B97" s="517"/>
      <c r="C97" s="517"/>
      <c r="D97" s="517"/>
      <c r="E97" s="517"/>
      <c r="F97" s="517"/>
      <c r="G97" s="517"/>
      <c r="H97" s="517"/>
      <c r="I97" s="517"/>
      <c r="J97" s="517"/>
      <c r="K97" s="518"/>
      <c r="L97" s="498"/>
      <c r="M97" s="626"/>
      <c r="N97" s="626"/>
      <c r="V97" s="452"/>
    </row>
    <row r="98" spans="1:67" ht="15" x14ac:dyDescent="0.2">
      <c r="A98" s="659" t="s">
        <v>4</v>
      </c>
      <c r="B98" s="659" t="s">
        <v>6</v>
      </c>
      <c r="C98" s="519"/>
      <c r="D98" s="519"/>
      <c r="E98" s="519"/>
      <c r="F98" s="519"/>
      <c r="G98" s="520"/>
      <c r="H98" s="521"/>
      <c r="I98" s="521"/>
      <c r="J98" s="521"/>
      <c r="K98" s="522"/>
      <c r="L98" s="491"/>
      <c r="M98" s="444"/>
      <c r="N98" s="444"/>
      <c r="O98" s="444"/>
      <c r="P98" s="444"/>
      <c r="Q98" s="444"/>
      <c r="R98" s="444"/>
      <c r="S98" s="444"/>
      <c r="T98" s="444"/>
      <c r="U98" s="444"/>
      <c r="V98" s="452"/>
      <c r="W98" s="444"/>
      <c r="X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row>
    <row r="99" spans="1:67" ht="15" x14ac:dyDescent="0.2">
      <c r="A99" s="660"/>
      <c r="B99" s="660"/>
      <c r="C99" s="523"/>
      <c r="D99" s="519"/>
      <c r="E99" s="520"/>
      <c r="F99" s="520"/>
      <c r="G99" s="520"/>
      <c r="H99" s="521"/>
      <c r="I99" s="521"/>
      <c r="J99" s="521"/>
      <c r="K99" s="522"/>
      <c r="L99" s="491"/>
      <c r="M99" s="444"/>
      <c r="N99" s="444"/>
      <c r="O99" s="444"/>
      <c r="P99" s="444"/>
      <c r="Q99" s="444"/>
      <c r="R99" s="444"/>
      <c r="S99" s="444"/>
      <c r="T99" s="444"/>
      <c r="U99" s="444"/>
      <c r="V99" s="452"/>
      <c r="W99" s="444"/>
      <c r="X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row>
    <row r="100" spans="1:67" ht="21" x14ac:dyDescent="0.2">
      <c r="A100" s="524" t="s">
        <v>82</v>
      </c>
      <c r="B100" s="593">
        <v>3</v>
      </c>
      <c r="C100" s="525"/>
      <c r="D100" s="525"/>
      <c r="E100" s="525"/>
      <c r="F100" s="525"/>
      <c r="G100" s="489"/>
      <c r="H100" s="521"/>
      <c r="I100" s="521"/>
      <c r="J100" s="521"/>
      <c r="K100" s="522"/>
      <c r="L100" s="491"/>
      <c r="M100" s="444"/>
      <c r="N100" s="444"/>
      <c r="O100" s="444"/>
      <c r="P100" s="444"/>
      <c r="Q100" s="444"/>
      <c r="R100" s="444"/>
      <c r="S100" s="444"/>
      <c r="T100" s="444"/>
      <c r="U100" s="444"/>
      <c r="V100" s="452"/>
      <c r="W100" s="444"/>
      <c r="X100" s="444"/>
      <c r="AD100" s="444"/>
      <c r="AE100" s="444"/>
      <c r="BA100" s="444"/>
      <c r="BB100" s="444"/>
      <c r="BC100" s="444"/>
      <c r="BD100" s="444"/>
      <c r="BE100" s="444"/>
    </row>
    <row r="101" spans="1:67" s="444" customFormat="1" ht="30" customHeight="1" x14ac:dyDescent="0.2">
      <c r="A101" s="526" t="s">
        <v>83</v>
      </c>
      <c r="B101" s="527"/>
      <c r="C101" s="528"/>
      <c r="D101" s="529"/>
      <c r="E101" s="530"/>
      <c r="F101" s="531"/>
      <c r="G101" s="531"/>
      <c r="H101" s="531"/>
      <c r="I101" s="531"/>
      <c r="J101" s="531"/>
      <c r="K101" s="532"/>
      <c r="L101" s="531"/>
      <c r="M101" s="626"/>
      <c r="N101" s="626"/>
      <c r="V101" s="452"/>
    </row>
    <row r="102" spans="1:67" ht="23.25" customHeight="1" x14ac:dyDescent="0.2">
      <c r="A102" s="655" t="s">
        <v>84</v>
      </c>
      <c r="B102" s="655" t="s">
        <v>85</v>
      </c>
      <c r="C102" s="654" t="s">
        <v>86</v>
      </c>
      <c r="D102" s="654"/>
      <c r="E102" s="654"/>
      <c r="F102" s="655" t="s">
        <v>87</v>
      </c>
      <c r="G102" s="444"/>
      <c r="H102" s="444"/>
      <c r="I102" s="444"/>
      <c r="J102" s="533"/>
      <c r="K102" s="491"/>
      <c r="L102" s="491"/>
      <c r="M102" s="444"/>
      <c r="N102" s="444"/>
      <c r="O102" s="444"/>
      <c r="P102" s="444"/>
      <c r="Q102" s="444"/>
      <c r="R102" s="444"/>
      <c r="S102" s="444"/>
      <c r="T102" s="444"/>
      <c r="U102" s="452"/>
      <c r="V102" s="444"/>
      <c r="W102" s="444"/>
      <c r="X102" s="444"/>
      <c r="AD102" s="444"/>
      <c r="AE102" s="444"/>
      <c r="AF102" s="444"/>
      <c r="AG102" s="444"/>
      <c r="AH102" s="444"/>
      <c r="AI102" s="444"/>
      <c r="AJ102" s="444"/>
      <c r="BA102" s="444"/>
      <c r="BB102" s="444"/>
      <c r="BC102" s="444"/>
      <c r="BD102" s="444"/>
      <c r="BE102" s="444"/>
    </row>
    <row r="103" spans="1:67" ht="29.25" customHeight="1" x14ac:dyDescent="0.2">
      <c r="A103" s="656"/>
      <c r="B103" s="656"/>
      <c r="C103" s="534" t="s">
        <v>88</v>
      </c>
      <c r="D103" s="534" t="s">
        <v>89</v>
      </c>
      <c r="E103" s="534" t="s">
        <v>90</v>
      </c>
      <c r="F103" s="656"/>
      <c r="G103" s="444"/>
      <c r="H103" s="444"/>
      <c r="I103" s="444"/>
      <c r="J103" s="533"/>
      <c r="K103" s="491"/>
      <c r="L103" s="491"/>
      <c r="M103" s="444"/>
      <c r="N103" s="444"/>
      <c r="O103" s="444"/>
      <c r="P103" s="444"/>
      <c r="Q103" s="444"/>
      <c r="R103" s="444"/>
      <c r="S103" s="444"/>
      <c r="T103" s="444"/>
      <c r="U103" s="452"/>
      <c r="V103" s="444"/>
      <c r="W103" s="444"/>
      <c r="X103" s="444"/>
      <c r="AD103" s="444"/>
      <c r="AE103" s="444"/>
      <c r="AF103" s="444"/>
      <c r="AG103" s="444"/>
      <c r="AH103" s="444"/>
      <c r="AI103" s="444"/>
      <c r="AJ103" s="444"/>
      <c r="BA103" s="444"/>
      <c r="BB103" s="444"/>
      <c r="BC103" s="444"/>
      <c r="BD103" s="444"/>
      <c r="BE103" s="444"/>
    </row>
    <row r="104" spans="1:67" ht="30.75" customHeight="1" x14ac:dyDescent="0.2">
      <c r="A104" s="535" t="s">
        <v>91</v>
      </c>
      <c r="B104" s="594">
        <v>4</v>
      </c>
      <c r="C104" s="594"/>
      <c r="D104" s="594">
        <v>4</v>
      </c>
      <c r="E104" s="594"/>
      <c r="F104" s="594">
        <v>4</v>
      </c>
      <c r="G104" s="444"/>
      <c r="H104" s="444"/>
      <c r="I104" s="444"/>
      <c r="J104" s="533"/>
      <c r="K104" s="491"/>
      <c r="L104" s="491"/>
      <c r="M104" s="444"/>
      <c r="N104" s="444"/>
      <c r="O104" s="444"/>
      <c r="P104" s="444"/>
      <c r="Q104" s="444"/>
      <c r="R104" s="444"/>
      <c r="S104" s="444"/>
      <c r="T104" s="444"/>
      <c r="U104" s="452"/>
      <c r="V104" s="444"/>
      <c r="W104" s="444"/>
      <c r="X104" s="444"/>
      <c r="AD104" s="444"/>
      <c r="AE104" s="444"/>
      <c r="AF104" s="444"/>
      <c r="AG104" s="444"/>
      <c r="AH104" s="444"/>
      <c r="AI104" s="444"/>
      <c r="AJ104" s="444"/>
      <c r="BA104" s="444"/>
      <c r="BB104" s="444"/>
      <c r="BC104" s="444"/>
      <c r="BD104" s="444"/>
      <c r="BE104" s="444"/>
    </row>
    <row r="105" spans="1:67" ht="36.75" customHeight="1" x14ac:dyDescent="0.2">
      <c r="A105" s="536" t="s">
        <v>92</v>
      </c>
      <c r="B105" s="593"/>
      <c r="C105" s="593"/>
      <c r="D105" s="593"/>
      <c r="E105" s="593"/>
      <c r="F105" s="593"/>
      <c r="G105" s="444"/>
      <c r="H105" s="444"/>
      <c r="I105" s="444"/>
      <c r="J105" s="533"/>
      <c r="K105" s="491"/>
      <c r="L105" s="491"/>
      <c r="M105" s="444"/>
      <c r="N105" s="444"/>
      <c r="O105" s="444"/>
      <c r="P105" s="444"/>
      <c r="Q105" s="444"/>
      <c r="R105" s="444"/>
      <c r="S105" s="444"/>
      <c r="T105" s="444"/>
      <c r="U105" s="452"/>
      <c r="V105" s="444"/>
      <c r="W105" s="444"/>
      <c r="X105" s="444"/>
      <c r="AD105" s="444"/>
      <c r="AE105" s="444"/>
      <c r="AF105" s="444"/>
      <c r="AG105" s="444"/>
      <c r="AH105" s="444"/>
      <c r="AI105" s="444"/>
      <c r="AJ105" s="444"/>
      <c r="BA105" s="444"/>
      <c r="BB105" s="444"/>
      <c r="BC105" s="444"/>
      <c r="BD105" s="444"/>
      <c r="BE105" s="444"/>
    </row>
    <row r="106" spans="1:67" ht="38.25" customHeight="1" x14ac:dyDescent="0.2">
      <c r="A106" s="537" t="s">
        <v>93</v>
      </c>
      <c r="B106" s="593"/>
      <c r="C106" s="593"/>
      <c r="D106" s="593"/>
      <c r="E106" s="593"/>
      <c r="F106" s="593"/>
      <c r="G106" s="444"/>
      <c r="H106" s="444"/>
      <c r="I106" s="444"/>
      <c r="J106" s="533"/>
      <c r="K106" s="491"/>
      <c r="L106" s="491"/>
      <c r="M106" s="444"/>
      <c r="N106" s="444"/>
      <c r="O106" s="444"/>
      <c r="P106" s="444"/>
      <c r="Q106" s="444"/>
      <c r="R106" s="444"/>
      <c r="S106" s="444"/>
      <c r="T106" s="444"/>
      <c r="U106" s="452"/>
      <c r="V106" s="444"/>
      <c r="W106" s="444"/>
      <c r="X106" s="444"/>
      <c r="AD106" s="444"/>
      <c r="AE106" s="444"/>
      <c r="AF106" s="444"/>
      <c r="AG106" s="444"/>
      <c r="AH106" s="444"/>
      <c r="AI106" s="444"/>
      <c r="AJ106" s="444"/>
      <c r="BA106" s="444"/>
      <c r="BB106" s="444"/>
      <c r="BC106" s="444"/>
      <c r="BD106" s="444"/>
      <c r="BE106" s="444"/>
    </row>
    <row r="107" spans="1:67" s="444" customFormat="1" ht="30" customHeight="1" x14ac:dyDescent="0.2">
      <c r="A107" s="538" t="s">
        <v>94</v>
      </c>
      <c r="B107" s="508"/>
      <c r="C107" s="508"/>
      <c r="D107" s="508"/>
      <c r="E107" s="508"/>
      <c r="F107" s="508"/>
      <c r="G107" s="508"/>
      <c r="K107" s="533"/>
      <c r="V107" s="452"/>
    </row>
    <row r="108" spans="1:67" ht="15" x14ac:dyDescent="0.2">
      <c r="A108" s="650" t="s">
        <v>95</v>
      </c>
      <c r="B108" s="648" t="s">
        <v>96</v>
      </c>
      <c r="C108" s="453"/>
      <c r="D108" s="453"/>
      <c r="E108" s="453"/>
      <c r="F108" s="453"/>
      <c r="G108" s="444"/>
      <c r="H108" s="444"/>
      <c r="I108" s="444"/>
      <c r="J108" s="533"/>
      <c r="K108" s="498"/>
      <c r="L108" s="491"/>
      <c r="M108" s="444"/>
      <c r="N108" s="444"/>
      <c r="O108" s="444"/>
      <c r="P108" s="444"/>
      <c r="Q108" s="444"/>
      <c r="R108" s="444"/>
      <c r="S108" s="444"/>
      <c r="T108" s="444"/>
      <c r="U108" s="452"/>
      <c r="V108" s="444"/>
      <c r="W108" s="444"/>
      <c r="X108" s="444"/>
      <c r="AD108" s="444"/>
      <c r="AE108" s="444"/>
      <c r="AF108" s="444"/>
      <c r="AG108" s="444"/>
      <c r="AH108" s="444"/>
      <c r="AI108" s="444"/>
      <c r="AJ108" s="444"/>
      <c r="BA108" s="444"/>
      <c r="BB108" s="444"/>
      <c r="BC108" s="444"/>
      <c r="BD108" s="444"/>
      <c r="BE108" s="444"/>
    </row>
    <row r="109" spans="1:67" ht="15.95" customHeight="1" x14ac:dyDescent="0.2">
      <c r="A109" s="500" t="s">
        <v>97</v>
      </c>
      <c r="B109" s="551">
        <v>10</v>
      </c>
      <c r="C109" s="453"/>
      <c r="D109" s="453"/>
      <c r="E109" s="453"/>
      <c r="F109" s="453"/>
      <c r="G109" s="444"/>
      <c r="H109" s="444"/>
      <c r="I109" s="444"/>
      <c r="J109" s="533"/>
      <c r="K109" s="540"/>
      <c r="L109" s="491"/>
      <c r="M109" s="444"/>
      <c r="N109" s="444"/>
      <c r="O109" s="444"/>
      <c r="P109" s="444"/>
      <c r="Q109" s="444"/>
      <c r="R109" s="444"/>
      <c r="S109" s="444"/>
      <c r="T109" s="444"/>
      <c r="U109" s="452"/>
      <c r="V109" s="444"/>
      <c r="W109" s="444"/>
      <c r="X109" s="444"/>
      <c r="AD109" s="444"/>
      <c r="AE109" s="444"/>
      <c r="AF109" s="444"/>
      <c r="AG109" s="444"/>
      <c r="AH109" s="444"/>
      <c r="AI109" s="444"/>
      <c r="AJ109" s="444"/>
      <c r="BA109" s="444"/>
      <c r="BB109" s="444"/>
      <c r="BC109" s="444"/>
      <c r="BD109" s="444"/>
      <c r="BE109" s="444"/>
    </row>
    <row r="110" spans="1:67" ht="15.95" customHeight="1" x14ac:dyDescent="0.2">
      <c r="A110" s="501" t="s">
        <v>98</v>
      </c>
      <c r="B110" s="552"/>
      <c r="C110" s="453"/>
      <c r="D110" s="453"/>
      <c r="E110" s="453"/>
      <c r="F110" s="453"/>
      <c r="G110" s="444"/>
      <c r="H110" s="444"/>
      <c r="I110" s="444"/>
      <c r="J110" s="533"/>
      <c r="K110" s="540"/>
      <c r="L110" s="491"/>
      <c r="M110" s="444"/>
      <c r="N110" s="444"/>
      <c r="O110" s="444"/>
      <c r="P110" s="444"/>
      <c r="Q110" s="444"/>
      <c r="R110" s="444"/>
      <c r="S110" s="444"/>
      <c r="T110" s="444"/>
      <c r="U110" s="452"/>
      <c r="V110" s="444"/>
      <c r="W110" s="444"/>
      <c r="X110" s="444"/>
      <c r="AD110" s="444"/>
      <c r="AE110" s="444"/>
      <c r="AF110" s="444"/>
      <c r="AG110" s="444"/>
      <c r="AH110" s="444"/>
      <c r="AI110" s="444"/>
      <c r="AJ110" s="444"/>
      <c r="BA110" s="444"/>
      <c r="BB110" s="444"/>
      <c r="BC110" s="444"/>
      <c r="BD110" s="444"/>
      <c r="BE110" s="444"/>
    </row>
    <row r="111" spans="1:67" ht="15.95" customHeight="1" x14ac:dyDescent="0.2">
      <c r="A111" s="501" t="s">
        <v>99</v>
      </c>
      <c r="B111" s="552"/>
      <c r="C111" s="453"/>
      <c r="D111" s="453"/>
      <c r="E111" s="453"/>
      <c r="F111" s="453"/>
      <c r="G111" s="444"/>
      <c r="H111" s="444"/>
      <c r="I111" s="444"/>
      <c r="J111" s="444"/>
      <c r="K111" s="541"/>
      <c r="L111" s="491"/>
      <c r="M111" s="444"/>
      <c r="N111" s="444"/>
      <c r="O111" s="444"/>
      <c r="P111" s="444"/>
      <c r="Q111" s="444"/>
      <c r="R111" s="444"/>
      <c r="S111" s="444"/>
      <c r="T111" s="444"/>
      <c r="U111" s="452"/>
      <c r="V111" s="444"/>
      <c r="W111" s="444"/>
      <c r="X111" s="444"/>
      <c r="AD111" s="444"/>
      <c r="AE111" s="444"/>
      <c r="AF111" s="444"/>
      <c r="AG111" s="444"/>
      <c r="AH111" s="444"/>
      <c r="AI111" s="444"/>
      <c r="AJ111" s="444"/>
      <c r="BA111" s="444"/>
      <c r="BB111" s="444"/>
      <c r="BC111" s="444"/>
      <c r="BD111" s="444"/>
      <c r="BE111" s="444"/>
    </row>
    <row r="112" spans="1:67" ht="15.95" customHeight="1" x14ac:dyDescent="0.2">
      <c r="A112" s="501" t="s">
        <v>100</v>
      </c>
      <c r="B112" s="552"/>
      <c r="C112" s="453"/>
      <c r="D112" s="453"/>
      <c r="E112" s="453"/>
      <c r="F112" s="453"/>
      <c r="G112" s="444"/>
      <c r="H112" s="444"/>
      <c r="I112" s="444"/>
      <c r="J112" s="444"/>
      <c r="K112" s="541"/>
      <c r="L112" s="491"/>
      <c r="M112" s="444"/>
      <c r="N112" s="444"/>
      <c r="O112" s="444"/>
      <c r="P112" s="444"/>
      <c r="Q112" s="444"/>
      <c r="R112" s="444"/>
      <c r="S112" s="444"/>
      <c r="T112" s="444"/>
      <c r="U112" s="452"/>
      <c r="V112" s="444"/>
      <c r="W112" s="444"/>
      <c r="X112" s="444"/>
      <c r="AD112" s="444"/>
      <c r="AE112" s="444"/>
      <c r="AF112" s="444"/>
      <c r="AG112" s="444"/>
      <c r="AH112" s="444"/>
      <c r="AI112" s="444"/>
      <c r="AJ112" s="444"/>
      <c r="BA112" s="444"/>
      <c r="BB112" s="444"/>
      <c r="BC112" s="444"/>
      <c r="BD112" s="444"/>
      <c r="BE112" s="444"/>
    </row>
    <row r="113" spans="1:57" ht="15.95" customHeight="1" x14ac:dyDescent="0.2">
      <c r="A113" s="501" t="s">
        <v>101</v>
      </c>
      <c r="B113" s="552"/>
      <c r="C113" s="453"/>
      <c r="D113" s="453"/>
      <c r="E113" s="453"/>
      <c r="F113" s="453"/>
      <c r="G113" s="444"/>
      <c r="H113" s="444"/>
      <c r="I113" s="444"/>
      <c r="J113" s="444"/>
      <c r="K113" s="541"/>
      <c r="L113" s="491"/>
      <c r="M113" s="444"/>
      <c r="N113" s="444"/>
      <c r="O113" s="444"/>
      <c r="P113" s="444"/>
      <c r="Q113" s="444"/>
      <c r="R113" s="444"/>
      <c r="S113" s="444"/>
      <c r="T113" s="444"/>
      <c r="U113" s="452"/>
      <c r="V113" s="444"/>
      <c r="W113" s="444"/>
      <c r="X113" s="444"/>
      <c r="AD113" s="444"/>
      <c r="AE113" s="444"/>
      <c r="AF113" s="444"/>
      <c r="AG113" s="444"/>
      <c r="AH113" s="444"/>
      <c r="AI113" s="444"/>
      <c r="AJ113" s="444"/>
      <c r="BA113" s="444"/>
      <c r="BB113" s="444"/>
      <c r="BC113" s="444"/>
      <c r="BD113" s="444"/>
      <c r="BE113" s="444"/>
    </row>
    <row r="114" spans="1:57" ht="15.95" customHeight="1" x14ac:dyDescent="0.2">
      <c r="A114" s="650" t="s">
        <v>27</v>
      </c>
      <c r="B114" s="615">
        <f>SUM(B109:B113)</f>
        <v>10</v>
      </c>
      <c r="C114" s="542"/>
      <c r="D114" s="453"/>
      <c r="E114" s="453"/>
      <c r="F114" s="453"/>
      <c r="G114" s="444"/>
      <c r="H114" s="444"/>
      <c r="I114" s="444"/>
      <c r="J114" s="444"/>
      <c r="K114" s="541"/>
      <c r="L114" s="491"/>
      <c r="M114" s="444"/>
      <c r="N114" s="444"/>
      <c r="O114" s="444"/>
      <c r="P114" s="444"/>
      <c r="Q114" s="444"/>
      <c r="R114" s="444"/>
      <c r="S114" s="444"/>
      <c r="T114" s="444"/>
      <c r="U114" s="452"/>
      <c r="V114" s="444"/>
      <c r="W114" s="444"/>
      <c r="X114" s="444"/>
      <c r="AD114" s="444"/>
      <c r="AE114" s="444"/>
      <c r="AF114" s="444"/>
      <c r="AG114" s="444"/>
      <c r="AH114" s="444"/>
      <c r="AI114" s="444"/>
      <c r="AJ114" s="444"/>
      <c r="BA114" s="444"/>
      <c r="BB114" s="444"/>
      <c r="BC114" s="444"/>
      <c r="BD114" s="444"/>
      <c r="BE114" s="444"/>
    </row>
    <row r="115" spans="1:57" s="444" customFormat="1" x14ac:dyDescent="0.2">
      <c r="A115" s="543"/>
      <c r="L115" s="541"/>
      <c r="V115" s="452"/>
    </row>
    <row r="116" spans="1:57" s="444" customFormat="1" x14ac:dyDescent="0.2">
      <c r="A116" s="543"/>
      <c r="L116" s="541"/>
      <c r="V116" s="452"/>
    </row>
    <row r="117" spans="1:57" s="444" customFormat="1" x14ac:dyDescent="0.2">
      <c r="A117" s="543"/>
      <c r="L117" s="541"/>
      <c r="V117" s="452"/>
    </row>
    <row r="118" spans="1:57" s="444" customFormat="1" x14ac:dyDescent="0.2">
      <c r="A118" s="543"/>
      <c r="L118" s="541"/>
      <c r="V118" s="452"/>
    </row>
    <row r="119" spans="1:57" s="444" customFormat="1" x14ac:dyDescent="0.2">
      <c r="A119" s="543"/>
      <c r="L119" s="541"/>
      <c r="V119" s="452"/>
    </row>
    <row r="120" spans="1:57" s="444" customFormat="1" x14ac:dyDescent="0.2">
      <c r="A120" s="543"/>
      <c r="L120" s="541"/>
      <c r="V120" s="452"/>
    </row>
    <row r="121" spans="1:57" s="444" customFormat="1" x14ac:dyDescent="0.2">
      <c r="A121" s="543"/>
      <c r="L121" s="541"/>
      <c r="V121" s="452"/>
    </row>
    <row r="122" spans="1:57" s="444" customFormat="1" x14ac:dyDescent="0.2">
      <c r="A122" s="543"/>
      <c r="L122" s="541"/>
      <c r="V122" s="452"/>
    </row>
    <row r="123" spans="1:57" s="444" customFormat="1" x14ac:dyDescent="0.2">
      <c r="A123" s="543"/>
      <c r="L123" s="541"/>
      <c r="V123" s="452"/>
    </row>
    <row r="124" spans="1:57" s="444" customFormat="1" x14ac:dyDescent="0.2">
      <c r="A124" s="543"/>
      <c r="L124" s="541"/>
      <c r="V124" s="452"/>
    </row>
    <row r="125" spans="1:57" s="444" customFormat="1" x14ac:dyDescent="0.2">
      <c r="A125" s="543"/>
      <c r="L125" s="541"/>
      <c r="V125" s="452"/>
    </row>
    <row r="126" spans="1:57" s="444" customFormat="1" x14ac:dyDescent="0.2">
      <c r="A126" s="543"/>
      <c r="L126" s="541"/>
      <c r="V126" s="452"/>
    </row>
    <row r="127" spans="1:57" s="444" customFormat="1" x14ac:dyDescent="0.2">
      <c r="A127" s="543"/>
      <c r="L127" s="541"/>
      <c r="V127" s="452"/>
    </row>
    <row r="128" spans="1:57" s="444" customFormat="1" x14ac:dyDescent="0.2">
      <c r="A128" s="543"/>
      <c r="L128" s="541"/>
      <c r="V128" s="452"/>
    </row>
    <row r="129" spans="1:22" s="444" customFormat="1" x14ac:dyDescent="0.2">
      <c r="A129" s="543"/>
      <c r="L129" s="541"/>
      <c r="V129" s="452"/>
    </row>
    <row r="130" spans="1:22" s="444" customFormat="1" x14ac:dyDescent="0.2">
      <c r="A130" s="543"/>
      <c r="L130" s="541"/>
      <c r="V130" s="452"/>
    </row>
    <row r="131" spans="1:22" s="444" customFormat="1" x14ac:dyDescent="0.2">
      <c r="A131" s="543"/>
      <c r="L131" s="541"/>
      <c r="V131" s="452"/>
    </row>
    <row r="132" spans="1:22" s="444" customFormat="1" x14ac:dyDescent="0.2">
      <c r="A132" s="543"/>
      <c r="L132" s="541"/>
      <c r="V132" s="452"/>
    </row>
    <row r="133" spans="1:22" s="444" customFormat="1" x14ac:dyDescent="0.2">
      <c r="A133" s="543"/>
      <c r="L133" s="541"/>
      <c r="V133" s="452"/>
    </row>
    <row r="134" spans="1:22" s="444" customFormat="1" x14ac:dyDescent="0.2">
      <c r="A134" s="543"/>
      <c r="L134" s="541"/>
      <c r="V134" s="452"/>
    </row>
    <row r="135" spans="1:22" s="444" customFormat="1" x14ac:dyDescent="0.2">
      <c r="A135" s="543"/>
      <c r="L135" s="541"/>
      <c r="V135" s="452"/>
    </row>
    <row r="136" spans="1:22" s="444" customFormat="1" x14ac:dyDescent="0.2">
      <c r="A136" s="543"/>
      <c r="L136" s="541"/>
      <c r="V136" s="452"/>
    </row>
    <row r="137" spans="1:22" s="444" customFormat="1" x14ac:dyDescent="0.2">
      <c r="A137" s="543"/>
      <c r="L137" s="541"/>
      <c r="V137" s="452"/>
    </row>
    <row r="138" spans="1:22" s="444" customFormat="1" x14ac:dyDescent="0.2">
      <c r="A138" s="543"/>
      <c r="L138" s="541"/>
      <c r="V138" s="452"/>
    </row>
    <row r="139" spans="1:22" s="444" customFormat="1" x14ac:dyDescent="0.2">
      <c r="A139" s="543"/>
      <c r="L139" s="541"/>
      <c r="V139" s="452"/>
    </row>
    <row r="140" spans="1:22" s="444" customFormat="1" x14ac:dyDescent="0.2">
      <c r="A140" s="543"/>
      <c r="L140" s="541"/>
      <c r="V140" s="452"/>
    </row>
    <row r="141" spans="1:22" s="444" customFormat="1" x14ac:dyDescent="0.2">
      <c r="A141" s="543"/>
      <c r="L141" s="541"/>
      <c r="V141" s="452"/>
    </row>
    <row r="142" spans="1:22" s="444" customFormat="1" x14ac:dyDescent="0.2">
      <c r="A142" s="543"/>
      <c r="L142" s="541"/>
      <c r="V142" s="452"/>
    </row>
    <row r="143" spans="1:22" s="444" customFormat="1" x14ac:dyDescent="0.2">
      <c r="A143" s="543"/>
      <c r="L143" s="541"/>
      <c r="V143" s="452"/>
    </row>
    <row r="144" spans="1:22" s="444" customFormat="1" x14ac:dyDescent="0.2">
      <c r="A144" s="543"/>
      <c r="L144" s="541"/>
      <c r="V144" s="452"/>
    </row>
    <row r="145" spans="1:30" s="444" customFormat="1" x14ac:dyDescent="0.2">
      <c r="A145" s="543"/>
      <c r="L145" s="541"/>
      <c r="V145" s="452"/>
    </row>
    <row r="146" spans="1:30" s="444" customFormat="1" x14ac:dyDescent="0.2">
      <c r="A146" s="543"/>
      <c r="L146" s="541"/>
      <c r="V146" s="452"/>
    </row>
    <row r="147" spans="1:30" s="444" customFormat="1" x14ac:dyDescent="0.2">
      <c r="A147" s="543"/>
      <c r="L147" s="541"/>
      <c r="V147" s="452"/>
    </row>
    <row r="148" spans="1:30" s="444" customFormat="1" x14ac:dyDescent="0.2">
      <c r="A148" s="543"/>
      <c r="L148" s="541"/>
      <c r="V148" s="452"/>
    </row>
    <row r="149" spans="1:30" s="444" customFormat="1" x14ac:dyDescent="0.2">
      <c r="A149" s="543"/>
      <c r="L149" s="541"/>
      <c r="V149" s="452"/>
    </row>
    <row r="150" spans="1:30" s="444" customFormat="1" x14ac:dyDescent="0.2">
      <c r="A150" s="543"/>
      <c r="L150" s="541"/>
      <c r="V150" s="452"/>
    </row>
    <row r="151" spans="1:30" s="444" customFormat="1" x14ac:dyDescent="0.2">
      <c r="A151" s="543"/>
      <c r="L151" s="541"/>
      <c r="V151" s="452"/>
    </row>
    <row r="152" spans="1:30" s="444" customFormat="1" x14ac:dyDescent="0.2">
      <c r="A152" s="543"/>
      <c r="L152" s="541"/>
      <c r="V152" s="452"/>
    </row>
    <row r="153" spans="1:30" s="444" customFormat="1" x14ac:dyDescent="0.2">
      <c r="A153" s="543"/>
      <c r="L153" s="541"/>
      <c r="V153" s="452"/>
    </row>
    <row r="154" spans="1:30" s="444" customFormat="1" x14ac:dyDescent="0.2">
      <c r="A154" s="543"/>
      <c r="L154" s="541"/>
      <c r="V154" s="452"/>
    </row>
    <row r="155" spans="1:30" x14ac:dyDescent="0.2">
      <c r="A155" s="622"/>
      <c r="B155" s="445"/>
      <c r="C155" s="445"/>
      <c r="D155" s="445"/>
      <c r="E155" s="445"/>
      <c r="F155" s="445"/>
      <c r="G155" s="445"/>
      <c r="H155" s="445"/>
      <c r="I155" s="445"/>
      <c r="J155" s="445"/>
      <c r="K155" s="445"/>
      <c r="L155" s="544"/>
      <c r="M155" s="445"/>
      <c r="N155" s="445"/>
      <c r="O155" s="445"/>
      <c r="P155" s="445"/>
      <c r="Q155" s="445"/>
      <c r="R155" s="445"/>
      <c r="S155" s="445"/>
      <c r="T155" s="445"/>
    </row>
    <row r="156" spans="1:30" x14ac:dyDescent="0.2">
      <c r="A156" s="545"/>
      <c r="B156" s="445"/>
      <c r="C156" s="445"/>
      <c r="D156" s="445"/>
      <c r="E156" s="445"/>
      <c r="F156" s="445"/>
      <c r="G156" s="445"/>
      <c r="H156" s="445"/>
      <c r="I156" s="445"/>
      <c r="J156" s="445"/>
      <c r="K156" s="445"/>
      <c r="L156" s="544"/>
      <c r="M156" s="445"/>
      <c r="N156" s="445"/>
      <c r="O156" s="445"/>
      <c r="P156" s="445"/>
      <c r="Q156" s="445"/>
      <c r="R156" s="445"/>
      <c r="S156" s="445"/>
      <c r="T156" s="445"/>
      <c r="AD156" s="632"/>
    </row>
    <row r="157" spans="1:30" x14ac:dyDescent="0.2">
      <c r="A157" s="545"/>
      <c r="B157" s="445"/>
      <c r="C157" s="445"/>
      <c r="D157" s="445"/>
      <c r="E157" s="445"/>
      <c r="F157" s="445"/>
      <c r="G157" s="445"/>
      <c r="H157" s="445"/>
      <c r="I157" s="445"/>
      <c r="J157" s="445"/>
      <c r="K157" s="445"/>
      <c r="L157" s="544"/>
      <c r="M157" s="445"/>
      <c r="N157" s="445"/>
      <c r="O157" s="445"/>
      <c r="P157" s="445"/>
      <c r="Q157" s="445"/>
      <c r="R157" s="445"/>
      <c r="S157" s="445"/>
      <c r="T157" s="445"/>
    </row>
    <row r="158" spans="1:30" x14ac:dyDescent="0.2">
      <c r="A158" s="545"/>
      <c r="B158" s="445"/>
      <c r="C158" s="445"/>
      <c r="D158" s="445"/>
      <c r="E158" s="445"/>
      <c r="F158" s="445"/>
      <c r="G158" s="445"/>
      <c r="H158" s="445"/>
      <c r="I158" s="445"/>
      <c r="J158" s="445"/>
      <c r="K158" s="445"/>
      <c r="L158" s="544"/>
      <c r="M158" s="445"/>
      <c r="N158" s="445"/>
      <c r="O158" s="445"/>
      <c r="P158" s="445"/>
      <c r="Q158" s="445"/>
      <c r="R158" s="445"/>
      <c r="S158" s="445"/>
      <c r="T158" s="445"/>
    </row>
    <row r="159" spans="1:30" x14ac:dyDescent="0.2">
      <c r="A159" s="545"/>
      <c r="B159" s="445"/>
      <c r="C159" s="445"/>
      <c r="D159" s="445"/>
      <c r="E159" s="445"/>
      <c r="F159" s="445"/>
      <c r="G159" s="445"/>
      <c r="H159" s="445"/>
      <c r="I159" s="445"/>
      <c r="J159" s="445"/>
      <c r="K159" s="445"/>
      <c r="L159" s="544"/>
      <c r="M159" s="445"/>
      <c r="N159" s="445"/>
      <c r="O159" s="445"/>
      <c r="P159" s="445"/>
      <c r="Q159" s="445"/>
      <c r="R159" s="445"/>
      <c r="S159" s="445"/>
      <c r="T159" s="445"/>
    </row>
    <row r="160" spans="1:30" x14ac:dyDescent="0.2">
      <c r="A160" s="545"/>
      <c r="B160" s="445"/>
      <c r="C160" s="445"/>
      <c r="D160" s="445"/>
      <c r="E160" s="445"/>
      <c r="F160" s="445"/>
      <c r="G160" s="445"/>
      <c r="H160" s="445"/>
      <c r="I160" s="445"/>
      <c r="J160" s="445"/>
      <c r="K160" s="445"/>
      <c r="L160" s="544"/>
      <c r="M160" s="445"/>
      <c r="N160" s="445"/>
      <c r="O160" s="445"/>
      <c r="P160" s="445"/>
      <c r="Q160" s="445"/>
      <c r="R160" s="445"/>
      <c r="S160" s="445"/>
      <c r="T160" s="445"/>
    </row>
    <row r="161" spans="1:20" x14ac:dyDescent="0.2">
      <c r="A161" s="545"/>
      <c r="B161" s="445"/>
      <c r="C161" s="445"/>
      <c r="D161" s="445"/>
      <c r="E161" s="445"/>
      <c r="F161" s="445"/>
      <c r="G161" s="445"/>
      <c r="H161" s="445"/>
      <c r="I161" s="445"/>
      <c r="J161" s="445"/>
      <c r="K161" s="445"/>
      <c r="L161" s="544"/>
      <c r="M161" s="445"/>
      <c r="N161" s="445"/>
      <c r="O161" s="445"/>
      <c r="P161" s="445"/>
      <c r="Q161" s="445"/>
      <c r="R161" s="445"/>
      <c r="S161" s="445"/>
      <c r="T161" s="445"/>
    </row>
    <row r="162" spans="1:20" x14ac:dyDescent="0.2">
      <c r="A162" s="545"/>
      <c r="B162" s="445"/>
      <c r="C162" s="445"/>
      <c r="D162" s="445"/>
      <c r="E162" s="445"/>
      <c r="F162" s="445"/>
      <c r="G162" s="445"/>
      <c r="H162" s="445"/>
      <c r="I162" s="445"/>
      <c r="J162" s="445"/>
      <c r="K162" s="445"/>
      <c r="L162" s="544"/>
      <c r="M162" s="445"/>
      <c r="N162" s="445"/>
      <c r="O162" s="445"/>
      <c r="P162" s="445"/>
      <c r="Q162" s="445"/>
      <c r="R162" s="445"/>
      <c r="S162" s="445"/>
      <c r="T162" s="445"/>
    </row>
    <row r="163" spans="1:20" x14ac:dyDescent="0.2">
      <c r="A163" s="545"/>
      <c r="B163" s="445"/>
      <c r="C163" s="445"/>
      <c r="D163" s="445"/>
      <c r="E163" s="445"/>
      <c r="F163" s="445"/>
      <c r="G163" s="445"/>
      <c r="H163" s="445"/>
      <c r="I163" s="445"/>
      <c r="J163" s="445"/>
      <c r="K163" s="445"/>
      <c r="L163" s="544"/>
      <c r="M163" s="445"/>
      <c r="N163" s="445"/>
      <c r="O163" s="445"/>
      <c r="P163" s="445"/>
      <c r="Q163" s="445"/>
      <c r="R163" s="445"/>
      <c r="S163" s="445"/>
      <c r="T163" s="445"/>
    </row>
    <row r="164" spans="1:20" x14ac:dyDescent="0.2">
      <c r="A164" s="545"/>
      <c r="B164" s="445"/>
      <c r="C164" s="445"/>
      <c r="D164" s="445"/>
      <c r="E164" s="445"/>
      <c r="F164" s="445"/>
      <c r="G164" s="445"/>
      <c r="H164" s="445"/>
      <c r="I164" s="445"/>
      <c r="J164" s="445"/>
      <c r="K164" s="445"/>
      <c r="L164" s="544"/>
      <c r="M164" s="445"/>
      <c r="N164" s="445"/>
      <c r="O164" s="445"/>
      <c r="P164" s="445"/>
      <c r="Q164" s="445"/>
      <c r="R164" s="445"/>
      <c r="S164" s="445"/>
      <c r="T164" s="445"/>
    </row>
    <row r="165" spans="1:20" x14ac:dyDescent="0.2">
      <c r="A165" s="545"/>
      <c r="B165" s="445"/>
      <c r="C165" s="445"/>
      <c r="D165" s="445"/>
      <c r="E165" s="445"/>
      <c r="F165" s="445"/>
      <c r="G165" s="445"/>
      <c r="H165" s="445"/>
      <c r="I165" s="445"/>
      <c r="J165" s="445"/>
      <c r="K165" s="445"/>
      <c r="L165" s="544"/>
      <c r="M165" s="445"/>
      <c r="N165" s="445"/>
      <c r="O165" s="445"/>
      <c r="P165" s="445"/>
      <c r="Q165" s="445"/>
      <c r="R165" s="445"/>
      <c r="S165" s="445"/>
      <c r="T165" s="445"/>
    </row>
    <row r="166" spans="1:20" x14ac:dyDescent="0.2">
      <c r="A166" s="545"/>
      <c r="B166" s="445"/>
      <c r="C166" s="445"/>
      <c r="D166" s="445"/>
      <c r="E166" s="445"/>
      <c r="F166" s="445"/>
      <c r="G166" s="445"/>
      <c r="H166" s="445"/>
      <c r="I166" s="445"/>
      <c r="J166" s="445"/>
      <c r="K166" s="445"/>
      <c r="L166" s="544"/>
      <c r="M166" s="445"/>
      <c r="N166" s="445"/>
      <c r="O166" s="445"/>
      <c r="P166" s="445"/>
      <c r="Q166" s="445"/>
      <c r="R166" s="445"/>
      <c r="S166" s="445"/>
      <c r="T166" s="445"/>
    </row>
    <row r="167" spans="1:20" x14ac:dyDescent="0.2">
      <c r="A167" s="545"/>
      <c r="B167" s="445"/>
      <c r="C167" s="445"/>
      <c r="D167" s="445"/>
      <c r="E167" s="445"/>
      <c r="F167" s="445"/>
      <c r="G167" s="445"/>
      <c r="H167" s="445"/>
      <c r="I167" s="445"/>
      <c r="J167" s="445"/>
      <c r="K167" s="445"/>
      <c r="L167" s="544"/>
      <c r="M167" s="445"/>
      <c r="N167" s="445"/>
      <c r="O167" s="445"/>
      <c r="P167" s="445"/>
      <c r="Q167" s="445"/>
      <c r="R167" s="445"/>
      <c r="S167" s="445"/>
      <c r="T167" s="445"/>
    </row>
    <row r="168" spans="1:20" x14ac:dyDescent="0.2">
      <c r="A168" s="545"/>
      <c r="B168" s="445"/>
      <c r="C168" s="445"/>
      <c r="D168" s="445"/>
      <c r="E168" s="445"/>
      <c r="F168" s="445"/>
      <c r="G168" s="445"/>
      <c r="H168" s="445"/>
      <c r="I168" s="445"/>
      <c r="J168" s="445"/>
      <c r="K168" s="445"/>
      <c r="L168" s="544"/>
      <c r="M168" s="445"/>
      <c r="N168" s="445"/>
      <c r="O168" s="445"/>
      <c r="P168" s="445"/>
      <c r="Q168" s="445"/>
      <c r="R168" s="445"/>
      <c r="S168" s="445"/>
      <c r="T168" s="445"/>
    </row>
    <row r="200" spans="1:56" hidden="1" x14ac:dyDescent="0.2">
      <c r="A200" s="620">
        <f>SUM(A8:L114)</f>
        <v>3774</v>
      </c>
      <c r="BD200" s="621">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97" t="s">
        <v>1</v>
      </c>
      <c r="B6" s="697"/>
      <c r="C6" s="697"/>
      <c r="D6" s="697"/>
      <c r="E6" s="697"/>
      <c r="F6" s="697"/>
      <c r="G6" s="697"/>
      <c r="H6" s="697"/>
      <c r="I6" s="697"/>
      <c r="J6" s="697"/>
      <c r="K6" s="697"/>
      <c r="L6" s="697"/>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81" t="s">
        <v>4</v>
      </c>
      <c r="B9" s="681" t="s">
        <v>5</v>
      </c>
      <c r="C9" s="675" t="s">
        <v>6</v>
      </c>
      <c r="D9" s="685" t="s">
        <v>7</v>
      </c>
      <c r="E9" s="686"/>
      <c r="F9" s="686"/>
      <c r="G9" s="686"/>
      <c r="H9" s="686"/>
      <c r="I9" s="687"/>
      <c r="J9" s="685" t="s">
        <v>8</v>
      </c>
      <c r="K9" s="687"/>
      <c r="L9" s="675"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82"/>
      <c r="B10" s="682"/>
      <c r="C10" s="676"/>
      <c r="D10" s="20" t="s">
        <v>10</v>
      </c>
      <c r="E10" s="21" t="s">
        <v>11</v>
      </c>
      <c r="F10" s="21" t="s">
        <v>12</v>
      </c>
      <c r="G10" s="21" t="s">
        <v>13</v>
      </c>
      <c r="H10" s="21" t="s">
        <v>14</v>
      </c>
      <c r="I10" s="22" t="s">
        <v>15</v>
      </c>
      <c r="J10" s="23" t="s">
        <v>16</v>
      </c>
      <c r="K10" s="69" t="s">
        <v>17</v>
      </c>
      <c r="L10" s="676"/>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8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88"/>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88"/>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88"/>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88"/>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88"/>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88"/>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88"/>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84"/>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98" t="s">
        <v>35</v>
      </c>
      <c r="B26" s="699"/>
      <c r="C26" s="675" t="s">
        <v>27</v>
      </c>
      <c r="D26" s="702" t="s">
        <v>36</v>
      </c>
      <c r="E26" s="703"/>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700"/>
      <c r="B27" s="701"/>
      <c r="C27" s="676"/>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91" t="s">
        <v>38</v>
      </c>
      <c r="B28" s="692"/>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93" t="s">
        <v>19</v>
      </c>
      <c r="B29" s="69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9" t="s">
        <v>24</v>
      </c>
      <c r="B30" s="69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91" t="s">
        <v>39</v>
      </c>
      <c r="B31" s="692"/>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93" t="s">
        <v>19</v>
      </c>
      <c r="B32" s="69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95" t="s">
        <v>24</v>
      </c>
      <c r="B33" s="696"/>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81" t="s">
        <v>4</v>
      </c>
      <c r="B36" s="681" t="s">
        <v>5</v>
      </c>
      <c r="C36" s="675" t="s">
        <v>6</v>
      </c>
      <c r="D36" s="685" t="s">
        <v>7</v>
      </c>
      <c r="E36" s="686"/>
      <c r="F36" s="686"/>
      <c r="G36" s="686"/>
      <c r="H36" s="686"/>
      <c r="I36" s="687"/>
      <c r="J36" s="685" t="s">
        <v>8</v>
      </c>
      <c r="K36" s="687"/>
      <c r="L36" s="675"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82"/>
      <c r="B37" s="682"/>
      <c r="C37" s="676"/>
      <c r="D37" s="20" t="s">
        <v>10</v>
      </c>
      <c r="E37" s="21" t="s">
        <v>11</v>
      </c>
      <c r="F37" s="21" t="s">
        <v>12</v>
      </c>
      <c r="G37" s="21" t="s">
        <v>13</v>
      </c>
      <c r="H37" s="21" t="s">
        <v>14</v>
      </c>
      <c r="I37" s="22" t="s">
        <v>15</v>
      </c>
      <c r="J37" s="23" t="s">
        <v>16</v>
      </c>
      <c r="K37" s="79" t="s">
        <v>17</v>
      </c>
      <c r="L37" s="676"/>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8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88"/>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88"/>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88"/>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88"/>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88"/>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84"/>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8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84"/>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81" t="s">
        <v>4</v>
      </c>
      <c r="B49" s="683" t="s">
        <v>5</v>
      </c>
      <c r="C49" s="675"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82"/>
      <c r="B50" s="684"/>
      <c r="C50" s="676"/>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8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84"/>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8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84"/>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85" t="s">
        <v>4</v>
      </c>
      <c r="B56" s="674"/>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3" t="s">
        <v>33</v>
      </c>
      <c r="B57" s="653"/>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58" t="s">
        <v>52</v>
      </c>
      <c r="B58" s="658"/>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6" t="s">
        <v>54</v>
      </c>
      <c r="B60" s="667" t="s">
        <v>55</v>
      </c>
      <c r="C60" s="670" t="s">
        <v>6</v>
      </c>
      <c r="D60" s="672" t="s">
        <v>7</v>
      </c>
      <c r="E60" s="673"/>
      <c r="F60" s="673"/>
      <c r="G60" s="673"/>
      <c r="H60" s="673"/>
      <c r="I60" s="674"/>
      <c r="J60" s="675"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8"/>
      <c r="B61" s="669"/>
      <c r="C61" s="671"/>
      <c r="D61" s="120" t="s">
        <v>10</v>
      </c>
      <c r="E61" s="121" t="s">
        <v>11</v>
      </c>
      <c r="F61" s="121" t="s">
        <v>12</v>
      </c>
      <c r="G61" s="121" t="s">
        <v>13</v>
      </c>
      <c r="H61" s="121" t="s">
        <v>14</v>
      </c>
      <c r="I61" s="122" t="s">
        <v>15</v>
      </c>
      <c r="J61" s="676"/>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64" t="s">
        <v>60</v>
      </c>
      <c r="B64" s="665"/>
      <c r="C64" s="665"/>
      <c r="D64" s="665"/>
      <c r="E64" s="665"/>
      <c r="F64" s="665"/>
      <c r="G64" s="665"/>
      <c r="H64" s="665"/>
      <c r="I64" s="665"/>
      <c r="J64" s="665"/>
      <c r="K64" s="665"/>
      <c r="L64" s="665"/>
      <c r="M64" s="106"/>
      <c r="N64" s="133"/>
      <c r="V64" s="107"/>
    </row>
    <row r="65" spans="1:67" ht="10.5" x14ac:dyDescent="0.15">
      <c r="A65" s="666" t="s">
        <v>4</v>
      </c>
      <c r="B65" s="667"/>
      <c r="C65" s="670" t="s">
        <v>6</v>
      </c>
      <c r="D65" s="672" t="s">
        <v>7</v>
      </c>
      <c r="E65" s="673"/>
      <c r="F65" s="673"/>
      <c r="G65" s="673"/>
      <c r="H65" s="673"/>
      <c r="I65" s="674"/>
      <c r="J65" s="672" t="s">
        <v>36</v>
      </c>
      <c r="K65" s="674"/>
      <c r="L65" s="675"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8"/>
      <c r="B66" s="669"/>
      <c r="C66" s="671"/>
      <c r="D66" s="120" t="s">
        <v>10</v>
      </c>
      <c r="E66" s="121" t="s">
        <v>11</v>
      </c>
      <c r="F66" s="121" t="s">
        <v>12</v>
      </c>
      <c r="G66" s="121" t="s">
        <v>13</v>
      </c>
      <c r="H66" s="121" t="s">
        <v>14</v>
      </c>
      <c r="I66" s="122" t="s">
        <v>15</v>
      </c>
      <c r="J66" s="134" t="s">
        <v>16</v>
      </c>
      <c r="K66" s="135" t="s">
        <v>17</v>
      </c>
      <c r="L66" s="676"/>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55"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5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55"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5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55"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5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55"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5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55"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5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55"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5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55" t="s">
        <v>70</v>
      </c>
      <c r="B90" s="662"/>
      <c r="C90" s="677" t="s">
        <v>71</v>
      </c>
      <c r="D90" s="678"/>
      <c r="E90" s="677" t="s">
        <v>72</v>
      </c>
      <c r="F90" s="679"/>
      <c r="G90" s="680" t="s">
        <v>73</v>
      </c>
      <c r="H90" s="67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63"/>
      <c r="B91" s="66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3" t="s">
        <v>76</v>
      </c>
      <c r="B92" s="653"/>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57" t="s">
        <v>77</v>
      </c>
      <c r="B93" s="657"/>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57" t="s">
        <v>78</v>
      </c>
      <c r="B94" s="657"/>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58" t="s">
        <v>79</v>
      </c>
      <c r="B95" s="658"/>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59" t="s">
        <v>4</v>
      </c>
      <c r="B98" s="659"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60"/>
      <c r="B99" s="660"/>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55" t="s">
        <v>84</v>
      </c>
      <c r="B102" s="655" t="s">
        <v>85</v>
      </c>
      <c r="C102" s="654" t="s">
        <v>86</v>
      </c>
      <c r="D102" s="654"/>
      <c r="E102" s="654"/>
      <c r="F102" s="655"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56"/>
      <c r="B103" s="656"/>
      <c r="C103" s="195" t="s">
        <v>88</v>
      </c>
      <c r="D103" s="195" t="s">
        <v>89</v>
      </c>
      <c r="E103" s="195" t="s">
        <v>90</v>
      </c>
      <c r="F103" s="65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97" t="s">
        <v>1</v>
      </c>
      <c r="B6" s="697"/>
      <c r="C6" s="697"/>
      <c r="D6" s="697"/>
      <c r="E6" s="697"/>
      <c r="F6" s="697"/>
      <c r="G6" s="697"/>
      <c r="H6" s="697"/>
      <c r="I6" s="697"/>
      <c r="J6" s="697"/>
      <c r="K6" s="697"/>
      <c r="L6" s="697"/>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81" t="s">
        <v>4</v>
      </c>
      <c r="B9" s="681" t="s">
        <v>5</v>
      </c>
      <c r="C9" s="675" t="s">
        <v>6</v>
      </c>
      <c r="D9" s="685" t="s">
        <v>7</v>
      </c>
      <c r="E9" s="686"/>
      <c r="F9" s="686"/>
      <c r="G9" s="686"/>
      <c r="H9" s="686"/>
      <c r="I9" s="687"/>
      <c r="J9" s="685" t="s">
        <v>8</v>
      </c>
      <c r="K9" s="687"/>
      <c r="L9" s="675"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82"/>
      <c r="B10" s="682"/>
      <c r="C10" s="676"/>
      <c r="D10" s="20" t="s">
        <v>10</v>
      </c>
      <c r="E10" s="21" t="s">
        <v>11</v>
      </c>
      <c r="F10" s="21" t="s">
        <v>12</v>
      </c>
      <c r="G10" s="21" t="s">
        <v>13</v>
      </c>
      <c r="H10" s="21" t="s">
        <v>14</v>
      </c>
      <c r="I10" s="22" t="s">
        <v>15</v>
      </c>
      <c r="J10" s="23" t="s">
        <v>16</v>
      </c>
      <c r="K10" s="69" t="s">
        <v>17</v>
      </c>
      <c r="L10" s="676"/>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8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88"/>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88"/>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88"/>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88"/>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88"/>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88"/>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88"/>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84"/>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98" t="s">
        <v>35</v>
      </c>
      <c r="B26" s="699"/>
      <c r="C26" s="675" t="s">
        <v>27</v>
      </c>
      <c r="D26" s="702" t="s">
        <v>36</v>
      </c>
      <c r="E26" s="703"/>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700"/>
      <c r="B27" s="701"/>
      <c r="C27" s="676"/>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91" t="s">
        <v>38</v>
      </c>
      <c r="B28" s="692"/>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93" t="s">
        <v>19</v>
      </c>
      <c r="B29" s="69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9" t="s">
        <v>24</v>
      </c>
      <c r="B30" s="69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91" t="s">
        <v>39</v>
      </c>
      <c r="B31" s="692"/>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93" t="s">
        <v>19</v>
      </c>
      <c r="B32" s="69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95" t="s">
        <v>24</v>
      </c>
      <c r="B33" s="696"/>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81" t="s">
        <v>4</v>
      </c>
      <c r="B36" s="681" t="s">
        <v>5</v>
      </c>
      <c r="C36" s="675" t="s">
        <v>6</v>
      </c>
      <c r="D36" s="685" t="s">
        <v>7</v>
      </c>
      <c r="E36" s="686"/>
      <c r="F36" s="686"/>
      <c r="G36" s="686"/>
      <c r="H36" s="686"/>
      <c r="I36" s="687"/>
      <c r="J36" s="685" t="s">
        <v>8</v>
      </c>
      <c r="K36" s="687"/>
      <c r="L36" s="675"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82"/>
      <c r="B37" s="682"/>
      <c r="C37" s="676"/>
      <c r="D37" s="20" t="s">
        <v>10</v>
      </c>
      <c r="E37" s="21" t="s">
        <v>11</v>
      </c>
      <c r="F37" s="21" t="s">
        <v>12</v>
      </c>
      <c r="G37" s="21" t="s">
        <v>13</v>
      </c>
      <c r="H37" s="21" t="s">
        <v>14</v>
      </c>
      <c r="I37" s="22" t="s">
        <v>15</v>
      </c>
      <c r="J37" s="23" t="s">
        <v>16</v>
      </c>
      <c r="K37" s="79" t="s">
        <v>17</v>
      </c>
      <c r="L37" s="676"/>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8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88"/>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88"/>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88"/>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88"/>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88"/>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84"/>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8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84"/>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81" t="s">
        <v>4</v>
      </c>
      <c r="B49" s="683" t="s">
        <v>5</v>
      </c>
      <c r="C49" s="675"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82"/>
      <c r="B50" s="684"/>
      <c r="C50" s="676"/>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8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84"/>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8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84"/>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85" t="s">
        <v>4</v>
      </c>
      <c r="B56" s="674"/>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3" t="s">
        <v>33</v>
      </c>
      <c r="B57" s="653"/>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58" t="s">
        <v>52</v>
      </c>
      <c r="B58" s="658"/>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6" t="s">
        <v>54</v>
      </c>
      <c r="B60" s="667" t="s">
        <v>55</v>
      </c>
      <c r="C60" s="670" t="s">
        <v>6</v>
      </c>
      <c r="D60" s="672" t="s">
        <v>7</v>
      </c>
      <c r="E60" s="673"/>
      <c r="F60" s="673"/>
      <c r="G60" s="673"/>
      <c r="H60" s="673"/>
      <c r="I60" s="674"/>
      <c r="J60" s="675"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8"/>
      <c r="B61" s="669"/>
      <c r="C61" s="671"/>
      <c r="D61" s="120" t="s">
        <v>10</v>
      </c>
      <c r="E61" s="121" t="s">
        <v>11</v>
      </c>
      <c r="F61" s="121" t="s">
        <v>12</v>
      </c>
      <c r="G61" s="121" t="s">
        <v>13</v>
      </c>
      <c r="H61" s="121" t="s">
        <v>14</v>
      </c>
      <c r="I61" s="122" t="s">
        <v>15</v>
      </c>
      <c r="J61" s="676"/>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64" t="s">
        <v>60</v>
      </c>
      <c r="B64" s="665"/>
      <c r="C64" s="665"/>
      <c r="D64" s="665"/>
      <c r="E64" s="665"/>
      <c r="F64" s="665"/>
      <c r="G64" s="665"/>
      <c r="H64" s="665"/>
      <c r="I64" s="665"/>
      <c r="J64" s="665"/>
      <c r="K64" s="665"/>
      <c r="L64" s="665"/>
      <c r="M64" s="106"/>
      <c r="N64" s="133"/>
      <c r="V64" s="107"/>
    </row>
    <row r="65" spans="1:67" ht="10.5" x14ac:dyDescent="0.15">
      <c r="A65" s="666" t="s">
        <v>4</v>
      </c>
      <c r="B65" s="667"/>
      <c r="C65" s="670" t="s">
        <v>6</v>
      </c>
      <c r="D65" s="672" t="s">
        <v>7</v>
      </c>
      <c r="E65" s="673"/>
      <c r="F65" s="673"/>
      <c r="G65" s="673"/>
      <c r="H65" s="673"/>
      <c r="I65" s="674"/>
      <c r="J65" s="672" t="s">
        <v>36</v>
      </c>
      <c r="K65" s="674"/>
      <c r="L65" s="675"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8"/>
      <c r="B66" s="669"/>
      <c r="C66" s="671"/>
      <c r="D66" s="120" t="s">
        <v>10</v>
      </c>
      <c r="E66" s="121" t="s">
        <v>11</v>
      </c>
      <c r="F66" s="121" t="s">
        <v>12</v>
      </c>
      <c r="G66" s="121" t="s">
        <v>13</v>
      </c>
      <c r="H66" s="121" t="s">
        <v>14</v>
      </c>
      <c r="I66" s="122" t="s">
        <v>15</v>
      </c>
      <c r="J66" s="134" t="s">
        <v>16</v>
      </c>
      <c r="K66" s="135" t="s">
        <v>17</v>
      </c>
      <c r="L66" s="676"/>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55"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5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55"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5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55"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5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55"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5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55"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5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55"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5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55" t="s">
        <v>70</v>
      </c>
      <c r="B90" s="662"/>
      <c r="C90" s="677" t="s">
        <v>71</v>
      </c>
      <c r="D90" s="678"/>
      <c r="E90" s="677" t="s">
        <v>72</v>
      </c>
      <c r="F90" s="679"/>
      <c r="G90" s="680" t="s">
        <v>73</v>
      </c>
      <c r="H90" s="67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63"/>
      <c r="B91" s="66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3" t="s">
        <v>76</v>
      </c>
      <c r="B92" s="653"/>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57" t="s">
        <v>77</v>
      </c>
      <c r="B93" s="657"/>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57" t="s">
        <v>78</v>
      </c>
      <c r="B94" s="657"/>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58" t="s">
        <v>79</v>
      </c>
      <c r="B95" s="658"/>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59" t="s">
        <v>4</v>
      </c>
      <c r="B98" s="659"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60"/>
      <c r="B99" s="660"/>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55" t="s">
        <v>84</v>
      </c>
      <c r="B102" s="655" t="s">
        <v>85</v>
      </c>
      <c r="C102" s="654" t="s">
        <v>86</v>
      </c>
      <c r="D102" s="654"/>
      <c r="E102" s="654"/>
      <c r="F102" s="655"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56"/>
      <c r="B103" s="656"/>
      <c r="C103" s="195" t="s">
        <v>88</v>
      </c>
      <c r="D103" s="195" t="s">
        <v>89</v>
      </c>
      <c r="E103" s="195" t="s">
        <v>90</v>
      </c>
      <c r="F103" s="65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697" t="s">
        <v>1</v>
      </c>
      <c r="B6" s="697"/>
      <c r="C6" s="697"/>
      <c r="D6" s="697"/>
      <c r="E6" s="697"/>
      <c r="F6" s="697"/>
      <c r="G6" s="697"/>
      <c r="H6" s="697"/>
      <c r="I6" s="697"/>
      <c r="J6" s="697"/>
      <c r="K6" s="697"/>
      <c r="L6" s="697"/>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681" t="s">
        <v>4</v>
      </c>
      <c r="B9" s="681" t="s">
        <v>5</v>
      </c>
      <c r="C9" s="675" t="s">
        <v>6</v>
      </c>
      <c r="D9" s="685" t="s">
        <v>7</v>
      </c>
      <c r="E9" s="686"/>
      <c r="F9" s="686"/>
      <c r="G9" s="686"/>
      <c r="H9" s="686"/>
      <c r="I9" s="687"/>
      <c r="J9" s="685" t="s">
        <v>8</v>
      </c>
      <c r="K9" s="687"/>
      <c r="L9" s="675"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682"/>
      <c r="B10" s="682"/>
      <c r="C10" s="676"/>
      <c r="D10" s="20" t="s">
        <v>10</v>
      </c>
      <c r="E10" s="21" t="s">
        <v>11</v>
      </c>
      <c r="F10" s="21" t="s">
        <v>12</v>
      </c>
      <c r="G10" s="21" t="s">
        <v>13</v>
      </c>
      <c r="H10" s="21" t="s">
        <v>14</v>
      </c>
      <c r="I10" s="22" t="s">
        <v>15</v>
      </c>
      <c r="J10" s="23" t="s">
        <v>16</v>
      </c>
      <c r="K10" s="69" t="s">
        <v>17</v>
      </c>
      <c r="L10" s="676"/>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683"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688"/>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688"/>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688"/>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688"/>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688"/>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688"/>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688"/>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684"/>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698" t="s">
        <v>35</v>
      </c>
      <c r="B26" s="699"/>
      <c r="C26" s="675" t="s">
        <v>27</v>
      </c>
      <c r="D26" s="702" t="s">
        <v>36</v>
      </c>
      <c r="E26" s="703"/>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700"/>
      <c r="B27" s="701"/>
      <c r="C27" s="676"/>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691" t="s">
        <v>38</v>
      </c>
      <c r="B28" s="692"/>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693" t="s">
        <v>19</v>
      </c>
      <c r="B29" s="694"/>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689" t="s">
        <v>24</v>
      </c>
      <c r="B30" s="690"/>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691" t="s">
        <v>39</v>
      </c>
      <c r="B31" s="692"/>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693" t="s">
        <v>19</v>
      </c>
      <c r="B32" s="694"/>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695" t="s">
        <v>24</v>
      </c>
      <c r="B33" s="696"/>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681" t="s">
        <v>4</v>
      </c>
      <c r="B36" s="681" t="s">
        <v>5</v>
      </c>
      <c r="C36" s="675" t="s">
        <v>6</v>
      </c>
      <c r="D36" s="685" t="s">
        <v>7</v>
      </c>
      <c r="E36" s="686"/>
      <c r="F36" s="686"/>
      <c r="G36" s="686"/>
      <c r="H36" s="686"/>
      <c r="I36" s="687"/>
      <c r="J36" s="685" t="s">
        <v>8</v>
      </c>
      <c r="K36" s="687"/>
      <c r="L36" s="675"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682"/>
      <c r="B37" s="682"/>
      <c r="C37" s="676"/>
      <c r="D37" s="20" t="s">
        <v>10</v>
      </c>
      <c r="E37" s="21" t="s">
        <v>11</v>
      </c>
      <c r="F37" s="21" t="s">
        <v>12</v>
      </c>
      <c r="G37" s="21" t="s">
        <v>13</v>
      </c>
      <c r="H37" s="21" t="s">
        <v>14</v>
      </c>
      <c r="I37" s="22" t="s">
        <v>15</v>
      </c>
      <c r="J37" s="23" t="s">
        <v>16</v>
      </c>
      <c r="K37" s="79" t="s">
        <v>17</v>
      </c>
      <c r="L37" s="676"/>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683"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688"/>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688"/>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688"/>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688"/>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688"/>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684"/>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683"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684"/>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681" t="s">
        <v>4</v>
      </c>
      <c r="B49" s="683" t="s">
        <v>5</v>
      </c>
      <c r="C49" s="675"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682"/>
      <c r="B50" s="684"/>
      <c r="C50" s="676"/>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683"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684"/>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683"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684"/>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685" t="s">
        <v>4</v>
      </c>
      <c r="B56" s="674"/>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653" t="s">
        <v>33</v>
      </c>
      <c r="B57" s="653"/>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658" t="s">
        <v>52</v>
      </c>
      <c r="B58" s="658"/>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666" t="s">
        <v>54</v>
      </c>
      <c r="B60" s="667" t="s">
        <v>55</v>
      </c>
      <c r="C60" s="670" t="s">
        <v>6</v>
      </c>
      <c r="D60" s="672" t="s">
        <v>7</v>
      </c>
      <c r="E60" s="673"/>
      <c r="F60" s="673"/>
      <c r="G60" s="673"/>
      <c r="H60" s="673"/>
      <c r="I60" s="674"/>
      <c r="J60" s="675"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668"/>
      <c r="B61" s="669"/>
      <c r="C61" s="671"/>
      <c r="D61" s="120" t="s">
        <v>10</v>
      </c>
      <c r="E61" s="121" t="s">
        <v>11</v>
      </c>
      <c r="F61" s="121" t="s">
        <v>12</v>
      </c>
      <c r="G61" s="121" t="s">
        <v>13</v>
      </c>
      <c r="H61" s="121" t="s">
        <v>14</v>
      </c>
      <c r="I61" s="122" t="s">
        <v>15</v>
      </c>
      <c r="J61" s="676"/>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664" t="s">
        <v>60</v>
      </c>
      <c r="B64" s="665"/>
      <c r="C64" s="665"/>
      <c r="D64" s="665"/>
      <c r="E64" s="665"/>
      <c r="F64" s="665"/>
      <c r="G64" s="665"/>
      <c r="H64" s="665"/>
      <c r="I64" s="665"/>
      <c r="J64" s="665"/>
      <c r="K64" s="665"/>
      <c r="L64" s="665"/>
      <c r="M64" s="106"/>
      <c r="N64" s="133"/>
      <c r="V64" s="107"/>
    </row>
    <row r="65" spans="1:67" ht="10.5" x14ac:dyDescent="0.15">
      <c r="A65" s="666" t="s">
        <v>4</v>
      </c>
      <c r="B65" s="667"/>
      <c r="C65" s="670" t="s">
        <v>6</v>
      </c>
      <c r="D65" s="672" t="s">
        <v>7</v>
      </c>
      <c r="E65" s="673"/>
      <c r="F65" s="673"/>
      <c r="G65" s="673"/>
      <c r="H65" s="673"/>
      <c r="I65" s="674"/>
      <c r="J65" s="672" t="s">
        <v>36</v>
      </c>
      <c r="K65" s="674"/>
      <c r="L65" s="675"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668"/>
      <c r="B66" s="669"/>
      <c r="C66" s="671"/>
      <c r="D66" s="120" t="s">
        <v>10</v>
      </c>
      <c r="E66" s="121" t="s">
        <v>11</v>
      </c>
      <c r="F66" s="121" t="s">
        <v>12</v>
      </c>
      <c r="G66" s="121" t="s">
        <v>13</v>
      </c>
      <c r="H66" s="121" t="s">
        <v>14</v>
      </c>
      <c r="I66" s="122" t="s">
        <v>15</v>
      </c>
      <c r="J66" s="134" t="s">
        <v>16</v>
      </c>
      <c r="K66" s="135" t="s">
        <v>17</v>
      </c>
      <c r="L66" s="676"/>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655"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661"/>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661"/>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661"/>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661"/>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656"/>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655"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656"/>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655"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661"/>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661"/>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656"/>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655"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656"/>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655"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656"/>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655"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661"/>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661"/>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661"/>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661"/>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656"/>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655" t="s">
        <v>70</v>
      </c>
      <c r="B90" s="662"/>
      <c r="C90" s="677" t="s">
        <v>71</v>
      </c>
      <c r="D90" s="678"/>
      <c r="E90" s="677" t="s">
        <v>72</v>
      </c>
      <c r="F90" s="679"/>
      <c r="G90" s="680" t="s">
        <v>73</v>
      </c>
      <c r="H90" s="678"/>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663"/>
      <c r="B91" s="663"/>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653" t="s">
        <v>76</v>
      </c>
      <c r="B92" s="653"/>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657" t="s">
        <v>77</v>
      </c>
      <c r="B93" s="657"/>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657" t="s">
        <v>78</v>
      </c>
      <c r="B94" s="657"/>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658" t="s">
        <v>79</v>
      </c>
      <c r="B95" s="658"/>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659" t="s">
        <v>4</v>
      </c>
      <c r="B98" s="659"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660"/>
      <c r="B99" s="660"/>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655" t="s">
        <v>84</v>
      </c>
      <c r="B102" s="655" t="s">
        <v>85</v>
      </c>
      <c r="C102" s="654" t="s">
        <v>86</v>
      </c>
      <c r="D102" s="654"/>
      <c r="E102" s="654"/>
      <c r="F102" s="655"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656"/>
      <c r="B103" s="656"/>
      <c r="C103" s="195" t="s">
        <v>88</v>
      </c>
      <c r="D103" s="195" t="s">
        <v>89</v>
      </c>
      <c r="E103" s="195" t="s">
        <v>90</v>
      </c>
      <c r="F103" s="656"/>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2013-10-22T14:11:36Z</dcterms:modified>
</cp:coreProperties>
</file>