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2435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X111" i="2" l="1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B105" i="2"/>
  <c r="BF170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CE110" i="5"/>
  <c r="CC110" i="5"/>
  <c r="BU110" i="5"/>
  <c r="Q110" i="5"/>
  <c r="M110" i="5"/>
  <c r="BW110" i="5" s="1"/>
  <c r="B110" i="5"/>
  <c r="CD110" i="5" s="1"/>
  <c r="CE109" i="5"/>
  <c r="CC109" i="5"/>
  <c r="BU109" i="5"/>
  <c r="Q109" i="5"/>
  <c r="M109" i="5"/>
  <c r="BW109" i="5" s="1"/>
  <c r="B109" i="5"/>
  <c r="CD109" i="5" s="1"/>
  <c r="CE108" i="5"/>
  <c r="CC108" i="5"/>
  <c r="BU108" i="5"/>
  <c r="Q108" i="5"/>
  <c r="M108" i="5"/>
  <c r="BW108" i="5" s="1"/>
  <c r="B108" i="5"/>
  <c r="CD108" i="5" s="1"/>
  <c r="CE107" i="5"/>
  <c r="CC107" i="5"/>
  <c r="BU107" i="5"/>
  <c r="Q107" i="5"/>
  <c r="M107" i="5"/>
  <c r="BW107" i="5" s="1"/>
  <c r="B107" i="5"/>
  <c r="CD107" i="5" s="1"/>
  <c r="CE106" i="5"/>
  <c r="CC106" i="5"/>
  <c r="BU106" i="5"/>
  <c r="Q106" i="5"/>
  <c r="M106" i="5"/>
  <c r="BW106" i="5" s="1"/>
  <c r="B106" i="5"/>
  <c r="CD106" i="5" s="1"/>
  <c r="CE105" i="5"/>
  <c r="CC105" i="5"/>
  <c r="BU105" i="5"/>
  <c r="Q105" i="5"/>
  <c r="M105" i="5"/>
  <c r="BW105" i="5" s="1"/>
  <c r="B105" i="5"/>
  <c r="CD105" i="5" s="1"/>
  <c r="CB84" i="5"/>
  <c r="BT84" i="5"/>
  <c r="C84" i="5"/>
  <c r="CB83" i="5"/>
  <c r="BT83" i="5"/>
  <c r="C83" i="5" s="1"/>
  <c r="CB82" i="5"/>
  <c r="CD80" i="5"/>
  <c r="CC80" i="5"/>
  <c r="CB80" i="5"/>
  <c r="BU80" i="5"/>
  <c r="M80" i="5" s="1"/>
  <c r="BT80" i="5"/>
  <c r="C80" i="5"/>
  <c r="BV80" i="5" s="1"/>
  <c r="CD79" i="5"/>
  <c r="CC79" i="5"/>
  <c r="CB79" i="5"/>
  <c r="BU79" i="5"/>
  <c r="M79" i="5" s="1"/>
  <c r="BT79" i="5"/>
  <c r="C79" i="5"/>
  <c r="BV79" i="5" s="1"/>
  <c r="CE78" i="5"/>
  <c r="CC78" i="5"/>
  <c r="BW78" i="5"/>
  <c r="BU78" i="5"/>
  <c r="C78" i="5"/>
  <c r="CD78" i="5" s="1"/>
  <c r="CE77" i="5"/>
  <c r="CC77" i="5"/>
  <c r="CB77" i="5"/>
  <c r="BW77" i="5"/>
  <c r="BU77" i="5"/>
  <c r="BT77" i="5"/>
  <c r="C77" i="5"/>
  <c r="CD77" i="5" s="1"/>
  <c r="CE76" i="5"/>
  <c r="CC76" i="5"/>
  <c r="BW76" i="5"/>
  <c r="BU76" i="5"/>
  <c r="C76" i="5"/>
  <c r="CD76" i="5" s="1"/>
  <c r="CE75" i="5"/>
  <c r="CC75" i="5"/>
  <c r="CB75" i="5"/>
  <c r="BW75" i="5"/>
  <c r="BU75" i="5"/>
  <c r="BT75" i="5"/>
  <c r="C75" i="5"/>
  <c r="CD75" i="5" s="1"/>
  <c r="CE74" i="5"/>
  <c r="CC74" i="5"/>
  <c r="BW74" i="5"/>
  <c r="BU74" i="5"/>
  <c r="C74" i="5"/>
  <c r="CD74" i="5" s="1"/>
  <c r="CB70" i="5"/>
  <c r="L70" i="5"/>
  <c r="K70" i="5"/>
  <c r="BU70" i="5" s="1"/>
  <c r="J70" i="5"/>
  <c r="I70" i="5"/>
  <c r="H70" i="5"/>
  <c r="G70" i="5"/>
  <c r="F70" i="5"/>
  <c r="E70" i="5"/>
  <c r="D70" i="5"/>
  <c r="C70" i="5"/>
  <c r="CD69" i="5"/>
  <c r="CC69" i="5"/>
  <c r="CB69" i="5"/>
  <c r="BU69" i="5"/>
  <c r="BT69" i="5"/>
  <c r="M69" i="5"/>
  <c r="B69" i="5"/>
  <c r="BV69" i="5" s="1"/>
  <c r="CD68" i="5"/>
  <c r="CC68" i="5"/>
  <c r="CB68" i="5"/>
  <c r="BU68" i="5"/>
  <c r="BT68" i="5"/>
  <c r="B68" i="5"/>
  <c r="BV68" i="5" s="1"/>
  <c r="M68" i="5" s="1"/>
  <c r="CD67" i="5"/>
  <c r="CC67" i="5"/>
  <c r="CB67" i="5"/>
  <c r="BU67" i="5"/>
  <c r="M67" i="5" s="1"/>
  <c r="BT67" i="5"/>
  <c r="B67" i="5"/>
  <c r="BV67" i="5" s="1"/>
  <c r="CD66" i="5"/>
  <c r="CC66" i="5"/>
  <c r="CB66" i="5"/>
  <c r="BU66" i="5"/>
  <c r="BT66" i="5"/>
  <c r="B66" i="5"/>
  <c r="BV66" i="5" s="1"/>
  <c r="CD65" i="5"/>
  <c r="CC65" i="5"/>
  <c r="CB65" i="5"/>
  <c r="BU65" i="5"/>
  <c r="M65" i="5" s="1"/>
  <c r="BT65" i="5"/>
  <c r="B65" i="5"/>
  <c r="BV65" i="5" s="1"/>
  <c r="CD64" i="5"/>
  <c r="CC64" i="5"/>
  <c r="CB64" i="5"/>
  <c r="BU64" i="5"/>
  <c r="BT64" i="5"/>
  <c r="B64" i="5"/>
  <c r="BV64" i="5" s="1"/>
  <c r="M64" i="5" s="1"/>
  <c r="CD63" i="5"/>
  <c r="CC63" i="5"/>
  <c r="CB63" i="5"/>
  <c r="BU63" i="5"/>
  <c r="BT63" i="5"/>
  <c r="M63" i="5"/>
  <c r="B63" i="5"/>
  <c r="BV63" i="5" s="1"/>
  <c r="CD62" i="5"/>
  <c r="CC62" i="5"/>
  <c r="CB62" i="5"/>
  <c r="BU62" i="5"/>
  <c r="M62" i="5" s="1"/>
  <c r="BT62" i="5"/>
  <c r="B62" i="5"/>
  <c r="BV62" i="5" s="1"/>
  <c r="CD61" i="5"/>
  <c r="CC61" i="5"/>
  <c r="CB61" i="5"/>
  <c r="BU61" i="5"/>
  <c r="BT61" i="5"/>
  <c r="B61" i="5"/>
  <c r="B70" i="5" s="1"/>
  <c r="CH57" i="5"/>
  <c r="AQ57" i="5"/>
  <c r="AP57" i="5"/>
  <c r="AN57" i="5"/>
  <c r="AL57" i="5"/>
  <c r="AK57" i="5"/>
  <c r="AI57" i="5"/>
  <c r="AH57" i="5"/>
  <c r="AF57" i="5"/>
  <c r="AE57" i="5"/>
  <c r="AC57" i="5"/>
  <c r="AB57" i="5"/>
  <c r="AA57" i="5"/>
  <c r="Z57" i="5"/>
  <c r="Y57" i="5"/>
  <c r="X57" i="5"/>
  <c r="W57" i="5"/>
  <c r="V57" i="5"/>
  <c r="U57" i="5"/>
  <c r="T57" i="5"/>
  <c r="S57" i="5"/>
  <c r="R57" i="5"/>
  <c r="P57" i="5"/>
  <c r="O57" i="5"/>
  <c r="N57" i="5"/>
  <c r="BZ57" i="5" s="1"/>
  <c r="L57" i="5"/>
  <c r="K57" i="5"/>
  <c r="J57" i="5"/>
  <c r="I57" i="5"/>
  <c r="H57" i="5"/>
  <c r="G57" i="5"/>
  <c r="F57" i="5"/>
  <c r="E57" i="5"/>
  <c r="D57" i="5"/>
  <c r="C57" i="5"/>
  <c r="CH56" i="5"/>
  <c r="CD56" i="5"/>
  <c r="CB56" i="5"/>
  <c r="BZ56" i="5"/>
  <c r="BW56" i="5"/>
  <c r="BU56" i="5"/>
  <c r="Q56" i="5"/>
  <c r="M56" i="5"/>
  <c r="B56" i="5"/>
  <c r="CG56" i="5" s="1"/>
  <c r="CH55" i="5"/>
  <c r="CE55" i="5"/>
  <c r="CD55" i="5"/>
  <c r="CB55" i="5"/>
  <c r="BZ55" i="5"/>
  <c r="BY55" i="5"/>
  <c r="BW55" i="5"/>
  <c r="BV55" i="5"/>
  <c r="BU55" i="5"/>
  <c r="Q55" i="5"/>
  <c r="M55" i="5"/>
  <c r="CF55" i="5" s="1"/>
  <c r="B55" i="5"/>
  <c r="CG55" i="5" s="1"/>
  <c r="CH54" i="5"/>
  <c r="CD54" i="5"/>
  <c r="CB54" i="5"/>
  <c r="BZ54" i="5"/>
  <c r="BW54" i="5"/>
  <c r="BU54" i="5"/>
  <c r="Q54" i="5"/>
  <c r="M54" i="5"/>
  <c r="B54" i="5"/>
  <c r="CG54" i="5" s="1"/>
  <c r="CH53" i="5"/>
  <c r="BZ53" i="5"/>
  <c r="BW53" i="5"/>
  <c r="Q53" i="5"/>
  <c r="B53" i="5"/>
  <c r="CI52" i="5"/>
  <c r="CH52" i="5"/>
  <c r="CD52" i="5"/>
  <c r="CA52" i="5"/>
  <c r="BZ52" i="5"/>
  <c r="BX52" i="5"/>
  <c r="BT52" i="5"/>
  <c r="Q52" i="5"/>
  <c r="M52" i="5"/>
  <c r="B52" i="5"/>
  <c r="CF52" i="5" s="1"/>
  <c r="CI51" i="5"/>
  <c r="CH51" i="5"/>
  <c r="CF51" i="5"/>
  <c r="CA51" i="5"/>
  <c r="BZ51" i="5"/>
  <c r="Q51" i="5"/>
  <c r="M51" i="5"/>
  <c r="B51" i="5"/>
  <c r="BV51" i="5" s="1"/>
  <c r="CI50" i="5"/>
  <c r="CH50" i="5"/>
  <c r="CD50" i="5"/>
  <c r="CA50" i="5"/>
  <c r="BZ50" i="5"/>
  <c r="BX50" i="5"/>
  <c r="BT50" i="5"/>
  <c r="Q50" i="5"/>
  <c r="CF50" i="5" s="1"/>
  <c r="M50" i="5"/>
  <c r="B50" i="5"/>
  <c r="CH49" i="5"/>
  <c r="CE49" i="5"/>
  <c r="CC49" i="5"/>
  <c r="BZ49" i="5"/>
  <c r="BV49" i="5"/>
  <c r="BT49" i="5"/>
  <c r="Q49" i="5"/>
  <c r="M49" i="5"/>
  <c r="BY49" i="5" s="1"/>
  <c r="B49" i="5"/>
  <c r="CD49" i="5" s="1"/>
  <c r="CH48" i="5"/>
  <c r="BZ48" i="5"/>
  <c r="BW48" i="5"/>
  <c r="Q48" i="5"/>
  <c r="M48" i="5"/>
  <c r="B48" i="5"/>
  <c r="CH47" i="5"/>
  <c r="CD47" i="5"/>
  <c r="BZ47" i="5"/>
  <c r="Q47" i="5"/>
  <c r="M47" i="5"/>
  <c r="B47" i="5"/>
  <c r="CG47" i="5" s="1"/>
  <c r="Q46" i="5"/>
  <c r="M46" i="5"/>
  <c r="B46" i="5"/>
  <c r="BX46" i="5" s="1"/>
  <c r="CH45" i="5"/>
  <c r="CG45" i="5"/>
  <c r="CE45" i="5"/>
  <c r="CB45" i="5"/>
  <c r="BZ45" i="5"/>
  <c r="BX45" i="5"/>
  <c r="BV45" i="5"/>
  <c r="Q45" i="5"/>
  <c r="M45" i="5"/>
  <c r="B45" i="5"/>
  <c r="CC45" i="5" s="1"/>
  <c r="CH44" i="5"/>
  <c r="CE44" i="5"/>
  <c r="CD44" i="5"/>
  <c r="CC44" i="5"/>
  <c r="BZ44" i="5"/>
  <c r="BY44" i="5"/>
  <c r="BX44" i="5"/>
  <c r="BV44" i="5"/>
  <c r="BT44" i="5"/>
  <c r="Q44" i="5"/>
  <c r="M44" i="5"/>
  <c r="B44" i="5"/>
  <c r="CH43" i="5"/>
  <c r="CG43" i="5"/>
  <c r="CE43" i="5"/>
  <c r="CC43" i="5"/>
  <c r="CB43" i="5"/>
  <c r="BZ43" i="5"/>
  <c r="BX43" i="5"/>
  <c r="BW43" i="5"/>
  <c r="BV43" i="5"/>
  <c r="BT43" i="5"/>
  <c r="Q43" i="5"/>
  <c r="CF43" i="5" s="1"/>
  <c r="B43" i="5"/>
  <c r="CD43" i="5" s="1"/>
  <c r="CH42" i="5"/>
  <c r="CD42" i="5"/>
  <c r="CC42" i="5"/>
  <c r="BZ42" i="5"/>
  <c r="BX42" i="5"/>
  <c r="BU42" i="5"/>
  <c r="Q42" i="5"/>
  <c r="M42" i="5"/>
  <c r="B42" i="5"/>
  <c r="CH41" i="5"/>
  <c r="CE41" i="5"/>
  <c r="CD41" i="5"/>
  <c r="BZ41" i="5"/>
  <c r="BW41" i="5"/>
  <c r="Q41" i="5"/>
  <c r="B41" i="5"/>
  <c r="BY41" i="5" s="1"/>
  <c r="CH40" i="5"/>
  <c r="CF40" i="5"/>
  <c r="CE40" i="5"/>
  <c r="BZ40" i="5"/>
  <c r="BX40" i="5"/>
  <c r="BV40" i="5"/>
  <c r="Q40" i="5"/>
  <c r="M40" i="5"/>
  <c r="B40" i="5"/>
  <c r="CG40" i="5" s="1"/>
  <c r="CH39" i="5"/>
  <c r="CE39" i="5"/>
  <c r="BZ39" i="5"/>
  <c r="BY39" i="5"/>
  <c r="BX39" i="5"/>
  <c r="Q39" i="5"/>
  <c r="M39" i="5"/>
  <c r="B39" i="5"/>
  <c r="CH38" i="5"/>
  <c r="CD38" i="5"/>
  <c r="CB38" i="5"/>
  <c r="BZ38" i="5"/>
  <c r="BV38" i="5"/>
  <c r="BU38" i="5"/>
  <c r="Q38" i="5"/>
  <c r="B38" i="5"/>
  <c r="CH37" i="5"/>
  <c r="CG37" i="5"/>
  <c r="CE37" i="5"/>
  <c r="CC37" i="5"/>
  <c r="CB37" i="5"/>
  <c r="BZ37" i="5"/>
  <c r="BX37" i="5"/>
  <c r="BW37" i="5"/>
  <c r="BV37" i="5"/>
  <c r="BT37" i="5"/>
  <c r="Q37" i="5"/>
  <c r="CF37" i="5" s="1"/>
  <c r="B37" i="5"/>
  <c r="CD37" i="5" s="1"/>
  <c r="CH36" i="5"/>
  <c r="CG36" i="5"/>
  <c r="CC36" i="5"/>
  <c r="CB36" i="5"/>
  <c r="BZ36" i="5"/>
  <c r="BX36" i="5"/>
  <c r="BW36" i="5"/>
  <c r="BU36" i="5"/>
  <c r="Q36" i="5"/>
  <c r="M36" i="5"/>
  <c r="CF36" i="5" s="1"/>
  <c r="B36" i="5"/>
  <c r="CH35" i="5"/>
  <c r="BZ35" i="5"/>
  <c r="Q35" i="5"/>
  <c r="B35" i="5"/>
  <c r="CH34" i="5"/>
  <c r="CG34" i="5"/>
  <c r="CE34" i="5"/>
  <c r="CC34" i="5"/>
  <c r="CB34" i="5"/>
  <c r="BZ34" i="5"/>
  <c r="BX34" i="5"/>
  <c r="BW34" i="5"/>
  <c r="BV34" i="5"/>
  <c r="Q34" i="5"/>
  <c r="M34" i="5"/>
  <c r="B34" i="5"/>
  <c r="CH33" i="5"/>
  <c r="CG33" i="5"/>
  <c r="CE33" i="5"/>
  <c r="BZ33" i="5"/>
  <c r="BV33" i="5"/>
  <c r="Q33" i="5"/>
  <c r="M33" i="5"/>
  <c r="BY33" i="5" s="1"/>
  <c r="B33" i="5"/>
  <c r="BT33" i="5" s="1"/>
  <c r="CH32" i="5"/>
  <c r="CE32" i="5"/>
  <c r="BZ32" i="5"/>
  <c r="BX32" i="5"/>
  <c r="BW32" i="5"/>
  <c r="Q32" i="5"/>
  <c r="CF32" i="5" s="1"/>
  <c r="M32" i="5"/>
  <c r="B32" i="5"/>
  <c r="CH31" i="5"/>
  <c r="BZ31" i="5"/>
  <c r="Q31" i="5"/>
  <c r="M31" i="5"/>
  <c r="B31" i="5"/>
  <c r="CH30" i="5"/>
  <c r="CF30" i="5"/>
  <c r="CE30" i="5"/>
  <c r="BZ30" i="5"/>
  <c r="BX30" i="5"/>
  <c r="BV30" i="5"/>
  <c r="Q30" i="5"/>
  <c r="M30" i="5"/>
  <c r="B30" i="5"/>
  <c r="CG30" i="5" s="1"/>
  <c r="CH29" i="5"/>
  <c r="CE29" i="5"/>
  <c r="CD29" i="5"/>
  <c r="CC29" i="5"/>
  <c r="BZ29" i="5"/>
  <c r="BX29" i="5"/>
  <c r="BV29" i="5"/>
  <c r="BT29" i="5"/>
  <c r="Q29" i="5"/>
  <c r="M29" i="5"/>
  <c r="BY29" i="5" s="1"/>
  <c r="B29" i="5"/>
  <c r="CH28" i="5"/>
  <c r="CG28" i="5"/>
  <c r="BZ28" i="5"/>
  <c r="BW28" i="5"/>
  <c r="Q28" i="5"/>
  <c r="CF28" i="5" s="1"/>
  <c r="B28" i="5"/>
  <c r="CB28" i="5" s="1"/>
  <c r="CH27" i="5"/>
  <c r="BZ27" i="5"/>
  <c r="Q27" i="5"/>
  <c r="M27" i="5"/>
  <c r="B27" i="5"/>
  <c r="CH26" i="5"/>
  <c r="CE26" i="5"/>
  <c r="CD26" i="5"/>
  <c r="CC26" i="5"/>
  <c r="BZ26" i="5"/>
  <c r="BX26" i="5"/>
  <c r="BV26" i="5"/>
  <c r="BT26" i="5"/>
  <c r="Q26" i="5"/>
  <c r="BY26" i="5" s="1"/>
  <c r="M26" i="5"/>
  <c r="B26" i="5"/>
  <c r="CH25" i="5"/>
  <c r="CG25" i="5"/>
  <c r="CC25" i="5"/>
  <c r="CB25" i="5"/>
  <c r="BZ25" i="5"/>
  <c r="BW25" i="5"/>
  <c r="BV25" i="5"/>
  <c r="Q25" i="5"/>
  <c r="M25" i="5"/>
  <c r="B25" i="5"/>
  <c r="CE25" i="5" s="1"/>
  <c r="CH24" i="5"/>
  <c r="CE24" i="5"/>
  <c r="BZ24" i="5"/>
  <c r="BY24" i="5"/>
  <c r="BT24" i="5"/>
  <c r="Q24" i="5"/>
  <c r="M24" i="5"/>
  <c r="B24" i="5"/>
  <c r="CF23" i="5"/>
  <c r="BY23" i="5"/>
  <c r="BT23" i="5"/>
  <c r="Q23" i="5"/>
  <c r="M23" i="5"/>
  <c r="B23" i="5"/>
  <c r="CH22" i="5"/>
  <c r="CG22" i="5"/>
  <c r="CE22" i="5"/>
  <c r="CC22" i="5"/>
  <c r="CB22" i="5"/>
  <c r="BZ22" i="5"/>
  <c r="BX22" i="5"/>
  <c r="BW22" i="5"/>
  <c r="BV22" i="5"/>
  <c r="Q22" i="5"/>
  <c r="M22" i="5"/>
  <c r="B22" i="5"/>
  <c r="CF21" i="5"/>
  <c r="BX21" i="5"/>
  <c r="Q21" i="5"/>
  <c r="M21" i="5"/>
  <c r="B21" i="5"/>
  <c r="CH20" i="5"/>
  <c r="CD20" i="5"/>
  <c r="CC20" i="5"/>
  <c r="BZ20" i="5"/>
  <c r="BX20" i="5"/>
  <c r="BV20" i="5"/>
  <c r="Q20" i="5"/>
  <c r="M20" i="5"/>
  <c r="B20" i="5"/>
  <c r="CE20" i="5" s="1"/>
  <c r="CE19" i="5"/>
  <c r="CD19" i="5"/>
  <c r="BX19" i="5"/>
  <c r="BV19" i="5"/>
  <c r="Q19" i="5"/>
  <c r="M19" i="5"/>
  <c r="B19" i="5"/>
  <c r="CF19" i="5" s="1"/>
  <c r="CH18" i="5"/>
  <c r="BZ18" i="5"/>
  <c r="Q18" i="5"/>
  <c r="M18" i="5"/>
  <c r="B18" i="5"/>
  <c r="CH17" i="5"/>
  <c r="BZ17" i="5"/>
  <c r="Q17" i="5"/>
  <c r="M17" i="5"/>
  <c r="B17" i="5"/>
  <c r="CH16" i="5"/>
  <c r="CE16" i="5"/>
  <c r="CD16" i="5"/>
  <c r="CB16" i="5"/>
  <c r="BZ16" i="5"/>
  <c r="BW16" i="5"/>
  <c r="BV16" i="5"/>
  <c r="BU16" i="5"/>
  <c r="Q16" i="5"/>
  <c r="CF16" i="5" s="1"/>
  <c r="M16" i="5"/>
  <c r="BY16" i="5" s="1"/>
  <c r="B16" i="5"/>
  <c r="CG16" i="5" s="1"/>
  <c r="CH15" i="5"/>
  <c r="BZ15" i="5"/>
  <c r="Q15" i="5"/>
  <c r="M15" i="5"/>
  <c r="B15" i="5"/>
  <c r="CF15" i="5" s="1"/>
  <c r="CD14" i="5"/>
  <c r="BX14" i="5"/>
  <c r="BT14" i="5"/>
  <c r="M14" i="5"/>
  <c r="B14" i="5"/>
  <c r="CG14" i="5" s="1"/>
  <c r="CH13" i="5"/>
  <c r="CE13" i="5"/>
  <c r="CD13" i="5"/>
  <c r="BZ13" i="5"/>
  <c r="BV13" i="5"/>
  <c r="BU13" i="5"/>
  <c r="Q13" i="5"/>
  <c r="M13" i="5"/>
  <c r="BY13" i="5" s="1"/>
  <c r="B13" i="5"/>
  <c r="CG13" i="5" s="1"/>
  <c r="CH12" i="5"/>
  <c r="CF12" i="5"/>
  <c r="CB12" i="5"/>
  <c r="BZ12" i="5"/>
  <c r="BW12" i="5"/>
  <c r="Q12" i="5"/>
  <c r="M12" i="5"/>
  <c r="B12" i="5"/>
  <c r="CD12" i="5" s="1"/>
  <c r="A5" i="5"/>
  <c r="A4" i="5"/>
  <c r="A3" i="5"/>
  <c r="A2" i="5"/>
  <c r="BT15" i="5" l="1"/>
  <c r="CC15" i="5"/>
  <c r="CG15" i="5"/>
  <c r="CF17" i="5"/>
  <c r="CB17" i="5"/>
  <c r="BT17" i="5"/>
  <c r="BX17" i="5"/>
  <c r="CD17" i="5"/>
  <c r="CD18" i="5"/>
  <c r="BY18" i="5"/>
  <c r="BU18" i="5"/>
  <c r="BT18" i="5"/>
  <c r="CD27" i="5"/>
  <c r="BY27" i="5"/>
  <c r="BU27" i="5"/>
  <c r="BT27" i="5"/>
  <c r="CF31" i="5"/>
  <c r="CB31" i="5"/>
  <c r="BW31" i="5"/>
  <c r="CE31" i="5"/>
  <c r="BY31" i="5"/>
  <c r="BT31" i="5"/>
  <c r="BV31" i="5"/>
  <c r="CD31" i="5"/>
  <c r="CG35" i="5"/>
  <c r="CC35" i="5"/>
  <c r="BX35" i="5"/>
  <c r="BT35" i="5"/>
  <c r="AR35" i="5" s="1"/>
  <c r="CD35" i="5"/>
  <c r="BW35" i="5"/>
  <c r="BV35" i="5"/>
  <c r="CE35" i="5"/>
  <c r="BT12" i="5"/>
  <c r="CC12" i="5"/>
  <c r="BU14" i="5"/>
  <c r="AR14" i="5" s="1"/>
  <c r="CE14" i="5"/>
  <c r="BY17" i="5"/>
  <c r="CB18" i="5"/>
  <c r="CE21" i="5"/>
  <c r="BY21" i="5"/>
  <c r="BU21" i="5"/>
  <c r="BT21" i="5"/>
  <c r="CB21" i="5"/>
  <c r="CG21" i="5"/>
  <c r="CG23" i="5"/>
  <c r="CC23" i="5"/>
  <c r="BW23" i="5"/>
  <c r="BU23" i="5"/>
  <c r="AR23" i="5" s="1"/>
  <c r="CB23" i="5"/>
  <c r="CF24" i="5"/>
  <c r="CB24" i="5"/>
  <c r="BW24" i="5"/>
  <c r="BU24" i="5"/>
  <c r="CG24" i="5"/>
  <c r="M57" i="5"/>
  <c r="BU12" i="5"/>
  <c r="BY12" i="5"/>
  <c r="BW13" i="5"/>
  <c r="CB13" i="5"/>
  <c r="CF13" i="5"/>
  <c r="BV14" i="5"/>
  <c r="CB14" i="5"/>
  <c r="CF14" i="5"/>
  <c r="BV15" i="5"/>
  <c r="CE15" i="5"/>
  <c r="BT16" i="5"/>
  <c r="BX16" i="5"/>
  <c r="CC16" i="5"/>
  <c r="BV17" i="5"/>
  <c r="CG17" i="5"/>
  <c r="BW18" i="5"/>
  <c r="CC18" i="5"/>
  <c r="BT19" i="5"/>
  <c r="BY19" i="5"/>
  <c r="BT20" i="5"/>
  <c r="BY20" i="5"/>
  <c r="BV21" i="5"/>
  <c r="CC21" i="5"/>
  <c r="CD22" i="5"/>
  <c r="BY22" i="5"/>
  <c r="BU22" i="5"/>
  <c r="BT22" i="5"/>
  <c r="CF22" i="5"/>
  <c r="BV23" i="5"/>
  <c r="CD23" i="5"/>
  <c r="BV24" i="5"/>
  <c r="CC24" i="5"/>
  <c r="BX25" i="5"/>
  <c r="CF26" i="5"/>
  <c r="CB26" i="5"/>
  <c r="BW26" i="5"/>
  <c r="BU26" i="5"/>
  <c r="AR26" i="5" s="1"/>
  <c r="CG26" i="5"/>
  <c r="BW27" i="5"/>
  <c r="CC27" i="5"/>
  <c r="BU28" i="5"/>
  <c r="CG38" i="5"/>
  <c r="CC38" i="5"/>
  <c r="BX38" i="5"/>
  <c r="BT38" i="5"/>
  <c r="CF38" i="5"/>
  <c r="CE38" i="5"/>
  <c r="BY38" i="5"/>
  <c r="BW38" i="5"/>
  <c r="CD48" i="5"/>
  <c r="BY48" i="5"/>
  <c r="BU48" i="5"/>
  <c r="CE48" i="5"/>
  <c r="BX48" i="5"/>
  <c r="CG48" i="5"/>
  <c r="CB48" i="5"/>
  <c r="BV48" i="5"/>
  <c r="CF48" i="5"/>
  <c r="BT48" i="5"/>
  <c r="CC48" i="5"/>
  <c r="CE53" i="5"/>
  <c r="BV53" i="5"/>
  <c r="CG53" i="5"/>
  <c r="CC53" i="5"/>
  <c r="BX53" i="5"/>
  <c r="BT53" i="5"/>
  <c r="CB53" i="5"/>
  <c r="BU53" i="5"/>
  <c r="CF53" i="5"/>
  <c r="BY53" i="5"/>
  <c r="CD53" i="5"/>
  <c r="CF56" i="5"/>
  <c r="BY56" i="5"/>
  <c r="BX15" i="5"/>
  <c r="CF18" i="5"/>
  <c r="AR24" i="5"/>
  <c r="CF27" i="5"/>
  <c r="CF54" i="5"/>
  <c r="BY54" i="5"/>
  <c r="B57" i="5"/>
  <c r="BX12" i="5"/>
  <c r="CG12" i="5"/>
  <c r="BY14" i="5"/>
  <c r="BU15" i="5"/>
  <c r="BY15" i="5"/>
  <c r="CD15" i="5"/>
  <c r="BU17" i="5"/>
  <c r="CE17" i="5"/>
  <c r="BV18" i="5"/>
  <c r="CG18" i="5"/>
  <c r="BV27" i="5"/>
  <c r="CB27" i="5"/>
  <c r="CG27" i="5"/>
  <c r="BX31" i="5"/>
  <c r="CG31" i="5"/>
  <c r="BY35" i="5"/>
  <c r="CF35" i="5"/>
  <c r="Q57" i="5"/>
  <c r="BV12" i="5"/>
  <c r="CE12" i="5"/>
  <c r="BT13" i="5"/>
  <c r="AR13" i="5" s="1"/>
  <c r="BX13" i="5"/>
  <c r="CC13" i="5"/>
  <c r="BW14" i="5"/>
  <c r="CC14" i="5"/>
  <c r="BW15" i="5"/>
  <c r="CB15" i="5"/>
  <c r="BW17" i="5"/>
  <c r="CC17" i="5"/>
  <c r="BX18" i="5"/>
  <c r="CE18" i="5"/>
  <c r="CG19" i="5"/>
  <c r="CC19" i="5"/>
  <c r="BW19" i="5"/>
  <c r="BU19" i="5"/>
  <c r="CB19" i="5"/>
  <c r="CF20" i="5"/>
  <c r="CB20" i="5"/>
  <c r="BW20" i="5"/>
  <c r="BU20" i="5"/>
  <c r="CG20" i="5"/>
  <c r="BW21" i="5"/>
  <c r="CD21" i="5"/>
  <c r="BX23" i="5"/>
  <c r="CE23" i="5"/>
  <c r="BX24" i="5"/>
  <c r="CD24" i="5"/>
  <c r="CD25" i="5"/>
  <c r="BY25" i="5"/>
  <c r="BU25" i="5"/>
  <c r="BT25" i="5"/>
  <c r="CF25" i="5"/>
  <c r="BX27" i="5"/>
  <c r="CE27" i="5"/>
  <c r="CD28" i="5"/>
  <c r="BY28" i="5"/>
  <c r="CE28" i="5"/>
  <c r="BX28" i="5"/>
  <c r="BT28" i="5"/>
  <c r="BV28" i="5"/>
  <c r="CC28" i="5"/>
  <c r="CD30" i="5"/>
  <c r="BY30" i="5"/>
  <c r="BU30" i="5"/>
  <c r="CC30" i="5"/>
  <c r="BW30" i="5"/>
  <c r="BT30" i="5"/>
  <c r="CB30" i="5"/>
  <c r="BU31" i="5"/>
  <c r="CC31" i="5"/>
  <c r="CD32" i="5"/>
  <c r="BY32" i="5"/>
  <c r="BU32" i="5"/>
  <c r="CG32" i="5"/>
  <c r="CB32" i="5"/>
  <c r="BV32" i="5"/>
  <c r="BT32" i="5"/>
  <c r="AR32" i="5" s="1"/>
  <c r="CC32" i="5"/>
  <c r="CF33" i="5"/>
  <c r="CB33" i="5"/>
  <c r="BW33" i="5"/>
  <c r="CD33" i="5"/>
  <c r="BX33" i="5"/>
  <c r="BU33" i="5"/>
  <c r="AR33" i="5" s="1"/>
  <c r="CC33" i="5"/>
  <c r="BU35" i="5"/>
  <c r="CB35" i="5"/>
  <c r="CF39" i="5"/>
  <c r="CB39" i="5"/>
  <c r="CG39" i="5"/>
  <c r="BV39" i="5"/>
  <c r="CC39" i="5"/>
  <c r="BW39" i="5"/>
  <c r="BU39" i="5"/>
  <c r="BT39" i="5"/>
  <c r="CD39" i="5"/>
  <c r="CG41" i="5"/>
  <c r="CC41" i="5"/>
  <c r="BX41" i="5"/>
  <c r="BT41" i="5"/>
  <c r="CF41" i="5"/>
  <c r="BU41" i="5"/>
  <c r="CB41" i="5"/>
  <c r="BV41" i="5"/>
  <c r="CF42" i="5"/>
  <c r="CG46" i="5"/>
  <c r="CC46" i="5"/>
  <c r="BW46" i="5"/>
  <c r="CD46" i="5"/>
  <c r="BV46" i="5"/>
  <c r="CF46" i="5"/>
  <c r="BY46" i="5"/>
  <c r="BT46" i="5"/>
  <c r="BU46" i="5"/>
  <c r="CE46" i="5"/>
  <c r="CB46" i="5"/>
  <c r="CG51" i="5"/>
  <c r="CC51" i="5"/>
  <c r="BY51" i="5"/>
  <c r="BU51" i="5"/>
  <c r="CE51" i="5"/>
  <c r="BW51" i="5"/>
  <c r="CD51" i="5"/>
  <c r="BX51" i="5"/>
  <c r="BT51" i="5"/>
  <c r="CB51" i="5"/>
  <c r="M75" i="5"/>
  <c r="CF29" i="5"/>
  <c r="CB29" i="5"/>
  <c r="BW29" i="5"/>
  <c r="BU29" i="5"/>
  <c r="AR29" i="5" s="1"/>
  <c r="CG29" i="5"/>
  <c r="CD34" i="5"/>
  <c r="BY34" i="5"/>
  <c r="BU34" i="5"/>
  <c r="BT34" i="5"/>
  <c r="CF34" i="5"/>
  <c r="CE36" i="5"/>
  <c r="BV36" i="5"/>
  <c r="BT36" i="5"/>
  <c r="BY36" i="5"/>
  <c r="CD36" i="5"/>
  <c r="BY42" i="5"/>
  <c r="BU47" i="5"/>
  <c r="M66" i="5"/>
  <c r="CD40" i="5"/>
  <c r="BY40" i="5"/>
  <c r="BU40" i="5"/>
  <c r="CC40" i="5"/>
  <c r="BW40" i="5"/>
  <c r="BT40" i="5"/>
  <c r="CB40" i="5"/>
  <c r="CE42" i="5"/>
  <c r="BV42" i="5"/>
  <c r="CG42" i="5"/>
  <c r="CB42" i="5"/>
  <c r="BW42" i="5"/>
  <c r="BT42" i="5"/>
  <c r="CF47" i="5"/>
  <c r="CB47" i="5"/>
  <c r="BW47" i="5"/>
  <c r="CC47" i="5"/>
  <c r="BV47" i="5"/>
  <c r="CE47" i="5"/>
  <c r="BY47" i="5"/>
  <c r="BT47" i="5"/>
  <c r="BX47" i="5"/>
  <c r="BU37" i="5"/>
  <c r="AR37" i="5" s="1"/>
  <c r="BY37" i="5"/>
  <c r="CF44" i="5"/>
  <c r="CB44" i="5"/>
  <c r="BW44" i="5"/>
  <c r="BU44" i="5"/>
  <c r="AR44" i="5" s="1"/>
  <c r="CG44" i="5"/>
  <c r="BW45" i="5"/>
  <c r="BX49" i="5"/>
  <c r="CG50" i="5"/>
  <c r="CC50" i="5"/>
  <c r="BY50" i="5"/>
  <c r="BU50" i="5"/>
  <c r="AR50" i="5" s="1"/>
  <c r="CE50" i="5"/>
  <c r="BW50" i="5"/>
  <c r="BV50" i="5"/>
  <c r="CB50" i="5"/>
  <c r="BV70" i="5"/>
  <c r="CC70" i="5"/>
  <c r="BT70" i="5"/>
  <c r="M70" i="5" s="1"/>
  <c r="CD70" i="5"/>
  <c r="CD45" i="5"/>
  <c r="BY45" i="5"/>
  <c r="BU45" i="5"/>
  <c r="BT45" i="5"/>
  <c r="AR45" i="5" s="1"/>
  <c r="CF45" i="5"/>
  <c r="CF49" i="5"/>
  <c r="CB49" i="5"/>
  <c r="BW49" i="5"/>
  <c r="BU49" i="5"/>
  <c r="AR49" i="5" s="1"/>
  <c r="CG49" i="5"/>
  <c r="CG52" i="5"/>
  <c r="CC52" i="5"/>
  <c r="BY52" i="5"/>
  <c r="BU52" i="5"/>
  <c r="CE52" i="5"/>
  <c r="BW52" i="5"/>
  <c r="AR52" i="5" s="1"/>
  <c r="BV52" i="5"/>
  <c r="CB52" i="5"/>
  <c r="BV54" i="5"/>
  <c r="CE54" i="5"/>
  <c r="BT55" i="5"/>
  <c r="AR55" i="5" s="1"/>
  <c r="BX55" i="5"/>
  <c r="CC55" i="5"/>
  <c r="BV56" i="5"/>
  <c r="CE56" i="5"/>
  <c r="BV61" i="5"/>
  <c r="M61" i="5" s="1"/>
  <c r="BT74" i="5"/>
  <c r="M74" i="5" s="1"/>
  <c r="CB74" i="5"/>
  <c r="BV75" i="5"/>
  <c r="BT76" i="5"/>
  <c r="CB76" i="5"/>
  <c r="BV77" i="5"/>
  <c r="M77" i="5" s="1"/>
  <c r="BT78" i="5"/>
  <c r="CB78" i="5"/>
  <c r="CC81" i="5"/>
  <c r="BT105" i="5"/>
  <c r="CB105" i="5"/>
  <c r="BT106" i="5"/>
  <c r="CB106" i="5"/>
  <c r="BT107" i="5"/>
  <c r="Y107" i="5" s="1"/>
  <c r="CB107" i="5"/>
  <c r="BT108" i="5"/>
  <c r="CB108" i="5"/>
  <c r="BT109" i="5"/>
  <c r="CB109" i="5"/>
  <c r="BT110" i="5"/>
  <c r="CB110" i="5"/>
  <c r="B111" i="5"/>
  <c r="BU43" i="5"/>
  <c r="AR43" i="5" s="1"/>
  <c r="BY43" i="5"/>
  <c r="BT54" i="5"/>
  <c r="BX54" i="5"/>
  <c r="CC54" i="5"/>
  <c r="BT56" i="5"/>
  <c r="BX56" i="5"/>
  <c r="CC56" i="5"/>
  <c r="BV74" i="5"/>
  <c r="BV76" i="5"/>
  <c r="BV78" i="5"/>
  <c r="BV105" i="5"/>
  <c r="BV106" i="5"/>
  <c r="BV107" i="5"/>
  <c r="BV108" i="5"/>
  <c r="BV109" i="5"/>
  <c r="BV110" i="5"/>
  <c r="BF170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CE110" i="4"/>
  <c r="CB110" i="4"/>
  <c r="BW110" i="4"/>
  <c r="Q110" i="4"/>
  <c r="M110" i="4"/>
  <c r="B110" i="4"/>
  <c r="CE109" i="4"/>
  <c r="CB109" i="4"/>
  <c r="BW109" i="4"/>
  <c r="Q109" i="4"/>
  <c r="M109" i="4"/>
  <c r="B109" i="4"/>
  <c r="CE108" i="4"/>
  <c r="CB108" i="4"/>
  <c r="BW108" i="4"/>
  <c r="Q108" i="4"/>
  <c r="M108" i="4"/>
  <c r="B108" i="4"/>
  <c r="CE107" i="4"/>
  <c r="CB107" i="4"/>
  <c r="BW107" i="4"/>
  <c r="Q107" i="4"/>
  <c r="M107" i="4"/>
  <c r="B107" i="4"/>
  <c r="CE106" i="4"/>
  <c r="CB106" i="4"/>
  <c r="BW106" i="4"/>
  <c r="Q106" i="4"/>
  <c r="M106" i="4"/>
  <c r="B106" i="4"/>
  <c r="CE105" i="4"/>
  <c r="CB105" i="4"/>
  <c r="BW105" i="4"/>
  <c r="Q105" i="4"/>
  <c r="M105" i="4"/>
  <c r="B105" i="4"/>
  <c r="CB84" i="4"/>
  <c r="BT84" i="4"/>
  <c r="C84" i="4" s="1"/>
  <c r="CB83" i="4"/>
  <c r="BT83" i="4"/>
  <c r="C83" i="4" s="1"/>
  <c r="CC81" i="4"/>
  <c r="C80" i="4"/>
  <c r="CD79" i="4"/>
  <c r="C79" i="4"/>
  <c r="CB78" i="4"/>
  <c r="BT78" i="4"/>
  <c r="C78" i="4"/>
  <c r="CD78" i="4" s="1"/>
  <c r="CC77" i="4"/>
  <c r="BV77" i="4"/>
  <c r="BU77" i="4"/>
  <c r="C77" i="4"/>
  <c r="CE76" i="4"/>
  <c r="CB76" i="4"/>
  <c r="BW76" i="4"/>
  <c r="BT76" i="4"/>
  <c r="C76" i="4"/>
  <c r="CD76" i="4" s="1"/>
  <c r="BV75" i="4"/>
  <c r="BU75" i="4"/>
  <c r="C75" i="4"/>
  <c r="CC75" i="4" s="1"/>
  <c r="CB74" i="4"/>
  <c r="BW74" i="4"/>
  <c r="BT74" i="4"/>
  <c r="C74" i="4"/>
  <c r="CD74" i="4" s="1"/>
  <c r="L70" i="4"/>
  <c r="K70" i="4"/>
  <c r="J70" i="4"/>
  <c r="I70" i="4"/>
  <c r="H70" i="4"/>
  <c r="G70" i="4"/>
  <c r="F70" i="4"/>
  <c r="E70" i="4"/>
  <c r="D70" i="4"/>
  <c r="C70" i="4"/>
  <c r="CD69" i="4"/>
  <c r="BV69" i="4"/>
  <c r="BU69" i="4"/>
  <c r="B69" i="4"/>
  <c r="CD68" i="4"/>
  <c r="BV68" i="4"/>
  <c r="BU68" i="4"/>
  <c r="B68" i="4"/>
  <c r="CD67" i="4"/>
  <c r="BV67" i="4"/>
  <c r="BU67" i="4"/>
  <c r="B67" i="4"/>
  <c r="CD66" i="4"/>
  <c r="BV66" i="4"/>
  <c r="BU66" i="4"/>
  <c r="B66" i="4"/>
  <c r="CD65" i="4"/>
  <c r="BV65" i="4"/>
  <c r="BU65" i="4"/>
  <c r="B65" i="4"/>
  <c r="CD64" i="4"/>
  <c r="BV64" i="4"/>
  <c r="BU64" i="4"/>
  <c r="B64" i="4"/>
  <c r="CD63" i="4"/>
  <c r="BV63" i="4"/>
  <c r="BU63" i="4"/>
  <c r="B63" i="4"/>
  <c r="CD62" i="4"/>
  <c r="BV62" i="4"/>
  <c r="BU62" i="4"/>
  <c r="B62" i="4"/>
  <c r="CD61" i="4"/>
  <c r="BV61" i="4"/>
  <c r="BU61" i="4"/>
  <c r="B61" i="4"/>
  <c r="CH57" i="4"/>
  <c r="AQ57" i="4"/>
  <c r="AP57" i="4"/>
  <c r="AN57" i="4"/>
  <c r="AL57" i="4"/>
  <c r="AK57" i="4"/>
  <c r="AI57" i="4"/>
  <c r="AH57" i="4"/>
  <c r="AF57" i="4"/>
  <c r="AE57" i="4"/>
  <c r="AC57" i="4"/>
  <c r="AB57" i="4"/>
  <c r="AA57" i="4"/>
  <c r="Z57" i="4"/>
  <c r="Y57" i="4"/>
  <c r="X57" i="4"/>
  <c r="W57" i="4"/>
  <c r="V57" i="4"/>
  <c r="U57" i="4"/>
  <c r="T57" i="4"/>
  <c r="S57" i="4"/>
  <c r="R57" i="4"/>
  <c r="P57" i="4"/>
  <c r="O57" i="4"/>
  <c r="N57" i="4"/>
  <c r="BZ57" i="4" s="1"/>
  <c r="L57" i="4"/>
  <c r="K57" i="4"/>
  <c r="J57" i="4"/>
  <c r="I57" i="4"/>
  <c r="H57" i="4"/>
  <c r="G57" i="4"/>
  <c r="F57" i="4"/>
  <c r="E57" i="4"/>
  <c r="D57" i="4"/>
  <c r="C57" i="4"/>
  <c r="CH56" i="4"/>
  <c r="CE56" i="4"/>
  <c r="CD56" i="4"/>
  <c r="BZ56" i="4"/>
  <c r="BV56" i="4"/>
  <c r="BU56" i="4"/>
  <c r="Q56" i="4"/>
  <c r="M56" i="4"/>
  <c r="BY56" i="4" s="1"/>
  <c r="B56" i="4"/>
  <c r="CG56" i="4" s="1"/>
  <c r="CH55" i="4"/>
  <c r="CF55" i="4"/>
  <c r="CC55" i="4"/>
  <c r="BZ55" i="4"/>
  <c r="BX55" i="4"/>
  <c r="BW55" i="4"/>
  <c r="Q55" i="4"/>
  <c r="M55" i="4"/>
  <c r="B55" i="4"/>
  <c r="CG55" i="4" s="1"/>
  <c r="CH54" i="4"/>
  <c r="CE54" i="4"/>
  <c r="CD54" i="4"/>
  <c r="BZ54" i="4"/>
  <c r="BV54" i="4"/>
  <c r="BU54" i="4"/>
  <c r="Q54" i="4"/>
  <c r="M54" i="4"/>
  <c r="BY54" i="4" s="1"/>
  <c r="B54" i="4"/>
  <c r="CG54" i="4" s="1"/>
  <c r="CH53" i="4"/>
  <c r="CG53" i="4"/>
  <c r="CE53" i="4"/>
  <c r="CC53" i="4"/>
  <c r="CB53" i="4"/>
  <c r="BZ53" i="4"/>
  <c r="BX53" i="4"/>
  <c r="BW53" i="4"/>
  <c r="BV53" i="4"/>
  <c r="BT53" i="4"/>
  <c r="Q53" i="4"/>
  <c r="CF53" i="4" s="1"/>
  <c r="B53" i="4"/>
  <c r="CD53" i="4" s="1"/>
  <c r="CI52" i="4"/>
  <c r="CH52" i="4"/>
  <c r="CG52" i="4"/>
  <c r="CE52" i="4"/>
  <c r="CD52" i="4"/>
  <c r="CC52" i="4"/>
  <c r="CA52" i="4"/>
  <c r="BZ52" i="4"/>
  <c r="BW52" i="4"/>
  <c r="BV52" i="4"/>
  <c r="BU52" i="4"/>
  <c r="Q52" i="4"/>
  <c r="M52" i="4"/>
  <c r="B52" i="4"/>
  <c r="CI51" i="4"/>
  <c r="CH51" i="4"/>
  <c r="CG51" i="4"/>
  <c r="CE51" i="4"/>
  <c r="CD51" i="4"/>
  <c r="CC51" i="4"/>
  <c r="CA51" i="4"/>
  <c r="BZ51" i="4"/>
  <c r="BW51" i="4"/>
  <c r="BV51" i="4"/>
  <c r="BU51" i="4"/>
  <c r="Q51" i="4"/>
  <c r="M51" i="4"/>
  <c r="BY51" i="4" s="1"/>
  <c r="B51" i="4"/>
  <c r="CI50" i="4"/>
  <c r="CH50" i="4"/>
  <c r="CG50" i="4"/>
  <c r="CE50" i="4"/>
  <c r="CD50" i="4"/>
  <c r="CC50" i="4"/>
  <c r="CA50" i="4"/>
  <c r="BZ50" i="4"/>
  <c r="BW50" i="4"/>
  <c r="BV50" i="4"/>
  <c r="BU50" i="4"/>
  <c r="Q50" i="4"/>
  <c r="M50" i="4"/>
  <c r="B50" i="4"/>
  <c r="CH49" i="4"/>
  <c r="CG49" i="4"/>
  <c r="CB49" i="4"/>
  <c r="BZ49" i="4"/>
  <c r="BW49" i="4"/>
  <c r="BU49" i="4"/>
  <c r="Q49" i="4"/>
  <c r="M49" i="4"/>
  <c r="CF49" i="4" s="1"/>
  <c r="B49" i="4"/>
  <c r="CC49" i="4" s="1"/>
  <c r="CH48" i="4"/>
  <c r="CE48" i="4"/>
  <c r="CD48" i="4"/>
  <c r="CB48" i="4"/>
  <c r="BZ48" i="4"/>
  <c r="BW48" i="4"/>
  <c r="BV48" i="4"/>
  <c r="BU48" i="4"/>
  <c r="Q48" i="4"/>
  <c r="CF48" i="4" s="1"/>
  <c r="M48" i="4"/>
  <c r="BY48" i="4" s="1"/>
  <c r="B48" i="4"/>
  <c r="CG48" i="4" s="1"/>
  <c r="CH47" i="4"/>
  <c r="CG47" i="4"/>
  <c r="CD47" i="4"/>
  <c r="BZ47" i="4"/>
  <c r="BX47" i="4"/>
  <c r="Q47" i="4"/>
  <c r="M47" i="4"/>
  <c r="BY47" i="4" s="1"/>
  <c r="B47" i="4"/>
  <c r="BT47" i="4" s="1"/>
  <c r="CD46" i="4"/>
  <c r="BY46" i="4"/>
  <c r="BX46" i="4"/>
  <c r="BT46" i="4"/>
  <c r="Q46" i="4"/>
  <c r="M46" i="4"/>
  <c r="B46" i="4"/>
  <c r="CH45" i="4"/>
  <c r="CF45" i="4"/>
  <c r="CE45" i="4"/>
  <c r="CD45" i="4"/>
  <c r="CB45" i="4"/>
  <c r="BZ45" i="4"/>
  <c r="BW45" i="4"/>
  <c r="BV45" i="4"/>
  <c r="BU45" i="4"/>
  <c r="Q45" i="4"/>
  <c r="M45" i="4"/>
  <c r="B45" i="4"/>
  <c r="CG45" i="4" s="1"/>
  <c r="CH44" i="4"/>
  <c r="BZ44" i="4"/>
  <c r="BT44" i="4"/>
  <c r="Q44" i="4"/>
  <c r="M44" i="4"/>
  <c r="B44" i="4"/>
  <c r="CH43" i="4"/>
  <c r="CE43" i="4"/>
  <c r="CB43" i="4"/>
  <c r="BZ43" i="4"/>
  <c r="BW43" i="4"/>
  <c r="BV43" i="4"/>
  <c r="Q43" i="4"/>
  <c r="CF43" i="4" s="1"/>
  <c r="B43" i="4"/>
  <c r="CD43" i="4" s="1"/>
  <c r="CH42" i="4"/>
  <c r="CG42" i="4"/>
  <c r="CF42" i="4"/>
  <c r="CC42" i="4"/>
  <c r="BZ42" i="4"/>
  <c r="BX42" i="4"/>
  <c r="BW42" i="4"/>
  <c r="Q42" i="4"/>
  <c r="M42" i="4"/>
  <c r="B42" i="4"/>
  <c r="CH41" i="4"/>
  <c r="CE41" i="4"/>
  <c r="BZ41" i="4"/>
  <c r="BV41" i="4"/>
  <c r="Q41" i="4"/>
  <c r="B41" i="4"/>
  <c r="CH40" i="4"/>
  <c r="CF40" i="4"/>
  <c r="CE40" i="4"/>
  <c r="CD40" i="4"/>
  <c r="CB40" i="4"/>
  <c r="BZ40" i="4"/>
  <c r="BW40" i="4"/>
  <c r="BV40" i="4"/>
  <c r="BU40" i="4"/>
  <c r="Q40" i="4"/>
  <c r="M40" i="4"/>
  <c r="BY40" i="4" s="1"/>
  <c r="B40" i="4"/>
  <c r="CG40" i="4" s="1"/>
  <c r="CH39" i="4"/>
  <c r="BZ39" i="4"/>
  <c r="Q39" i="4"/>
  <c r="M39" i="4"/>
  <c r="B39" i="4"/>
  <c r="CH38" i="4"/>
  <c r="CE38" i="4"/>
  <c r="CB38" i="4"/>
  <c r="BZ38" i="4"/>
  <c r="BW38" i="4"/>
  <c r="BV38" i="4"/>
  <c r="Q38" i="4"/>
  <c r="CF38" i="4" s="1"/>
  <c r="B38" i="4"/>
  <c r="CD38" i="4" s="1"/>
  <c r="CH37" i="4"/>
  <c r="CG37" i="4"/>
  <c r="CF37" i="4"/>
  <c r="CE37" i="4"/>
  <c r="CC37" i="4"/>
  <c r="CB37" i="4"/>
  <c r="BZ37" i="4"/>
  <c r="BX37" i="4"/>
  <c r="BW37" i="4"/>
  <c r="BV37" i="4"/>
  <c r="BT37" i="4"/>
  <c r="Q37" i="4"/>
  <c r="B37" i="4"/>
  <c r="CD37" i="4" s="1"/>
  <c r="CH36" i="4"/>
  <c r="BZ36" i="4"/>
  <c r="Q36" i="4"/>
  <c r="M36" i="4"/>
  <c r="B36" i="4"/>
  <c r="CG36" i="4" s="1"/>
  <c r="CH35" i="4"/>
  <c r="CE35" i="4"/>
  <c r="CB35" i="4"/>
  <c r="BZ35" i="4"/>
  <c r="BW35" i="4"/>
  <c r="BV35" i="4"/>
  <c r="Q35" i="4"/>
  <c r="CF35" i="4" s="1"/>
  <c r="B35" i="4"/>
  <c r="CD35" i="4" s="1"/>
  <c r="CH34" i="4"/>
  <c r="CG34" i="4"/>
  <c r="BZ34" i="4"/>
  <c r="Q34" i="4"/>
  <c r="M34" i="4"/>
  <c r="B34" i="4"/>
  <c r="CH33" i="4"/>
  <c r="CE33" i="4"/>
  <c r="CD33" i="4"/>
  <c r="BZ33" i="4"/>
  <c r="BV33" i="4"/>
  <c r="BU33" i="4"/>
  <c r="Q33" i="4"/>
  <c r="M33" i="4"/>
  <c r="BY33" i="4" s="1"/>
  <c r="B33" i="4"/>
  <c r="CG33" i="4" s="1"/>
  <c r="CH32" i="4"/>
  <c r="CG32" i="4"/>
  <c r="CF32" i="4"/>
  <c r="CC32" i="4"/>
  <c r="BZ32" i="4"/>
  <c r="BX32" i="4"/>
  <c r="BW32" i="4"/>
  <c r="Q32" i="4"/>
  <c r="M32" i="4"/>
  <c r="B32" i="4"/>
  <c r="CH31" i="4"/>
  <c r="CE31" i="4"/>
  <c r="CD31" i="4"/>
  <c r="BZ31" i="4"/>
  <c r="BV31" i="4"/>
  <c r="BU31" i="4"/>
  <c r="Q31" i="4"/>
  <c r="M31" i="4"/>
  <c r="BY31" i="4" s="1"/>
  <c r="B31" i="4"/>
  <c r="CG31" i="4" s="1"/>
  <c r="CH30" i="4"/>
  <c r="CF30" i="4"/>
  <c r="CC30" i="4"/>
  <c r="BZ30" i="4"/>
  <c r="BX30" i="4"/>
  <c r="BW30" i="4"/>
  <c r="Q30" i="4"/>
  <c r="M30" i="4"/>
  <c r="B30" i="4"/>
  <c r="CG30" i="4" s="1"/>
  <c r="CH29" i="4"/>
  <c r="CE29" i="4"/>
  <c r="CD29" i="4"/>
  <c r="BZ29" i="4"/>
  <c r="BV29" i="4"/>
  <c r="BU29" i="4"/>
  <c r="Q29" i="4"/>
  <c r="M29" i="4"/>
  <c r="BY29" i="4" s="1"/>
  <c r="B29" i="4"/>
  <c r="CG29" i="4" s="1"/>
  <c r="CH28" i="4"/>
  <c r="CG28" i="4"/>
  <c r="CF28" i="4"/>
  <c r="CE28" i="4"/>
  <c r="CC28" i="4"/>
  <c r="CB28" i="4"/>
  <c r="BZ28" i="4"/>
  <c r="BX28" i="4"/>
  <c r="BW28" i="4"/>
  <c r="BV28" i="4"/>
  <c r="BT28" i="4"/>
  <c r="Q28" i="4"/>
  <c r="B28" i="4"/>
  <c r="CD28" i="4" s="1"/>
  <c r="CH27" i="4"/>
  <c r="CG27" i="4"/>
  <c r="CD27" i="4"/>
  <c r="BZ27" i="4"/>
  <c r="BX27" i="4"/>
  <c r="Q27" i="4"/>
  <c r="M27" i="4"/>
  <c r="BY27" i="4" s="1"/>
  <c r="B27" i="4"/>
  <c r="BT27" i="4" s="1"/>
  <c r="CH26" i="4"/>
  <c r="CE26" i="4"/>
  <c r="CD26" i="4"/>
  <c r="CB26" i="4"/>
  <c r="BZ26" i="4"/>
  <c r="BW26" i="4"/>
  <c r="BV26" i="4"/>
  <c r="BU26" i="4"/>
  <c r="Q26" i="4"/>
  <c r="CF26" i="4" s="1"/>
  <c r="M26" i="4"/>
  <c r="B26" i="4"/>
  <c r="CG26" i="4" s="1"/>
  <c r="CH25" i="4"/>
  <c r="CG25" i="4"/>
  <c r="CD25" i="4"/>
  <c r="BZ25" i="4"/>
  <c r="BY25" i="4"/>
  <c r="BX25" i="4"/>
  <c r="BT25" i="4"/>
  <c r="Q25" i="4"/>
  <c r="M25" i="4"/>
  <c r="B25" i="4"/>
  <c r="CH24" i="4"/>
  <c r="CF24" i="4"/>
  <c r="CE24" i="4"/>
  <c r="CD24" i="4"/>
  <c r="CB24" i="4"/>
  <c r="BZ24" i="4"/>
  <c r="BW24" i="4"/>
  <c r="BV24" i="4"/>
  <c r="BU24" i="4"/>
  <c r="Q24" i="4"/>
  <c r="M24" i="4"/>
  <c r="B24" i="4"/>
  <c r="CG24" i="4" s="1"/>
  <c r="CG23" i="4"/>
  <c r="CE23" i="4"/>
  <c r="CC23" i="4"/>
  <c r="CB23" i="4"/>
  <c r="BW23" i="4"/>
  <c r="BV23" i="4"/>
  <c r="BU23" i="4"/>
  <c r="Q23" i="4"/>
  <c r="CF23" i="4" s="1"/>
  <c r="M23" i="4"/>
  <c r="B23" i="4"/>
  <c r="CD23" i="4" s="1"/>
  <c r="CH22" i="4"/>
  <c r="CC22" i="4"/>
  <c r="BZ22" i="4"/>
  <c r="BW22" i="4"/>
  <c r="BU22" i="4"/>
  <c r="Q22" i="4"/>
  <c r="M22" i="4"/>
  <c r="B22" i="4"/>
  <c r="CD22" i="4" s="1"/>
  <c r="CE21" i="4"/>
  <c r="CD21" i="4"/>
  <c r="CC21" i="4"/>
  <c r="BX21" i="4"/>
  <c r="BW21" i="4"/>
  <c r="BU21" i="4"/>
  <c r="Q21" i="4"/>
  <c r="M21" i="4"/>
  <c r="B21" i="4"/>
  <c r="CH20" i="4"/>
  <c r="CF20" i="4"/>
  <c r="CE20" i="4"/>
  <c r="CD20" i="4"/>
  <c r="CB20" i="4"/>
  <c r="BZ20" i="4"/>
  <c r="BW20" i="4"/>
  <c r="BV20" i="4"/>
  <c r="BU20" i="4"/>
  <c r="Q20" i="4"/>
  <c r="M20" i="4"/>
  <c r="BY20" i="4" s="1"/>
  <c r="B20" i="4"/>
  <c r="CG20" i="4" s="1"/>
  <c r="CG19" i="4"/>
  <c r="CE19" i="4"/>
  <c r="CC19" i="4"/>
  <c r="CB19" i="4"/>
  <c r="BW19" i="4"/>
  <c r="BV19" i="4"/>
  <c r="BU19" i="4"/>
  <c r="Q19" i="4"/>
  <c r="M19" i="4"/>
  <c r="CF19" i="4" s="1"/>
  <c r="B19" i="4"/>
  <c r="CD19" i="4" s="1"/>
  <c r="CH18" i="4"/>
  <c r="CG18" i="4"/>
  <c r="CB18" i="4"/>
  <c r="BZ18" i="4"/>
  <c r="BW18" i="4"/>
  <c r="BU18" i="4"/>
  <c r="Q18" i="4"/>
  <c r="M18" i="4"/>
  <c r="CF18" i="4" s="1"/>
  <c r="B18" i="4"/>
  <c r="CC18" i="4" s="1"/>
  <c r="CH17" i="4"/>
  <c r="CF17" i="4"/>
  <c r="CE17" i="4"/>
  <c r="CD17" i="4"/>
  <c r="CB17" i="4"/>
  <c r="BZ17" i="4"/>
  <c r="BY17" i="4"/>
  <c r="BW17" i="4"/>
  <c r="BV17" i="4"/>
  <c r="BU17" i="4"/>
  <c r="Q17" i="4"/>
  <c r="M17" i="4"/>
  <c r="B17" i="4"/>
  <c r="CG17" i="4" s="1"/>
  <c r="CH16" i="4"/>
  <c r="CC16" i="4"/>
  <c r="BZ16" i="4"/>
  <c r="BX16" i="4"/>
  <c r="Q16" i="4"/>
  <c r="M16" i="4"/>
  <c r="B16" i="4"/>
  <c r="CH15" i="4"/>
  <c r="CE15" i="4"/>
  <c r="CD15" i="4"/>
  <c r="CB15" i="4"/>
  <c r="BZ15" i="4"/>
  <c r="BW15" i="4"/>
  <c r="BV15" i="4"/>
  <c r="BU15" i="4"/>
  <c r="Q15" i="4"/>
  <c r="M15" i="4"/>
  <c r="CF15" i="4" s="1"/>
  <c r="B15" i="4"/>
  <c r="CG15" i="4" s="1"/>
  <c r="CE14" i="4"/>
  <c r="BW14" i="4"/>
  <c r="M14" i="4"/>
  <c r="CF14" i="4" s="1"/>
  <c r="B14" i="4"/>
  <c r="CG14" i="4" s="1"/>
  <c r="CH13" i="4"/>
  <c r="BZ13" i="4"/>
  <c r="Q13" i="4"/>
  <c r="M13" i="4"/>
  <c r="B13" i="4"/>
  <c r="CC13" i="4" s="1"/>
  <c r="CH12" i="4"/>
  <c r="CE12" i="4"/>
  <c r="CD12" i="4"/>
  <c r="CC12" i="4"/>
  <c r="BZ12" i="4"/>
  <c r="BX12" i="4"/>
  <c r="BV12" i="4"/>
  <c r="BT12" i="4"/>
  <c r="Q12" i="4"/>
  <c r="Q57" i="4" s="1"/>
  <c r="M12" i="4"/>
  <c r="M57" i="4" s="1"/>
  <c r="B12" i="4"/>
  <c r="A5" i="4"/>
  <c r="A4" i="4"/>
  <c r="A3" i="4"/>
  <c r="A2" i="4"/>
  <c r="CD111" i="5" l="1"/>
  <c r="BV111" i="5"/>
  <c r="CB111" i="5"/>
  <c r="BT111" i="5"/>
  <c r="BU111" i="5"/>
  <c r="CC111" i="5"/>
  <c r="CE111" i="5"/>
  <c r="BW111" i="5"/>
  <c r="Y109" i="5"/>
  <c r="AR27" i="5"/>
  <c r="AR15" i="5"/>
  <c r="AR54" i="5"/>
  <c r="AR41" i="5"/>
  <c r="AR20" i="5"/>
  <c r="AR18" i="5"/>
  <c r="AR56" i="5"/>
  <c r="Y110" i="5"/>
  <c r="Y108" i="5"/>
  <c r="Y106" i="5"/>
  <c r="M76" i="5"/>
  <c r="AR47" i="5"/>
  <c r="AR42" i="5"/>
  <c r="AR51" i="5"/>
  <c r="AR39" i="5"/>
  <c r="AR30" i="5"/>
  <c r="AR28" i="5"/>
  <c r="AR25" i="5"/>
  <c r="CG57" i="5"/>
  <c r="CC57" i="5"/>
  <c r="BX57" i="5"/>
  <c r="BT57" i="5"/>
  <c r="CE57" i="5"/>
  <c r="BV57" i="5"/>
  <c r="CF57" i="5"/>
  <c r="BW57" i="5"/>
  <c r="CB57" i="5"/>
  <c r="BU57" i="5"/>
  <c r="BY57" i="5"/>
  <c r="CD57" i="5"/>
  <c r="AR53" i="5"/>
  <c r="AR22" i="5"/>
  <c r="AR16" i="5"/>
  <c r="AR21" i="5"/>
  <c r="AR31" i="5"/>
  <c r="Y105" i="5"/>
  <c r="AR40" i="5"/>
  <c r="AR48" i="5"/>
  <c r="M78" i="5"/>
  <c r="AR36" i="5"/>
  <c r="AR34" i="5"/>
  <c r="AR46" i="5"/>
  <c r="AR38" i="5"/>
  <c r="AR19" i="5"/>
  <c r="AR12" i="5"/>
  <c r="AR17" i="5"/>
  <c r="M78" i="4"/>
  <c r="CF39" i="4"/>
  <c r="CB39" i="4"/>
  <c r="BW39" i="4"/>
  <c r="CE39" i="4"/>
  <c r="BV39" i="4"/>
  <c r="BU39" i="4"/>
  <c r="CC39" i="4"/>
  <c r="CB13" i="4"/>
  <c r="BY14" i="4"/>
  <c r="CE16" i="4"/>
  <c r="BV16" i="4"/>
  <c r="BY16" i="4"/>
  <c r="CE34" i="4"/>
  <c r="BV34" i="4"/>
  <c r="CD34" i="4"/>
  <c r="BY34" i="4"/>
  <c r="BU34" i="4"/>
  <c r="BT34" i="4"/>
  <c r="AR34" i="4" s="1"/>
  <c r="CB34" i="4"/>
  <c r="BX36" i="4"/>
  <c r="CD36" i="4"/>
  <c r="BX39" i="4"/>
  <c r="CD39" i="4"/>
  <c r="CG41" i="4"/>
  <c r="CC41" i="4"/>
  <c r="BX41" i="4"/>
  <c r="BT41" i="4"/>
  <c r="CF41" i="4"/>
  <c r="CB41" i="4"/>
  <c r="BW41" i="4"/>
  <c r="BY41" i="4"/>
  <c r="CF44" i="4"/>
  <c r="CB44" i="4"/>
  <c r="BW44" i="4"/>
  <c r="CE44" i="4"/>
  <c r="BV44" i="4"/>
  <c r="BU44" i="4"/>
  <c r="AR44" i="4" s="1"/>
  <c r="CC44" i="4"/>
  <c r="CC80" i="4"/>
  <c r="BT80" i="4"/>
  <c r="CB80" i="4"/>
  <c r="BV80" i="4"/>
  <c r="BU80" i="4"/>
  <c r="BW78" i="4"/>
  <c r="B57" i="4"/>
  <c r="CF12" i="4"/>
  <c r="CB12" i="4"/>
  <c r="BW12" i="4"/>
  <c r="BU12" i="4"/>
  <c r="CG12" i="4"/>
  <c r="BW13" i="4"/>
  <c r="BU14" i="4"/>
  <c r="CB14" i="4"/>
  <c r="BY15" i="4"/>
  <c r="BU16" i="4"/>
  <c r="CF16" i="4"/>
  <c r="BX18" i="4"/>
  <c r="BY19" i="4"/>
  <c r="CF21" i="4"/>
  <c r="CB21" i="4"/>
  <c r="BV21" i="4"/>
  <c r="BT21" i="4"/>
  <c r="BY21" i="4"/>
  <c r="CG21" i="4"/>
  <c r="BX22" i="4"/>
  <c r="BY23" i="4"/>
  <c r="BY24" i="4"/>
  <c r="CF25" i="4"/>
  <c r="CB25" i="4"/>
  <c r="BW25" i="4"/>
  <c r="CE25" i="4"/>
  <c r="BV25" i="4"/>
  <c r="BU25" i="4"/>
  <c r="AR25" i="4" s="1"/>
  <c r="CC25" i="4"/>
  <c r="CE32" i="4"/>
  <c r="BV32" i="4"/>
  <c r="CD32" i="4"/>
  <c r="BY32" i="4"/>
  <c r="BU32" i="4"/>
  <c r="BT32" i="4"/>
  <c r="CB32" i="4"/>
  <c r="BW34" i="4"/>
  <c r="CC34" i="4"/>
  <c r="BY36" i="4"/>
  <c r="BY39" i="4"/>
  <c r="CG39" i="4"/>
  <c r="CE42" i="4"/>
  <c r="BV42" i="4"/>
  <c r="CD42" i="4"/>
  <c r="BY42" i="4"/>
  <c r="BU42" i="4"/>
  <c r="BT42" i="4"/>
  <c r="CB42" i="4"/>
  <c r="BX44" i="4"/>
  <c r="CD44" i="4"/>
  <c r="BY45" i="4"/>
  <c r="CG46" i="4"/>
  <c r="CC46" i="4"/>
  <c r="BW46" i="4"/>
  <c r="CF46" i="4"/>
  <c r="CB46" i="4"/>
  <c r="BV46" i="4"/>
  <c r="BU46" i="4"/>
  <c r="AR46" i="4" s="1"/>
  <c r="CE46" i="4"/>
  <c r="CE78" i="4"/>
  <c r="CD80" i="4"/>
  <c r="CD13" i="4"/>
  <c r="BY13" i="4"/>
  <c r="BU13" i="4"/>
  <c r="BT13" i="4"/>
  <c r="CF13" i="4"/>
  <c r="CF36" i="4"/>
  <c r="CB36" i="4"/>
  <c r="BW36" i="4"/>
  <c r="CE36" i="4"/>
  <c r="BV36" i="4"/>
  <c r="BU36" i="4"/>
  <c r="CC36" i="4"/>
  <c r="BY12" i="4"/>
  <c r="AR12" i="4" s="1"/>
  <c r="BV13" i="4"/>
  <c r="CG13" i="4"/>
  <c r="BT16" i="4"/>
  <c r="CD16" i="4"/>
  <c r="BX13" i="4"/>
  <c r="CE13" i="4"/>
  <c r="CD14" i="4"/>
  <c r="BX14" i="4"/>
  <c r="BT14" i="4"/>
  <c r="AR14" i="4" s="1"/>
  <c r="BV14" i="4"/>
  <c r="CC14" i="4"/>
  <c r="BW16" i="4"/>
  <c r="CB16" i="4"/>
  <c r="CG16" i="4"/>
  <c r="CE18" i="4"/>
  <c r="BV18" i="4"/>
  <c r="BT18" i="4"/>
  <c r="AR18" i="4" s="1"/>
  <c r="BY18" i="4"/>
  <c r="CD18" i="4"/>
  <c r="CF22" i="4"/>
  <c r="CB22" i="4"/>
  <c r="CE22" i="4"/>
  <c r="BV22" i="4"/>
  <c r="BT22" i="4"/>
  <c r="BY22" i="4"/>
  <c r="CG22" i="4"/>
  <c r="BY26" i="4"/>
  <c r="CF27" i="4"/>
  <c r="CB27" i="4"/>
  <c r="BW27" i="4"/>
  <c r="CE27" i="4"/>
  <c r="BV27" i="4"/>
  <c r="BU27" i="4"/>
  <c r="AR27" i="4" s="1"/>
  <c r="CC27" i="4"/>
  <c r="CE30" i="4"/>
  <c r="BV30" i="4"/>
  <c r="CD30" i="4"/>
  <c r="BY30" i="4"/>
  <c r="BU30" i="4"/>
  <c r="BT30" i="4"/>
  <c r="AR30" i="4" s="1"/>
  <c r="CB30" i="4"/>
  <c r="BX34" i="4"/>
  <c r="CF34" i="4"/>
  <c r="BT36" i="4"/>
  <c r="BT39" i="4"/>
  <c r="AR39" i="4" s="1"/>
  <c r="BU41" i="4"/>
  <c r="CD41" i="4"/>
  <c r="BY44" i="4"/>
  <c r="CG44" i="4"/>
  <c r="CF47" i="4"/>
  <c r="CB47" i="4"/>
  <c r="BW47" i="4"/>
  <c r="CE47" i="4"/>
  <c r="BV47" i="4"/>
  <c r="BU47" i="4"/>
  <c r="AR47" i="4" s="1"/>
  <c r="CC47" i="4"/>
  <c r="BY50" i="4"/>
  <c r="BY52" i="4"/>
  <c r="CC79" i="4"/>
  <c r="BT79" i="4"/>
  <c r="CB79" i="4"/>
  <c r="CE77" i="4"/>
  <c r="BW77" i="4"/>
  <c r="BV79" i="4"/>
  <c r="BU79" i="4"/>
  <c r="BT15" i="4"/>
  <c r="BX15" i="4"/>
  <c r="CC15" i="4"/>
  <c r="BT17" i="4"/>
  <c r="AR17" i="4" s="1"/>
  <c r="BX17" i="4"/>
  <c r="CC17" i="4"/>
  <c r="BT19" i="4"/>
  <c r="BX19" i="4"/>
  <c r="BT20" i="4"/>
  <c r="BX20" i="4"/>
  <c r="CC20" i="4"/>
  <c r="BT23" i="4"/>
  <c r="AR23" i="4" s="1"/>
  <c r="BX23" i="4"/>
  <c r="BT24" i="4"/>
  <c r="BX24" i="4"/>
  <c r="CC24" i="4"/>
  <c r="BT26" i="4"/>
  <c r="BX26" i="4"/>
  <c r="CC26" i="4"/>
  <c r="BU28" i="4"/>
  <c r="AR28" i="4" s="1"/>
  <c r="BY28" i="4"/>
  <c r="BW29" i="4"/>
  <c r="CB29" i="4"/>
  <c r="CF29" i="4"/>
  <c r="BW31" i="4"/>
  <c r="CB31" i="4"/>
  <c r="CF31" i="4"/>
  <c r="BW33" i="4"/>
  <c r="CB33" i="4"/>
  <c r="CF33" i="4"/>
  <c r="BT35" i="4"/>
  <c r="BX35" i="4"/>
  <c r="CC35" i="4"/>
  <c r="CG35" i="4"/>
  <c r="BU37" i="4"/>
  <c r="AR37" i="4" s="1"/>
  <c r="BY37" i="4"/>
  <c r="BT38" i="4"/>
  <c r="BX38" i="4"/>
  <c r="CC38" i="4"/>
  <c r="CG38" i="4"/>
  <c r="BT40" i="4"/>
  <c r="BX40" i="4"/>
  <c r="CC40" i="4"/>
  <c r="BT43" i="4"/>
  <c r="BX43" i="4"/>
  <c r="CC43" i="4"/>
  <c r="CG43" i="4"/>
  <c r="BT45" i="4"/>
  <c r="AR45" i="4" s="1"/>
  <c r="BX45" i="4"/>
  <c r="CC45" i="4"/>
  <c r="BT48" i="4"/>
  <c r="BX48" i="4"/>
  <c r="CC48" i="4"/>
  <c r="BX49" i="4"/>
  <c r="CC61" i="4"/>
  <c r="BT61" i="4"/>
  <c r="M61" i="4" s="1"/>
  <c r="CB61" i="4"/>
  <c r="CC62" i="4"/>
  <c r="BT62" i="4"/>
  <c r="M62" i="4" s="1"/>
  <c r="CB62" i="4"/>
  <c r="CC63" i="4"/>
  <c r="BT63" i="4"/>
  <c r="M63" i="4" s="1"/>
  <c r="CB63" i="4"/>
  <c r="CC64" i="4"/>
  <c r="BT64" i="4"/>
  <c r="M64" i="4" s="1"/>
  <c r="CB64" i="4"/>
  <c r="CC65" i="4"/>
  <c r="BT65" i="4"/>
  <c r="M65" i="4" s="1"/>
  <c r="CB65" i="4"/>
  <c r="CC66" i="4"/>
  <c r="BT66" i="4"/>
  <c r="M66" i="4" s="1"/>
  <c r="CB66" i="4"/>
  <c r="CC67" i="4"/>
  <c r="BT67" i="4"/>
  <c r="M67" i="4" s="1"/>
  <c r="CB67" i="4"/>
  <c r="CC68" i="4"/>
  <c r="BT68" i="4"/>
  <c r="M68" i="4" s="1"/>
  <c r="CB68" i="4"/>
  <c r="CC69" i="4"/>
  <c r="BT69" i="4"/>
  <c r="M69" i="4" s="1"/>
  <c r="CB69" i="4"/>
  <c r="B70" i="4"/>
  <c r="CE74" i="4"/>
  <c r="CB77" i="4"/>
  <c r="BT77" i="4"/>
  <c r="CD77" i="4"/>
  <c r="CD105" i="4"/>
  <c r="BV105" i="4"/>
  <c r="CC105" i="4"/>
  <c r="BU105" i="4"/>
  <c r="BT105" i="4"/>
  <c r="CD106" i="4"/>
  <c r="BV106" i="4"/>
  <c r="CC106" i="4"/>
  <c r="BU106" i="4"/>
  <c r="BT106" i="4"/>
  <c r="Y106" i="4" s="1"/>
  <c r="CD107" i="4"/>
  <c r="BV107" i="4"/>
  <c r="CC107" i="4"/>
  <c r="BU107" i="4"/>
  <c r="BT107" i="4"/>
  <c r="CD108" i="4"/>
  <c r="BV108" i="4"/>
  <c r="CC108" i="4"/>
  <c r="BU108" i="4"/>
  <c r="BT108" i="4"/>
  <c r="CD109" i="4"/>
  <c r="BV109" i="4"/>
  <c r="CC109" i="4"/>
  <c r="BU109" i="4"/>
  <c r="BT109" i="4"/>
  <c r="CD110" i="4"/>
  <c r="BV110" i="4"/>
  <c r="CC110" i="4"/>
  <c r="BU110" i="4"/>
  <c r="BT110" i="4"/>
  <c r="Y110" i="4" s="1"/>
  <c r="B111" i="4"/>
  <c r="BT29" i="4"/>
  <c r="BX29" i="4"/>
  <c r="CC29" i="4"/>
  <c r="BT31" i="4"/>
  <c r="BX31" i="4"/>
  <c r="CC31" i="4"/>
  <c r="BT33" i="4"/>
  <c r="AR33" i="4" s="1"/>
  <c r="BX33" i="4"/>
  <c r="CC33" i="4"/>
  <c r="BU35" i="4"/>
  <c r="BY35" i="4"/>
  <c r="BU38" i="4"/>
  <c r="BY38" i="4"/>
  <c r="BU43" i="4"/>
  <c r="BY43" i="4"/>
  <c r="CE49" i="4"/>
  <c r="BV49" i="4"/>
  <c r="BT49" i="4"/>
  <c r="BY49" i="4"/>
  <c r="CD49" i="4"/>
  <c r="CF50" i="4"/>
  <c r="CF51" i="4"/>
  <c r="CF52" i="4"/>
  <c r="CE55" i="4"/>
  <c r="BV55" i="4"/>
  <c r="CD55" i="4"/>
  <c r="BY55" i="4"/>
  <c r="BU55" i="4"/>
  <c r="BT55" i="4"/>
  <c r="CB55" i="4"/>
  <c r="CB75" i="4"/>
  <c r="BT75" i="4"/>
  <c r="CB82" i="4"/>
  <c r="CE75" i="4"/>
  <c r="BW75" i="4"/>
  <c r="CD75" i="4"/>
  <c r="BT50" i="4"/>
  <c r="BX50" i="4"/>
  <c r="CB50" i="4"/>
  <c r="BT51" i="4"/>
  <c r="BX51" i="4"/>
  <c r="CB51" i="4"/>
  <c r="BT52" i="4"/>
  <c r="AR52" i="4" s="1"/>
  <c r="BX52" i="4"/>
  <c r="CB52" i="4"/>
  <c r="BU53" i="4"/>
  <c r="BY53" i="4"/>
  <c r="BW54" i="4"/>
  <c r="CB54" i="4"/>
  <c r="CF54" i="4"/>
  <c r="BW56" i="4"/>
  <c r="CB56" i="4"/>
  <c r="CF56" i="4"/>
  <c r="BU74" i="4"/>
  <c r="M74" i="4" s="1"/>
  <c r="CC74" i="4"/>
  <c r="BU76" i="4"/>
  <c r="CC76" i="4"/>
  <c r="BU78" i="4"/>
  <c r="CC78" i="4"/>
  <c r="BT54" i="4"/>
  <c r="BX54" i="4"/>
  <c r="CC54" i="4"/>
  <c r="BT56" i="4"/>
  <c r="AR56" i="4" s="1"/>
  <c r="BX56" i="4"/>
  <c r="CC56" i="4"/>
  <c r="BV74" i="4"/>
  <c r="BV76" i="4"/>
  <c r="BV78" i="4"/>
  <c r="BF170" i="3"/>
  <c r="CE111" i="3"/>
  <c r="BV111" i="3"/>
  <c r="X111" i="3"/>
  <c r="W111" i="3"/>
  <c r="V111" i="3"/>
  <c r="U111" i="3"/>
  <c r="T111" i="3"/>
  <c r="S111" i="3"/>
  <c r="R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CE110" i="3"/>
  <c r="CD110" i="3"/>
  <c r="CC110" i="3"/>
  <c r="BV110" i="3"/>
  <c r="BU110" i="3"/>
  <c r="Q110" i="3"/>
  <c r="BW110" i="3" s="1"/>
  <c r="M110" i="3"/>
  <c r="B110" i="3"/>
  <c r="CB110" i="3" s="1"/>
  <c r="CE109" i="3"/>
  <c r="CC109" i="3"/>
  <c r="BV109" i="3"/>
  <c r="BU109" i="3"/>
  <c r="Q109" i="3"/>
  <c r="CD109" i="3" s="1"/>
  <c r="M109" i="3"/>
  <c r="B109" i="3"/>
  <c r="CB109" i="3" s="1"/>
  <c r="CE108" i="3"/>
  <c r="CD108" i="3"/>
  <c r="CC108" i="3"/>
  <c r="BV108" i="3"/>
  <c r="BU108" i="3"/>
  <c r="Q108" i="3"/>
  <c r="BW108" i="3" s="1"/>
  <c r="M108" i="3"/>
  <c r="B108" i="3"/>
  <c r="CB108" i="3" s="1"/>
  <c r="CE107" i="3"/>
  <c r="CC107" i="3"/>
  <c r="BV107" i="3"/>
  <c r="BU107" i="3"/>
  <c r="Q107" i="3"/>
  <c r="CD107" i="3" s="1"/>
  <c r="M107" i="3"/>
  <c r="B107" i="3"/>
  <c r="CB107" i="3" s="1"/>
  <c r="CE106" i="3"/>
  <c r="CD106" i="3"/>
  <c r="CC106" i="3"/>
  <c r="BV106" i="3"/>
  <c r="BU106" i="3"/>
  <c r="Q106" i="3"/>
  <c r="BW106" i="3" s="1"/>
  <c r="M106" i="3"/>
  <c r="B106" i="3"/>
  <c r="CB106" i="3" s="1"/>
  <c r="CE105" i="3"/>
  <c r="CC105" i="3"/>
  <c r="BV105" i="3"/>
  <c r="BU105" i="3"/>
  <c r="Q105" i="3"/>
  <c r="M105" i="3"/>
  <c r="B105" i="3"/>
  <c r="B111" i="3" s="1"/>
  <c r="CB84" i="3"/>
  <c r="BT84" i="3"/>
  <c r="C84" i="3" s="1"/>
  <c r="CB83" i="3"/>
  <c r="BT83" i="3"/>
  <c r="C83" i="3"/>
  <c r="CD80" i="3"/>
  <c r="CC80" i="3"/>
  <c r="CB80" i="3"/>
  <c r="BU80" i="3"/>
  <c r="BT80" i="3"/>
  <c r="M80" i="3" s="1"/>
  <c r="C80" i="3"/>
  <c r="BV80" i="3" s="1"/>
  <c r="CD79" i="3"/>
  <c r="CC79" i="3"/>
  <c r="CB79" i="3"/>
  <c r="BU79" i="3"/>
  <c r="BT79" i="3"/>
  <c r="C79" i="3"/>
  <c r="BV79" i="3" s="1"/>
  <c r="CE78" i="3"/>
  <c r="BW78" i="3"/>
  <c r="BV78" i="3"/>
  <c r="C78" i="3"/>
  <c r="CE77" i="3"/>
  <c r="CC77" i="3"/>
  <c r="CB77" i="3"/>
  <c r="BW77" i="3"/>
  <c r="BU77" i="3"/>
  <c r="BT77" i="3"/>
  <c r="C77" i="3"/>
  <c r="CD77" i="3" s="1"/>
  <c r="CE76" i="3"/>
  <c r="BW76" i="3"/>
  <c r="BV76" i="3"/>
  <c r="C76" i="3"/>
  <c r="CE75" i="3"/>
  <c r="CC75" i="3"/>
  <c r="CB75" i="3"/>
  <c r="BW75" i="3"/>
  <c r="BU75" i="3"/>
  <c r="BT75" i="3"/>
  <c r="C75" i="3"/>
  <c r="CD75" i="3" s="1"/>
  <c r="CD74" i="3"/>
  <c r="BW74" i="3"/>
  <c r="C74" i="3"/>
  <c r="CB70" i="3"/>
  <c r="L70" i="3"/>
  <c r="K70" i="3"/>
  <c r="J70" i="3"/>
  <c r="I70" i="3"/>
  <c r="H70" i="3"/>
  <c r="G70" i="3"/>
  <c r="F70" i="3"/>
  <c r="E70" i="3"/>
  <c r="D70" i="3"/>
  <c r="C70" i="3"/>
  <c r="CD69" i="3"/>
  <c r="CC69" i="3"/>
  <c r="CB69" i="3"/>
  <c r="BU69" i="3"/>
  <c r="BT69" i="3"/>
  <c r="B69" i="3"/>
  <c r="BV69" i="3" s="1"/>
  <c r="CD68" i="3"/>
  <c r="CC68" i="3"/>
  <c r="CB68" i="3"/>
  <c r="BU68" i="3"/>
  <c r="BT68" i="3"/>
  <c r="B68" i="3"/>
  <c r="BV68" i="3" s="1"/>
  <c r="CD67" i="3"/>
  <c r="CC67" i="3"/>
  <c r="CB67" i="3"/>
  <c r="BU67" i="3"/>
  <c r="BT67" i="3"/>
  <c r="B67" i="3"/>
  <c r="BV67" i="3" s="1"/>
  <c r="CD66" i="3"/>
  <c r="CC66" i="3"/>
  <c r="CB66" i="3"/>
  <c r="BU66" i="3"/>
  <c r="BT66" i="3"/>
  <c r="B66" i="3"/>
  <c r="BV66" i="3" s="1"/>
  <c r="CD65" i="3"/>
  <c r="CC65" i="3"/>
  <c r="CB65" i="3"/>
  <c r="BU65" i="3"/>
  <c r="BT65" i="3"/>
  <c r="B65" i="3"/>
  <c r="BV65" i="3" s="1"/>
  <c r="CD64" i="3"/>
  <c r="CC64" i="3"/>
  <c r="CB64" i="3"/>
  <c r="BU64" i="3"/>
  <c r="BT64" i="3"/>
  <c r="B64" i="3"/>
  <c r="BV64" i="3" s="1"/>
  <c r="CD63" i="3"/>
  <c r="CC63" i="3"/>
  <c r="CB63" i="3"/>
  <c r="BU63" i="3"/>
  <c r="BT63" i="3"/>
  <c r="B63" i="3"/>
  <c r="BV63" i="3" s="1"/>
  <c r="CD62" i="3"/>
  <c r="CC62" i="3"/>
  <c r="CB62" i="3"/>
  <c r="BU62" i="3"/>
  <c r="BT62" i="3"/>
  <c r="B62" i="3"/>
  <c r="CB82" i="3" s="1"/>
  <c r="CD61" i="3"/>
  <c r="CC61" i="3"/>
  <c r="CB61" i="3"/>
  <c r="BU61" i="3"/>
  <c r="BT61" i="3"/>
  <c r="B61" i="3"/>
  <c r="B70" i="3" s="1"/>
  <c r="BV70" i="3" s="1"/>
  <c r="AQ57" i="3"/>
  <c r="AP57" i="3"/>
  <c r="AN57" i="3"/>
  <c r="AL57" i="3"/>
  <c r="AK57" i="3"/>
  <c r="AI57" i="3"/>
  <c r="AH57" i="3"/>
  <c r="AF57" i="3"/>
  <c r="AE57" i="3"/>
  <c r="AC57" i="3"/>
  <c r="AB57" i="3"/>
  <c r="AA57" i="3"/>
  <c r="Z57" i="3"/>
  <c r="Y57" i="3"/>
  <c r="X57" i="3"/>
  <c r="W57" i="3"/>
  <c r="V57" i="3"/>
  <c r="U57" i="3"/>
  <c r="CH57" i="3" s="1"/>
  <c r="T57" i="3"/>
  <c r="S57" i="3"/>
  <c r="R57" i="3"/>
  <c r="P57" i="3"/>
  <c r="O57" i="3"/>
  <c r="N57" i="3"/>
  <c r="L57" i="3"/>
  <c r="K57" i="3"/>
  <c r="J57" i="3"/>
  <c r="I57" i="3"/>
  <c r="H57" i="3"/>
  <c r="G57" i="3"/>
  <c r="F57" i="3"/>
  <c r="E57" i="3"/>
  <c r="D57" i="3"/>
  <c r="C57" i="3"/>
  <c r="CH56" i="3"/>
  <c r="CG56" i="3"/>
  <c r="CD56" i="3"/>
  <c r="BZ56" i="3"/>
  <c r="BY56" i="3"/>
  <c r="BX56" i="3"/>
  <c r="BT56" i="3"/>
  <c r="Q56" i="3"/>
  <c r="M56" i="3"/>
  <c r="B56" i="3"/>
  <c r="CH55" i="3"/>
  <c r="CF55" i="3"/>
  <c r="CE55" i="3"/>
  <c r="CD55" i="3"/>
  <c r="CB55" i="3"/>
  <c r="BZ55" i="3"/>
  <c r="BW55" i="3"/>
  <c r="BV55" i="3"/>
  <c r="BU55" i="3"/>
  <c r="Q55" i="3"/>
  <c r="M55" i="3"/>
  <c r="B55" i="3"/>
  <c r="CG55" i="3" s="1"/>
  <c r="CH54" i="3"/>
  <c r="CC54" i="3"/>
  <c r="BZ54" i="3"/>
  <c r="BT54" i="3"/>
  <c r="Q54" i="3"/>
  <c r="M54" i="3"/>
  <c r="B54" i="3"/>
  <c r="CH53" i="3"/>
  <c r="CE53" i="3"/>
  <c r="CB53" i="3"/>
  <c r="BZ53" i="3"/>
  <c r="BW53" i="3"/>
  <c r="BV53" i="3"/>
  <c r="Q53" i="3"/>
  <c r="CF53" i="3" s="1"/>
  <c r="B53" i="3"/>
  <c r="CD53" i="3" s="1"/>
  <c r="CI52" i="3"/>
  <c r="CH52" i="3"/>
  <c r="CG52" i="3"/>
  <c r="CD52" i="3"/>
  <c r="CC52" i="3"/>
  <c r="CA52" i="3"/>
  <c r="BZ52" i="3"/>
  <c r="BV52" i="3"/>
  <c r="BU52" i="3"/>
  <c r="Q52" i="3"/>
  <c r="M52" i="3"/>
  <c r="B52" i="3"/>
  <c r="CI51" i="3"/>
  <c r="CH51" i="3"/>
  <c r="CG51" i="3"/>
  <c r="CD51" i="3"/>
  <c r="CC51" i="3"/>
  <c r="CA51" i="3"/>
  <c r="BZ51" i="3"/>
  <c r="BV51" i="3"/>
  <c r="BU51" i="3"/>
  <c r="Q51" i="3"/>
  <c r="M51" i="3"/>
  <c r="BY51" i="3" s="1"/>
  <c r="B51" i="3"/>
  <c r="CF51" i="3" s="1"/>
  <c r="CI50" i="3"/>
  <c r="CH50" i="3"/>
  <c r="CG50" i="3"/>
  <c r="CD50" i="3"/>
  <c r="CC50" i="3"/>
  <c r="CA50" i="3"/>
  <c r="BZ50" i="3"/>
  <c r="BV50" i="3"/>
  <c r="BU50" i="3"/>
  <c r="Q50" i="3"/>
  <c r="M50" i="3"/>
  <c r="BY50" i="3" s="1"/>
  <c r="B50" i="3"/>
  <c r="CF50" i="3" s="1"/>
  <c r="CH49" i="3"/>
  <c r="CF49" i="3"/>
  <c r="CC49" i="3"/>
  <c r="BZ49" i="3"/>
  <c r="BX49" i="3"/>
  <c r="BW49" i="3"/>
  <c r="Q49" i="3"/>
  <c r="M49" i="3"/>
  <c r="B49" i="3"/>
  <c r="CH48" i="3"/>
  <c r="CE48" i="3"/>
  <c r="CD48" i="3"/>
  <c r="BZ48" i="3"/>
  <c r="BV48" i="3"/>
  <c r="BU48" i="3"/>
  <c r="Q48" i="3"/>
  <c r="M48" i="3"/>
  <c r="BY48" i="3" s="1"/>
  <c r="B48" i="3"/>
  <c r="CG48" i="3" s="1"/>
  <c r="CH47" i="3"/>
  <c r="CC47" i="3"/>
  <c r="CB47" i="3"/>
  <c r="BZ47" i="3"/>
  <c r="BT47" i="3"/>
  <c r="Q47" i="3"/>
  <c r="M47" i="3"/>
  <c r="B47" i="3"/>
  <c r="CG46" i="3"/>
  <c r="CC46" i="3"/>
  <c r="BX46" i="3"/>
  <c r="BW46" i="3"/>
  <c r="Q46" i="3"/>
  <c r="M46" i="3"/>
  <c r="B46" i="3"/>
  <c r="CH45" i="3"/>
  <c r="CE45" i="3"/>
  <c r="CD45" i="3"/>
  <c r="BZ45" i="3"/>
  <c r="BV45" i="3"/>
  <c r="BU45" i="3"/>
  <c r="Q45" i="3"/>
  <c r="M45" i="3"/>
  <c r="BY45" i="3" s="1"/>
  <c r="B45" i="3"/>
  <c r="CG45" i="3" s="1"/>
  <c r="CH44" i="3"/>
  <c r="BZ44" i="3"/>
  <c r="Q44" i="3"/>
  <c r="M44" i="3"/>
  <c r="B44" i="3"/>
  <c r="CC44" i="3" s="1"/>
  <c r="CH43" i="3"/>
  <c r="BZ43" i="3"/>
  <c r="Q43" i="3"/>
  <c r="BY43" i="3" s="1"/>
  <c r="B43" i="3"/>
  <c r="CH42" i="3"/>
  <c r="CE42" i="3"/>
  <c r="CD42" i="3"/>
  <c r="CB42" i="3"/>
  <c r="BZ42" i="3"/>
  <c r="BW42" i="3"/>
  <c r="BV42" i="3"/>
  <c r="BU42" i="3"/>
  <c r="Q42" i="3"/>
  <c r="CF42" i="3" s="1"/>
  <c r="M42" i="3"/>
  <c r="BY42" i="3" s="1"/>
  <c r="B42" i="3"/>
  <c r="CG42" i="3" s="1"/>
  <c r="CH41" i="3"/>
  <c r="BZ41" i="3"/>
  <c r="Q41" i="3"/>
  <c r="B41" i="3"/>
  <c r="CG41" i="3" s="1"/>
  <c r="CH40" i="3"/>
  <c r="CE40" i="3"/>
  <c r="CD40" i="3"/>
  <c r="BZ40" i="3"/>
  <c r="BV40" i="3"/>
  <c r="BU40" i="3"/>
  <c r="Q40" i="3"/>
  <c r="M40" i="3"/>
  <c r="BY40" i="3" s="1"/>
  <c r="B40" i="3"/>
  <c r="CH39" i="3"/>
  <c r="CG39" i="3"/>
  <c r="CB39" i="3"/>
  <c r="BZ39" i="3"/>
  <c r="Q39" i="3"/>
  <c r="M39" i="3"/>
  <c r="B39" i="3"/>
  <c r="CH38" i="3"/>
  <c r="BZ38" i="3"/>
  <c r="Q38" i="3"/>
  <c r="B38" i="3"/>
  <c r="CH37" i="3"/>
  <c r="CE37" i="3"/>
  <c r="CB37" i="3"/>
  <c r="BZ37" i="3"/>
  <c r="BW37" i="3"/>
  <c r="BV37" i="3"/>
  <c r="Q37" i="3"/>
  <c r="CF37" i="3" s="1"/>
  <c r="B37" i="3"/>
  <c r="CG37" i="3" s="1"/>
  <c r="CH36" i="3"/>
  <c r="CB36" i="3"/>
  <c r="BZ36" i="3"/>
  <c r="Q36" i="3"/>
  <c r="M36" i="3"/>
  <c r="B36" i="3"/>
  <c r="CG36" i="3" s="1"/>
  <c r="CH35" i="3"/>
  <c r="BZ35" i="3"/>
  <c r="BY35" i="3"/>
  <c r="Q35" i="3"/>
  <c r="B35" i="3"/>
  <c r="CH34" i="3"/>
  <c r="CE34" i="3"/>
  <c r="CD34" i="3"/>
  <c r="CB34" i="3"/>
  <c r="BZ34" i="3"/>
  <c r="BY34" i="3"/>
  <c r="BW34" i="3"/>
  <c r="BV34" i="3"/>
  <c r="BU34" i="3"/>
  <c r="Q34" i="3"/>
  <c r="M34" i="3"/>
  <c r="B34" i="3"/>
  <c r="CG34" i="3" s="1"/>
  <c r="CH33" i="3"/>
  <c r="CG33" i="3"/>
  <c r="CC33" i="3"/>
  <c r="CB33" i="3"/>
  <c r="BZ33" i="3"/>
  <c r="BX33" i="3"/>
  <c r="BW33" i="3"/>
  <c r="BU33" i="3"/>
  <c r="Q33" i="3"/>
  <c r="M33" i="3"/>
  <c r="CF33" i="3" s="1"/>
  <c r="B33" i="3"/>
  <c r="CH32" i="3"/>
  <c r="CF32" i="3"/>
  <c r="CE32" i="3"/>
  <c r="CD32" i="3"/>
  <c r="CB32" i="3"/>
  <c r="BZ32" i="3"/>
  <c r="BW32" i="3"/>
  <c r="BV32" i="3"/>
  <c r="BU32" i="3"/>
  <c r="Q32" i="3"/>
  <c r="M32" i="3"/>
  <c r="BY32" i="3" s="1"/>
  <c r="B32" i="3"/>
  <c r="CG32" i="3" s="1"/>
  <c r="CH31" i="3"/>
  <c r="BZ31" i="3"/>
  <c r="Q31" i="3"/>
  <c r="M31" i="3"/>
  <c r="BY31" i="3" s="1"/>
  <c r="B31" i="3"/>
  <c r="CD31" i="3" s="1"/>
  <c r="CH30" i="3"/>
  <c r="CE30" i="3"/>
  <c r="CD30" i="3"/>
  <c r="CB30" i="3"/>
  <c r="BZ30" i="3"/>
  <c r="BW30" i="3"/>
  <c r="BV30" i="3"/>
  <c r="BU30" i="3"/>
  <c r="Q30" i="3"/>
  <c r="BY30" i="3" s="1"/>
  <c r="M30" i="3"/>
  <c r="B30" i="3"/>
  <c r="CG30" i="3" s="1"/>
  <c r="CH29" i="3"/>
  <c r="CG29" i="3"/>
  <c r="CC29" i="3"/>
  <c r="CB29" i="3"/>
  <c r="BZ29" i="3"/>
  <c r="BX29" i="3"/>
  <c r="BW29" i="3"/>
  <c r="BU29" i="3"/>
  <c r="Q29" i="3"/>
  <c r="M29" i="3"/>
  <c r="CF29" i="3" s="1"/>
  <c r="B29" i="3"/>
  <c r="CH28" i="3"/>
  <c r="CF28" i="3"/>
  <c r="CB28" i="3"/>
  <c r="BZ28" i="3"/>
  <c r="BW28" i="3"/>
  <c r="BV28" i="3"/>
  <c r="Q28" i="3"/>
  <c r="B28" i="3"/>
  <c r="CH27" i="3"/>
  <c r="BZ27" i="3"/>
  <c r="Q27" i="3"/>
  <c r="M27" i="3"/>
  <c r="B27" i="3"/>
  <c r="CF27" i="3" s="1"/>
  <c r="CH26" i="3"/>
  <c r="CE26" i="3"/>
  <c r="CD26" i="3"/>
  <c r="BZ26" i="3"/>
  <c r="BV26" i="3"/>
  <c r="BU26" i="3"/>
  <c r="Q26" i="3"/>
  <c r="M26" i="3"/>
  <c r="BY26" i="3" s="1"/>
  <c r="B26" i="3"/>
  <c r="CH25" i="3"/>
  <c r="CG25" i="3"/>
  <c r="BZ25" i="3"/>
  <c r="Q25" i="3"/>
  <c r="M25" i="3"/>
  <c r="B25" i="3"/>
  <c r="CH24" i="3"/>
  <c r="CE24" i="3"/>
  <c r="CD24" i="3"/>
  <c r="BZ24" i="3"/>
  <c r="BV24" i="3"/>
  <c r="BU24" i="3"/>
  <c r="Q24" i="3"/>
  <c r="M24" i="3"/>
  <c r="M57" i="3" s="1"/>
  <c r="B24" i="3"/>
  <c r="CE23" i="3"/>
  <c r="CB23" i="3"/>
  <c r="BV23" i="3"/>
  <c r="BU23" i="3"/>
  <c r="Q23" i="3"/>
  <c r="M23" i="3"/>
  <c r="BY23" i="3" s="1"/>
  <c r="B23" i="3"/>
  <c r="CG23" i="3" s="1"/>
  <c r="CH22" i="3"/>
  <c r="CG22" i="3"/>
  <c r="BZ22" i="3"/>
  <c r="Q22" i="3"/>
  <c r="M22" i="3"/>
  <c r="B22" i="3"/>
  <c r="CG21" i="3"/>
  <c r="BX21" i="3"/>
  <c r="BW21" i="3"/>
  <c r="Q21" i="3"/>
  <c r="M21" i="3"/>
  <c r="B21" i="3"/>
  <c r="CC21" i="3" s="1"/>
  <c r="CH20" i="3"/>
  <c r="CE20" i="3"/>
  <c r="CD20" i="3"/>
  <c r="BZ20" i="3"/>
  <c r="BV20" i="3"/>
  <c r="BU20" i="3"/>
  <c r="Q20" i="3"/>
  <c r="M20" i="3"/>
  <c r="BY20" i="3" s="1"/>
  <c r="B20" i="3"/>
  <c r="CF20" i="3" s="1"/>
  <c r="CF19" i="3"/>
  <c r="CE19" i="3"/>
  <c r="CB19" i="3"/>
  <c r="BV19" i="3"/>
  <c r="BU19" i="3"/>
  <c r="Q19" i="3"/>
  <c r="M19" i="3"/>
  <c r="BY19" i="3" s="1"/>
  <c r="B19" i="3"/>
  <c r="CG19" i="3" s="1"/>
  <c r="CH18" i="3"/>
  <c r="CF18" i="3"/>
  <c r="CC18" i="3"/>
  <c r="BZ18" i="3"/>
  <c r="BX18" i="3"/>
  <c r="BW18" i="3"/>
  <c r="Q18" i="3"/>
  <c r="M18" i="3"/>
  <c r="B18" i="3"/>
  <c r="CG18" i="3" s="1"/>
  <c r="CH17" i="3"/>
  <c r="CE17" i="3"/>
  <c r="CD17" i="3"/>
  <c r="BZ17" i="3"/>
  <c r="BV17" i="3"/>
  <c r="BU17" i="3"/>
  <c r="Q17" i="3"/>
  <c r="M17" i="3"/>
  <c r="BY17" i="3" s="1"/>
  <c r="B17" i="3"/>
  <c r="CF17" i="3" s="1"/>
  <c r="CH16" i="3"/>
  <c r="BZ16" i="3"/>
  <c r="Q16" i="3"/>
  <c r="M16" i="3"/>
  <c r="B16" i="3"/>
  <c r="CF16" i="3" s="1"/>
  <c r="CH15" i="3"/>
  <c r="CE15" i="3"/>
  <c r="CD15" i="3"/>
  <c r="BZ15" i="3"/>
  <c r="BV15" i="3"/>
  <c r="BU15" i="3"/>
  <c r="Q15" i="3"/>
  <c r="Q57" i="3" s="1"/>
  <c r="M15" i="3"/>
  <c r="BY15" i="3" s="1"/>
  <c r="B15" i="3"/>
  <c r="CF14" i="3"/>
  <c r="CE14" i="3"/>
  <c r="CB14" i="3"/>
  <c r="BV14" i="3"/>
  <c r="BU14" i="3"/>
  <c r="M14" i="3"/>
  <c r="B14" i="3"/>
  <c r="CH13" i="3"/>
  <c r="CF13" i="3"/>
  <c r="CE13" i="3"/>
  <c r="CD13" i="3"/>
  <c r="CB13" i="3"/>
  <c r="BZ13" i="3"/>
  <c r="BW13" i="3"/>
  <c r="BV13" i="3"/>
  <c r="BU13" i="3"/>
  <c r="Q13" i="3"/>
  <c r="M13" i="3"/>
  <c r="B13" i="3"/>
  <c r="CG13" i="3" s="1"/>
  <c r="CH12" i="3"/>
  <c r="BZ12" i="3"/>
  <c r="BT12" i="3"/>
  <c r="Q12" i="3"/>
  <c r="M12" i="3"/>
  <c r="B12" i="3"/>
  <c r="A5" i="3"/>
  <c r="A4" i="3"/>
  <c r="A3" i="3"/>
  <c r="A2" i="3"/>
  <c r="A200" i="5" l="1"/>
  <c r="Y111" i="5"/>
  <c r="A169" i="5"/>
  <c r="AR57" i="5"/>
  <c r="AR53" i="4"/>
  <c r="Y109" i="4"/>
  <c r="Y105" i="4"/>
  <c r="AR35" i="4"/>
  <c r="M79" i="4"/>
  <c r="AR36" i="4"/>
  <c r="AR22" i="4"/>
  <c r="AR21" i="4"/>
  <c r="M80" i="4"/>
  <c r="AR54" i="4"/>
  <c r="M76" i="4"/>
  <c r="AR51" i="4"/>
  <c r="M75" i="4"/>
  <c r="AR31" i="4"/>
  <c r="CD111" i="4"/>
  <c r="BV111" i="4"/>
  <c r="CC111" i="4"/>
  <c r="BU111" i="4"/>
  <c r="BW111" i="4"/>
  <c r="BT111" i="4"/>
  <c r="Y111" i="4" s="1"/>
  <c r="CE111" i="4"/>
  <c r="CB111" i="4"/>
  <c r="Y107" i="4"/>
  <c r="M77" i="4"/>
  <c r="AR40" i="4"/>
  <c r="AR38" i="4"/>
  <c r="AR26" i="4"/>
  <c r="AR20" i="4"/>
  <c r="AR15" i="4"/>
  <c r="AR42" i="4"/>
  <c r="AR32" i="4"/>
  <c r="AR41" i="4"/>
  <c r="AR43" i="4"/>
  <c r="AR13" i="4"/>
  <c r="AR49" i="4"/>
  <c r="AR48" i="4"/>
  <c r="AR19" i="4"/>
  <c r="AR50" i="4"/>
  <c r="AR55" i="4"/>
  <c r="AR29" i="4"/>
  <c r="Y108" i="4"/>
  <c r="BV70" i="4"/>
  <c r="CD70" i="4"/>
  <c r="BU70" i="4"/>
  <c r="CB70" i="4"/>
  <c r="BT70" i="4"/>
  <c r="CC70" i="4"/>
  <c r="AR24" i="4"/>
  <c r="AR16" i="4"/>
  <c r="CG57" i="4"/>
  <c r="CC57" i="4"/>
  <c r="BX57" i="4"/>
  <c r="BT57" i="4"/>
  <c r="CF57" i="4"/>
  <c r="CB57" i="4"/>
  <c r="BW57" i="4"/>
  <c r="CD57" i="4"/>
  <c r="BU57" i="4"/>
  <c r="CE57" i="4"/>
  <c r="BY57" i="4"/>
  <c r="BV57" i="4"/>
  <c r="BT16" i="3"/>
  <c r="CB16" i="3"/>
  <c r="BY24" i="3"/>
  <c r="BT27" i="3"/>
  <c r="BT44" i="3"/>
  <c r="CD105" i="3"/>
  <c r="Q111" i="3"/>
  <c r="BW111" i="3" s="1"/>
  <c r="B57" i="3"/>
  <c r="CE12" i="3"/>
  <c r="BV12" i="3"/>
  <c r="CF12" i="3"/>
  <c r="CB12" i="3"/>
  <c r="BW12" i="3"/>
  <c r="AR12" i="3" s="1"/>
  <c r="CC12" i="3"/>
  <c r="BW16" i="3"/>
  <c r="CD22" i="3"/>
  <c r="BY22" i="3"/>
  <c r="BU22" i="3"/>
  <c r="CE22" i="3"/>
  <c r="BV22" i="3"/>
  <c r="CB22" i="3"/>
  <c r="CD25" i="3"/>
  <c r="BY25" i="3"/>
  <c r="BU25" i="3"/>
  <c r="CE25" i="3"/>
  <c r="BV25" i="3"/>
  <c r="BT25" i="3"/>
  <c r="CB25" i="3"/>
  <c r="BW27" i="3"/>
  <c r="CC27" i="3"/>
  <c r="CF38" i="3"/>
  <c r="CB38" i="3"/>
  <c r="BW38" i="3"/>
  <c r="CG38" i="3"/>
  <c r="CC38" i="3"/>
  <c r="BX38" i="3"/>
  <c r="BT38" i="3"/>
  <c r="CD38" i="3"/>
  <c r="BU38" i="3"/>
  <c r="CE38" i="3"/>
  <c r="BV38" i="3"/>
  <c r="CD41" i="3"/>
  <c r="BZ57" i="3"/>
  <c r="BX12" i="3"/>
  <c r="CD12" i="3"/>
  <c r="BY13" i="3"/>
  <c r="CG14" i="3"/>
  <c r="CC14" i="3"/>
  <c r="BW14" i="3"/>
  <c r="CD14" i="3"/>
  <c r="BX14" i="3"/>
  <c r="BT14" i="3"/>
  <c r="AR14" i="3" s="1"/>
  <c r="BY14" i="3"/>
  <c r="CF15" i="3"/>
  <c r="BX16" i="3"/>
  <c r="BW22" i="3"/>
  <c r="CC22" i="3"/>
  <c r="CF23" i="3"/>
  <c r="BW25" i="3"/>
  <c r="CC25" i="3"/>
  <c r="CF26" i="3"/>
  <c r="BX27" i="3"/>
  <c r="BT31" i="3"/>
  <c r="CF34" i="3"/>
  <c r="CF35" i="3"/>
  <c r="CB35" i="3"/>
  <c r="BW35" i="3"/>
  <c r="CG35" i="3"/>
  <c r="CC35" i="3"/>
  <c r="BX35" i="3"/>
  <c r="BT35" i="3"/>
  <c r="CD35" i="3"/>
  <c r="BU35" i="3"/>
  <c r="CE35" i="3"/>
  <c r="BV35" i="3"/>
  <c r="CD39" i="3"/>
  <c r="BY39" i="3"/>
  <c r="BU39" i="3"/>
  <c r="CE39" i="3"/>
  <c r="BV39" i="3"/>
  <c r="CC39" i="3"/>
  <c r="BW39" i="3"/>
  <c r="CF39" i="3"/>
  <c r="BX39" i="3"/>
  <c r="BT39" i="3"/>
  <c r="BX41" i="3"/>
  <c r="CD16" i="3"/>
  <c r="BY16" i="3"/>
  <c r="BU16" i="3"/>
  <c r="CE16" i="3"/>
  <c r="BV16" i="3"/>
  <c r="CD27" i="3"/>
  <c r="BY27" i="3"/>
  <c r="BU27" i="3"/>
  <c r="CE27" i="3"/>
  <c r="BV27" i="3"/>
  <c r="CB27" i="3"/>
  <c r="CE41" i="3"/>
  <c r="BV41" i="3"/>
  <c r="CF41" i="3"/>
  <c r="CB41" i="3"/>
  <c r="BW41" i="3"/>
  <c r="BT41" i="3"/>
  <c r="AR41" i="3" s="1"/>
  <c r="CC41" i="3"/>
  <c r="BU41" i="3"/>
  <c r="CE44" i="3"/>
  <c r="CD44" i="3"/>
  <c r="BY44" i="3"/>
  <c r="CG44" i="3"/>
  <c r="BU44" i="3"/>
  <c r="CB44" i="3"/>
  <c r="BV44" i="3"/>
  <c r="CF44" i="3"/>
  <c r="BW44" i="3"/>
  <c r="BX44" i="3"/>
  <c r="BU12" i="3"/>
  <c r="CC16" i="3"/>
  <c r="BT22" i="3"/>
  <c r="BY12" i="3"/>
  <c r="CG12" i="3"/>
  <c r="CG16" i="3"/>
  <c r="CD18" i="3"/>
  <c r="BY18" i="3"/>
  <c r="BU18" i="3"/>
  <c r="CE18" i="3"/>
  <c r="BV18" i="3"/>
  <c r="BT18" i="3"/>
  <c r="AR18" i="3" s="1"/>
  <c r="CB18" i="3"/>
  <c r="CE21" i="3"/>
  <c r="BY21" i="3"/>
  <c r="BU21" i="3"/>
  <c r="CF21" i="3"/>
  <c r="CB21" i="3"/>
  <c r="BV21" i="3"/>
  <c r="BT21" i="3"/>
  <c r="AR21" i="3" s="1"/>
  <c r="CD21" i="3"/>
  <c r="BX22" i="3"/>
  <c r="CF22" i="3"/>
  <c r="CF24" i="3"/>
  <c r="BX25" i="3"/>
  <c r="CF25" i="3"/>
  <c r="CG27" i="3"/>
  <c r="CF30" i="3"/>
  <c r="CE31" i="3"/>
  <c r="BV31" i="3"/>
  <c r="CG31" i="3"/>
  <c r="CB31" i="3"/>
  <c r="BW31" i="3"/>
  <c r="CC31" i="3"/>
  <c r="BX31" i="3"/>
  <c r="BU31" i="3"/>
  <c r="CF31" i="3"/>
  <c r="CD36" i="3"/>
  <c r="BY36" i="3"/>
  <c r="BU36" i="3"/>
  <c r="CE36" i="3"/>
  <c r="BV36" i="3"/>
  <c r="CC36" i="3"/>
  <c r="BW36" i="3"/>
  <c r="CF36" i="3"/>
  <c r="BX36" i="3"/>
  <c r="BT36" i="3"/>
  <c r="BY38" i="3"/>
  <c r="BY41" i="3"/>
  <c r="CF43" i="3"/>
  <c r="CB43" i="3"/>
  <c r="BW43" i="3"/>
  <c r="CG43" i="3"/>
  <c r="CC43" i="3"/>
  <c r="BX43" i="3"/>
  <c r="BT43" i="3"/>
  <c r="AR43" i="3" s="1"/>
  <c r="CD43" i="3"/>
  <c r="BU43" i="3"/>
  <c r="CE43" i="3"/>
  <c r="BV43" i="3"/>
  <c r="BW105" i="3"/>
  <c r="M68" i="3"/>
  <c r="BW107" i="3"/>
  <c r="BT15" i="3"/>
  <c r="BX15" i="3"/>
  <c r="CC15" i="3"/>
  <c r="CG15" i="3"/>
  <c r="BT17" i="3"/>
  <c r="BX17" i="3"/>
  <c r="CC17" i="3"/>
  <c r="CG17" i="3"/>
  <c r="BT19" i="3"/>
  <c r="BX19" i="3"/>
  <c r="CD19" i="3"/>
  <c r="BT20" i="3"/>
  <c r="AR20" i="3" s="1"/>
  <c r="BX20" i="3"/>
  <c r="CC20" i="3"/>
  <c r="CG20" i="3"/>
  <c r="BT23" i="3"/>
  <c r="AR23" i="3" s="1"/>
  <c r="BX23" i="3"/>
  <c r="CD23" i="3"/>
  <c r="BT24" i="3"/>
  <c r="BX24" i="3"/>
  <c r="CC24" i="3"/>
  <c r="CG24" i="3"/>
  <c r="BT26" i="3"/>
  <c r="BX26" i="3"/>
  <c r="CC26" i="3"/>
  <c r="CG26" i="3"/>
  <c r="CG28" i="3"/>
  <c r="CC28" i="3"/>
  <c r="BU28" i="3"/>
  <c r="BY28" i="3"/>
  <c r="CE28" i="3"/>
  <c r="BY52" i="3"/>
  <c r="CF54" i="3"/>
  <c r="CB54" i="3"/>
  <c r="BW54" i="3"/>
  <c r="CE54" i="3"/>
  <c r="BV54" i="3"/>
  <c r="AR54" i="3" s="1"/>
  <c r="CD54" i="3"/>
  <c r="BX54" i="3"/>
  <c r="CG54" i="3"/>
  <c r="BY54" i="3"/>
  <c r="BU54" i="3"/>
  <c r="CC74" i="3"/>
  <c r="BU74" i="3"/>
  <c r="CC81" i="3"/>
  <c r="CB74" i="3"/>
  <c r="BT74" i="3"/>
  <c r="M74" i="3" s="1"/>
  <c r="CE74" i="3"/>
  <c r="BV74" i="3"/>
  <c r="M75" i="3"/>
  <c r="M64" i="3"/>
  <c r="M66" i="3"/>
  <c r="BT13" i="3"/>
  <c r="BX13" i="3"/>
  <c r="CC13" i="3"/>
  <c r="BW15" i="3"/>
  <c r="CB15" i="3"/>
  <c r="BW17" i="3"/>
  <c r="CB17" i="3"/>
  <c r="BW19" i="3"/>
  <c r="CC19" i="3"/>
  <c r="BW20" i="3"/>
  <c r="CB20" i="3"/>
  <c r="BW23" i="3"/>
  <c r="CC23" i="3"/>
  <c r="BW24" i="3"/>
  <c r="CB24" i="3"/>
  <c r="BW26" i="3"/>
  <c r="CB26" i="3"/>
  <c r="BT28" i="3"/>
  <c r="BX28" i="3"/>
  <c r="CD28" i="3"/>
  <c r="CE29" i="3"/>
  <c r="BV29" i="3"/>
  <c r="BT29" i="3"/>
  <c r="AR29" i="3" s="1"/>
  <c r="BY29" i="3"/>
  <c r="CD29" i="3"/>
  <c r="CE33" i="3"/>
  <c r="BV33" i="3"/>
  <c r="BT33" i="3"/>
  <c r="BY33" i="3"/>
  <c r="CD33" i="3"/>
  <c r="CF40" i="3"/>
  <c r="CE47" i="3"/>
  <c r="BV47" i="3"/>
  <c r="CD47" i="3"/>
  <c r="BY47" i="3"/>
  <c r="BU47" i="3"/>
  <c r="AR47" i="3" s="1"/>
  <c r="CF47" i="3"/>
  <c r="BX47" i="3"/>
  <c r="CG47" i="3"/>
  <c r="BW47" i="3"/>
  <c r="M77" i="3"/>
  <c r="CD111" i="3"/>
  <c r="BW109" i="3"/>
  <c r="BU37" i="3"/>
  <c r="BY37" i="3"/>
  <c r="CD37" i="3"/>
  <c r="BT40" i="3"/>
  <c r="AR40" i="3" s="1"/>
  <c r="BX40" i="3"/>
  <c r="CC40" i="3"/>
  <c r="CG40" i="3"/>
  <c r="CE49" i="3"/>
  <c r="BV49" i="3"/>
  <c r="CD49" i="3"/>
  <c r="BY49" i="3"/>
  <c r="BU49" i="3"/>
  <c r="BT49" i="3"/>
  <c r="CB49" i="3"/>
  <c r="M61" i="3"/>
  <c r="M63" i="3"/>
  <c r="M65" i="3"/>
  <c r="M67" i="3"/>
  <c r="M69" i="3"/>
  <c r="CC78" i="3"/>
  <c r="BU78" i="3"/>
  <c r="CB78" i="3"/>
  <c r="BT78" i="3"/>
  <c r="M78" i="3" s="1"/>
  <c r="CD78" i="3"/>
  <c r="BT30" i="3"/>
  <c r="BX30" i="3"/>
  <c r="CC30" i="3"/>
  <c r="BT32" i="3"/>
  <c r="AR32" i="3" s="1"/>
  <c r="BX32" i="3"/>
  <c r="CC32" i="3"/>
  <c r="BT34" i="3"/>
  <c r="AR34" i="3" s="1"/>
  <c r="BX34" i="3"/>
  <c r="CC34" i="3"/>
  <c r="BT37" i="3"/>
  <c r="BX37" i="3"/>
  <c r="CC37" i="3"/>
  <c r="BW40" i="3"/>
  <c r="CB40" i="3"/>
  <c r="BT42" i="3"/>
  <c r="AR42" i="3" s="1"/>
  <c r="BX42" i="3"/>
  <c r="CC42" i="3"/>
  <c r="CF46" i="3"/>
  <c r="CB46" i="3"/>
  <c r="BV46" i="3"/>
  <c r="CE46" i="3"/>
  <c r="BY46" i="3"/>
  <c r="BU46" i="3"/>
  <c r="BT46" i="3"/>
  <c r="CD46" i="3"/>
  <c r="CG49" i="3"/>
  <c r="CF52" i="3"/>
  <c r="BY55" i="3"/>
  <c r="CF56" i="3"/>
  <c r="CB56" i="3"/>
  <c r="BW56" i="3"/>
  <c r="CE56" i="3"/>
  <c r="BV56" i="3"/>
  <c r="BU56" i="3"/>
  <c r="AR56" i="3" s="1"/>
  <c r="CC56" i="3"/>
  <c r="CD70" i="3"/>
  <c r="BU70" i="3"/>
  <c r="CC70" i="3"/>
  <c r="BT70" i="3"/>
  <c r="M70" i="3" s="1"/>
  <c r="CC76" i="3"/>
  <c r="BU76" i="3"/>
  <c r="CB76" i="3"/>
  <c r="BT76" i="3"/>
  <c r="M76" i="3" s="1"/>
  <c r="CD76" i="3"/>
  <c r="M79" i="3"/>
  <c r="CC111" i="3"/>
  <c r="BU111" i="3"/>
  <c r="CB111" i="3"/>
  <c r="BT111" i="3"/>
  <c r="BW45" i="3"/>
  <c r="CB45" i="3"/>
  <c r="CF45" i="3"/>
  <c r="BW48" i="3"/>
  <c r="CB48" i="3"/>
  <c r="CF48" i="3"/>
  <c r="BW50" i="3"/>
  <c r="CE50" i="3"/>
  <c r="BW51" i="3"/>
  <c r="CE51" i="3"/>
  <c r="BW52" i="3"/>
  <c r="CE52" i="3"/>
  <c r="BT53" i="3"/>
  <c r="AR53" i="3" s="1"/>
  <c r="BX53" i="3"/>
  <c r="CC53" i="3"/>
  <c r="CG53" i="3"/>
  <c r="BT55" i="3"/>
  <c r="AR55" i="3" s="1"/>
  <c r="BX55" i="3"/>
  <c r="CC55" i="3"/>
  <c r="BV61" i="3"/>
  <c r="BV62" i="3"/>
  <c r="M62" i="3" s="1"/>
  <c r="BV75" i="3"/>
  <c r="BV77" i="3"/>
  <c r="BT105" i="3"/>
  <c r="Y105" i="3" s="1"/>
  <c r="CB105" i="3"/>
  <c r="BT106" i="3"/>
  <c r="Y106" i="3" s="1"/>
  <c r="BT107" i="3"/>
  <c r="BT108" i="3"/>
  <c r="Y108" i="3" s="1"/>
  <c r="BT109" i="3"/>
  <c r="Y109" i="3" s="1"/>
  <c r="BT110" i="3"/>
  <c r="Y110" i="3" s="1"/>
  <c r="BT45" i="3"/>
  <c r="BX45" i="3"/>
  <c r="CC45" i="3"/>
  <c r="BT48" i="3"/>
  <c r="BX48" i="3"/>
  <c r="CC48" i="3"/>
  <c r="BT50" i="3"/>
  <c r="AR50" i="3" s="1"/>
  <c r="BX50" i="3"/>
  <c r="CB50" i="3"/>
  <c r="BT51" i="3"/>
  <c r="BX51" i="3"/>
  <c r="CB51" i="3"/>
  <c r="BT52" i="3"/>
  <c r="BX52" i="3"/>
  <c r="CB52" i="3"/>
  <c r="BU53" i="3"/>
  <c r="BY53" i="3"/>
  <c r="L80" i="2"/>
  <c r="K80" i="2"/>
  <c r="J80" i="2"/>
  <c r="I80" i="2"/>
  <c r="H80" i="2"/>
  <c r="G80" i="2"/>
  <c r="F80" i="2"/>
  <c r="E80" i="2"/>
  <c r="D80" i="2"/>
  <c r="C80" i="2"/>
  <c r="L79" i="2"/>
  <c r="K79" i="2"/>
  <c r="J79" i="2"/>
  <c r="I79" i="2"/>
  <c r="H79" i="2"/>
  <c r="G79" i="2"/>
  <c r="F79" i="2"/>
  <c r="E79" i="2"/>
  <c r="D79" i="2"/>
  <c r="C79" i="2"/>
  <c r="L78" i="2"/>
  <c r="K78" i="2"/>
  <c r="J78" i="2"/>
  <c r="I78" i="2"/>
  <c r="H78" i="2"/>
  <c r="G78" i="2"/>
  <c r="F78" i="2"/>
  <c r="E78" i="2"/>
  <c r="D78" i="2"/>
  <c r="C78" i="2"/>
  <c r="L77" i="2"/>
  <c r="K77" i="2"/>
  <c r="J77" i="2"/>
  <c r="I77" i="2"/>
  <c r="H77" i="2"/>
  <c r="G77" i="2"/>
  <c r="F77" i="2"/>
  <c r="E77" i="2"/>
  <c r="D77" i="2"/>
  <c r="C77" i="2"/>
  <c r="L76" i="2"/>
  <c r="K76" i="2"/>
  <c r="J76" i="2"/>
  <c r="I76" i="2"/>
  <c r="H76" i="2"/>
  <c r="G76" i="2"/>
  <c r="F76" i="2"/>
  <c r="E76" i="2"/>
  <c r="D76" i="2"/>
  <c r="C76" i="2"/>
  <c r="L75" i="2"/>
  <c r="K75" i="2"/>
  <c r="J75" i="2"/>
  <c r="I75" i="2"/>
  <c r="H75" i="2"/>
  <c r="G75" i="2"/>
  <c r="F75" i="2"/>
  <c r="E75" i="2"/>
  <c r="D75" i="2"/>
  <c r="C75" i="2"/>
  <c r="L74" i="2"/>
  <c r="K74" i="2"/>
  <c r="J74" i="2"/>
  <c r="I74" i="2"/>
  <c r="H74" i="2"/>
  <c r="G74" i="2"/>
  <c r="F74" i="2"/>
  <c r="E74" i="2"/>
  <c r="D74" i="2"/>
  <c r="C74" i="2"/>
  <c r="L70" i="2"/>
  <c r="K70" i="2"/>
  <c r="J70" i="2"/>
  <c r="I70" i="2"/>
  <c r="H70" i="2"/>
  <c r="G70" i="2"/>
  <c r="F70" i="2"/>
  <c r="E70" i="2"/>
  <c r="D70" i="2"/>
  <c r="C70" i="2"/>
  <c r="B70" i="2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L65" i="2"/>
  <c r="K65" i="2"/>
  <c r="J65" i="2"/>
  <c r="I65" i="2"/>
  <c r="H65" i="2"/>
  <c r="G65" i="2"/>
  <c r="F65" i="2"/>
  <c r="E65" i="2"/>
  <c r="D65" i="2"/>
  <c r="C65" i="2"/>
  <c r="B65" i="2"/>
  <c r="L64" i="2"/>
  <c r="K64" i="2"/>
  <c r="J64" i="2"/>
  <c r="I64" i="2"/>
  <c r="H64" i="2"/>
  <c r="G64" i="2"/>
  <c r="F64" i="2"/>
  <c r="E64" i="2"/>
  <c r="D64" i="2"/>
  <c r="C64" i="2"/>
  <c r="B64" i="2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L61" i="2"/>
  <c r="K61" i="2"/>
  <c r="J61" i="2"/>
  <c r="I61" i="2"/>
  <c r="H61" i="2"/>
  <c r="G61" i="2"/>
  <c r="F61" i="2"/>
  <c r="E61" i="2"/>
  <c r="D61" i="2"/>
  <c r="B61" i="2"/>
  <c r="C105" i="2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B84" i="2"/>
  <c r="B83" i="2"/>
  <c r="C61" i="2"/>
  <c r="AI57" i="2"/>
  <c r="AH57" i="2"/>
  <c r="AF57" i="2"/>
  <c r="AE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B56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F56" i="2"/>
  <c r="AE56" i="2"/>
  <c r="AF55" i="2"/>
  <c r="AE55" i="2"/>
  <c r="AF54" i="2"/>
  <c r="AE54" i="2"/>
  <c r="AF53" i="2"/>
  <c r="AE53" i="2"/>
  <c r="AF52" i="2"/>
  <c r="AE52" i="2"/>
  <c r="AF51" i="2"/>
  <c r="AE51" i="2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F30" i="2"/>
  <c r="AE30" i="2"/>
  <c r="AF29" i="2"/>
  <c r="AE29" i="2"/>
  <c r="AF28" i="2"/>
  <c r="AE28" i="2"/>
  <c r="AF27" i="2"/>
  <c r="AE27" i="2"/>
  <c r="AF26" i="2"/>
  <c r="AE26" i="2"/>
  <c r="AF25" i="2"/>
  <c r="AE25" i="2"/>
  <c r="AF24" i="2"/>
  <c r="AE24" i="2"/>
  <c r="AF23" i="2"/>
  <c r="AE23" i="2"/>
  <c r="AF22" i="2"/>
  <c r="AE22" i="2"/>
  <c r="AF21" i="2"/>
  <c r="AE21" i="2"/>
  <c r="AF20" i="2"/>
  <c r="AE20" i="2"/>
  <c r="AF19" i="2"/>
  <c r="AE19" i="2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C56" i="2"/>
  <c r="AR57" i="4" l="1"/>
  <c r="M70" i="4"/>
  <c r="A169" i="3"/>
  <c r="AR38" i="3"/>
  <c r="AR51" i="3"/>
  <c r="AR37" i="3"/>
  <c r="AR24" i="3"/>
  <c r="AR48" i="3"/>
  <c r="AR46" i="3"/>
  <c r="AR33" i="3"/>
  <c r="AR19" i="3"/>
  <c r="AR17" i="3"/>
  <c r="AR15" i="3"/>
  <c r="AR39" i="3"/>
  <c r="AR27" i="3"/>
  <c r="AR28" i="3"/>
  <c r="AR26" i="3"/>
  <c r="AR36" i="3"/>
  <c r="AR22" i="3"/>
  <c r="AR35" i="3"/>
  <c r="AR31" i="3"/>
  <c r="AR52" i="3"/>
  <c r="AR45" i="3"/>
  <c r="Y107" i="3"/>
  <c r="A200" i="3" s="1"/>
  <c r="Y111" i="3"/>
  <c r="AR30" i="3"/>
  <c r="AR49" i="3"/>
  <c r="AR13" i="3"/>
  <c r="AR25" i="3"/>
  <c r="CF57" i="3"/>
  <c r="CB57" i="3"/>
  <c r="BW57" i="3"/>
  <c r="CE57" i="3"/>
  <c r="BV57" i="3"/>
  <c r="CC57" i="3"/>
  <c r="BT57" i="3"/>
  <c r="CD57" i="3"/>
  <c r="BU57" i="3"/>
  <c r="BX57" i="3"/>
  <c r="BY57" i="3"/>
  <c r="CG57" i="3"/>
  <c r="AR44" i="3"/>
  <c r="AR16" i="3"/>
  <c r="BF170" i="1"/>
  <c r="BV111" i="1"/>
  <c r="X111" i="1"/>
  <c r="W111" i="1"/>
  <c r="V111" i="1"/>
  <c r="U111" i="1"/>
  <c r="T111" i="1"/>
  <c r="S111" i="1"/>
  <c r="R111" i="1"/>
  <c r="P111" i="1"/>
  <c r="O111" i="1"/>
  <c r="N111" i="1"/>
  <c r="M111" i="1"/>
  <c r="L111" i="1"/>
  <c r="K111" i="1"/>
  <c r="J111" i="1"/>
  <c r="I111" i="1"/>
  <c r="CE111" i="1" s="1"/>
  <c r="H111" i="1"/>
  <c r="G111" i="1"/>
  <c r="F111" i="1"/>
  <c r="E111" i="1"/>
  <c r="D111" i="1"/>
  <c r="C111" i="1"/>
  <c r="CE110" i="1"/>
  <c r="CD110" i="1"/>
  <c r="CC110" i="1"/>
  <c r="BV110" i="1"/>
  <c r="BU110" i="1"/>
  <c r="Q110" i="1"/>
  <c r="BW110" i="1" s="1"/>
  <c r="M110" i="1"/>
  <c r="B110" i="1"/>
  <c r="CB110" i="1" s="1"/>
  <c r="CE109" i="1"/>
  <c r="CC109" i="1"/>
  <c r="BV109" i="1"/>
  <c r="BU109" i="1"/>
  <c r="Q109" i="1"/>
  <c r="CD109" i="1" s="1"/>
  <c r="M109" i="1"/>
  <c r="B109" i="1"/>
  <c r="CB109" i="1" s="1"/>
  <c r="CE108" i="1"/>
  <c r="CD108" i="1"/>
  <c r="CC108" i="1"/>
  <c r="BV108" i="1"/>
  <c r="BU108" i="1"/>
  <c r="Q108" i="1"/>
  <c r="BW108" i="1" s="1"/>
  <c r="M108" i="1"/>
  <c r="B108" i="1"/>
  <c r="CB108" i="1" s="1"/>
  <c r="CE107" i="1"/>
  <c r="CC107" i="1"/>
  <c r="BV107" i="1"/>
  <c r="BU107" i="1"/>
  <c r="Q107" i="1"/>
  <c r="CD107" i="1" s="1"/>
  <c r="M107" i="1"/>
  <c r="B107" i="1"/>
  <c r="CB107" i="1" s="1"/>
  <c r="CE106" i="1"/>
  <c r="CD106" i="1"/>
  <c r="CC106" i="1"/>
  <c r="BV106" i="1"/>
  <c r="BU106" i="1"/>
  <c r="Q106" i="1"/>
  <c r="BW106" i="1" s="1"/>
  <c r="M106" i="1"/>
  <c r="B106" i="1"/>
  <c r="CB106" i="1" s="1"/>
  <c r="CE105" i="1"/>
  <c r="CC105" i="1"/>
  <c r="BV105" i="1"/>
  <c r="BU105" i="1"/>
  <c r="Q105" i="1"/>
  <c r="CD105" i="1" s="1"/>
  <c r="M105" i="1"/>
  <c r="B105" i="1"/>
  <c r="B111" i="1" s="1"/>
  <c r="CB84" i="1"/>
  <c r="BT84" i="1"/>
  <c r="C84" i="1" s="1"/>
  <c r="CB83" i="1"/>
  <c r="BT83" i="1"/>
  <c r="C83" i="1"/>
  <c r="CB82" i="1"/>
  <c r="CD80" i="1"/>
  <c r="CC80" i="1"/>
  <c r="CB80" i="1"/>
  <c r="BU80" i="1"/>
  <c r="BT80" i="1"/>
  <c r="M80" i="1" s="1"/>
  <c r="C80" i="1"/>
  <c r="BV80" i="1" s="1"/>
  <c r="CD79" i="1"/>
  <c r="CC79" i="1"/>
  <c r="CB79" i="1"/>
  <c r="BU79" i="1"/>
  <c r="BT79" i="1"/>
  <c r="M79" i="1" s="1"/>
  <c r="C79" i="1"/>
  <c r="BV79" i="1" s="1"/>
  <c r="CE78" i="1"/>
  <c r="BW78" i="1"/>
  <c r="BV78" i="1"/>
  <c r="C78" i="1"/>
  <c r="CE77" i="1"/>
  <c r="CC77" i="1"/>
  <c r="CB77" i="1"/>
  <c r="BW77" i="1"/>
  <c r="BU77" i="1"/>
  <c r="BT77" i="1"/>
  <c r="C77" i="1"/>
  <c r="CD77" i="1" s="1"/>
  <c r="CE76" i="1"/>
  <c r="BW76" i="1"/>
  <c r="C76" i="1"/>
  <c r="CD76" i="1" s="1"/>
  <c r="CE75" i="1"/>
  <c r="CC75" i="1"/>
  <c r="CB75" i="1"/>
  <c r="BW75" i="1"/>
  <c r="BU75" i="1"/>
  <c r="BT75" i="1"/>
  <c r="C75" i="1"/>
  <c r="CD75" i="1" s="1"/>
  <c r="CE74" i="1"/>
  <c r="C74" i="1"/>
  <c r="CB70" i="1"/>
  <c r="L70" i="1"/>
  <c r="K70" i="1"/>
  <c r="J70" i="1"/>
  <c r="I70" i="1"/>
  <c r="H70" i="1"/>
  <c r="G70" i="1"/>
  <c r="F70" i="1"/>
  <c r="E70" i="1"/>
  <c r="D70" i="1"/>
  <c r="C70" i="1"/>
  <c r="CD69" i="1"/>
  <c r="CC69" i="1"/>
  <c r="CB69" i="1"/>
  <c r="BU69" i="1"/>
  <c r="BT69" i="1"/>
  <c r="B69" i="1"/>
  <c r="BV69" i="1" s="1"/>
  <c r="CD68" i="1"/>
  <c r="CC68" i="1"/>
  <c r="CB68" i="1"/>
  <c r="BU68" i="1"/>
  <c r="BT68" i="1"/>
  <c r="B68" i="1"/>
  <c r="BV68" i="1" s="1"/>
  <c r="CD67" i="1"/>
  <c r="CC67" i="1"/>
  <c r="CB67" i="1"/>
  <c r="BU67" i="1"/>
  <c r="BT67" i="1"/>
  <c r="B67" i="1"/>
  <c r="BV67" i="1" s="1"/>
  <c r="CD66" i="1"/>
  <c r="CC66" i="1"/>
  <c r="CB66" i="1"/>
  <c r="BU66" i="1"/>
  <c r="BT66" i="1"/>
  <c r="B66" i="1"/>
  <c r="BV66" i="1" s="1"/>
  <c r="CD65" i="1"/>
  <c r="CC65" i="1"/>
  <c r="CB65" i="1"/>
  <c r="BU65" i="1"/>
  <c r="BT65" i="1"/>
  <c r="M65" i="1"/>
  <c r="B65" i="1"/>
  <c r="BV65" i="1" s="1"/>
  <c r="CD64" i="1"/>
  <c r="CC64" i="1"/>
  <c r="CB64" i="1"/>
  <c r="BU64" i="1"/>
  <c r="BT64" i="1"/>
  <c r="B64" i="1"/>
  <c r="BV64" i="1" s="1"/>
  <c r="CD63" i="1"/>
  <c r="CC63" i="1"/>
  <c r="CB63" i="1"/>
  <c r="BU63" i="1"/>
  <c r="BT63" i="1"/>
  <c r="M63" i="1"/>
  <c r="B63" i="1"/>
  <c r="BV63" i="1" s="1"/>
  <c r="CD62" i="1"/>
  <c r="CC62" i="1"/>
  <c r="CB62" i="1"/>
  <c r="BU62" i="1"/>
  <c r="BT62" i="1"/>
  <c r="M62" i="1" s="1"/>
  <c r="B62" i="1"/>
  <c r="BV62" i="1" s="1"/>
  <c r="CD61" i="1"/>
  <c r="CC61" i="1"/>
  <c r="CB61" i="1"/>
  <c r="BU61" i="1"/>
  <c r="BT61" i="1"/>
  <c r="B61" i="1"/>
  <c r="B70" i="1" s="1"/>
  <c r="CH57" i="1"/>
  <c r="AQ57" i="1"/>
  <c r="AP57" i="1"/>
  <c r="AN57" i="1"/>
  <c r="AL57" i="1"/>
  <c r="AK57" i="1"/>
  <c r="AI57" i="1"/>
  <c r="AH57" i="1"/>
  <c r="AF57" i="1"/>
  <c r="AE57" i="1"/>
  <c r="AC57" i="1"/>
  <c r="AB57" i="1"/>
  <c r="AA57" i="1"/>
  <c r="Z57" i="1"/>
  <c r="Y57" i="1"/>
  <c r="X57" i="1"/>
  <c r="W57" i="1"/>
  <c r="V57" i="1"/>
  <c r="U57" i="1"/>
  <c r="T57" i="1"/>
  <c r="S57" i="1"/>
  <c r="R57" i="1"/>
  <c r="P57" i="1"/>
  <c r="O57" i="1"/>
  <c r="N57" i="1"/>
  <c r="BZ57" i="1" s="1"/>
  <c r="L57" i="1"/>
  <c r="K57" i="1"/>
  <c r="J57" i="1"/>
  <c r="I57" i="1"/>
  <c r="H57" i="1"/>
  <c r="G57" i="1"/>
  <c r="F57" i="1"/>
  <c r="E57" i="1"/>
  <c r="D57" i="1"/>
  <c r="C57" i="1"/>
  <c r="CH56" i="1"/>
  <c r="CF56" i="1"/>
  <c r="CC56" i="1"/>
  <c r="BZ56" i="1"/>
  <c r="BX56" i="1"/>
  <c r="BU56" i="1"/>
  <c r="Q56" i="1"/>
  <c r="M56" i="1"/>
  <c r="B56" i="1"/>
  <c r="CH55" i="1"/>
  <c r="CE55" i="1"/>
  <c r="CD55" i="1"/>
  <c r="CB55" i="1"/>
  <c r="BZ55" i="1"/>
  <c r="BW55" i="1"/>
  <c r="BV55" i="1"/>
  <c r="BU55" i="1"/>
  <c r="Q55" i="1"/>
  <c r="M55" i="1"/>
  <c r="CF55" i="1" s="1"/>
  <c r="B55" i="1"/>
  <c r="CG55" i="1" s="1"/>
  <c r="CH54" i="1"/>
  <c r="CG54" i="1"/>
  <c r="CF54" i="1"/>
  <c r="CC54" i="1"/>
  <c r="CB54" i="1"/>
  <c r="BZ54" i="1"/>
  <c r="BX54" i="1"/>
  <c r="BW54" i="1"/>
  <c r="BU54" i="1"/>
  <c r="Q54" i="1"/>
  <c r="M54" i="1"/>
  <c r="B54" i="1"/>
  <c r="CH53" i="1"/>
  <c r="CE53" i="1"/>
  <c r="BZ53" i="1"/>
  <c r="BV53" i="1"/>
  <c r="Q53" i="1"/>
  <c r="B53" i="1"/>
  <c r="CI52" i="1"/>
  <c r="CH52" i="1"/>
  <c r="CC52" i="1"/>
  <c r="CA52" i="1"/>
  <c r="BZ52" i="1"/>
  <c r="BV52" i="1"/>
  <c r="BT52" i="1"/>
  <c r="Q52" i="1"/>
  <c r="M52" i="1"/>
  <c r="CF52" i="1" s="1"/>
  <c r="B52" i="1"/>
  <c r="CI51" i="1"/>
  <c r="CH51" i="1"/>
  <c r="CG51" i="1"/>
  <c r="CB51" i="1"/>
  <c r="CA51" i="1"/>
  <c r="BZ51" i="1"/>
  <c r="BU51" i="1"/>
  <c r="Q51" i="1"/>
  <c r="M51" i="1"/>
  <c r="B51" i="1"/>
  <c r="CI50" i="1"/>
  <c r="CH50" i="1"/>
  <c r="CG50" i="1"/>
  <c r="CF50" i="1"/>
  <c r="CC50" i="1"/>
  <c r="CB50" i="1"/>
  <c r="CA50" i="1"/>
  <c r="BZ50" i="1"/>
  <c r="BY50" i="1"/>
  <c r="BX50" i="1"/>
  <c r="BV50" i="1"/>
  <c r="BT50" i="1"/>
  <c r="Q50" i="1"/>
  <c r="M50" i="1"/>
  <c r="B50" i="1"/>
  <c r="CH49" i="1"/>
  <c r="CG49" i="1"/>
  <c r="BZ49" i="1"/>
  <c r="Q49" i="1"/>
  <c r="M49" i="1"/>
  <c r="B49" i="1"/>
  <c r="CB49" i="1" s="1"/>
  <c r="CH48" i="1"/>
  <c r="CG48" i="1"/>
  <c r="BZ48" i="1"/>
  <c r="Q48" i="1"/>
  <c r="BY48" i="1" s="1"/>
  <c r="M48" i="1"/>
  <c r="B48" i="1"/>
  <c r="BT48" i="1" s="1"/>
  <c r="CH47" i="1"/>
  <c r="CG47" i="1"/>
  <c r="CE47" i="1"/>
  <c r="CC47" i="1"/>
  <c r="CB47" i="1"/>
  <c r="BZ47" i="1"/>
  <c r="BX47" i="1"/>
  <c r="BW47" i="1"/>
  <c r="BV47" i="1"/>
  <c r="Q47" i="1"/>
  <c r="M47" i="1"/>
  <c r="B47" i="1"/>
  <c r="CG46" i="1"/>
  <c r="BX46" i="1"/>
  <c r="Q46" i="1"/>
  <c r="M46" i="1"/>
  <c r="B46" i="1"/>
  <c r="CB46" i="1" s="1"/>
  <c r="CH45" i="1"/>
  <c r="CG45" i="1"/>
  <c r="CC45" i="1"/>
  <c r="BZ45" i="1"/>
  <c r="BX45" i="1"/>
  <c r="BU45" i="1"/>
  <c r="Q45" i="1"/>
  <c r="M45" i="1"/>
  <c r="B45" i="1"/>
  <c r="CH44" i="1"/>
  <c r="BZ44" i="1"/>
  <c r="BX44" i="1"/>
  <c r="Q44" i="1"/>
  <c r="CF44" i="1" s="1"/>
  <c r="M44" i="1"/>
  <c r="B44" i="1"/>
  <c r="CG44" i="1" s="1"/>
  <c r="CH43" i="1"/>
  <c r="CG43" i="1"/>
  <c r="CE43" i="1"/>
  <c r="CC43" i="1"/>
  <c r="CB43" i="1"/>
  <c r="BZ43" i="1"/>
  <c r="BX43" i="1"/>
  <c r="BW43" i="1"/>
  <c r="BV43" i="1"/>
  <c r="BT43" i="1"/>
  <c r="Q43" i="1"/>
  <c r="CF43" i="1" s="1"/>
  <c r="B43" i="1"/>
  <c r="CD43" i="1" s="1"/>
  <c r="CH42" i="1"/>
  <c r="BZ42" i="1"/>
  <c r="Q42" i="1"/>
  <c r="M42" i="1"/>
  <c r="B42" i="1"/>
  <c r="CH41" i="1"/>
  <c r="CE41" i="1"/>
  <c r="CD41" i="1"/>
  <c r="BZ41" i="1"/>
  <c r="BW41" i="1"/>
  <c r="BU41" i="1"/>
  <c r="Q41" i="1"/>
  <c r="CF41" i="1" s="1"/>
  <c r="B41" i="1"/>
  <c r="CH40" i="1"/>
  <c r="BZ40" i="1"/>
  <c r="Q40" i="1"/>
  <c r="M40" i="1"/>
  <c r="B40" i="1"/>
  <c r="CH39" i="1"/>
  <c r="CD39" i="1"/>
  <c r="BZ39" i="1"/>
  <c r="BX39" i="1"/>
  <c r="Q39" i="1"/>
  <c r="M39" i="1"/>
  <c r="B39" i="1"/>
  <c r="CE39" i="1" s="1"/>
  <c r="CH38" i="1"/>
  <c r="CG38" i="1"/>
  <c r="CE38" i="1"/>
  <c r="CC38" i="1"/>
  <c r="CB38" i="1"/>
  <c r="BZ38" i="1"/>
  <c r="BX38" i="1"/>
  <c r="BW38" i="1"/>
  <c r="BV38" i="1"/>
  <c r="BT38" i="1"/>
  <c r="Q38" i="1"/>
  <c r="CF38" i="1" s="1"/>
  <c r="B38" i="1"/>
  <c r="CD38" i="1" s="1"/>
  <c r="CH37" i="1"/>
  <c r="CG37" i="1"/>
  <c r="CD37" i="1"/>
  <c r="CB37" i="1"/>
  <c r="BZ37" i="1"/>
  <c r="BY37" i="1"/>
  <c r="BW37" i="1"/>
  <c r="BT37" i="1"/>
  <c r="Q37" i="1"/>
  <c r="B37" i="1"/>
  <c r="CH36" i="1"/>
  <c r="CE36" i="1"/>
  <c r="CD36" i="1"/>
  <c r="CC36" i="1"/>
  <c r="BZ36" i="1"/>
  <c r="BX36" i="1"/>
  <c r="BV36" i="1"/>
  <c r="BT36" i="1"/>
  <c r="Q36" i="1"/>
  <c r="M36" i="1"/>
  <c r="BY36" i="1" s="1"/>
  <c r="B36" i="1"/>
  <c r="CH35" i="1"/>
  <c r="CG35" i="1"/>
  <c r="CF35" i="1"/>
  <c r="CE35" i="1"/>
  <c r="CC35" i="1"/>
  <c r="CB35" i="1"/>
  <c r="BZ35" i="1"/>
  <c r="BX35" i="1"/>
  <c r="BW35" i="1"/>
  <c r="BV35" i="1"/>
  <c r="BT35" i="1"/>
  <c r="Q35" i="1"/>
  <c r="B35" i="1"/>
  <c r="CD35" i="1" s="1"/>
  <c r="CH34" i="1"/>
  <c r="CC34" i="1"/>
  <c r="BZ34" i="1"/>
  <c r="BX34" i="1"/>
  <c r="BU34" i="1"/>
  <c r="Q34" i="1"/>
  <c r="M34" i="1"/>
  <c r="CF34" i="1" s="1"/>
  <c r="B34" i="1"/>
  <c r="CH33" i="1"/>
  <c r="CC33" i="1"/>
  <c r="BZ33" i="1"/>
  <c r="BT33" i="1"/>
  <c r="Q33" i="1"/>
  <c r="M33" i="1"/>
  <c r="B33" i="1"/>
  <c r="CH32" i="1"/>
  <c r="CE32" i="1"/>
  <c r="BZ32" i="1"/>
  <c r="BV32" i="1"/>
  <c r="Q32" i="1"/>
  <c r="M32" i="1"/>
  <c r="B32" i="1"/>
  <c r="CD32" i="1" s="1"/>
  <c r="CH31" i="1"/>
  <c r="CG31" i="1"/>
  <c r="CC31" i="1"/>
  <c r="BZ31" i="1"/>
  <c r="BT31" i="1"/>
  <c r="Q31" i="1"/>
  <c r="M31" i="1"/>
  <c r="B31" i="1"/>
  <c r="CH30" i="1"/>
  <c r="CE30" i="1"/>
  <c r="BZ30" i="1"/>
  <c r="BV30" i="1"/>
  <c r="Q30" i="1"/>
  <c r="M30" i="1"/>
  <c r="B30" i="1"/>
  <c r="CD30" i="1" s="1"/>
  <c r="CH29" i="1"/>
  <c r="CG29" i="1"/>
  <c r="CC29" i="1"/>
  <c r="BZ29" i="1"/>
  <c r="BT29" i="1"/>
  <c r="Q29" i="1"/>
  <c r="M29" i="1"/>
  <c r="B29" i="1"/>
  <c r="CH28" i="1"/>
  <c r="CG28" i="1"/>
  <c r="CE28" i="1"/>
  <c r="CC28" i="1"/>
  <c r="CB28" i="1"/>
  <c r="BZ28" i="1"/>
  <c r="BX28" i="1"/>
  <c r="BW28" i="1"/>
  <c r="BV28" i="1"/>
  <c r="BT28" i="1"/>
  <c r="Q28" i="1"/>
  <c r="CF28" i="1" s="1"/>
  <c r="B28" i="1"/>
  <c r="CD28" i="1" s="1"/>
  <c r="CH27" i="1"/>
  <c r="CF27" i="1"/>
  <c r="CD27" i="1"/>
  <c r="CB27" i="1"/>
  <c r="BZ27" i="1"/>
  <c r="BW27" i="1"/>
  <c r="BU27" i="1"/>
  <c r="Q27" i="1"/>
  <c r="M27" i="1"/>
  <c r="BY27" i="1" s="1"/>
  <c r="B27" i="1"/>
  <c r="CE27" i="1" s="1"/>
  <c r="CH26" i="1"/>
  <c r="CE26" i="1"/>
  <c r="CD26" i="1"/>
  <c r="CB26" i="1"/>
  <c r="BZ26" i="1"/>
  <c r="BW26" i="1"/>
  <c r="BV26" i="1"/>
  <c r="BU26" i="1"/>
  <c r="Q26" i="1"/>
  <c r="M26" i="1"/>
  <c r="CF26" i="1" s="1"/>
  <c r="B26" i="1"/>
  <c r="CG26" i="1" s="1"/>
  <c r="CH25" i="1"/>
  <c r="CF25" i="1"/>
  <c r="CD25" i="1"/>
  <c r="CB25" i="1"/>
  <c r="BZ25" i="1"/>
  <c r="BW25" i="1"/>
  <c r="BU25" i="1"/>
  <c r="Q25" i="1"/>
  <c r="M25" i="1"/>
  <c r="BY25" i="1" s="1"/>
  <c r="B25" i="1"/>
  <c r="CE25" i="1" s="1"/>
  <c r="CH24" i="1"/>
  <c r="CE24" i="1"/>
  <c r="CD24" i="1"/>
  <c r="CB24" i="1"/>
  <c r="BZ24" i="1"/>
  <c r="BW24" i="1"/>
  <c r="BV24" i="1"/>
  <c r="BU24" i="1"/>
  <c r="Q24" i="1"/>
  <c r="M24" i="1"/>
  <c r="CF24" i="1" s="1"/>
  <c r="B24" i="1"/>
  <c r="CG24" i="1" s="1"/>
  <c r="CG23" i="1"/>
  <c r="CE23" i="1"/>
  <c r="CC23" i="1"/>
  <c r="CB23" i="1"/>
  <c r="BW23" i="1"/>
  <c r="BV23" i="1"/>
  <c r="BU23" i="1"/>
  <c r="Q23" i="1"/>
  <c r="M23" i="1"/>
  <c r="CF23" i="1" s="1"/>
  <c r="B23" i="1"/>
  <c r="CD23" i="1" s="1"/>
  <c r="CH22" i="1"/>
  <c r="CF22" i="1"/>
  <c r="CD22" i="1"/>
  <c r="CB22" i="1"/>
  <c r="BZ22" i="1"/>
  <c r="BW22" i="1"/>
  <c r="BU22" i="1"/>
  <c r="Q22" i="1"/>
  <c r="M22" i="1"/>
  <c r="BY22" i="1" s="1"/>
  <c r="B22" i="1"/>
  <c r="CE22" i="1" s="1"/>
  <c r="CG21" i="1"/>
  <c r="CE21" i="1"/>
  <c r="CC21" i="1"/>
  <c r="BW21" i="1"/>
  <c r="BU21" i="1"/>
  <c r="Q21" i="1"/>
  <c r="M21" i="1"/>
  <c r="BY21" i="1" s="1"/>
  <c r="B21" i="1"/>
  <c r="CF21" i="1" s="1"/>
  <c r="CH20" i="1"/>
  <c r="CE20" i="1"/>
  <c r="CD20" i="1"/>
  <c r="CB20" i="1"/>
  <c r="BZ20" i="1"/>
  <c r="BW20" i="1"/>
  <c r="BV20" i="1"/>
  <c r="BU20" i="1"/>
  <c r="Q20" i="1"/>
  <c r="M20" i="1"/>
  <c r="CF20" i="1" s="1"/>
  <c r="B20" i="1"/>
  <c r="CG20" i="1" s="1"/>
  <c r="CG19" i="1"/>
  <c r="CE19" i="1"/>
  <c r="CC19" i="1"/>
  <c r="CB19" i="1"/>
  <c r="BY19" i="1"/>
  <c r="BW19" i="1"/>
  <c r="BV19" i="1"/>
  <c r="BU19" i="1"/>
  <c r="Q19" i="1"/>
  <c r="M19" i="1"/>
  <c r="CF19" i="1" s="1"/>
  <c r="B19" i="1"/>
  <c r="CD19" i="1" s="1"/>
  <c r="CH18" i="1"/>
  <c r="CF18" i="1"/>
  <c r="CD18" i="1"/>
  <c r="CB18" i="1"/>
  <c r="BZ18" i="1"/>
  <c r="BW18" i="1"/>
  <c r="BU18" i="1"/>
  <c r="Q18" i="1"/>
  <c r="M18" i="1"/>
  <c r="BY18" i="1" s="1"/>
  <c r="B18" i="1"/>
  <c r="CE18" i="1" s="1"/>
  <c r="CH17" i="1"/>
  <c r="CE17" i="1"/>
  <c r="CD17" i="1"/>
  <c r="CB17" i="1"/>
  <c r="BZ17" i="1"/>
  <c r="BW17" i="1"/>
  <c r="BV17" i="1"/>
  <c r="BU17" i="1"/>
  <c r="Q17" i="1"/>
  <c r="M17" i="1"/>
  <c r="CF17" i="1" s="1"/>
  <c r="B17" i="1"/>
  <c r="CG17" i="1" s="1"/>
  <c r="CH16" i="1"/>
  <c r="CD16" i="1"/>
  <c r="CB16" i="1"/>
  <c r="BZ16" i="1"/>
  <c r="BW16" i="1"/>
  <c r="BU16" i="1"/>
  <c r="Q16" i="1"/>
  <c r="M16" i="1"/>
  <c r="CF16" i="1" s="1"/>
  <c r="B16" i="1"/>
  <c r="CE16" i="1" s="1"/>
  <c r="CH15" i="1"/>
  <c r="CF15" i="1"/>
  <c r="CE15" i="1"/>
  <c r="CD15" i="1"/>
  <c r="CB15" i="1"/>
  <c r="BZ15" i="1"/>
  <c r="BY15" i="1"/>
  <c r="BW15" i="1"/>
  <c r="BV15" i="1"/>
  <c r="BU15" i="1"/>
  <c r="Q15" i="1"/>
  <c r="M15" i="1"/>
  <c r="B15" i="1"/>
  <c r="CG15" i="1" s="1"/>
  <c r="M14" i="1"/>
  <c r="B14" i="1"/>
  <c r="CE14" i="1" s="1"/>
  <c r="CH13" i="1"/>
  <c r="CC13" i="1"/>
  <c r="BZ13" i="1"/>
  <c r="BT13" i="1"/>
  <c r="Q13" i="1"/>
  <c r="M13" i="1"/>
  <c r="B13" i="1"/>
  <c r="CH12" i="1"/>
  <c r="CC12" i="1"/>
  <c r="BZ12" i="1"/>
  <c r="BT12" i="1"/>
  <c r="Q12" i="1"/>
  <c r="Q57" i="1" s="1"/>
  <c r="M12" i="1"/>
  <c r="B12" i="1"/>
  <c r="A5" i="1"/>
  <c r="A4" i="1"/>
  <c r="A3" i="1"/>
  <c r="A2" i="1"/>
  <c r="A169" i="4" l="1"/>
  <c r="A200" i="4"/>
  <c r="AR57" i="3"/>
  <c r="BW14" i="1"/>
  <c r="CD13" i="1"/>
  <c r="BY13" i="1"/>
  <c r="BU13" i="1"/>
  <c r="CF13" i="1"/>
  <c r="CB13" i="1"/>
  <c r="BW13" i="1"/>
  <c r="CE13" i="1"/>
  <c r="BY14" i="1"/>
  <c r="BY16" i="1"/>
  <c r="BY17" i="1"/>
  <c r="B57" i="1"/>
  <c r="CF12" i="1"/>
  <c r="CB12" i="1"/>
  <c r="BW12" i="1"/>
  <c r="CD12" i="1"/>
  <c r="BY12" i="1"/>
  <c r="BU12" i="1"/>
  <c r="BV12" i="1"/>
  <c r="AR12" i="1" s="1"/>
  <c r="CE12" i="1"/>
  <c r="BX13" i="1"/>
  <c r="CG13" i="1"/>
  <c r="CC14" i="1"/>
  <c r="BY24" i="1"/>
  <c r="CF29" i="1"/>
  <c r="CB29" i="1"/>
  <c r="BW29" i="1"/>
  <c r="CE29" i="1"/>
  <c r="BV29" i="1"/>
  <c r="CD29" i="1"/>
  <c r="BY29" i="1"/>
  <c r="BU29" i="1"/>
  <c r="BX29" i="1"/>
  <c r="CF31" i="1"/>
  <c r="CB31" i="1"/>
  <c r="BW31" i="1"/>
  <c r="CE31" i="1"/>
  <c r="BV31" i="1"/>
  <c r="CD31" i="1"/>
  <c r="BY31" i="1"/>
  <c r="BU31" i="1"/>
  <c r="AR31" i="1" s="1"/>
  <c r="BX31" i="1"/>
  <c r="CG33" i="1"/>
  <c r="CF33" i="1"/>
  <c r="CB33" i="1"/>
  <c r="BW33" i="1"/>
  <c r="CE33" i="1"/>
  <c r="BV33" i="1"/>
  <c r="CD33" i="1"/>
  <c r="BY33" i="1"/>
  <c r="BU33" i="1"/>
  <c r="BX33" i="1"/>
  <c r="BX12" i="1"/>
  <c r="CG12" i="1"/>
  <c r="BU14" i="1"/>
  <c r="BY20" i="1"/>
  <c r="BY23" i="1"/>
  <c r="CD14" i="1"/>
  <c r="BX14" i="1"/>
  <c r="BT14" i="1"/>
  <c r="AR14" i="1" s="1"/>
  <c r="CF14" i="1"/>
  <c r="CB14" i="1"/>
  <c r="BV14" i="1"/>
  <c r="CG14" i="1"/>
  <c r="BV13" i="1"/>
  <c r="AR13" i="1" s="1"/>
  <c r="BY26" i="1"/>
  <c r="AR29" i="1"/>
  <c r="AR33" i="1"/>
  <c r="CD40" i="1"/>
  <c r="BY40" i="1"/>
  <c r="BU40" i="1"/>
  <c r="BT40" i="1"/>
  <c r="CF40" i="1"/>
  <c r="CE42" i="1"/>
  <c r="BV42" i="1"/>
  <c r="BT42" i="1"/>
  <c r="BY42" i="1"/>
  <c r="CD42" i="1"/>
  <c r="M75" i="1"/>
  <c r="M57" i="1"/>
  <c r="BT16" i="1"/>
  <c r="AR16" i="1" s="1"/>
  <c r="BX16" i="1"/>
  <c r="CC16" i="1"/>
  <c r="CG16" i="1"/>
  <c r="BT18" i="1"/>
  <c r="AR18" i="1" s="1"/>
  <c r="BX18" i="1"/>
  <c r="CC18" i="1"/>
  <c r="CG18" i="1"/>
  <c r="BT21" i="1"/>
  <c r="AR21" i="1" s="1"/>
  <c r="BX21" i="1"/>
  <c r="CD21" i="1"/>
  <c r="BT22" i="1"/>
  <c r="BX22" i="1"/>
  <c r="CC22" i="1"/>
  <c r="CG22" i="1"/>
  <c r="BT25" i="1"/>
  <c r="BX25" i="1"/>
  <c r="CC25" i="1"/>
  <c r="CG25" i="1"/>
  <c r="BT27" i="1"/>
  <c r="BX27" i="1"/>
  <c r="CC27" i="1"/>
  <c r="CG27" i="1"/>
  <c r="BW30" i="1"/>
  <c r="CB30" i="1"/>
  <c r="CF30" i="1"/>
  <c r="BW32" i="1"/>
  <c r="CB32" i="1"/>
  <c r="CF32" i="1"/>
  <c r="CE34" i="1"/>
  <c r="BV34" i="1"/>
  <c r="BT34" i="1"/>
  <c r="BY34" i="1"/>
  <c r="CD34" i="1"/>
  <c r="CE37" i="1"/>
  <c r="BV37" i="1"/>
  <c r="BU37" i="1"/>
  <c r="AR37" i="1" s="1"/>
  <c r="CF37" i="1"/>
  <c r="BT39" i="1"/>
  <c r="BY39" i="1"/>
  <c r="BV40" i="1"/>
  <c r="CB40" i="1"/>
  <c r="CG40" i="1"/>
  <c r="BY41" i="1"/>
  <c r="BU42" i="1"/>
  <c r="CF42" i="1"/>
  <c r="BT44" i="1"/>
  <c r="BT49" i="1"/>
  <c r="CE51" i="1"/>
  <c r="BW51" i="1"/>
  <c r="CC51" i="1"/>
  <c r="BY51" i="1"/>
  <c r="BT51" i="1"/>
  <c r="CF51" i="1"/>
  <c r="BV51" i="1"/>
  <c r="BX51" i="1"/>
  <c r="CD51" i="1"/>
  <c r="CG53" i="1"/>
  <c r="CC53" i="1"/>
  <c r="BX53" i="1"/>
  <c r="BT53" i="1"/>
  <c r="CD53" i="1"/>
  <c r="BW53" i="1"/>
  <c r="CF53" i="1"/>
  <c r="BU53" i="1"/>
  <c r="BY53" i="1"/>
  <c r="BW74" i="1"/>
  <c r="BT30" i="1"/>
  <c r="BX30" i="1"/>
  <c r="CC30" i="1"/>
  <c r="CG30" i="1"/>
  <c r="BT32" i="1"/>
  <c r="BX32" i="1"/>
  <c r="CC32" i="1"/>
  <c r="CG32" i="1"/>
  <c r="CF39" i="1"/>
  <c r="CB39" i="1"/>
  <c r="BW39" i="1"/>
  <c r="BU39" i="1"/>
  <c r="CG39" i="1"/>
  <c r="BW40" i="1"/>
  <c r="CC40" i="1"/>
  <c r="BW42" i="1"/>
  <c r="CB42" i="1"/>
  <c r="CG42" i="1"/>
  <c r="CD44" i="1"/>
  <c r="BY44" i="1"/>
  <c r="CC44" i="1"/>
  <c r="BW44" i="1"/>
  <c r="BU44" i="1"/>
  <c r="CB44" i="1"/>
  <c r="CE46" i="1"/>
  <c r="BY46" i="1"/>
  <c r="BU46" i="1"/>
  <c r="CC46" i="1"/>
  <c r="BV46" i="1"/>
  <c r="BT46" i="1"/>
  <c r="CD46" i="1"/>
  <c r="CF48" i="1"/>
  <c r="CB48" i="1"/>
  <c r="BW48" i="1"/>
  <c r="CC48" i="1"/>
  <c r="BV48" i="1"/>
  <c r="AR48" i="1" s="1"/>
  <c r="BU48" i="1"/>
  <c r="CD48" i="1"/>
  <c r="CD49" i="1"/>
  <c r="BY49" i="1"/>
  <c r="BU49" i="1"/>
  <c r="CE49" i="1"/>
  <c r="BX49" i="1"/>
  <c r="BV49" i="1"/>
  <c r="CC49" i="1"/>
  <c r="BY52" i="1"/>
  <c r="BY55" i="1"/>
  <c r="CC76" i="1"/>
  <c r="BU76" i="1"/>
  <c r="CB76" i="1"/>
  <c r="BT76" i="1"/>
  <c r="BT15" i="1"/>
  <c r="AR15" i="1" s="1"/>
  <c r="BX15" i="1"/>
  <c r="CC15" i="1"/>
  <c r="BV16" i="1"/>
  <c r="BT17" i="1"/>
  <c r="AR17" i="1" s="1"/>
  <c r="BX17" i="1"/>
  <c r="CC17" i="1"/>
  <c r="BV18" i="1"/>
  <c r="BT19" i="1"/>
  <c r="AR19" i="1" s="1"/>
  <c r="BX19" i="1"/>
  <c r="BT20" i="1"/>
  <c r="AR20" i="1" s="1"/>
  <c r="BX20" i="1"/>
  <c r="CC20" i="1"/>
  <c r="BV21" i="1"/>
  <c r="CB21" i="1"/>
  <c r="BV22" i="1"/>
  <c r="BT23" i="1"/>
  <c r="AR23" i="1" s="1"/>
  <c r="BX23" i="1"/>
  <c r="BT24" i="1"/>
  <c r="AR24" i="1" s="1"/>
  <c r="BX24" i="1"/>
  <c r="CC24" i="1"/>
  <c r="BV25" i="1"/>
  <c r="BT26" i="1"/>
  <c r="AR26" i="1" s="1"/>
  <c r="BX26" i="1"/>
  <c r="CC26" i="1"/>
  <c r="BV27" i="1"/>
  <c r="BU28" i="1"/>
  <c r="AR28" i="1" s="1"/>
  <c r="BY28" i="1"/>
  <c r="BU30" i="1"/>
  <c r="BY30" i="1"/>
  <c r="BU32" i="1"/>
  <c r="BY32" i="1"/>
  <c r="BW34" i="1"/>
  <c r="CB34" i="1"/>
  <c r="CG34" i="1"/>
  <c r="CF36" i="1"/>
  <c r="CB36" i="1"/>
  <c r="BW36" i="1"/>
  <c r="BU36" i="1"/>
  <c r="AR36" i="1" s="1"/>
  <c r="CG36" i="1"/>
  <c r="BX37" i="1"/>
  <c r="CC37" i="1"/>
  <c r="BV39" i="1"/>
  <c r="CC39" i="1"/>
  <c r="BX40" i="1"/>
  <c r="CE40" i="1"/>
  <c r="CG41" i="1"/>
  <c r="CC41" i="1"/>
  <c r="BX41" i="1"/>
  <c r="BT41" i="1"/>
  <c r="BV41" i="1"/>
  <c r="CB41" i="1"/>
  <c r="BX42" i="1"/>
  <c r="CC42" i="1"/>
  <c r="BV44" i="1"/>
  <c r="CE44" i="1"/>
  <c r="CF45" i="1"/>
  <c r="CB45" i="1"/>
  <c r="BW45" i="1"/>
  <c r="CE45" i="1"/>
  <c r="BY45" i="1"/>
  <c r="BT45" i="1"/>
  <c r="BV45" i="1"/>
  <c r="CD45" i="1"/>
  <c r="BW46" i="1"/>
  <c r="CF46" i="1"/>
  <c r="BX48" i="1"/>
  <c r="CE48" i="1"/>
  <c r="BW49" i="1"/>
  <c r="CF49" i="1"/>
  <c r="CB53" i="1"/>
  <c r="M64" i="1"/>
  <c r="BV76" i="1"/>
  <c r="CE52" i="1"/>
  <c r="BW52" i="1"/>
  <c r="AR52" i="1" s="1"/>
  <c r="BU52" i="1"/>
  <c r="CD52" i="1"/>
  <c r="CE56" i="1"/>
  <c r="BV56" i="1"/>
  <c r="BT56" i="1"/>
  <c r="BY56" i="1"/>
  <c r="CD56" i="1"/>
  <c r="CD70" i="1"/>
  <c r="BU70" i="1"/>
  <c r="CC70" i="1"/>
  <c r="BT70" i="1"/>
  <c r="M70" i="1" s="1"/>
  <c r="M66" i="1"/>
  <c r="M68" i="1"/>
  <c r="CC74" i="1"/>
  <c r="BU74" i="1"/>
  <c r="CC81" i="1"/>
  <c r="CB74" i="1"/>
  <c r="BT74" i="1"/>
  <c r="CD74" i="1"/>
  <c r="BW105" i="1"/>
  <c r="BW107" i="1"/>
  <c r="BW109" i="1"/>
  <c r="Q111" i="1"/>
  <c r="CD111" i="1" s="1"/>
  <c r="BU35" i="1"/>
  <c r="BY35" i="1"/>
  <c r="AR35" i="1" s="1"/>
  <c r="BU38" i="1"/>
  <c r="BY38" i="1"/>
  <c r="BU43" i="1"/>
  <c r="BY43" i="1"/>
  <c r="CD47" i="1"/>
  <c r="BY47" i="1"/>
  <c r="BU47" i="1"/>
  <c r="BT47" i="1"/>
  <c r="AR47" i="1" s="1"/>
  <c r="CF47" i="1"/>
  <c r="CE50" i="1"/>
  <c r="BW50" i="1"/>
  <c r="BU50" i="1"/>
  <c r="AR50" i="1" s="1"/>
  <c r="CD50" i="1"/>
  <c r="BX52" i="1"/>
  <c r="CB52" i="1"/>
  <c r="CG52" i="1"/>
  <c r="CE54" i="1"/>
  <c r="BV54" i="1"/>
  <c r="BT54" i="1"/>
  <c r="BY54" i="1"/>
  <c r="CD54" i="1"/>
  <c r="BW56" i="1"/>
  <c r="CB56" i="1"/>
  <c r="CG56" i="1"/>
  <c r="M67" i="1"/>
  <c r="M69" i="1"/>
  <c r="BV70" i="1"/>
  <c r="BV74" i="1"/>
  <c r="CC78" i="1"/>
  <c r="BU78" i="1"/>
  <c r="CB78" i="1"/>
  <c r="BT78" i="1"/>
  <c r="M78" i="1" s="1"/>
  <c r="CD78" i="1"/>
  <c r="CC111" i="1"/>
  <c r="BU111" i="1"/>
  <c r="CB111" i="1"/>
  <c r="BT111" i="1"/>
  <c r="BW111" i="1"/>
  <c r="BT55" i="1"/>
  <c r="BX55" i="1"/>
  <c r="CC55" i="1"/>
  <c r="BV61" i="1"/>
  <c r="M61" i="1" s="1"/>
  <c r="BV75" i="1"/>
  <c r="BV77" i="1"/>
  <c r="M77" i="1" s="1"/>
  <c r="BT105" i="1"/>
  <c r="Y105" i="1" s="1"/>
  <c r="CB105" i="1"/>
  <c r="BT106" i="1"/>
  <c r="Y106" i="1" s="1"/>
  <c r="BT107" i="1"/>
  <c r="Y107" i="1" s="1"/>
  <c r="BT108" i="1"/>
  <c r="Y108" i="1" s="1"/>
  <c r="BT109" i="1"/>
  <c r="Y109" i="1" s="1"/>
  <c r="BT110" i="1"/>
  <c r="Y110" i="1" s="1"/>
  <c r="M74" i="1" l="1"/>
  <c r="AR32" i="1"/>
  <c r="AR30" i="1"/>
  <c r="CE57" i="1"/>
  <c r="BV57" i="1"/>
  <c r="CG57" i="1"/>
  <c r="CB57" i="1"/>
  <c r="BU57" i="1"/>
  <c r="CD57" i="1"/>
  <c r="BX57" i="1"/>
  <c r="CC57" i="1"/>
  <c r="BY57" i="1"/>
  <c r="BW57" i="1"/>
  <c r="CF57" i="1"/>
  <c r="BT57" i="1"/>
  <c r="AR55" i="1"/>
  <c r="AR54" i="1"/>
  <c r="AR43" i="1"/>
  <c r="AR56" i="1"/>
  <c r="M76" i="1"/>
  <c r="AR49" i="1"/>
  <c r="AR34" i="1"/>
  <c r="AR27" i="1"/>
  <c r="AR25" i="1"/>
  <c r="AR22" i="1"/>
  <c r="A169" i="1"/>
  <c r="AR46" i="1"/>
  <c r="AR44" i="1"/>
  <c r="AR39" i="1"/>
  <c r="AR42" i="1"/>
  <c r="AR40" i="1"/>
  <c r="Y111" i="1"/>
  <c r="AR38" i="1"/>
  <c r="AR45" i="1"/>
  <c r="AR41" i="1"/>
  <c r="AR53" i="1"/>
  <c r="AR51" i="1"/>
  <c r="A200" i="1"/>
  <c r="AR57" i="1" l="1"/>
</calcChain>
</file>

<file path=xl/sharedStrings.xml><?xml version="1.0" encoding="utf-8"?>
<sst xmlns="http://schemas.openxmlformats.org/spreadsheetml/2006/main" count="7815" uniqueCount="153">
  <si>
    <t>SERVICIO DE SALUD</t>
  </si>
  <si>
    <t>REM-07.  ATENCIÓN  DE ESPECIALIDADES</t>
  </si>
  <si>
    <t>SECCIÓN A.2 : CONSULTAS REALIZADAS SEGÚN MODALIDAD DE FINANCIAMIENTO, INFORMADAS EN SECCIÓN A.1</t>
  </si>
  <si>
    <t>SECCIÓN A.3 : 
CONSULTAS REALIZADAS EN APS E INFORMADAS EN SECCIÓN A.1</t>
  </si>
  <si>
    <t>SECCIÓN A.4 : 
CONSULTAS REALIZADAS POR COMPRA DE SERVICIO (No incluir en sección A.1)</t>
  </si>
  <si>
    <t>SECCIÓN A.5 : 
CONSULTAS REALIZADAS POR OPERATIVOS (No incluir en sección A.1)</t>
  </si>
  <si>
    <t>SECCIÓN A.6
TOTAL INTERCONSULTAS GENERADAS EN APS PARA DERIVACIÓN ESPECIALIDAD</t>
  </si>
  <si>
    <t>SECCIÓN A.1 : CONSULTAS MÉDICAS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</si>
  <si>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</si>
  <si>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</si>
  <si>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</si>
  <si>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</si>
  <si>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</si>
  <si>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</si>
  <si>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</si>
  <si>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POR 
HONORARIOS</t>
  </si>
  <si>
    <t>POR
CONSULTO-
RES DE 
LLAMADA</t>
  </si>
  <si>
    <t>CONTRA-
TADOS POR 
EL ESTABLE-
CIMIENTO O DIRECCIÓN DEL SERVICIO</t>
  </si>
  <si>
    <t>ESPECIALIS-
TAS DE 
HOSPITALES</t>
  </si>
  <si>
    <t>COMPRA DE SERVICIO (APS)</t>
  </si>
  <si>
    <t>COMPRA DE SERVICIO (ATENCIÓN DE ESPECIALIDAD) (INCLUYE DFL 36)</t>
  </si>
  <si>
    <t>CONSULTAS MÉDICAS POR OPERATIVOS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</si>
  <si>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</si>
  <si>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</si>
  <si>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</si>
  <si>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</si>
  <si>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</si>
  <si>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</si>
  <si>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</si>
  <si>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 xml:space="preserve">Menos 10 </t>
  </si>
  <si>
    <t>10 - 14</t>
  </si>
  <si>
    <t>15 - 19</t>
  </si>
  <si>
    <t>20 - 24</t>
  </si>
  <si>
    <t>25 - 64</t>
  </si>
  <si>
    <t>65 y más</t>
  </si>
  <si>
    <t>Menos 15 años</t>
  </si>
  <si>
    <t>De 15 y más años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</si>
  <si>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</si>
  <si>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</si>
  <si>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</si>
  <si>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</si>
  <si>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</si>
  <si>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</si>
  <si>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</si>
  <si>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</si>
  <si>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</si>
  <si>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Pediatría</t>
  </si>
  <si>
    <t>Medicina Interna</t>
  </si>
  <si>
    <t>Neonatología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</si>
  <si>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</si>
  <si>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</si>
  <si>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</si>
  <si>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</si>
  <si>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Genética </t>
  </si>
  <si>
    <t xml:space="preserve">Hematología </t>
  </si>
  <si>
    <t>Hematología Oncológica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</si>
  <si>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</si>
  <si>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</si>
  <si>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</si>
  <si>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</si>
  <si>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</si>
  <si>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</si>
  <si>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</si>
  <si>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</si>
  <si>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</si>
  <si>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</si>
  <si>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</si>
  <si>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</si>
  <si>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</si>
  <si>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</si>
  <si>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</si>
  <si>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</si>
  <si>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</si>
  <si>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</si>
  <si>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</si>
  <si>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</si>
  <si>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</si>
  <si>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</si>
  <si>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</si>
  <si>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</si>
  <si>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</si>
  <si>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</si>
  <si>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</si>
  <si>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</si>
  <si>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</si>
  <si>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</si>
  <si>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</si>
  <si>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>Salud Ocupacional</t>
  </si>
  <si>
    <t xml:space="preserve">Traumatología </t>
  </si>
  <si>
    <t xml:space="preserve">Urología </t>
  </si>
  <si>
    <t>Medicina Familiar</t>
  </si>
  <si>
    <t>SECCIÓN B: CONSULTAS Y CONTROLES POR OTROS PROFESIONALES EN ESPECIALIDAD (NIVEL SECUNDARIO)</t>
  </si>
  <si>
    <t>PROFESIONAL</t>
  </si>
  <si>
    <t xml:space="preserve">TOTAL </t>
  </si>
  <si>
    <t>POR EDAD (en año)</t>
  </si>
  <si>
    <t>A BENEFI-CIARIOS</t>
  </si>
  <si>
    <t>TOTAL CONTROLES</t>
  </si>
  <si>
    <t>Menos 10</t>
  </si>
  <si>
    <t xml:space="preserve">Hombres </t>
  </si>
  <si>
    <t>ENFERMERA</t>
  </si>
  <si>
    <t>MATRONA</t>
  </si>
  <si>
    <t>NUTRICIONISTA</t>
  </si>
  <si>
    <t>PSICÓLOGO</t>
  </si>
  <si>
    <t>FONOAUDIÓLOGO</t>
  </si>
  <si>
    <t>KINESIÓLOGO</t>
  </si>
  <si>
    <t>TERAPEUTA OCUPACIONAL</t>
  </si>
  <si>
    <t>TECNÓLOGO MÉDICO</t>
  </si>
  <si>
    <t>ASISTENTE  SOCIAL</t>
  </si>
  <si>
    <t>SECCIÓN C: CONSULTAS INFECCIÓN TRANSMISIÓN SEXUAL (ITS) Y CONTROLES DE SALUD SEXUAL EN EL NIVEL SECUNDARIO (Incluidos en Sección B)</t>
  </si>
  <si>
    <t>ACTIVIDAD</t>
  </si>
  <si>
    <t>CONSULTAS  INFECCIÓN TRANSMISIÓN SEXUAL  (ITS) (excluir VIH/SIDA)</t>
  </si>
  <si>
    <t>CONSULTAS VIH/SIDA</t>
  </si>
  <si>
    <t>PSICOLOGO</t>
  </si>
  <si>
    <t>CONTROLES DE SALUD A PERSONAS QUE EJERCEN COMERCIO SEXUAL</t>
  </si>
  <si>
    <t>SECCIÓN D: PROGRAMA DE RESOLUTIVIDAD ATENCIÓN PRIMARIA DE SALUD (Incluidas en la Secciones A.4 )</t>
  </si>
  <si>
    <t>ESPECIALIDAD</t>
  </si>
  <si>
    <t xml:space="preserve">CONSULTAS
REALIZADAS (Incluidas en sección A.4)
</t>
  </si>
  <si>
    <t>Oftalmología</t>
  </si>
  <si>
    <t>SECCIÓN E: CONSULTORÍAS DE MEDICOS ESPECIALISTAS DEL NIVEL SECUNDARIO EN APS</t>
  </si>
  <si>
    <t>ESPECIALIDADES</t>
  </si>
  <si>
    <t>Nº CONSUL-TORIAS</t>
  </si>
  <si>
    <t>Nº DE CASOS REVISADOS POR EL EQUIPO</t>
  </si>
  <si>
    <t>Nº DE CASOS ATENDIDOS</t>
  </si>
  <si>
    <t>Neurología</t>
  </si>
  <si>
    <t>Dermatología</t>
  </si>
  <si>
    <t>Neurocirugía</t>
  </si>
  <si>
    <t>Gastroenterología</t>
  </si>
  <si>
    <t>Cardiología</t>
  </si>
  <si>
    <t>Endocrinología</t>
  </si>
  <si>
    <t>Traumatología</t>
  </si>
  <si>
    <t>Urología</t>
  </si>
  <si>
    <t>Patología Mamaria</t>
  </si>
  <si>
    <t>Cirugía General</t>
  </si>
  <si>
    <t>Otras</t>
  </si>
  <si>
    <t>SECCIÓN F: CONSULTAS MÉDICAS RESUELTAS POR TELEMEDICINA</t>
  </si>
  <si>
    <t>COMPRAS DE SERVICIO*</t>
  </si>
  <si>
    <t>INTERCONSULTAS GENERADAS EN LA APS Y  RESUELTAS POR ESTA MODALIDAD**</t>
  </si>
  <si>
    <t xml:space="preserve"> AL SISTEMA</t>
  </si>
  <si>
    <t xml:space="preserve"> AL  EXTRA-SISTEMA</t>
  </si>
  <si>
    <t xml:space="preserve">TeleCardiología </t>
  </si>
  <si>
    <t xml:space="preserve">TeleDermatología </t>
  </si>
  <si>
    <t xml:space="preserve">TelePsiquiatría </t>
  </si>
  <si>
    <t xml:space="preserve">TeleOftalmología </t>
  </si>
  <si>
    <t>TeleOtorrinolaringología</t>
  </si>
  <si>
    <t>Otras Teleconsultas</t>
  </si>
  <si>
    <t>* No incluidas como producción del establecimiento (edad,beneficiarios,sexo, etc)</t>
  </si>
  <si>
    <t>** Sólo registra establecimiento de origen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</si>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</sst>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3" fillId="9" borderId="55" applyBorder="0">
      <protection locked="0"/>
    </xf>
    <xf numFmtId="0" fontId="13" fillId="9" borderId="55" applyBorder="0">
      <protection locked="0"/>
    </xf>
    <xf numFmtId="16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1549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2" fillId="0" borderId="0" xfId="0" applyFont="1" applyFill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0" fontId="2" fillId="0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>
      <protection locked="0"/>
    </xf>
    <xf numFmtId="3" fontId="9" fillId="2" borderId="8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wrapText="1"/>
    </xf>
    <xf numFmtId="0" fontId="2" fillId="3" borderId="0" xfId="0" applyNumberFormat="1" applyFont="1" applyFill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0" fontId="2" fillId="3" borderId="0" xfId="0" applyFont="1" applyFill="1" applyAlignment="1" applyProtection="1">
      <alignment wrapText="1"/>
    </xf>
    <xf numFmtId="3" fontId="2" fillId="5" borderId="37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>
      <alignment wrapText="1"/>
    </xf>
    <xf numFmtId="3" fontId="2" fillId="5" borderId="3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>
      <protection locked="0"/>
    </xf>
    <xf numFmtId="0" fontId="2" fillId="0" borderId="45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13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4" borderId="49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vertical="center"/>
    </xf>
    <xf numFmtId="3" fontId="2" fillId="0" borderId="59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>
      <protection locked="0"/>
    </xf>
    <xf numFmtId="0" fontId="2" fillId="7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vertical="center"/>
    </xf>
    <xf numFmtId="3" fontId="2" fillId="0" borderId="39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3" fontId="2" fillId="0" borderId="6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vertical="center" wrapText="1"/>
    </xf>
    <xf numFmtId="3" fontId="2" fillId="0" borderId="20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/>
    <xf numFmtId="3" fontId="2" fillId="4" borderId="55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10" fillId="2" borderId="0" xfId="0" applyFont="1" applyFill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3" fontId="2" fillId="4" borderId="58" xfId="0" applyNumberFormat="1" applyFont="1" applyFill="1" applyBorder="1" applyAlignment="1" applyProtection="1">
      <alignment wrapText="1"/>
      <protection locked="0"/>
    </xf>
    <xf numFmtId="0" fontId="7" fillId="2" borderId="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3" fontId="2" fillId="4" borderId="6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11" fillId="2" borderId="0" xfId="0" applyNumberFormat="1" applyFont="1" applyFill="1" applyAlignment="1" applyProtection="1"/>
    <xf numFmtId="0" fontId="2" fillId="2" borderId="55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2" fillId="8" borderId="0" xfId="0" applyNumberFormat="1" applyFont="1" applyFill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>
      <protection locked="0"/>
    </xf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9" fillId="2" borderId="0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27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abSelected="1" workbookViewId="0">
      <selection activeCell="L24" sqref="L24"/>
    </sheetView>
  </sheetViews>
  <sheetFormatPr baseColWidth="10" defaultRowHeight="15" x14ac:dyDescent="0.25"/>
  <cols>
    <col min="1" max="1" width="45.5703125" customWidth="1"/>
  </cols>
  <sheetData>
    <row r="1" spans="1:108" x14ac:dyDescent="0.25">
      <c r="A1" s="244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8"/>
      <c r="AD1" s="158"/>
      <c r="AE1" s="159"/>
      <c r="AF1" s="159"/>
      <c r="AG1" s="158"/>
      <c r="AH1" s="159"/>
      <c r="AI1" s="159"/>
      <c r="AJ1" s="158"/>
      <c r="AK1" s="158"/>
      <c r="AL1" s="158"/>
      <c r="AM1" s="158"/>
      <c r="AN1" s="158"/>
      <c r="AO1" s="158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</row>
    <row r="2" spans="1:108" x14ac:dyDescent="0.25">
      <c r="A2" s="244" t="s">
        <v>147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8"/>
      <c r="AD2" s="158"/>
      <c r="AE2" s="159"/>
      <c r="AF2" s="159"/>
      <c r="AG2" s="158"/>
      <c r="AH2" s="159"/>
      <c r="AI2" s="159"/>
      <c r="AJ2" s="158"/>
      <c r="AK2" s="158"/>
      <c r="AL2" s="158"/>
      <c r="AM2" s="158"/>
      <c r="AN2" s="158"/>
      <c r="AO2" s="158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</row>
    <row r="3" spans="1:108" x14ac:dyDescent="0.25">
      <c r="A3" s="244" t="s">
        <v>148</v>
      </c>
      <c r="B3" s="158"/>
      <c r="C3" s="158"/>
      <c r="D3" s="160"/>
      <c r="E3" s="158"/>
      <c r="F3" s="158"/>
      <c r="G3" s="158"/>
      <c r="H3" s="158"/>
      <c r="I3" s="158"/>
      <c r="J3" s="158"/>
      <c r="K3" s="1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8"/>
      <c r="AD3" s="158"/>
      <c r="AE3" s="159"/>
      <c r="AF3" s="159"/>
      <c r="AG3" s="158"/>
      <c r="AH3" s="159"/>
      <c r="AI3" s="159"/>
      <c r="AJ3" s="158"/>
      <c r="AK3" s="158"/>
      <c r="AL3" s="158"/>
      <c r="AM3" s="158"/>
      <c r="AN3" s="158"/>
      <c r="AO3" s="158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</row>
    <row r="4" spans="1:108" x14ac:dyDescent="0.25">
      <c r="A4" s="244" t="s">
        <v>149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8"/>
      <c r="AD4" s="158"/>
      <c r="AE4" s="159"/>
      <c r="AF4" s="159"/>
      <c r="AG4" s="158"/>
      <c r="AH4" s="159"/>
      <c r="AI4" s="159"/>
      <c r="AJ4" s="158"/>
      <c r="AK4" s="158"/>
      <c r="AL4" s="158"/>
      <c r="AM4" s="158"/>
      <c r="AN4" s="158"/>
      <c r="AO4" s="158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</row>
    <row r="5" spans="1:108" x14ac:dyDescent="0.25">
      <c r="A5" s="157" t="s">
        <v>150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8"/>
      <c r="AD5" s="158"/>
      <c r="AE5" s="159"/>
      <c r="AF5" s="159"/>
      <c r="AG5" s="158"/>
      <c r="AH5" s="159"/>
      <c r="AI5" s="159"/>
      <c r="AJ5" s="158"/>
      <c r="AK5" s="158"/>
      <c r="AL5" s="158"/>
      <c r="AM5" s="158"/>
      <c r="AN5" s="158"/>
      <c r="AO5" s="158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</row>
    <row r="6" spans="1:108" ht="19.5" x14ac:dyDescent="0.2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D6" s="154"/>
      <c r="AE6" s="1534" t="s">
        <v>2</v>
      </c>
      <c r="AF6" s="1534"/>
      <c r="AG6" s="190"/>
      <c r="AH6" s="1534" t="s">
        <v>3</v>
      </c>
      <c r="AI6" s="1534"/>
      <c r="AJ6" s="190"/>
      <c r="AK6" s="1534" t="s">
        <v>4</v>
      </c>
      <c r="AL6" s="1534"/>
      <c r="AM6" s="189"/>
      <c r="AN6" s="1536" t="s">
        <v>5</v>
      </c>
      <c r="AO6" s="154"/>
      <c r="AP6" s="1534" t="s">
        <v>6</v>
      </c>
      <c r="AQ6" s="1534"/>
      <c r="AR6" s="159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9"/>
      <c r="DD6" s="159"/>
    </row>
    <row r="7" spans="1:108" x14ac:dyDescent="0.25">
      <c r="A7" s="214" t="s">
        <v>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246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71"/>
      <c r="AD7" s="192"/>
      <c r="AE7" s="1535"/>
      <c r="AF7" s="1535"/>
      <c r="AG7" s="192"/>
      <c r="AH7" s="1535"/>
      <c r="AI7" s="1535"/>
      <c r="AJ7" s="190"/>
      <c r="AK7" s="1535"/>
      <c r="AL7" s="1535"/>
      <c r="AM7" s="189"/>
      <c r="AN7" s="1537"/>
      <c r="AO7" s="189"/>
      <c r="AP7" s="1535"/>
      <c r="AQ7" s="1535"/>
      <c r="AR7" s="159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9"/>
      <c r="DD7" s="159"/>
    </row>
    <row r="8" spans="1:108" x14ac:dyDescent="0.2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193"/>
      <c r="AE8" s="1497" t="s">
        <v>15</v>
      </c>
      <c r="AF8" s="1497" t="s">
        <v>16</v>
      </c>
      <c r="AG8" s="194"/>
      <c r="AH8" s="1497" t="s">
        <v>17</v>
      </c>
      <c r="AI8" s="1497" t="s">
        <v>18</v>
      </c>
      <c r="AJ8" s="174"/>
      <c r="AK8" s="1497" t="s">
        <v>19</v>
      </c>
      <c r="AL8" s="1497" t="s">
        <v>20</v>
      </c>
      <c r="AM8" s="194"/>
      <c r="AN8" s="1494" t="s">
        <v>21</v>
      </c>
      <c r="AO8" s="194"/>
      <c r="AP8" s="1543" t="s">
        <v>22</v>
      </c>
      <c r="AQ8" s="1540" t="s">
        <v>23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68"/>
      <c r="DD8" s="168"/>
    </row>
    <row r="9" spans="1:108" x14ac:dyDescent="0.2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184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171"/>
      <c r="AE9" s="1498"/>
      <c r="AF9" s="1498"/>
      <c r="AG9" s="171"/>
      <c r="AH9" s="1498"/>
      <c r="AI9" s="1498"/>
      <c r="AJ9" s="195"/>
      <c r="AK9" s="1498"/>
      <c r="AL9" s="1498"/>
      <c r="AM9" s="194"/>
      <c r="AN9" s="1495"/>
      <c r="AO9" s="194"/>
      <c r="AP9" s="1544"/>
      <c r="AQ9" s="1541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68"/>
      <c r="DD9" s="168"/>
    </row>
    <row r="10" spans="1:108" x14ac:dyDescent="0.2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171"/>
      <c r="AE10" s="1498"/>
      <c r="AF10" s="1498"/>
      <c r="AG10" s="171"/>
      <c r="AH10" s="1498"/>
      <c r="AI10" s="1498"/>
      <c r="AJ10" s="197"/>
      <c r="AK10" s="1498"/>
      <c r="AL10" s="1498"/>
      <c r="AM10" s="194"/>
      <c r="AN10" s="1495"/>
      <c r="AO10" s="194"/>
      <c r="AP10" s="1544"/>
      <c r="AQ10" s="1541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68"/>
      <c r="DD10" s="168"/>
    </row>
    <row r="11" spans="1:108" ht="31.5" x14ac:dyDescent="0.25">
      <c r="A11" s="1505"/>
      <c r="B11" s="1499"/>
      <c r="C11" s="1521"/>
      <c r="D11" s="1501"/>
      <c r="E11" s="1501"/>
      <c r="F11" s="1501"/>
      <c r="G11" s="1501"/>
      <c r="H11" s="1518"/>
      <c r="I11" s="161" t="s">
        <v>22</v>
      </c>
      <c r="J11" s="173" t="s">
        <v>37</v>
      </c>
      <c r="K11" s="185" t="s">
        <v>38</v>
      </c>
      <c r="L11" s="173" t="s">
        <v>39</v>
      </c>
      <c r="M11" s="196" t="s">
        <v>40</v>
      </c>
      <c r="N11" s="183" t="s">
        <v>41</v>
      </c>
      <c r="O11" s="164" t="s">
        <v>42</v>
      </c>
      <c r="P11" s="173" t="s">
        <v>43</v>
      </c>
      <c r="Q11" s="183" t="s">
        <v>40</v>
      </c>
      <c r="R11" s="183" t="s">
        <v>41</v>
      </c>
      <c r="S11" s="164" t="s">
        <v>42</v>
      </c>
      <c r="T11" s="173" t="s">
        <v>43</v>
      </c>
      <c r="U11" s="161" t="s">
        <v>44</v>
      </c>
      <c r="V11" s="215" t="s">
        <v>45</v>
      </c>
      <c r="W11" s="161" t="s">
        <v>22</v>
      </c>
      <c r="X11" s="173" t="s">
        <v>37</v>
      </c>
      <c r="Y11" s="1548"/>
      <c r="Z11" s="161" t="s">
        <v>22</v>
      </c>
      <c r="AA11" s="173" t="s">
        <v>37</v>
      </c>
      <c r="AB11" s="161" t="s">
        <v>22</v>
      </c>
      <c r="AC11" s="173" t="s">
        <v>37</v>
      </c>
      <c r="AD11" s="180"/>
      <c r="AE11" s="1499"/>
      <c r="AF11" s="1499"/>
      <c r="AG11" s="180"/>
      <c r="AH11" s="1499"/>
      <c r="AI11" s="1499"/>
      <c r="AJ11" s="197"/>
      <c r="AK11" s="1499"/>
      <c r="AL11" s="1499"/>
      <c r="AM11" s="194"/>
      <c r="AN11" s="1496"/>
      <c r="AO11" s="194"/>
      <c r="AP11" s="1545"/>
      <c r="AQ11" s="1542"/>
      <c r="AR11" s="166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68"/>
      <c r="DD11" s="168"/>
    </row>
    <row r="12" spans="1:108" x14ac:dyDescent="0.25">
      <c r="A12" s="177" t="s">
        <v>46</v>
      </c>
      <c r="B12" s="1404">
        <f>+'ENERO '!B12+FEBRERO!B12+MARZO!B12+ABRIL!B12+Hoja6!B12+Hoja7!B12+Hoja8!B12+Hoja9!B12+Hoja10!B12+Hoja11!B12+Hoja12!B12+Hoja13!B12</f>
        <v>1281</v>
      </c>
      <c r="C12" s="1404">
        <f>+'ENERO '!C12+FEBRERO!C12+MARZO!C12+ABRIL!C12+Hoja6!C12+Hoja7!C12+Hoja8!C12+Hoja9!C12+Hoja10!C12+Hoja11!C12+Hoja12!C12+Hoja13!C12</f>
        <v>964</v>
      </c>
      <c r="D12" s="1404">
        <f>+'ENERO '!D12+FEBRERO!D12+MARZO!D12+ABRIL!D12+Hoja6!D12+Hoja7!D12+Hoja8!D12+Hoja9!D12+Hoja10!D12+Hoja11!D12+Hoja12!D12+Hoja13!D12</f>
        <v>259</v>
      </c>
      <c r="E12" s="1404">
        <f>+'ENERO '!E12+FEBRERO!E12+MARZO!E12+ABRIL!E12+Hoja6!E12+Hoja7!E12+Hoja8!E12+Hoja9!E12+Hoja10!E12+Hoja11!E12+Hoja12!E12+Hoja13!E12</f>
        <v>58</v>
      </c>
      <c r="F12" s="1404">
        <f>+'ENERO '!F12+FEBRERO!F12+MARZO!F12+ABRIL!F12+Hoja6!F12+Hoja7!F12+Hoja8!F12+Hoja9!F12+Hoja10!F12+Hoja11!F12+Hoja12!F12+Hoja13!F12</f>
        <v>0</v>
      </c>
      <c r="G12" s="1404">
        <f>+'ENERO '!G12+FEBRERO!G12+MARZO!G12+ABRIL!G12+Hoja6!G12+Hoja7!G12+Hoja8!G12+Hoja9!G12+Hoja10!G12+Hoja11!G12+Hoja12!G12+Hoja13!G12</f>
        <v>0</v>
      </c>
      <c r="H12" s="1404">
        <f>+'ENERO '!H12+FEBRERO!H12+MARZO!H12+ABRIL!H12+Hoja6!H12+Hoja7!H12+Hoja8!H12+Hoja9!H12+Hoja10!H12+Hoja11!H12+Hoja12!H12+Hoja13!H12</f>
        <v>0</v>
      </c>
      <c r="I12" s="1404">
        <f>+'ENERO '!I12+FEBRERO!I12+MARZO!I12+ABRIL!I12+Hoja6!I12+Hoja7!I12+Hoja8!I12+Hoja9!I12+Hoja10!I12+Hoja11!I12+Hoja12!I12+Hoja13!I12</f>
        <v>1256</v>
      </c>
      <c r="J12" s="1404">
        <f>+'ENERO '!J12+FEBRERO!J12+MARZO!J12+ABRIL!J12+Hoja6!J12+Hoja7!J12+Hoja8!J12+Hoja9!J12+Hoja10!J12+Hoja11!J12+Hoja12!J12+Hoja13!J12</f>
        <v>25</v>
      </c>
      <c r="K12" s="1404">
        <f>+'ENERO '!K12+FEBRERO!K12+MARZO!K12+ABRIL!K12+Hoja6!K12+Hoja7!K12+Hoja8!K12+Hoja9!K12+Hoja10!K12+Hoja11!K12+Hoja12!K12+Hoja13!K12</f>
        <v>718</v>
      </c>
      <c r="L12" s="1404">
        <f>+'ENERO '!L12+FEBRERO!L12+MARZO!L12+ABRIL!L12+Hoja6!L12+Hoja7!L12+Hoja8!L12+Hoja9!L12+Hoja10!L12+Hoja11!L12+Hoja12!L12+Hoja13!L12</f>
        <v>563</v>
      </c>
      <c r="M12" s="1404">
        <f>+'ENERO '!M12+FEBRERO!M12+MARZO!M12+ABRIL!M12+Hoja6!M12+Hoja7!M12+Hoja8!M12+Hoja9!M12+Hoja10!M12+Hoja11!M12+Hoja12!M12+Hoja13!M12</f>
        <v>257</v>
      </c>
      <c r="N12" s="1404">
        <f>+'ENERO '!N12+FEBRERO!N12+MARZO!N12+ABRIL!N12+Hoja6!N12+Hoja7!N12+Hoja8!N12+Hoja9!N12+Hoja10!N12+Hoja11!N12+Hoja12!N12+Hoja13!N12</f>
        <v>218</v>
      </c>
      <c r="O12" s="1404">
        <f>+'ENERO '!O12+FEBRERO!O12+MARZO!O12+ABRIL!O12+Hoja6!O12+Hoja7!O12+Hoja8!O12+Hoja9!O12+Hoja10!O12+Hoja11!O12+Hoja12!O12+Hoja13!O12</f>
        <v>39</v>
      </c>
      <c r="P12" s="1404">
        <f>+'ENERO '!P12+FEBRERO!P12+MARZO!P12+ABRIL!P12+Hoja6!P12+Hoja7!P12+Hoja8!P12+Hoja9!P12+Hoja10!P12+Hoja11!P12+Hoja12!P12+Hoja13!P12</f>
        <v>0</v>
      </c>
      <c r="Q12" s="1404">
        <f>+'ENERO '!Q12+FEBRERO!Q12+MARZO!Q12+ABRIL!Q12+Hoja6!Q12+Hoja7!Q12+Hoja8!Q12+Hoja9!Q12+Hoja10!Q12+Hoja11!Q12+Hoja12!Q12+Hoja13!Q12</f>
        <v>0</v>
      </c>
      <c r="R12" s="1404">
        <f>+'ENERO '!R12+FEBRERO!R12+MARZO!R12+ABRIL!R12+Hoja6!R12+Hoja7!R12+Hoja8!R12+Hoja9!R12+Hoja10!R12+Hoja11!R12+Hoja12!R12+Hoja13!R12</f>
        <v>0</v>
      </c>
      <c r="S12" s="1404">
        <f>+'ENERO '!S12+FEBRERO!S12+MARZO!S12+ABRIL!S12+Hoja6!S12+Hoja7!S12+Hoja8!S12+Hoja9!S12+Hoja10!S12+Hoja11!S12+Hoja12!S12+Hoja13!S12</f>
        <v>0</v>
      </c>
      <c r="T12" s="1404">
        <f>+'ENERO '!T12+FEBRERO!T12+MARZO!T12+ABRIL!T12+Hoja6!T12+Hoja7!T12+Hoja8!T12+Hoja9!T12+Hoja10!T12+Hoja11!T12+Hoja12!T12+Hoja13!T12</f>
        <v>0</v>
      </c>
      <c r="U12" s="1404">
        <f>+'ENERO '!U12+FEBRERO!U12+MARZO!U12+ABRIL!U12+Hoja6!U12+Hoja7!U12+Hoja8!U12+Hoja9!U12+Hoja10!U12+Hoja11!U12+Hoja12!U12+Hoja13!U12</f>
        <v>104</v>
      </c>
      <c r="V12" s="1404">
        <f>+'ENERO '!V12+FEBRERO!V12+MARZO!V12+ABRIL!V12+Hoja6!V12+Hoja7!V12+Hoja8!V12+Hoja9!V12+Hoja10!V12+Hoja11!V12+Hoja12!V12+Hoja13!V12</f>
        <v>0</v>
      </c>
      <c r="W12" s="1404">
        <f>+'ENERO '!W12+FEBRERO!W12+MARZO!W12+ABRIL!W12+Hoja6!W12+Hoja7!W12+Hoja8!W12+Hoja9!W12+Hoja10!W12+Hoja11!W12+Hoja12!W12+Hoja13!W12</f>
        <v>182</v>
      </c>
      <c r="X12" s="1404">
        <f>+'ENERO '!X12+FEBRERO!X12+MARZO!X12+ABRIL!X12+Hoja6!X12+Hoja7!X12+Hoja8!X12+Hoja9!X12+Hoja10!X12+Hoja11!X12+Hoja12!X12+Hoja13!X12</f>
        <v>0</v>
      </c>
      <c r="Y12" s="1404">
        <f>+'ENERO '!Y12+FEBRERO!Y12+MARZO!Y12+ABRIL!Y12+Hoja6!Y12+Hoja7!Y12+Hoja8!Y12+Hoja9!Y12+Hoja10!Y12+Hoja11!Y12+Hoja12!Y12+Hoja13!Y12</f>
        <v>38</v>
      </c>
      <c r="Z12" s="1404">
        <f>+'ENERO '!Z12+FEBRERO!Z12+MARZO!Z12+ABRIL!Z12+Hoja6!Z12+Hoja7!Z12+Hoja8!Z12+Hoja9!Z12+Hoja10!Z12+Hoja11!Z12+Hoja12!Z12+Hoja13!Z12</f>
        <v>1</v>
      </c>
      <c r="AA12" s="1404">
        <f>+'ENERO '!AA12+FEBRERO!AA12+MARZO!AA12+ABRIL!AA12+Hoja6!AA12+Hoja7!AA12+Hoja8!AA12+Hoja9!AA12+Hoja10!AA12+Hoja11!AA12+Hoja12!AA12+Hoja13!AA12</f>
        <v>0</v>
      </c>
      <c r="AB12" s="1404">
        <f>+'ENERO '!AB12+FEBRERO!AB12+MARZO!AB12+ABRIL!AB12+Hoja6!AB12+Hoja7!AB12+Hoja8!AB12+Hoja9!AB12+Hoja10!AB12+Hoja11!AB12+Hoja12!AB12+Hoja13!AB12</f>
        <v>66</v>
      </c>
      <c r="AC12" s="1404">
        <f>+'ENERO '!AC12+FEBRERO!AC12+MARZO!AC12+ABRIL!AC12+Hoja6!AC12+Hoja7!AC12+Hoja8!AC12+Hoja9!AC12+Hoja10!AC12+Hoja11!AC12+Hoja12!AC12+Hoja13!AC12</f>
        <v>0</v>
      </c>
      <c r="AD12" s="1337"/>
      <c r="AE12" s="1404">
        <f>+'ENERO '!AE12+FEBRERO!AE12+MARZO!AE12+ABRIL!AE12+Hoja6!AE12+Hoja7!AE12+Hoja8!AE12+Hoja9!AE12+Hoja10!AE12+Hoja11!AE12+Hoja12!AE12+Hoja13!AE12</f>
        <v>0</v>
      </c>
      <c r="AF12" s="1404">
        <f>+'ENERO '!AF12+FEBRERO!AF12+MARZO!AF12+ABRIL!AF12+Hoja6!AF12+Hoja7!AF12+Hoja8!AF12+Hoja9!AF12+Hoja10!AF12+Hoja11!AF12+Hoja12!AF12+Hoja13!AF12</f>
        <v>0</v>
      </c>
      <c r="AG12" s="233"/>
      <c r="AH12" s="221"/>
      <c r="AI12" s="221"/>
      <c r="AJ12" s="236"/>
      <c r="AK12" s="231"/>
      <c r="AL12" s="229"/>
      <c r="AM12" s="237"/>
      <c r="AN12" s="228"/>
      <c r="AO12" s="236"/>
      <c r="AP12" s="238"/>
      <c r="AQ12" s="239"/>
      <c r="AR12" s="245" t="s">
        <v>151</v>
      </c>
      <c r="AS12" s="159"/>
      <c r="AT12" s="163"/>
      <c r="AU12" s="163"/>
      <c r="AV12" s="163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250" t="s">
        <v>152</v>
      </c>
      <c r="BU12" s="181" t="s">
        <v>152</v>
      </c>
      <c r="BV12" s="181" t="s">
        <v>152</v>
      </c>
      <c r="BW12" s="181" t="s">
        <v>152</v>
      </c>
      <c r="BX12" s="181" t="s">
        <v>152</v>
      </c>
      <c r="BY12" s="181" t="s">
        <v>152</v>
      </c>
      <c r="BZ12" s="251" t="s">
        <v>152</v>
      </c>
      <c r="CA12" s="172"/>
      <c r="CB12" s="253">
        <v>0</v>
      </c>
      <c r="CC12" s="253">
        <v>0</v>
      </c>
      <c r="CD12" s="253">
        <v>0</v>
      </c>
      <c r="CE12" s="253">
        <v>0</v>
      </c>
      <c r="CF12" s="253">
        <v>0</v>
      </c>
      <c r="CG12" s="253" t="s">
        <v>152</v>
      </c>
      <c r="CH12" s="253">
        <v>0</v>
      </c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68"/>
      <c r="DD12" s="168"/>
    </row>
    <row r="13" spans="1:108" x14ac:dyDescent="0.25">
      <c r="A13" s="178" t="s">
        <v>47</v>
      </c>
      <c r="B13" s="1404">
        <f>+'ENERO '!B13+FEBRERO!B13+MARZO!B13+ABRIL!B13+Hoja6!B13+Hoja7!B13+Hoja8!B13+Hoja9!B13+Hoja10!B13+Hoja11!B13+Hoja12!B13+Hoja13!B13</f>
        <v>666</v>
      </c>
      <c r="C13" s="1404">
        <f>+'ENERO '!C13+FEBRERO!C13+MARZO!C13+ABRIL!C13+Hoja6!C13+Hoja7!C13+Hoja8!C13+Hoja9!C13+Hoja10!C13+Hoja11!C13+Hoja12!C13+Hoja13!C13</f>
        <v>0</v>
      </c>
      <c r="D13" s="1404">
        <f>+'ENERO '!D13+FEBRERO!D13+MARZO!D13+ABRIL!D13+Hoja6!D13+Hoja7!D13+Hoja8!D13+Hoja9!D13+Hoja10!D13+Hoja11!D13+Hoja12!D13+Hoja13!D13</f>
        <v>1</v>
      </c>
      <c r="E13" s="1404">
        <f>+'ENERO '!E13+FEBRERO!E13+MARZO!E13+ABRIL!E13+Hoja6!E13+Hoja7!E13+Hoja8!E13+Hoja9!E13+Hoja10!E13+Hoja11!E13+Hoja12!E13+Hoja13!E13</f>
        <v>19</v>
      </c>
      <c r="F13" s="1404">
        <f>+'ENERO '!F13+FEBRERO!F13+MARZO!F13+ABRIL!F13+Hoja6!F13+Hoja7!F13+Hoja8!F13+Hoja9!F13+Hoja10!F13+Hoja11!F13+Hoja12!F13+Hoja13!F13</f>
        <v>27</v>
      </c>
      <c r="G13" s="1404">
        <f>+'ENERO '!G13+FEBRERO!G13+MARZO!G13+ABRIL!G13+Hoja6!G13+Hoja7!G13+Hoja8!G13+Hoja9!G13+Hoja10!G13+Hoja11!G13+Hoja12!G13+Hoja13!G13</f>
        <v>406</v>
      </c>
      <c r="H13" s="1404">
        <f>+'ENERO '!H13+FEBRERO!H13+MARZO!H13+ABRIL!H13+Hoja6!H13+Hoja7!H13+Hoja8!H13+Hoja9!H13+Hoja10!H13+Hoja11!H13+Hoja12!H13+Hoja13!H13</f>
        <v>213</v>
      </c>
      <c r="I13" s="1404">
        <f>+'ENERO '!I13+FEBRERO!I13+MARZO!I13+ABRIL!I13+Hoja6!I13+Hoja7!I13+Hoja8!I13+Hoja9!I13+Hoja10!I13+Hoja11!I13+Hoja12!I13+Hoja13!I13</f>
        <v>1</v>
      </c>
      <c r="J13" s="1404">
        <f>+'ENERO '!J13+FEBRERO!J13+MARZO!J13+ABRIL!J13+Hoja6!J13+Hoja7!J13+Hoja8!J13+Hoja9!J13+Hoja10!J13+Hoja11!J13+Hoja12!J13+Hoja13!J13</f>
        <v>665</v>
      </c>
      <c r="K13" s="1404">
        <f>+'ENERO '!K13+FEBRERO!K13+MARZO!K13+ABRIL!K13+Hoja6!K13+Hoja7!K13+Hoja8!K13+Hoja9!K13+Hoja10!K13+Hoja11!K13+Hoja12!K13+Hoja13!K13</f>
        <v>199</v>
      </c>
      <c r="L13" s="1404">
        <f>+'ENERO '!L13+FEBRERO!L13+MARZO!L13+ABRIL!L13+Hoja6!L13+Hoja7!L13+Hoja8!L13+Hoja9!L13+Hoja10!L13+Hoja11!L13+Hoja12!L13+Hoja13!L13</f>
        <v>467</v>
      </c>
      <c r="M13" s="1404">
        <f>+'ENERO '!M13+FEBRERO!M13+MARZO!M13+ABRIL!M13+Hoja6!M13+Hoja7!M13+Hoja8!M13+Hoja9!M13+Hoja10!M13+Hoja11!M13+Hoja12!M13+Hoja13!M13</f>
        <v>0</v>
      </c>
      <c r="N13" s="1404">
        <f>+'ENERO '!N13+FEBRERO!N13+MARZO!N13+ABRIL!N13+Hoja6!N13+Hoja7!N13+Hoja8!N13+Hoja9!N13+Hoja10!N13+Hoja11!N13+Hoja12!N13+Hoja13!N13</f>
        <v>0</v>
      </c>
      <c r="O13" s="1404">
        <f>+'ENERO '!O13+FEBRERO!O13+MARZO!O13+ABRIL!O13+Hoja6!O13+Hoja7!O13+Hoja8!O13+Hoja9!O13+Hoja10!O13+Hoja11!O13+Hoja12!O13+Hoja13!O13</f>
        <v>0</v>
      </c>
      <c r="P13" s="1404">
        <f>+'ENERO '!P13+FEBRERO!P13+MARZO!P13+ABRIL!P13+Hoja6!P13+Hoja7!P13+Hoja8!P13+Hoja9!P13+Hoja10!P13+Hoja11!P13+Hoja12!P13+Hoja13!P13</f>
        <v>0</v>
      </c>
      <c r="Q13" s="1404">
        <f>+'ENERO '!Q13+FEBRERO!Q13+MARZO!Q13+ABRIL!Q13+Hoja6!Q13+Hoja7!Q13+Hoja8!Q13+Hoja9!Q13+Hoja10!Q13+Hoja11!Q13+Hoja12!Q13+Hoja13!Q13</f>
        <v>278</v>
      </c>
      <c r="R13" s="1404">
        <f>+'ENERO '!R13+FEBRERO!R13+MARZO!R13+ABRIL!R13+Hoja6!R13+Hoja7!R13+Hoja8!R13+Hoja9!R13+Hoja10!R13+Hoja11!R13+Hoja12!R13+Hoja13!R13</f>
        <v>192</v>
      </c>
      <c r="S13" s="1404">
        <f>+'ENERO '!S13+FEBRERO!S13+MARZO!S13+ABRIL!S13+Hoja6!S13+Hoja7!S13+Hoja8!S13+Hoja9!S13+Hoja10!S13+Hoja11!S13+Hoja12!S13+Hoja13!S13</f>
        <v>86</v>
      </c>
      <c r="T13" s="1404">
        <f>+'ENERO '!T13+FEBRERO!T13+MARZO!T13+ABRIL!T13+Hoja6!T13+Hoja7!T13+Hoja8!T13+Hoja9!T13+Hoja10!T13+Hoja11!T13+Hoja12!T13+Hoja13!T13</f>
        <v>0</v>
      </c>
      <c r="U13" s="1404">
        <f>+'ENERO '!U13+FEBRERO!U13+MARZO!U13+ABRIL!U13+Hoja6!U13+Hoja7!U13+Hoja8!U13+Hoja9!U13+Hoja10!U13+Hoja11!U13+Hoja12!U13+Hoja13!U13</f>
        <v>69</v>
      </c>
      <c r="V13" s="1404">
        <f>+'ENERO '!V13+FEBRERO!V13+MARZO!V13+ABRIL!V13+Hoja6!V13+Hoja7!V13+Hoja8!V13+Hoja9!V13+Hoja10!V13+Hoja11!V13+Hoja12!V13+Hoja13!V13</f>
        <v>0</v>
      </c>
      <c r="W13" s="1404">
        <f>+'ENERO '!W13+FEBRERO!W13+MARZO!W13+ABRIL!W13+Hoja6!W13+Hoja7!W13+Hoja8!W13+Hoja9!W13+Hoja10!W13+Hoja11!W13+Hoja12!W13+Hoja13!W13</f>
        <v>0</v>
      </c>
      <c r="X13" s="1404">
        <f>+'ENERO '!X13+FEBRERO!X13+MARZO!X13+ABRIL!X13+Hoja6!X13+Hoja7!X13+Hoja8!X13+Hoja9!X13+Hoja10!X13+Hoja11!X13+Hoja12!X13+Hoja13!X13</f>
        <v>112</v>
      </c>
      <c r="Y13" s="1404">
        <f>+'ENERO '!Y13+FEBRERO!Y13+MARZO!Y13+ABRIL!Y13+Hoja6!Y13+Hoja7!Y13+Hoja8!Y13+Hoja9!Y13+Hoja10!Y13+Hoja11!Y13+Hoja12!Y13+Hoja13!Y13</f>
        <v>9</v>
      </c>
      <c r="Z13" s="1404">
        <f>+'ENERO '!Z13+FEBRERO!Z13+MARZO!Z13+ABRIL!Z13+Hoja6!Z13+Hoja7!Z13+Hoja8!Z13+Hoja9!Z13+Hoja10!Z13+Hoja11!Z13+Hoja12!Z13+Hoja13!Z13</f>
        <v>0</v>
      </c>
      <c r="AA13" s="1404">
        <f>+'ENERO '!AA13+FEBRERO!AA13+MARZO!AA13+ABRIL!AA13+Hoja6!AA13+Hoja7!AA13+Hoja8!AA13+Hoja9!AA13+Hoja10!AA13+Hoja11!AA13+Hoja12!AA13+Hoja13!AA13</f>
        <v>83</v>
      </c>
      <c r="AB13" s="1404">
        <f>+'ENERO '!AB13+FEBRERO!AB13+MARZO!AB13+ABRIL!AB13+Hoja6!AB13+Hoja7!AB13+Hoja8!AB13+Hoja9!AB13+Hoja10!AB13+Hoja11!AB13+Hoja12!AB13+Hoja13!AB13</f>
        <v>0</v>
      </c>
      <c r="AC13" s="1404">
        <f>+'ENERO '!AC13+FEBRERO!AC13+MARZO!AC13+ABRIL!AC13+Hoja6!AC13+Hoja7!AC13+Hoja8!AC13+Hoja9!AC13+Hoja10!AC13+Hoja11!AC13+Hoja12!AC13+Hoja13!AC13</f>
        <v>31</v>
      </c>
      <c r="AD13" s="1346"/>
      <c r="AE13" s="1404">
        <f>+'ENERO '!AE13+FEBRERO!AE13+MARZO!AE13+ABRIL!AE13+Hoja6!AE13+Hoja7!AE13+Hoja8!AE13+Hoja9!AE13+Hoja10!AE13+Hoja11!AE13+Hoja12!AE13+Hoja13!AE13</f>
        <v>0</v>
      </c>
      <c r="AF13" s="1404">
        <f>+'ENERO '!AF13+FEBRERO!AF13+MARZO!AF13+ABRIL!AF13+Hoja6!AF13+Hoja7!AF13+Hoja8!AF13+Hoja9!AF13+Hoja10!AF13+Hoja11!AF13+Hoja12!AF13+Hoja13!AF13</f>
        <v>0</v>
      </c>
      <c r="AG13" s="233"/>
      <c r="AH13" s="219"/>
      <c r="AI13" s="219"/>
      <c r="AJ13" s="236"/>
      <c r="AK13" s="231"/>
      <c r="AL13" s="229"/>
      <c r="AM13" s="237"/>
      <c r="AN13" s="223"/>
      <c r="AO13" s="236"/>
      <c r="AP13" s="240"/>
      <c r="AQ13" s="241"/>
      <c r="AR13" s="245" t="s">
        <v>151</v>
      </c>
      <c r="AS13" s="154"/>
      <c r="AT13" s="154"/>
      <c r="AU13" s="154"/>
      <c r="AV13" s="154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250" t="s">
        <v>152</v>
      </c>
      <c r="BU13" s="250" t="s">
        <v>152</v>
      </c>
      <c r="BV13" s="250" t="s">
        <v>152</v>
      </c>
      <c r="BW13" s="250" t="s">
        <v>152</v>
      </c>
      <c r="BX13" s="250" t="s">
        <v>152</v>
      </c>
      <c r="BY13" s="250" t="s">
        <v>152</v>
      </c>
      <c r="BZ13" s="176" t="s">
        <v>152</v>
      </c>
      <c r="CA13" s="172"/>
      <c r="CB13" s="253">
        <v>0</v>
      </c>
      <c r="CC13" s="253">
        <v>0</v>
      </c>
      <c r="CD13" s="253">
        <v>0</v>
      </c>
      <c r="CE13" s="253">
        <v>0</v>
      </c>
      <c r="CF13" s="253">
        <v>0</v>
      </c>
      <c r="CG13" s="253" t="s">
        <v>152</v>
      </c>
      <c r="CH13" s="253">
        <v>0</v>
      </c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68"/>
      <c r="DD13" s="168"/>
    </row>
    <row r="14" spans="1:108" x14ac:dyDescent="0.25">
      <c r="A14" s="178" t="s">
        <v>48</v>
      </c>
      <c r="B14" s="1404">
        <f>+'ENERO '!B14+FEBRERO!B14+MARZO!B14+ABRIL!B14+Hoja6!B14+Hoja7!B14+Hoja8!B14+Hoja9!B14+Hoja10!B14+Hoja11!B14+Hoja12!B14+Hoja13!B14</f>
        <v>316</v>
      </c>
      <c r="C14" s="1404">
        <f>+'ENERO '!C14+FEBRERO!C14+MARZO!C14+ABRIL!C14+Hoja6!C14+Hoja7!C14+Hoja8!C14+Hoja9!C14+Hoja10!C14+Hoja11!C14+Hoja12!C14+Hoja13!C14</f>
        <v>316</v>
      </c>
      <c r="D14" s="1404">
        <f>+'ENERO '!D14+FEBRERO!D14+MARZO!D14+ABRIL!D14+Hoja6!D14+Hoja7!D14+Hoja8!D14+Hoja9!D14+Hoja10!D14+Hoja11!D14+Hoja12!D14+Hoja13!D14</f>
        <v>0</v>
      </c>
      <c r="E14" s="1404">
        <f>+'ENERO '!E14+FEBRERO!E14+MARZO!E14+ABRIL!E14+Hoja6!E14+Hoja7!E14+Hoja8!E14+Hoja9!E14+Hoja10!E14+Hoja11!E14+Hoja12!E14+Hoja13!E14</f>
        <v>0</v>
      </c>
      <c r="F14" s="1404">
        <f>+'ENERO '!F14+FEBRERO!F14+MARZO!F14+ABRIL!F14+Hoja6!F14+Hoja7!F14+Hoja8!F14+Hoja9!F14+Hoja10!F14+Hoja11!F14+Hoja12!F14+Hoja13!F14</f>
        <v>0</v>
      </c>
      <c r="G14" s="1404">
        <f>+'ENERO '!G14+FEBRERO!G14+MARZO!G14+ABRIL!G14+Hoja6!G14+Hoja7!G14+Hoja8!G14+Hoja9!G14+Hoja10!G14+Hoja11!G14+Hoja12!G14+Hoja13!G14</f>
        <v>0</v>
      </c>
      <c r="H14" s="1404">
        <f>+'ENERO '!H14+FEBRERO!H14+MARZO!H14+ABRIL!H14+Hoja6!H14+Hoja7!H14+Hoja8!H14+Hoja9!H14+Hoja10!H14+Hoja11!H14+Hoja12!H14+Hoja13!H14</f>
        <v>0</v>
      </c>
      <c r="I14" s="1404">
        <f>+'ENERO '!I14+FEBRERO!I14+MARZO!I14+ABRIL!I14+Hoja6!I14+Hoja7!I14+Hoja8!I14+Hoja9!I14+Hoja10!I14+Hoja11!I14+Hoja12!I14+Hoja13!I14</f>
        <v>316</v>
      </c>
      <c r="J14" s="1404">
        <f>+'ENERO '!J14+FEBRERO!J14+MARZO!J14+ABRIL!J14+Hoja6!J14+Hoja7!J14+Hoja8!J14+Hoja9!J14+Hoja10!J14+Hoja11!J14+Hoja12!J14+Hoja13!J14</f>
        <v>0</v>
      </c>
      <c r="K14" s="1404">
        <f>+'ENERO '!K14+FEBRERO!K14+MARZO!K14+ABRIL!K14+Hoja6!K14+Hoja7!K14+Hoja8!K14+Hoja9!K14+Hoja10!K14+Hoja11!K14+Hoja12!K14+Hoja13!K14</f>
        <v>167</v>
      </c>
      <c r="L14" s="1404">
        <f>+'ENERO '!L14+FEBRERO!L14+MARZO!L14+ABRIL!L14+Hoja6!L14+Hoja7!L14+Hoja8!L14+Hoja9!L14+Hoja10!L14+Hoja11!L14+Hoja12!L14+Hoja13!L14</f>
        <v>149</v>
      </c>
      <c r="M14" s="1404">
        <f>+'ENERO '!M14+FEBRERO!M14+MARZO!M14+ABRIL!M14+Hoja6!M14+Hoja7!M14+Hoja8!M14+Hoja9!M14+Hoja10!M14+Hoja11!M14+Hoja12!M14+Hoja13!M14</f>
        <v>46</v>
      </c>
      <c r="N14" s="1404">
        <f>+'ENERO '!N14+FEBRERO!N14+MARZO!N14+ABRIL!N14+Hoja6!N14+Hoja7!N14+Hoja8!N14+Hoja9!N14+Hoja10!N14+Hoja11!N14+Hoja12!N14+Hoja13!N14</f>
        <v>0</v>
      </c>
      <c r="O14" s="1404">
        <f>+'ENERO '!O14+FEBRERO!O14+MARZO!O14+ABRIL!O14+Hoja6!O14+Hoja7!O14+Hoja8!O14+Hoja9!O14+Hoja10!O14+Hoja11!O14+Hoja12!O14+Hoja13!O14</f>
        <v>46</v>
      </c>
      <c r="P14" s="1404">
        <f>+'ENERO '!P14+FEBRERO!P14+MARZO!P14+ABRIL!P14+Hoja6!P14+Hoja7!P14+Hoja8!P14+Hoja9!P14+Hoja10!P14+Hoja11!P14+Hoja12!P14+Hoja13!P14</f>
        <v>0</v>
      </c>
      <c r="Q14" s="1404">
        <f>+'ENERO '!Q14+FEBRERO!Q14+MARZO!Q14+ABRIL!Q14+Hoja6!Q14+Hoja7!Q14+Hoja8!Q14+Hoja9!Q14+Hoja10!Q14+Hoja11!Q14+Hoja12!Q14+Hoja13!Q14</f>
        <v>0</v>
      </c>
      <c r="R14" s="1404">
        <f>+'ENERO '!R14+FEBRERO!R14+MARZO!R14+ABRIL!R14+Hoja6!R14+Hoja7!R14+Hoja8!R14+Hoja9!R14+Hoja10!R14+Hoja11!R14+Hoja12!R14+Hoja13!R14</f>
        <v>0</v>
      </c>
      <c r="S14" s="1404">
        <f>+'ENERO '!S14+FEBRERO!S14+MARZO!S14+ABRIL!S14+Hoja6!S14+Hoja7!S14+Hoja8!S14+Hoja9!S14+Hoja10!S14+Hoja11!S14+Hoja12!S14+Hoja13!S14</f>
        <v>0</v>
      </c>
      <c r="T14" s="1404">
        <f>+'ENERO '!T14+FEBRERO!T14+MARZO!T14+ABRIL!T14+Hoja6!T14+Hoja7!T14+Hoja8!T14+Hoja9!T14+Hoja10!T14+Hoja11!T14+Hoja12!T14+Hoja13!T14</f>
        <v>0</v>
      </c>
      <c r="U14" s="1404">
        <f>+'ENERO '!U14+FEBRERO!U14+MARZO!U14+ABRIL!U14+Hoja6!U14+Hoja7!U14+Hoja8!U14+Hoja9!U14+Hoja10!U14+Hoja11!U14+Hoja12!U14+Hoja13!U14</f>
        <v>0</v>
      </c>
      <c r="V14" s="1404">
        <f>+'ENERO '!V14+FEBRERO!V14+MARZO!V14+ABRIL!V14+Hoja6!V14+Hoja7!V14+Hoja8!V14+Hoja9!V14+Hoja10!V14+Hoja11!V14+Hoja12!V14+Hoja13!V14</f>
        <v>0</v>
      </c>
      <c r="W14" s="1404">
        <f>+'ENERO '!W14+FEBRERO!W14+MARZO!W14+ABRIL!W14+Hoja6!W14+Hoja7!W14+Hoja8!W14+Hoja9!W14+Hoja10!W14+Hoja11!W14+Hoja12!W14+Hoja13!W14</f>
        <v>26</v>
      </c>
      <c r="X14" s="1404">
        <f>+'ENERO '!X14+FEBRERO!X14+MARZO!X14+ABRIL!X14+Hoja6!X14+Hoja7!X14+Hoja8!X14+Hoja9!X14+Hoja10!X14+Hoja11!X14+Hoja12!X14+Hoja13!X14</f>
        <v>0</v>
      </c>
      <c r="Y14" s="1404">
        <f>+'ENERO '!Y14+FEBRERO!Y14+MARZO!Y14+ABRIL!Y14+Hoja6!Y14+Hoja7!Y14+Hoja8!Y14+Hoja9!Y14+Hoja10!Y14+Hoja11!Y14+Hoja12!Y14+Hoja13!Y14</f>
        <v>1</v>
      </c>
      <c r="Z14" s="1404">
        <f>+'ENERO '!Z14+FEBRERO!Z14+MARZO!Z14+ABRIL!Z14+Hoja6!Z14+Hoja7!Z14+Hoja8!Z14+Hoja9!Z14+Hoja10!Z14+Hoja11!Z14+Hoja12!Z14+Hoja13!Z14</f>
        <v>0</v>
      </c>
      <c r="AA14" s="1404">
        <f>+'ENERO '!AA14+FEBRERO!AA14+MARZO!AA14+ABRIL!AA14+Hoja6!AA14+Hoja7!AA14+Hoja8!AA14+Hoja9!AA14+Hoja10!AA14+Hoja11!AA14+Hoja12!AA14+Hoja13!AA14</f>
        <v>0</v>
      </c>
      <c r="AB14" s="1404">
        <f>+'ENERO '!AB14+FEBRERO!AB14+MARZO!AB14+ABRIL!AB14+Hoja6!AB14+Hoja7!AB14+Hoja8!AB14+Hoja9!AB14+Hoja10!AB14+Hoja11!AB14+Hoja12!AB14+Hoja13!AB14</f>
        <v>29</v>
      </c>
      <c r="AC14" s="1404">
        <f>+'ENERO '!AC14+FEBRERO!AC14+MARZO!AC14+ABRIL!AC14+Hoja6!AC14+Hoja7!AC14+Hoja8!AC14+Hoja9!AC14+Hoja10!AC14+Hoja11!AC14+Hoja12!AC14+Hoja13!AC14</f>
        <v>0</v>
      </c>
      <c r="AD14" s="1337"/>
      <c r="AE14" s="1404">
        <f>+'ENERO '!AE14+FEBRERO!AE14+MARZO!AE14+ABRIL!AE14+Hoja6!AE14+Hoja7!AE14+Hoja8!AE14+Hoja9!AE14+Hoja10!AE14+Hoja11!AE14+Hoja12!AE14+Hoja13!AE14</f>
        <v>0</v>
      </c>
      <c r="AF14" s="1404">
        <f>+'ENERO '!AF14+FEBRERO!AF14+MARZO!AF14+ABRIL!AF14+Hoja6!AF14+Hoja7!AF14+Hoja8!AF14+Hoja9!AF14+Hoja10!AF14+Hoja11!AF14+Hoja12!AF14+Hoja13!AF14</f>
        <v>0</v>
      </c>
      <c r="AG14" s="233"/>
      <c r="AH14" s="219"/>
      <c r="AI14" s="219"/>
      <c r="AJ14" s="236"/>
      <c r="AK14" s="231"/>
      <c r="AL14" s="229"/>
      <c r="AM14" s="237"/>
      <c r="AN14" s="223"/>
      <c r="AO14" s="236"/>
      <c r="AP14" s="240"/>
      <c r="AQ14" s="222"/>
      <c r="AR14" s="245" t="s">
        <v>151</v>
      </c>
      <c r="AS14" s="154"/>
      <c r="AT14" s="154"/>
      <c r="AU14" s="154"/>
      <c r="AV14" s="154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250" t="s">
        <v>152</v>
      </c>
      <c r="BU14" s="250" t="s">
        <v>152</v>
      </c>
      <c r="BV14" s="250" t="s">
        <v>152</v>
      </c>
      <c r="BW14" s="250" t="s">
        <v>152</v>
      </c>
      <c r="BX14" s="250" t="s">
        <v>152</v>
      </c>
      <c r="BY14" s="250" t="s">
        <v>152</v>
      </c>
      <c r="BZ14" s="172"/>
      <c r="CA14" s="172"/>
      <c r="CB14" s="253">
        <v>0</v>
      </c>
      <c r="CC14" s="253">
        <v>0</v>
      </c>
      <c r="CD14" s="253">
        <v>0</v>
      </c>
      <c r="CE14" s="253">
        <v>0</v>
      </c>
      <c r="CF14" s="253">
        <v>0</v>
      </c>
      <c r="CG14" s="253" t="s">
        <v>152</v>
      </c>
      <c r="CH14" s="175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68"/>
      <c r="DD14" s="168"/>
    </row>
    <row r="15" spans="1:108" x14ac:dyDescent="0.25">
      <c r="A15" s="178" t="s">
        <v>49</v>
      </c>
      <c r="B15" s="1404">
        <f>+'ENERO '!B15+FEBRERO!B15+MARZO!B15+ABRIL!B15+Hoja6!B15+Hoja7!B15+Hoja8!B15+Hoja9!B15+Hoja10!B15+Hoja11!B15+Hoja12!B15+Hoja13!B15</f>
        <v>0</v>
      </c>
      <c r="C15" s="1404">
        <f>+'ENERO '!C15+FEBRERO!C15+MARZO!C15+ABRIL!C15+Hoja6!C15+Hoja7!C15+Hoja8!C15+Hoja9!C15+Hoja10!C15+Hoja11!C15+Hoja12!C15+Hoja13!C15</f>
        <v>0</v>
      </c>
      <c r="D15" s="1404">
        <f>+'ENERO '!D15+FEBRERO!D15+MARZO!D15+ABRIL!D15+Hoja6!D15+Hoja7!D15+Hoja8!D15+Hoja9!D15+Hoja10!D15+Hoja11!D15+Hoja12!D15+Hoja13!D15</f>
        <v>0</v>
      </c>
      <c r="E15" s="1404">
        <f>+'ENERO '!E15+FEBRERO!E15+MARZO!E15+ABRIL!E15+Hoja6!E15+Hoja7!E15+Hoja8!E15+Hoja9!E15+Hoja10!E15+Hoja11!E15+Hoja12!E15+Hoja13!E15</f>
        <v>0</v>
      </c>
      <c r="F15" s="1404">
        <f>+'ENERO '!F15+FEBRERO!F15+MARZO!F15+ABRIL!F15+Hoja6!F15+Hoja7!F15+Hoja8!F15+Hoja9!F15+Hoja10!F15+Hoja11!F15+Hoja12!F15+Hoja13!F15</f>
        <v>0</v>
      </c>
      <c r="G15" s="1404">
        <f>+'ENERO '!G15+FEBRERO!G15+MARZO!G15+ABRIL!G15+Hoja6!G15+Hoja7!G15+Hoja8!G15+Hoja9!G15+Hoja10!G15+Hoja11!G15+Hoja12!G15+Hoja13!G15</f>
        <v>0</v>
      </c>
      <c r="H15" s="1404">
        <f>+'ENERO '!H15+FEBRERO!H15+MARZO!H15+ABRIL!H15+Hoja6!H15+Hoja7!H15+Hoja8!H15+Hoja9!H15+Hoja10!H15+Hoja11!H15+Hoja12!H15+Hoja13!H15</f>
        <v>0</v>
      </c>
      <c r="I15" s="1404">
        <f>+'ENERO '!I15+FEBRERO!I15+MARZO!I15+ABRIL!I15+Hoja6!I15+Hoja7!I15+Hoja8!I15+Hoja9!I15+Hoja10!I15+Hoja11!I15+Hoja12!I15+Hoja13!I15</f>
        <v>0</v>
      </c>
      <c r="J15" s="1404">
        <f>+'ENERO '!J15+FEBRERO!J15+MARZO!J15+ABRIL!J15+Hoja6!J15+Hoja7!J15+Hoja8!J15+Hoja9!J15+Hoja10!J15+Hoja11!J15+Hoja12!J15+Hoja13!J15</f>
        <v>0</v>
      </c>
      <c r="K15" s="1404">
        <f>+'ENERO '!K15+FEBRERO!K15+MARZO!K15+ABRIL!K15+Hoja6!K15+Hoja7!K15+Hoja8!K15+Hoja9!K15+Hoja10!K15+Hoja11!K15+Hoja12!K15+Hoja13!K15</f>
        <v>0</v>
      </c>
      <c r="L15" s="1404">
        <f>+'ENERO '!L15+FEBRERO!L15+MARZO!L15+ABRIL!L15+Hoja6!L15+Hoja7!L15+Hoja8!L15+Hoja9!L15+Hoja10!L15+Hoja11!L15+Hoja12!L15+Hoja13!L15</f>
        <v>0</v>
      </c>
      <c r="M15" s="1404">
        <f>+'ENERO '!M15+FEBRERO!M15+MARZO!M15+ABRIL!M15+Hoja6!M15+Hoja7!M15+Hoja8!M15+Hoja9!M15+Hoja10!M15+Hoja11!M15+Hoja12!M15+Hoja13!M15</f>
        <v>0</v>
      </c>
      <c r="N15" s="1404">
        <f>+'ENERO '!N15+FEBRERO!N15+MARZO!N15+ABRIL!N15+Hoja6!N15+Hoja7!N15+Hoja8!N15+Hoja9!N15+Hoja10!N15+Hoja11!N15+Hoja12!N15+Hoja13!N15</f>
        <v>0</v>
      </c>
      <c r="O15" s="1404">
        <f>+'ENERO '!O15+FEBRERO!O15+MARZO!O15+ABRIL!O15+Hoja6!O15+Hoja7!O15+Hoja8!O15+Hoja9!O15+Hoja10!O15+Hoja11!O15+Hoja12!O15+Hoja13!O15</f>
        <v>0</v>
      </c>
      <c r="P15" s="1404">
        <f>+'ENERO '!P15+FEBRERO!P15+MARZO!P15+ABRIL!P15+Hoja6!P15+Hoja7!P15+Hoja8!P15+Hoja9!P15+Hoja10!P15+Hoja11!P15+Hoja12!P15+Hoja13!P15</f>
        <v>0</v>
      </c>
      <c r="Q15" s="1404">
        <f>+'ENERO '!Q15+FEBRERO!Q15+MARZO!Q15+ABRIL!Q15+Hoja6!Q15+Hoja7!Q15+Hoja8!Q15+Hoja9!Q15+Hoja10!Q15+Hoja11!Q15+Hoja12!Q15+Hoja13!Q15</f>
        <v>0</v>
      </c>
      <c r="R15" s="1404">
        <f>+'ENERO '!R15+FEBRERO!R15+MARZO!R15+ABRIL!R15+Hoja6!R15+Hoja7!R15+Hoja8!R15+Hoja9!R15+Hoja10!R15+Hoja11!R15+Hoja12!R15+Hoja13!R15</f>
        <v>0</v>
      </c>
      <c r="S15" s="1404">
        <f>+'ENERO '!S15+FEBRERO!S15+MARZO!S15+ABRIL!S15+Hoja6!S15+Hoja7!S15+Hoja8!S15+Hoja9!S15+Hoja10!S15+Hoja11!S15+Hoja12!S15+Hoja13!S15</f>
        <v>0</v>
      </c>
      <c r="T15" s="1404">
        <f>+'ENERO '!T15+FEBRERO!T15+MARZO!T15+ABRIL!T15+Hoja6!T15+Hoja7!T15+Hoja8!T15+Hoja9!T15+Hoja10!T15+Hoja11!T15+Hoja12!T15+Hoja13!T15</f>
        <v>0</v>
      </c>
      <c r="U15" s="1404">
        <f>+'ENERO '!U15+FEBRERO!U15+MARZO!U15+ABRIL!U15+Hoja6!U15+Hoja7!U15+Hoja8!U15+Hoja9!U15+Hoja10!U15+Hoja11!U15+Hoja12!U15+Hoja13!U15</f>
        <v>0</v>
      </c>
      <c r="V15" s="1404">
        <f>+'ENERO '!V15+FEBRERO!V15+MARZO!V15+ABRIL!V15+Hoja6!V15+Hoja7!V15+Hoja8!V15+Hoja9!V15+Hoja10!V15+Hoja11!V15+Hoja12!V15+Hoja13!V15</f>
        <v>0</v>
      </c>
      <c r="W15" s="1404">
        <f>+'ENERO '!W15+FEBRERO!W15+MARZO!W15+ABRIL!W15+Hoja6!W15+Hoja7!W15+Hoja8!W15+Hoja9!W15+Hoja10!W15+Hoja11!W15+Hoja12!W15+Hoja13!W15</f>
        <v>0</v>
      </c>
      <c r="X15" s="1404">
        <f>+'ENERO '!X15+FEBRERO!X15+MARZO!X15+ABRIL!X15+Hoja6!X15+Hoja7!X15+Hoja8!X15+Hoja9!X15+Hoja10!X15+Hoja11!X15+Hoja12!X15+Hoja13!X15</f>
        <v>0</v>
      </c>
      <c r="Y15" s="1404">
        <f>+'ENERO '!Y15+FEBRERO!Y15+MARZO!Y15+ABRIL!Y15+Hoja6!Y15+Hoja7!Y15+Hoja8!Y15+Hoja9!Y15+Hoja10!Y15+Hoja11!Y15+Hoja12!Y15+Hoja13!Y15</f>
        <v>0</v>
      </c>
      <c r="Z15" s="1404">
        <f>+'ENERO '!Z15+FEBRERO!Z15+MARZO!Z15+ABRIL!Z15+Hoja6!Z15+Hoja7!Z15+Hoja8!Z15+Hoja9!Z15+Hoja10!Z15+Hoja11!Z15+Hoja12!Z15+Hoja13!Z15</f>
        <v>0</v>
      </c>
      <c r="AA15" s="1404">
        <f>+'ENERO '!AA15+FEBRERO!AA15+MARZO!AA15+ABRIL!AA15+Hoja6!AA15+Hoja7!AA15+Hoja8!AA15+Hoja9!AA15+Hoja10!AA15+Hoja11!AA15+Hoja12!AA15+Hoja13!AA15</f>
        <v>0</v>
      </c>
      <c r="AB15" s="1404">
        <f>+'ENERO '!AB15+FEBRERO!AB15+MARZO!AB15+ABRIL!AB15+Hoja6!AB15+Hoja7!AB15+Hoja8!AB15+Hoja9!AB15+Hoja10!AB15+Hoja11!AB15+Hoja12!AB15+Hoja13!AB15</f>
        <v>0</v>
      </c>
      <c r="AC15" s="1404">
        <f>+'ENERO '!AC15+FEBRERO!AC15+MARZO!AC15+ABRIL!AC15+Hoja6!AC15+Hoja7!AC15+Hoja8!AC15+Hoja9!AC15+Hoja10!AC15+Hoja11!AC15+Hoja12!AC15+Hoja13!AC15</f>
        <v>0</v>
      </c>
      <c r="AD15" s="1346"/>
      <c r="AE15" s="1404">
        <f>+'ENERO '!AE15+FEBRERO!AE15+MARZO!AE15+ABRIL!AE15+Hoja6!AE15+Hoja7!AE15+Hoja8!AE15+Hoja9!AE15+Hoja10!AE15+Hoja11!AE15+Hoja12!AE15+Hoja13!AE15</f>
        <v>0</v>
      </c>
      <c r="AF15" s="1404">
        <f>+'ENERO '!AF15+FEBRERO!AF15+MARZO!AF15+ABRIL!AF15+Hoja6!AF15+Hoja7!AF15+Hoja8!AF15+Hoja9!AF15+Hoja10!AF15+Hoja11!AF15+Hoja12!AF15+Hoja13!AF15</f>
        <v>0</v>
      </c>
      <c r="AG15" s="233"/>
      <c r="AH15" s="219"/>
      <c r="AI15" s="219"/>
      <c r="AJ15" s="236"/>
      <c r="AK15" s="231"/>
      <c r="AL15" s="229"/>
      <c r="AM15" s="237"/>
      <c r="AN15" s="223"/>
      <c r="AO15" s="236"/>
      <c r="AP15" s="240"/>
      <c r="AQ15" s="241"/>
      <c r="AR15" s="245" t="s">
        <v>151</v>
      </c>
      <c r="AS15" s="154"/>
      <c r="AT15" s="154"/>
      <c r="AU15" s="154"/>
      <c r="AV15" s="154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250" t="s">
        <v>152</v>
      </c>
      <c r="BU15" s="250" t="s">
        <v>152</v>
      </c>
      <c r="BV15" s="250" t="s">
        <v>152</v>
      </c>
      <c r="BW15" s="250" t="s">
        <v>152</v>
      </c>
      <c r="BX15" s="250" t="s">
        <v>152</v>
      </c>
      <c r="BY15" s="250" t="s">
        <v>152</v>
      </c>
      <c r="BZ15" s="176" t="s">
        <v>152</v>
      </c>
      <c r="CA15" s="172"/>
      <c r="CB15" s="253">
        <v>0</v>
      </c>
      <c r="CC15" s="253">
        <v>0</v>
      </c>
      <c r="CD15" s="253">
        <v>0</v>
      </c>
      <c r="CE15" s="253">
        <v>0</v>
      </c>
      <c r="CF15" s="253">
        <v>0</v>
      </c>
      <c r="CG15" s="253" t="s">
        <v>152</v>
      </c>
      <c r="CH15" s="253">
        <v>0</v>
      </c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68"/>
      <c r="DD15" s="168"/>
    </row>
    <row r="16" spans="1:108" x14ac:dyDescent="0.25">
      <c r="A16" s="178" t="s">
        <v>50</v>
      </c>
      <c r="B16" s="1404">
        <f>+'ENERO '!B16+FEBRERO!B16+MARZO!B16+ABRIL!B16+Hoja6!B16+Hoja7!B16+Hoja8!B16+Hoja9!B16+Hoja10!B16+Hoja11!B16+Hoja12!B16+Hoja13!B16</f>
        <v>1035</v>
      </c>
      <c r="C16" s="1404">
        <f>+'ENERO '!C16+FEBRERO!C16+MARZO!C16+ABRIL!C16+Hoja6!C16+Hoja7!C16+Hoja8!C16+Hoja9!C16+Hoja10!C16+Hoja11!C16+Hoja12!C16+Hoja13!C16</f>
        <v>160</v>
      </c>
      <c r="D16" s="1404">
        <f>+'ENERO '!D16+FEBRERO!D16+MARZO!D16+ABRIL!D16+Hoja6!D16+Hoja7!D16+Hoja8!D16+Hoja9!D16+Hoja10!D16+Hoja11!D16+Hoja12!D16+Hoja13!D16</f>
        <v>26</v>
      </c>
      <c r="E16" s="1404">
        <f>+'ENERO '!E16+FEBRERO!E16+MARZO!E16+ABRIL!E16+Hoja6!E16+Hoja7!E16+Hoja8!E16+Hoja9!E16+Hoja10!E16+Hoja11!E16+Hoja12!E16+Hoja13!E16</f>
        <v>4</v>
      </c>
      <c r="F16" s="1404">
        <f>+'ENERO '!F16+FEBRERO!F16+MARZO!F16+ABRIL!F16+Hoja6!F16+Hoja7!F16+Hoja8!F16+Hoja9!F16+Hoja10!F16+Hoja11!F16+Hoja12!F16+Hoja13!F16</f>
        <v>5</v>
      </c>
      <c r="G16" s="1404">
        <f>+'ENERO '!G16+FEBRERO!G16+MARZO!G16+ABRIL!G16+Hoja6!G16+Hoja7!G16+Hoja8!G16+Hoja9!G16+Hoja10!G16+Hoja11!G16+Hoja12!G16+Hoja13!G16</f>
        <v>319</v>
      </c>
      <c r="H16" s="1404">
        <f>+'ENERO '!H16+FEBRERO!H16+MARZO!H16+ABRIL!H16+Hoja6!H16+Hoja7!H16+Hoja8!H16+Hoja9!H16+Hoja10!H16+Hoja11!H16+Hoja12!H16+Hoja13!H16</f>
        <v>521</v>
      </c>
      <c r="I16" s="1404">
        <f>+'ENERO '!I16+FEBRERO!I16+MARZO!I16+ABRIL!I16+Hoja6!I16+Hoja7!I16+Hoja8!I16+Hoja9!I16+Hoja10!I16+Hoja11!I16+Hoja12!I16+Hoja13!I16</f>
        <v>186</v>
      </c>
      <c r="J16" s="1404">
        <f>+'ENERO '!J16+FEBRERO!J16+MARZO!J16+ABRIL!J16+Hoja6!J16+Hoja7!J16+Hoja8!J16+Hoja9!J16+Hoja10!J16+Hoja11!J16+Hoja12!J16+Hoja13!J16</f>
        <v>849</v>
      </c>
      <c r="K16" s="1404">
        <f>+'ENERO '!K16+FEBRERO!K16+MARZO!K16+ABRIL!K16+Hoja6!K16+Hoja7!K16+Hoja8!K16+Hoja9!K16+Hoja10!K16+Hoja11!K16+Hoja12!K16+Hoja13!K16</f>
        <v>517</v>
      </c>
      <c r="L16" s="1404">
        <f>+'ENERO '!L16+FEBRERO!L16+MARZO!L16+ABRIL!L16+Hoja6!L16+Hoja7!L16+Hoja8!L16+Hoja9!L16+Hoja10!L16+Hoja11!L16+Hoja12!L16+Hoja13!L16</f>
        <v>518</v>
      </c>
      <c r="M16" s="1404">
        <f>+'ENERO '!M16+FEBRERO!M16+MARZO!M16+ABRIL!M16+Hoja6!M16+Hoja7!M16+Hoja8!M16+Hoja9!M16+Hoja10!M16+Hoja11!M16+Hoja12!M16+Hoja13!M16</f>
        <v>84</v>
      </c>
      <c r="N16" s="1404">
        <f>+'ENERO '!N16+FEBRERO!N16+MARZO!N16+ABRIL!N16+Hoja6!N16+Hoja7!N16+Hoja8!N16+Hoja9!N16+Hoja10!N16+Hoja11!N16+Hoja12!N16+Hoja13!N16</f>
        <v>16</v>
      </c>
      <c r="O16" s="1404">
        <f>+'ENERO '!O16+FEBRERO!O16+MARZO!O16+ABRIL!O16+Hoja6!O16+Hoja7!O16+Hoja8!O16+Hoja9!O16+Hoja10!O16+Hoja11!O16+Hoja12!O16+Hoja13!O16</f>
        <v>68</v>
      </c>
      <c r="P16" s="1404">
        <f>+'ENERO '!P16+FEBRERO!P16+MARZO!P16+ABRIL!P16+Hoja6!P16+Hoja7!P16+Hoja8!P16+Hoja9!P16+Hoja10!P16+Hoja11!P16+Hoja12!P16+Hoja13!P16</f>
        <v>0</v>
      </c>
      <c r="Q16" s="1404">
        <f>+'ENERO '!Q16+FEBRERO!Q16+MARZO!Q16+ABRIL!Q16+Hoja6!Q16+Hoja7!Q16+Hoja8!Q16+Hoja9!Q16+Hoja10!Q16+Hoja11!Q16+Hoja12!Q16+Hoja13!Q16</f>
        <v>67</v>
      </c>
      <c r="R16" s="1404">
        <f>+'ENERO '!R16+FEBRERO!R16+MARZO!R16+ABRIL!R16+Hoja6!R16+Hoja7!R16+Hoja8!R16+Hoja9!R16+Hoja10!R16+Hoja11!R16+Hoja12!R16+Hoja13!R16</f>
        <v>28</v>
      </c>
      <c r="S16" s="1404">
        <f>+'ENERO '!S16+FEBRERO!S16+MARZO!S16+ABRIL!S16+Hoja6!S16+Hoja7!S16+Hoja8!S16+Hoja9!S16+Hoja10!S16+Hoja11!S16+Hoja12!S16+Hoja13!S16</f>
        <v>39</v>
      </c>
      <c r="T16" s="1404">
        <f>+'ENERO '!T16+FEBRERO!T16+MARZO!T16+ABRIL!T16+Hoja6!T16+Hoja7!T16+Hoja8!T16+Hoja9!T16+Hoja10!T16+Hoja11!T16+Hoja12!T16+Hoja13!T16</f>
        <v>0</v>
      </c>
      <c r="U16" s="1404">
        <f>+'ENERO '!U16+FEBRERO!U16+MARZO!U16+ABRIL!U16+Hoja6!U16+Hoja7!U16+Hoja8!U16+Hoja9!U16+Hoja10!U16+Hoja11!U16+Hoja12!U16+Hoja13!U16</f>
        <v>28</v>
      </c>
      <c r="V16" s="1404">
        <f>+'ENERO '!V16+FEBRERO!V16+MARZO!V16+ABRIL!V16+Hoja6!V16+Hoja7!V16+Hoja8!V16+Hoja9!V16+Hoja10!V16+Hoja11!V16+Hoja12!V16+Hoja13!V16</f>
        <v>35</v>
      </c>
      <c r="W16" s="1404">
        <f>+'ENERO '!W16+FEBRERO!W16+MARZO!W16+ABRIL!W16+Hoja6!W16+Hoja7!W16+Hoja8!W16+Hoja9!W16+Hoja10!W16+Hoja11!W16+Hoja12!W16+Hoja13!W16</f>
        <v>18</v>
      </c>
      <c r="X16" s="1404">
        <f>+'ENERO '!X16+FEBRERO!X16+MARZO!X16+ABRIL!X16+Hoja6!X16+Hoja7!X16+Hoja8!X16+Hoja9!X16+Hoja10!X16+Hoja11!X16+Hoja12!X16+Hoja13!X16</f>
        <v>107</v>
      </c>
      <c r="Y16" s="1404">
        <f>+'ENERO '!Y16+FEBRERO!Y16+MARZO!Y16+ABRIL!Y16+Hoja6!Y16+Hoja7!Y16+Hoja8!Y16+Hoja9!Y16+Hoja10!Y16+Hoja11!Y16+Hoja12!Y16+Hoja13!Y16</f>
        <v>550</v>
      </c>
      <c r="Z16" s="1404">
        <f>+'ENERO '!Z16+FEBRERO!Z16+MARZO!Z16+ABRIL!Z16+Hoja6!Z16+Hoja7!Z16+Hoja8!Z16+Hoja9!Z16+Hoja10!Z16+Hoja11!Z16+Hoja12!Z16+Hoja13!Z16</f>
        <v>0</v>
      </c>
      <c r="AA16" s="1404">
        <f>+'ENERO '!AA16+FEBRERO!AA16+MARZO!AA16+ABRIL!AA16+Hoja6!AA16+Hoja7!AA16+Hoja8!AA16+Hoja9!AA16+Hoja10!AA16+Hoja11!AA16+Hoja12!AA16+Hoja13!AA16</f>
        <v>36</v>
      </c>
      <c r="AB16" s="1404">
        <f>+'ENERO '!AB16+FEBRERO!AB16+MARZO!AB16+ABRIL!AB16+Hoja6!AB16+Hoja7!AB16+Hoja8!AB16+Hoja9!AB16+Hoja10!AB16+Hoja11!AB16+Hoja12!AB16+Hoja13!AB16</f>
        <v>13</v>
      </c>
      <c r="AC16" s="1404">
        <f>+'ENERO '!AC16+FEBRERO!AC16+MARZO!AC16+ABRIL!AC16+Hoja6!AC16+Hoja7!AC16+Hoja8!AC16+Hoja9!AC16+Hoja10!AC16+Hoja11!AC16+Hoja12!AC16+Hoja13!AC16</f>
        <v>50</v>
      </c>
      <c r="AD16" s="1337"/>
      <c r="AE16" s="1404">
        <f>+'ENERO '!AE16+FEBRERO!AE16+MARZO!AE16+ABRIL!AE16+Hoja6!AE16+Hoja7!AE16+Hoja8!AE16+Hoja9!AE16+Hoja10!AE16+Hoja11!AE16+Hoja12!AE16+Hoja13!AE16</f>
        <v>186</v>
      </c>
      <c r="AF16" s="1404">
        <f>+'ENERO '!AF16+FEBRERO!AF16+MARZO!AF16+ABRIL!AF16+Hoja6!AF16+Hoja7!AF16+Hoja8!AF16+Hoja9!AF16+Hoja10!AF16+Hoja11!AF16+Hoja12!AF16+Hoja13!AF16</f>
        <v>0</v>
      </c>
      <c r="AG16" s="233"/>
      <c r="AH16" s="219"/>
      <c r="AI16" s="219"/>
      <c r="AJ16" s="236"/>
      <c r="AK16" s="231"/>
      <c r="AL16" s="229"/>
      <c r="AM16" s="237"/>
      <c r="AN16" s="223"/>
      <c r="AO16" s="236"/>
      <c r="AP16" s="240"/>
      <c r="AQ16" s="241"/>
      <c r="AR16" s="245" t="s">
        <v>151</v>
      </c>
      <c r="AS16" s="154"/>
      <c r="AT16" s="154"/>
      <c r="AU16" s="154"/>
      <c r="AV16" s="154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250" t="s">
        <v>152</v>
      </c>
      <c r="BU16" s="250" t="s">
        <v>152</v>
      </c>
      <c r="BV16" s="250" t="s">
        <v>152</v>
      </c>
      <c r="BW16" s="250" t="s">
        <v>152</v>
      </c>
      <c r="BX16" s="250" t="s">
        <v>152</v>
      </c>
      <c r="BY16" s="250" t="s">
        <v>152</v>
      </c>
      <c r="BZ16" s="176" t="s">
        <v>152</v>
      </c>
      <c r="CA16" s="172"/>
      <c r="CB16" s="253">
        <v>0</v>
      </c>
      <c r="CC16" s="253">
        <v>0</v>
      </c>
      <c r="CD16" s="253">
        <v>0</v>
      </c>
      <c r="CE16" s="253">
        <v>0</v>
      </c>
      <c r="CF16" s="253">
        <v>0</v>
      </c>
      <c r="CG16" s="253" t="s">
        <v>152</v>
      </c>
      <c r="CH16" s="253">
        <v>0</v>
      </c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68"/>
      <c r="DD16" s="168"/>
    </row>
    <row r="17" spans="1:108" x14ac:dyDescent="0.25">
      <c r="A17" s="178" t="s">
        <v>51</v>
      </c>
      <c r="B17" s="1404">
        <f>+'ENERO '!B17+FEBRERO!B17+MARZO!B17+ABRIL!B17+Hoja6!B17+Hoja7!B17+Hoja8!B17+Hoja9!B17+Hoja10!B17+Hoja11!B17+Hoja12!B17+Hoja13!B17</f>
        <v>0</v>
      </c>
      <c r="C17" s="1404">
        <f>+'ENERO '!C17+FEBRERO!C17+MARZO!C17+ABRIL!C17+Hoja6!C17+Hoja7!C17+Hoja8!C17+Hoja9!C17+Hoja10!C17+Hoja11!C17+Hoja12!C17+Hoja13!C17</f>
        <v>0</v>
      </c>
      <c r="D17" s="1404">
        <f>+'ENERO '!D17+FEBRERO!D17+MARZO!D17+ABRIL!D17+Hoja6!D17+Hoja7!D17+Hoja8!D17+Hoja9!D17+Hoja10!D17+Hoja11!D17+Hoja12!D17+Hoja13!D17</f>
        <v>0</v>
      </c>
      <c r="E17" s="1404">
        <f>+'ENERO '!E17+FEBRERO!E17+MARZO!E17+ABRIL!E17+Hoja6!E17+Hoja7!E17+Hoja8!E17+Hoja9!E17+Hoja10!E17+Hoja11!E17+Hoja12!E17+Hoja13!E17</f>
        <v>0</v>
      </c>
      <c r="F17" s="1404">
        <f>+'ENERO '!F17+FEBRERO!F17+MARZO!F17+ABRIL!F17+Hoja6!F17+Hoja7!F17+Hoja8!F17+Hoja9!F17+Hoja10!F17+Hoja11!F17+Hoja12!F17+Hoja13!F17</f>
        <v>0</v>
      </c>
      <c r="G17" s="1404">
        <f>+'ENERO '!G17+FEBRERO!G17+MARZO!G17+ABRIL!G17+Hoja6!G17+Hoja7!G17+Hoja8!G17+Hoja9!G17+Hoja10!G17+Hoja11!G17+Hoja12!G17+Hoja13!G17</f>
        <v>0</v>
      </c>
      <c r="H17" s="1404">
        <f>+'ENERO '!H17+FEBRERO!H17+MARZO!H17+ABRIL!H17+Hoja6!H17+Hoja7!H17+Hoja8!H17+Hoja9!H17+Hoja10!H17+Hoja11!H17+Hoja12!H17+Hoja13!H17</f>
        <v>0</v>
      </c>
      <c r="I17" s="1404">
        <f>+'ENERO '!I17+FEBRERO!I17+MARZO!I17+ABRIL!I17+Hoja6!I17+Hoja7!I17+Hoja8!I17+Hoja9!I17+Hoja10!I17+Hoja11!I17+Hoja12!I17+Hoja13!I17</f>
        <v>0</v>
      </c>
      <c r="J17" s="1404">
        <f>+'ENERO '!J17+FEBRERO!J17+MARZO!J17+ABRIL!J17+Hoja6!J17+Hoja7!J17+Hoja8!J17+Hoja9!J17+Hoja10!J17+Hoja11!J17+Hoja12!J17+Hoja13!J17</f>
        <v>0</v>
      </c>
      <c r="K17" s="1404">
        <f>+'ENERO '!K17+FEBRERO!K17+MARZO!K17+ABRIL!K17+Hoja6!K17+Hoja7!K17+Hoja8!K17+Hoja9!K17+Hoja10!K17+Hoja11!K17+Hoja12!K17+Hoja13!K17</f>
        <v>0</v>
      </c>
      <c r="L17" s="1404">
        <f>+'ENERO '!L17+FEBRERO!L17+MARZO!L17+ABRIL!L17+Hoja6!L17+Hoja7!L17+Hoja8!L17+Hoja9!L17+Hoja10!L17+Hoja11!L17+Hoja12!L17+Hoja13!L17</f>
        <v>0</v>
      </c>
      <c r="M17" s="1404">
        <f>+'ENERO '!M17+FEBRERO!M17+MARZO!M17+ABRIL!M17+Hoja6!M17+Hoja7!M17+Hoja8!M17+Hoja9!M17+Hoja10!M17+Hoja11!M17+Hoja12!M17+Hoja13!M17</f>
        <v>0</v>
      </c>
      <c r="N17" s="1404">
        <f>+'ENERO '!N17+FEBRERO!N17+MARZO!N17+ABRIL!N17+Hoja6!N17+Hoja7!N17+Hoja8!N17+Hoja9!N17+Hoja10!N17+Hoja11!N17+Hoja12!N17+Hoja13!N17</f>
        <v>0</v>
      </c>
      <c r="O17" s="1404">
        <f>+'ENERO '!O17+FEBRERO!O17+MARZO!O17+ABRIL!O17+Hoja6!O17+Hoja7!O17+Hoja8!O17+Hoja9!O17+Hoja10!O17+Hoja11!O17+Hoja12!O17+Hoja13!O17</f>
        <v>0</v>
      </c>
      <c r="P17" s="1404">
        <f>+'ENERO '!P17+FEBRERO!P17+MARZO!P17+ABRIL!P17+Hoja6!P17+Hoja7!P17+Hoja8!P17+Hoja9!P17+Hoja10!P17+Hoja11!P17+Hoja12!P17+Hoja13!P17</f>
        <v>0</v>
      </c>
      <c r="Q17" s="1404">
        <f>+'ENERO '!Q17+FEBRERO!Q17+MARZO!Q17+ABRIL!Q17+Hoja6!Q17+Hoja7!Q17+Hoja8!Q17+Hoja9!Q17+Hoja10!Q17+Hoja11!Q17+Hoja12!Q17+Hoja13!Q17</f>
        <v>0</v>
      </c>
      <c r="R17" s="1404">
        <f>+'ENERO '!R17+FEBRERO!R17+MARZO!R17+ABRIL!R17+Hoja6!R17+Hoja7!R17+Hoja8!R17+Hoja9!R17+Hoja10!R17+Hoja11!R17+Hoja12!R17+Hoja13!R17</f>
        <v>0</v>
      </c>
      <c r="S17" s="1404">
        <f>+'ENERO '!S17+FEBRERO!S17+MARZO!S17+ABRIL!S17+Hoja6!S17+Hoja7!S17+Hoja8!S17+Hoja9!S17+Hoja10!S17+Hoja11!S17+Hoja12!S17+Hoja13!S17</f>
        <v>0</v>
      </c>
      <c r="T17" s="1404">
        <f>+'ENERO '!T17+FEBRERO!T17+MARZO!T17+ABRIL!T17+Hoja6!T17+Hoja7!T17+Hoja8!T17+Hoja9!T17+Hoja10!T17+Hoja11!T17+Hoja12!T17+Hoja13!T17</f>
        <v>0</v>
      </c>
      <c r="U17" s="1404">
        <f>+'ENERO '!U17+FEBRERO!U17+MARZO!U17+ABRIL!U17+Hoja6!U17+Hoja7!U17+Hoja8!U17+Hoja9!U17+Hoja10!U17+Hoja11!U17+Hoja12!U17+Hoja13!U17</f>
        <v>0</v>
      </c>
      <c r="V17" s="1404">
        <f>+'ENERO '!V17+FEBRERO!V17+MARZO!V17+ABRIL!V17+Hoja6!V17+Hoja7!V17+Hoja8!V17+Hoja9!V17+Hoja10!V17+Hoja11!V17+Hoja12!V17+Hoja13!V17</f>
        <v>0</v>
      </c>
      <c r="W17" s="1404">
        <f>+'ENERO '!W17+FEBRERO!W17+MARZO!W17+ABRIL!W17+Hoja6!W17+Hoja7!W17+Hoja8!W17+Hoja9!W17+Hoja10!W17+Hoja11!W17+Hoja12!W17+Hoja13!W17</f>
        <v>0</v>
      </c>
      <c r="X17" s="1404">
        <f>+'ENERO '!X17+FEBRERO!X17+MARZO!X17+ABRIL!X17+Hoja6!X17+Hoja7!X17+Hoja8!X17+Hoja9!X17+Hoja10!X17+Hoja11!X17+Hoja12!X17+Hoja13!X17</f>
        <v>0</v>
      </c>
      <c r="Y17" s="1404">
        <f>+'ENERO '!Y17+FEBRERO!Y17+MARZO!Y17+ABRIL!Y17+Hoja6!Y17+Hoja7!Y17+Hoja8!Y17+Hoja9!Y17+Hoja10!Y17+Hoja11!Y17+Hoja12!Y17+Hoja13!Y17</f>
        <v>0</v>
      </c>
      <c r="Z17" s="1404">
        <f>+'ENERO '!Z17+FEBRERO!Z17+MARZO!Z17+ABRIL!Z17+Hoja6!Z17+Hoja7!Z17+Hoja8!Z17+Hoja9!Z17+Hoja10!Z17+Hoja11!Z17+Hoja12!Z17+Hoja13!Z17</f>
        <v>0</v>
      </c>
      <c r="AA17" s="1404">
        <f>+'ENERO '!AA17+FEBRERO!AA17+MARZO!AA17+ABRIL!AA17+Hoja6!AA17+Hoja7!AA17+Hoja8!AA17+Hoja9!AA17+Hoja10!AA17+Hoja11!AA17+Hoja12!AA17+Hoja13!AA17</f>
        <v>0</v>
      </c>
      <c r="AB17" s="1404">
        <f>+'ENERO '!AB17+FEBRERO!AB17+MARZO!AB17+ABRIL!AB17+Hoja6!AB17+Hoja7!AB17+Hoja8!AB17+Hoja9!AB17+Hoja10!AB17+Hoja11!AB17+Hoja12!AB17+Hoja13!AB17</f>
        <v>0</v>
      </c>
      <c r="AC17" s="1404">
        <f>+'ENERO '!AC17+FEBRERO!AC17+MARZO!AC17+ABRIL!AC17+Hoja6!AC17+Hoja7!AC17+Hoja8!AC17+Hoja9!AC17+Hoja10!AC17+Hoja11!AC17+Hoja12!AC17+Hoja13!AC17</f>
        <v>0</v>
      </c>
      <c r="AD17" s="1346"/>
      <c r="AE17" s="1404">
        <f>+'ENERO '!AE17+FEBRERO!AE17+MARZO!AE17+ABRIL!AE17+Hoja6!AE17+Hoja7!AE17+Hoja8!AE17+Hoja9!AE17+Hoja10!AE17+Hoja11!AE17+Hoja12!AE17+Hoja13!AE17</f>
        <v>0</v>
      </c>
      <c r="AF17" s="1404">
        <f>+'ENERO '!AF17+FEBRERO!AF17+MARZO!AF17+ABRIL!AF17+Hoja6!AF17+Hoja7!AF17+Hoja8!AF17+Hoja9!AF17+Hoja10!AF17+Hoja11!AF17+Hoja12!AF17+Hoja13!AF17</f>
        <v>0</v>
      </c>
      <c r="AG17" s="233"/>
      <c r="AH17" s="219"/>
      <c r="AI17" s="219"/>
      <c r="AJ17" s="236"/>
      <c r="AK17" s="231"/>
      <c r="AL17" s="229"/>
      <c r="AM17" s="237"/>
      <c r="AN17" s="223"/>
      <c r="AO17" s="236"/>
      <c r="AP17" s="240"/>
      <c r="AQ17" s="241"/>
      <c r="AR17" s="245" t="s">
        <v>151</v>
      </c>
      <c r="AS17" s="154"/>
      <c r="AT17" s="154"/>
      <c r="AU17" s="154"/>
      <c r="AV17" s="154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250" t="s">
        <v>152</v>
      </c>
      <c r="BU17" s="250" t="s">
        <v>152</v>
      </c>
      <c r="BV17" s="250" t="s">
        <v>152</v>
      </c>
      <c r="BW17" s="250" t="s">
        <v>152</v>
      </c>
      <c r="BX17" s="250" t="s">
        <v>152</v>
      </c>
      <c r="BY17" s="250" t="s">
        <v>152</v>
      </c>
      <c r="BZ17" s="176" t="s">
        <v>152</v>
      </c>
      <c r="CA17" s="172"/>
      <c r="CB17" s="253">
        <v>0</v>
      </c>
      <c r="CC17" s="253">
        <v>0</v>
      </c>
      <c r="CD17" s="253">
        <v>0</v>
      </c>
      <c r="CE17" s="253">
        <v>0</v>
      </c>
      <c r="CF17" s="253">
        <v>0</v>
      </c>
      <c r="CG17" s="253" t="s">
        <v>152</v>
      </c>
      <c r="CH17" s="253">
        <v>0</v>
      </c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68"/>
      <c r="DD17" s="168"/>
    </row>
    <row r="18" spans="1:108" x14ac:dyDescent="0.25">
      <c r="A18" s="178" t="s">
        <v>52</v>
      </c>
      <c r="B18" s="1404">
        <f>+'ENERO '!B18+FEBRERO!B18+MARZO!B18+ABRIL!B18+Hoja6!B18+Hoja7!B18+Hoja8!B18+Hoja9!B18+Hoja10!B18+Hoja11!B18+Hoja12!B18+Hoja13!B18</f>
        <v>113</v>
      </c>
      <c r="C18" s="1404">
        <f>+'ENERO '!C18+FEBRERO!C18+MARZO!C18+ABRIL!C18+Hoja6!C18+Hoja7!C18+Hoja8!C18+Hoja9!C18+Hoja10!C18+Hoja11!C18+Hoja12!C18+Hoja13!C18</f>
        <v>0</v>
      </c>
      <c r="D18" s="1404">
        <f>+'ENERO '!D18+FEBRERO!D18+MARZO!D18+ABRIL!D18+Hoja6!D18+Hoja7!D18+Hoja8!D18+Hoja9!D18+Hoja10!D18+Hoja11!D18+Hoja12!D18+Hoja13!D18</f>
        <v>0</v>
      </c>
      <c r="E18" s="1404">
        <f>+'ENERO '!E18+FEBRERO!E18+MARZO!E18+ABRIL!E18+Hoja6!E18+Hoja7!E18+Hoja8!E18+Hoja9!E18+Hoja10!E18+Hoja11!E18+Hoja12!E18+Hoja13!E18</f>
        <v>0</v>
      </c>
      <c r="F18" s="1404">
        <f>+'ENERO '!F18+FEBRERO!F18+MARZO!F18+ABRIL!F18+Hoja6!F18+Hoja7!F18+Hoja8!F18+Hoja9!F18+Hoja10!F18+Hoja11!F18+Hoja12!F18+Hoja13!F18</f>
        <v>1</v>
      </c>
      <c r="G18" s="1404">
        <f>+'ENERO '!G18+FEBRERO!G18+MARZO!G18+ABRIL!G18+Hoja6!G18+Hoja7!G18+Hoja8!G18+Hoja9!G18+Hoja10!G18+Hoja11!G18+Hoja12!G18+Hoja13!G18</f>
        <v>58</v>
      </c>
      <c r="H18" s="1404">
        <f>+'ENERO '!H18+FEBRERO!H18+MARZO!H18+ABRIL!H18+Hoja6!H18+Hoja7!H18+Hoja8!H18+Hoja9!H18+Hoja10!H18+Hoja11!H18+Hoja12!H18+Hoja13!H18</f>
        <v>54</v>
      </c>
      <c r="I18" s="1404">
        <f>+'ENERO '!I18+FEBRERO!I18+MARZO!I18+ABRIL!I18+Hoja6!I18+Hoja7!I18+Hoja8!I18+Hoja9!I18+Hoja10!I18+Hoja11!I18+Hoja12!I18+Hoja13!I18</f>
        <v>0</v>
      </c>
      <c r="J18" s="1404">
        <f>+'ENERO '!J18+FEBRERO!J18+MARZO!J18+ABRIL!J18+Hoja6!J18+Hoja7!J18+Hoja8!J18+Hoja9!J18+Hoja10!J18+Hoja11!J18+Hoja12!J18+Hoja13!J18</f>
        <v>113</v>
      </c>
      <c r="K18" s="1404">
        <f>+'ENERO '!K18+FEBRERO!K18+MARZO!K18+ABRIL!K18+Hoja6!K18+Hoja7!K18+Hoja8!K18+Hoja9!K18+Hoja10!K18+Hoja11!K18+Hoja12!K18+Hoja13!K18</f>
        <v>64</v>
      </c>
      <c r="L18" s="1404">
        <f>+'ENERO '!L18+FEBRERO!L18+MARZO!L18+ABRIL!L18+Hoja6!L18+Hoja7!L18+Hoja8!L18+Hoja9!L18+Hoja10!L18+Hoja11!L18+Hoja12!L18+Hoja13!L18</f>
        <v>49</v>
      </c>
      <c r="M18" s="1404">
        <f>+'ENERO '!M18+FEBRERO!M18+MARZO!M18+ABRIL!M18+Hoja6!M18+Hoja7!M18+Hoja8!M18+Hoja9!M18+Hoja10!M18+Hoja11!M18+Hoja12!M18+Hoja13!M18</f>
        <v>0</v>
      </c>
      <c r="N18" s="1404">
        <f>+'ENERO '!N18+FEBRERO!N18+MARZO!N18+ABRIL!N18+Hoja6!N18+Hoja7!N18+Hoja8!N18+Hoja9!N18+Hoja10!N18+Hoja11!N18+Hoja12!N18+Hoja13!N18</f>
        <v>0</v>
      </c>
      <c r="O18" s="1404">
        <f>+'ENERO '!O18+FEBRERO!O18+MARZO!O18+ABRIL!O18+Hoja6!O18+Hoja7!O18+Hoja8!O18+Hoja9!O18+Hoja10!O18+Hoja11!O18+Hoja12!O18+Hoja13!O18</f>
        <v>0</v>
      </c>
      <c r="P18" s="1404">
        <f>+'ENERO '!P18+FEBRERO!P18+MARZO!P18+ABRIL!P18+Hoja6!P18+Hoja7!P18+Hoja8!P18+Hoja9!P18+Hoja10!P18+Hoja11!P18+Hoja12!P18+Hoja13!P18</f>
        <v>0</v>
      </c>
      <c r="Q18" s="1404">
        <f>+'ENERO '!Q18+FEBRERO!Q18+MARZO!Q18+ABRIL!Q18+Hoja6!Q18+Hoja7!Q18+Hoja8!Q18+Hoja9!Q18+Hoja10!Q18+Hoja11!Q18+Hoja12!Q18+Hoja13!Q18</f>
        <v>110</v>
      </c>
      <c r="R18" s="1404">
        <f>+'ENERO '!R18+FEBRERO!R18+MARZO!R18+ABRIL!R18+Hoja6!R18+Hoja7!R18+Hoja8!R18+Hoja9!R18+Hoja10!R18+Hoja11!R18+Hoja12!R18+Hoja13!R18</f>
        <v>0</v>
      </c>
      <c r="S18" s="1404">
        <f>+'ENERO '!S18+FEBRERO!S18+MARZO!S18+ABRIL!S18+Hoja6!S18+Hoja7!S18+Hoja8!S18+Hoja9!S18+Hoja10!S18+Hoja11!S18+Hoja12!S18+Hoja13!S18</f>
        <v>110</v>
      </c>
      <c r="T18" s="1404">
        <f>+'ENERO '!T18+FEBRERO!T18+MARZO!T18+ABRIL!T18+Hoja6!T18+Hoja7!T18+Hoja8!T18+Hoja9!T18+Hoja10!T18+Hoja11!T18+Hoja12!T18+Hoja13!T18</f>
        <v>0</v>
      </c>
      <c r="U18" s="1404">
        <f>+'ENERO '!U18+FEBRERO!U18+MARZO!U18+ABRIL!U18+Hoja6!U18+Hoja7!U18+Hoja8!U18+Hoja9!U18+Hoja10!U18+Hoja11!U18+Hoja12!U18+Hoja13!U18</f>
        <v>0</v>
      </c>
      <c r="V18" s="1404">
        <f>+'ENERO '!V18+FEBRERO!V18+MARZO!V18+ABRIL!V18+Hoja6!V18+Hoja7!V18+Hoja8!V18+Hoja9!V18+Hoja10!V18+Hoja11!V18+Hoja12!V18+Hoja13!V18</f>
        <v>0</v>
      </c>
      <c r="W18" s="1404">
        <f>+'ENERO '!W18+FEBRERO!W18+MARZO!W18+ABRIL!W18+Hoja6!W18+Hoja7!W18+Hoja8!W18+Hoja9!W18+Hoja10!W18+Hoja11!W18+Hoja12!W18+Hoja13!W18</f>
        <v>0</v>
      </c>
      <c r="X18" s="1404">
        <f>+'ENERO '!X18+FEBRERO!X18+MARZO!X18+ABRIL!X18+Hoja6!X18+Hoja7!X18+Hoja8!X18+Hoja9!X18+Hoja10!X18+Hoja11!X18+Hoja12!X18+Hoja13!X18</f>
        <v>27</v>
      </c>
      <c r="Y18" s="1404">
        <f>+'ENERO '!Y18+FEBRERO!Y18+MARZO!Y18+ABRIL!Y18+Hoja6!Y18+Hoja7!Y18+Hoja8!Y18+Hoja9!Y18+Hoja10!Y18+Hoja11!Y18+Hoja12!Y18+Hoja13!Y18</f>
        <v>0</v>
      </c>
      <c r="Z18" s="1404">
        <f>+'ENERO '!Z18+FEBRERO!Z18+MARZO!Z18+ABRIL!Z18+Hoja6!Z18+Hoja7!Z18+Hoja8!Z18+Hoja9!Z18+Hoja10!Z18+Hoja11!Z18+Hoja12!Z18+Hoja13!Z18</f>
        <v>0</v>
      </c>
      <c r="AA18" s="1404">
        <f>+'ENERO '!AA18+FEBRERO!AA18+MARZO!AA18+ABRIL!AA18+Hoja6!AA18+Hoja7!AA18+Hoja8!AA18+Hoja9!AA18+Hoja10!AA18+Hoja11!AA18+Hoja12!AA18+Hoja13!AA18</f>
        <v>0</v>
      </c>
      <c r="AB18" s="1404">
        <f>+'ENERO '!AB18+FEBRERO!AB18+MARZO!AB18+ABRIL!AB18+Hoja6!AB18+Hoja7!AB18+Hoja8!AB18+Hoja9!AB18+Hoja10!AB18+Hoja11!AB18+Hoja12!AB18+Hoja13!AB18</f>
        <v>0</v>
      </c>
      <c r="AC18" s="1404">
        <f>+'ENERO '!AC18+FEBRERO!AC18+MARZO!AC18+ABRIL!AC18+Hoja6!AC18+Hoja7!AC18+Hoja8!AC18+Hoja9!AC18+Hoja10!AC18+Hoja11!AC18+Hoja12!AC18+Hoja13!AC18</f>
        <v>15</v>
      </c>
      <c r="AD18" s="1337"/>
      <c r="AE18" s="1404">
        <f>+'ENERO '!AE18+FEBRERO!AE18+MARZO!AE18+ABRIL!AE18+Hoja6!AE18+Hoja7!AE18+Hoja8!AE18+Hoja9!AE18+Hoja10!AE18+Hoja11!AE18+Hoja12!AE18+Hoja13!AE18</f>
        <v>0</v>
      </c>
      <c r="AF18" s="1404">
        <f>+'ENERO '!AF18+FEBRERO!AF18+MARZO!AF18+ABRIL!AF18+Hoja6!AF18+Hoja7!AF18+Hoja8!AF18+Hoja9!AF18+Hoja10!AF18+Hoja11!AF18+Hoja12!AF18+Hoja13!AF18</f>
        <v>0</v>
      </c>
      <c r="AG18" s="233"/>
      <c r="AH18" s="219"/>
      <c r="AI18" s="219"/>
      <c r="AJ18" s="236"/>
      <c r="AK18" s="231"/>
      <c r="AL18" s="229"/>
      <c r="AM18" s="237"/>
      <c r="AN18" s="223"/>
      <c r="AO18" s="236"/>
      <c r="AP18" s="240"/>
      <c r="AQ18" s="241"/>
      <c r="AR18" s="245" t="s">
        <v>151</v>
      </c>
      <c r="AS18" s="154"/>
      <c r="AT18" s="154"/>
      <c r="AU18" s="154"/>
      <c r="AV18" s="154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250" t="s">
        <v>152</v>
      </c>
      <c r="BU18" s="250" t="s">
        <v>152</v>
      </c>
      <c r="BV18" s="250" t="s">
        <v>152</v>
      </c>
      <c r="BW18" s="250" t="s">
        <v>152</v>
      </c>
      <c r="BX18" s="250" t="s">
        <v>152</v>
      </c>
      <c r="BY18" s="250" t="s">
        <v>152</v>
      </c>
      <c r="BZ18" s="176" t="s">
        <v>152</v>
      </c>
      <c r="CA18" s="172"/>
      <c r="CB18" s="253">
        <v>0</v>
      </c>
      <c r="CC18" s="253">
        <v>0</v>
      </c>
      <c r="CD18" s="253">
        <v>0</v>
      </c>
      <c r="CE18" s="253">
        <v>0</v>
      </c>
      <c r="CF18" s="253">
        <v>0</v>
      </c>
      <c r="CG18" s="253" t="s">
        <v>152</v>
      </c>
      <c r="CH18" s="253">
        <v>0</v>
      </c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68"/>
      <c r="DD18" s="168"/>
    </row>
    <row r="19" spans="1:108" x14ac:dyDescent="0.25">
      <c r="A19" s="178" t="s">
        <v>53</v>
      </c>
      <c r="B19" s="1404">
        <f>+'ENERO '!B19+FEBRERO!B19+MARZO!B19+ABRIL!B19+Hoja6!B19+Hoja7!B19+Hoja8!B19+Hoja9!B19+Hoja10!B19+Hoja11!B19+Hoja12!B19+Hoja13!B19</f>
        <v>0</v>
      </c>
      <c r="C19" s="1404">
        <f>+'ENERO '!C19+FEBRERO!C19+MARZO!C19+ABRIL!C19+Hoja6!C19+Hoja7!C19+Hoja8!C19+Hoja9!C19+Hoja10!C19+Hoja11!C19+Hoja12!C19+Hoja13!C19</f>
        <v>0</v>
      </c>
      <c r="D19" s="1404">
        <f>+'ENERO '!D19+FEBRERO!D19+MARZO!D19+ABRIL!D19+Hoja6!D19+Hoja7!D19+Hoja8!D19+Hoja9!D19+Hoja10!D19+Hoja11!D19+Hoja12!D19+Hoja13!D19</f>
        <v>0</v>
      </c>
      <c r="E19" s="1404">
        <f>+'ENERO '!E19+FEBRERO!E19+MARZO!E19+ABRIL!E19+Hoja6!E19+Hoja7!E19+Hoja8!E19+Hoja9!E19+Hoja10!E19+Hoja11!E19+Hoja12!E19+Hoja13!E19</f>
        <v>0</v>
      </c>
      <c r="F19" s="1404">
        <f>+'ENERO '!F19+FEBRERO!F19+MARZO!F19+ABRIL!F19+Hoja6!F19+Hoja7!F19+Hoja8!F19+Hoja9!F19+Hoja10!F19+Hoja11!F19+Hoja12!F19+Hoja13!F19</f>
        <v>0</v>
      </c>
      <c r="G19" s="1404">
        <f>+'ENERO '!G19+FEBRERO!G19+MARZO!G19+ABRIL!G19+Hoja6!G19+Hoja7!G19+Hoja8!G19+Hoja9!G19+Hoja10!G19+Hoja11!G19+Hoja12!G19+Hoja13!G19</f>
        <v>0</v>
      </c>
      <c r="H19" s="1404">
        <f>+'ENERO '!H19+FEBRERO!H19+MARZO!H19+ABRIL!H19+Hoja6!H19+Hoja7!H19+Hoja8!H19+Hoja9!H19+Hoja10!H19+Hoja11!H19+Hoja12!H19+Hoja13!H19</f>
        <v>0</v>
      </c>
      <c r="I19" s="1404">
        <f>+'ENERO '!I19+FEBRERO!I19+MARZO!I19+ABRIL!I19+Hoja6!I19+Hoja7!I19+Hoja8!I19+Hoja9!I19+Hoja10!I19+Hoja11!I19+Hoja12!I19+Hoja13!I19</f>
        <v>0</v>
      </c>
      <c r="J19" s="1404">
        <f>+'ENERO '!J19+FEBRERO!J19+MARZO!J19+ABRIL!J19+Hoja6!J19+Hoja7!J19+Hoja8!J19+Hoja9!J19+Hoja10!J19+Hoja11!J19+Hoja12!J19+Hoja13!J19</f>
        <v>0</v>
      </c>
      <c r="K19" s="1404">
        <f>+'ENERO '!K19+FEBRERO!K19+MARZO!K19+ABRIL!K19+Hoja6!K19+Hoja7!K19+Hoja8!K19+Hoja9!K19+Hoja10!K19+Hoja11!K19+Hoja12!K19+Hoja13!K19</f>
        <v>0</v>
      </c>
      <c r="L19" s="1404">
        <f>+'ENERO '!L19+FEBRERO!L19+MARZO!L19+ABRIL!L19+Hoja6!L19+Hoja7!L19+Hoja8!L19+Hoja9!L19+Hoja10!L19+Hoja11!L19+Hoja12!L19+Hoja13!L19</f>
        <v>0</v>
      </c>
      <c r="M19" s="1404">
        <f>+'ENERO '!M19+FEBRERO!M19+MARZO!M19+ABRIL!M19+Hoja6!M19+Hoja7!M19+Hoja8!M19+Hoja9!M19+Hoja10!M19+Hoja11!M19+Hoja12!M19+Hoja13!M19</f>
        <v>0</v>
      </c>
      <c r="N19" s="1404">
        <f>+'ENERO '!N19+FEBRERO!N19+MARZO!N19+ABRIL!N19+Hoja6!N19+Hoja7!N19+Hoja8!N19+Hoja9!N19+Hoja10!N19+Hoja11!N19+Hoja12!N19+Hoja13!N19</f>
        <v>0</v>
      </c>
      <c r="O19" s="1404">
        <f>+'ENERO '!O19+FEBRERO!O19+MARZO!O19+ABRIL!O19+Hoja6!O19+Hoja7!O19+Hoja8!O19+Hoja9!O19+Hoja10!O19+Hoja11!O19+Hoja12!O19+Hoja13!O19</f>
        <v>0</v>
      </c>
      <c r="P19" s="1404">
        <f>+'ENERO '!P19+FEBRERO!P19+MARZO!P19+ABRIL!P19+Hoja6!P19+Hoja7!P19+Hoja8!P19+Hoja9!P19+Hoja10!P19+Hoja11!P19+Hoja12!P19+Hoja13!P19</f>
        <v>0</v>
      </c>
      <c r="Q19" s="1404">
        <f>+'ENERO '!Q19+FEBRERO!Q19+MARZO!Q19+ABRIL!Q19+Hoja6!Q19+Hoja7!Q19+Hoja8!Q19+Hoja9!Q19+Hoja10!Q19+Hoja11!Q19+Hoja12!Q19+Hoja13!Q19</f>
        <v>0</v>
      </c>
      <c r="R19" s="1404">
        <f>+'ENERO '!R19+FEBRERO!R19+MARZO!R19+ABRIL!R19+Hoja6!R19+Hoja7!R19+Hoja8!R19+Hoja9!R19+Hoja10!R19+Hoja11!R19+Hoja12!R19+Hoja13!R19</f>
        <v>0</v>
      </c>
      <c r="S19" s="1404">
        <f>+'ENERO '!S19+FEBRERO!S19+MARZO!S19+ABRIL!S19+Hoja6!S19+Hoja7!S19+Hoja8!S19+Hoja9!S19+Hoja10!S19+Hoja11!S19+Hoja12!S19+Hoja13!S19</f>
        <v>0</v>
      </c>
      <c r="T19" s="1404">
        <f>+'ENERO '!T19+FEBRERO!T19+MARZO!T19+ABRIL!T19+Hoja6!T19+Hoja7!T19+Hoja8!T19+Hoja9!T19+Hoja10!T19+Hoja11!T19+Hoja12!T19+Hoja13!T19</f>
        <v>0</v>
      </c>
      <c r="U19" s="1404">
        <f>+'ENERO '!U19+FEBRERO!U19+MARZO!U19+ABRIL!U19+Hoja6!U19+Hoja7!U19+Hoja8!U19+Hoja9!U19+Hoja10!U19+Hoja11!U19+Hoja12!U19+Hoja13!U19</f>
        <v>0</v>
      </c>
      <c r="V19" s="1404">
        <f>+'ENERO '!V19+FEBRERO!V19+MARZO!V19+ABRIL!V19+Hoja6!V19+Hoja7!V19+Hoja8!V19+Hoja9!V19+Hoja10!V19+Hoja11!V19+Hoja12!V19+Hoja13!V19</f>
        <v>0</v>
      </c>
      <c r="W19" s="1404">
        <f>+'ENERO '!W19+FEBRERO!W19+MARZO!W19+ABRIL!W19+Hoja6!W19+Hoja7!W19+Hoja8!W19+Hoja9!W19+Hoja10!W19+Hoja11!W19+Hoja12!W19+Hoja13!W19</f>
        <v>0</v>
      </c>
      <c r="X19" s="1404">
        <f>+'ENERO '!X19+FEBRERO!X19+MARZO!X19+ABRIL!X19+Hoja6!X19+Hoja7!X19+Hoja8!X19+Hoja9!X19+Hoja10!X19+Hoja11!X19+Hoja12!X19+Hoja13!X19</f>
        <v>0</v>
      </c>
      <c r="Y19" s="1404">
        <f>+'ENERO '!Y19+FEBRERO!Y19+MARZO!Y19+ABRIL!Y19+Hoja6!Y19+Hoja7!Y19+Hoja8!Y19+Hoja9!Y19+Hoja10!Y19+Hoja11!Y19+Hoja12!Y19+Hoja13!Y19</f>
        <v>0</v>
      </c>
      <c r="Z19" s="1404">
        <f>+'ENERO '!Z19+FEBRERO!Z19+MARZO!Z19+ABRIL!Z19+Hoja6!Z19+Hoja7!Z19+Hoja8!Z19+Hoja9!Z19+Hoja10!Z19+Hoja11!Z19+Hoja12!Z19+Hoja13!Z19</f>
        <v>0</v>
      </c>
      <c r="AA19" s="1404">
        <f>+'ENERO '!AA19+FEBRERO!AA19+MARZO!AA19+ABRIL!AA19+Hoja6!AA19+Hoja7!AA19+Hoja8!AA19+Hoja9!AA19+Hoja10!AA19+Hoja11!AA19+Hoja12!AA19+Hoja13!AA19</f>
        <v>0</v>
      </c>
      <c r="AB19" s="1404">
        <f>+'ENERO '!AB19+FEBRERO!AB19+MARZO!AB19+ABRIL!AB19+Hoja6!AB19+Hoja7!AB19+Hoja8!AB19+Hoja9!AB19+Hoja10!AB19+Hoja11!AB19+Hoja12!AB19+Hoja13!AB19</f>
        <v>0</v>
      </c>
      <c r="AC19" s="1404">
        <f>+'ENERO '!AC19+FEBRERO!AC19+MARZO!AC19+ABRIL!AC19+Hoja6!AC19+Hoja7!AC19+Hoja8!AC19+Hoja9!AC19+Hoja10!AC19+Hoja11!AC19+Hoja12!AC19+Hoja13!AC19</f>
        <v>0</v>
      </c>
      <c r="AD19" s="1346"/>
      <c r="AE19" s="1404">
        <f>+'ENERO '!AE19+FEBRERO!AE19+MARZO!AE19+ABRIL!AE19+Hoja6!AE19+Hoja7!AE19+Hoja8!AE19+Hoja9!AE19+Hoja10!AE19+Hoja11!AE19+Hoja12!AE19+Hoja13!AE19</f>
        <v>0</v>
      </c>
      <c r="AF19" s="1404">
        <f>+'ENERO '!AF19+FEBRERO!AF19+MARZO!AF19+ABRIL!AF19+Hoja6!AF19+Hoja7!AF19+Hoja8!AF19+Hoja9!AF19+Hoja10!AF19+Hoja11!AF19+Hoja12!AF19+Hoja13!AF19</f>
        <v>0</v>
      </c>
      <c r="AG19" s="233"/>
      <c r="AH19" s="219"/>
      <c r="AI19" s="219"/>
      <c r="AJ19" s="236"/>
      <c r="AK19" s="231"/>
      <c r="AL19" s="229"/>
      <c r="AM19" s="237"/>
      <c r="AN19" s="223"/>
      <c r="AO19" s="236"/>
      <c r="AP19" s="240"/>
      <c r="AQ19" s="241"/>
      <c r="AR19" s="245" t="s">
        <v>151</v>
      </c>
      <c r="AS19" s="154"/>
      <c r="AT19" s="154"/>
      <c r="AU19" s="154"/>
      <c r="AV19" s="154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250" t="s">
        <v>152</v>
      </c>
      <c r="BU19" s="250" t="s">
        <v>152</v>
      </c>
      <c r="BV19" s="250" t="s">
        <v>152</v>
      </c>
      <c r="BW19" s="250" t="s">
        <v>152</v>
      </c>
      <c r="BX19" s="250" t="s">
        <v>152</v>
      </c>
      <c r="BY19" s="250" t="s">
        <v>152</v>
      </c>
      <c r="BZ19" s="172"/>
      <c r="CA19" s="172"/>
      <c r="CB19" s="253">
        <v>0</v>
      </c>
      <c r="CC19" s="253">
        <v>0</v>
      </c>
      <c r="CD19" s="253">
        <v>0</v>
      </c>
      <c r="CE19" s="253">
        <v>0</v>
      </c>
      <c r="CF19" s="253">
        <v>0</v>
      </c>
      <c r="CG19" s="253" t="s">
        <v>152</v>
      </c>
      <c r="CH19" s="175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68"/>
      <c r="DD19" s="168"/>
    </row>
    <row r="20" spans="1:108" x14ac:dyDescent="0.25">
      <c r="A20" s="178" t="s">
        <v>54</v>
      </c>
      <c r="B20" s="1404">
        <f>+'ENERO '!B20+FEBRERO!B20+MARZO!B20+ABRIL!B20+Hoja6!B20+Hoja7!B20+Hoja8!B20+Hoja9!B20+Hoja10!B20+Hoja11!B20+Hoja12!B20+Hoja13!B20</f>
        <v>0</v>
      </c>
      <c r="C20" s="1404">
        <f>+'ENERO '!C20+FEBRERO!C20+MARZO!C20+ABRIL!C20+Hoja6!C20+Hoja7!C20+Hoja8!C20+Hoja9!C20+Hoja10!C20+Hoja11!C20+Hoja12!C20+Hoja13!C20</f>
        <v>0</v>
      </c>
      <c r="D20" s="1404">
        <f>+'ENERO '!D20+FEBRERO!D20+MARZO!D20+ABRIL!D20+Hoja6!D20+Hoja7!D20+Hoja8!D20+Hoja9!D20+Hoja10!D20+Hoja11!D20+Hoja12!D20+Hoja13!D20</f>
        <v>0</v>
      </c>
      <c r="E20" s="1404">
        <f>+'ENERO '!E20+FEBRERO!E20+MARZO!E20+ABRIL!E20+Hoja6!E20+Hoja7!E20+Hoja8!E20+Hoja9!E20+Hoja10!E20+Hoja11!E20+Hoja12!E20+Hoja13!E20</f>
        <v>0</v>
      </c>
      <c r="F20" s="1404">
        <f>+'ENERO '!F20+FEBRERO!F20+MARZO!F20+ABRIL!F20+Hoja6!F20+Hoja7!F20+Hoja8!F20+Hoja9!F20+Hoja10!F20+Hoja11!F20+Hoja12!F20+Hoja13!F20</f>
        <v>0</v>
      </c>
      <c r="G20" s="1404">
        <f>+'ENERO '!G20+FEBRERO!G20+MARZO!G20+ABRIL!G20+Hoja6!G20+Hoja7!G20+Hoja8!G20+Hoja9!G20+Hoja10!G20+Hoja11!G20+Hoja12!G20+Hoja13!G20</f>
        <v>0</v>
      </c>
      <c r="H20" s="1404">
        <f>+'ENERO '!H20+FEBRERO!H20+MARZO!H20+ABRIL!H20+Hoja6!H20+Hoja7!H20+Hoja8!H20+Hoja9!H20+Hoja10!H20+Hoja11!H20+Hoja12!H20+Hoja13!H20</f>
        <v>0</v>
      </c>
      <c r="I20" s="1404">
        <f>+'ENERO '!I20+FEBRERO!I20+MARZO!I20+ABRIL!I20+Hoja6!I20+Hoja7!I20+Hoja8!I20+Hoja9!I20+Hoja10!I20+Hoja11!I20+Hoja12!I20+Hoja13!I20</f>
        <v>0</v>
      </c>
      <c r="J20" s="1404">
        <f>+'ENERO '!J20+FEBRERO!J20+MARZO!J20+ABRIL!J20+Hoja6!J20+Hoja7!J20+Hoja8!J20+Hoja9!J20+Hoja10!J20+Hoja11!J20+Hoja12!J20+Hoja13!J20</f>
        <v>0</v>
      </c>
      <c r="K20" s="1404">
        <f>+'ENERO '!K20+FEBRERO!K20+MARZO!K20+ABRIL!K20+Hoja6!K20+Hoja7!K20+Hoja8!K20+Hoja9!K20+Hoja10!K20+Hoja11!K20+Hoja12!K20+Hoja13!K20</f>
        <v>0</v>
      </c>
      <c r="L20" s="1404">
        <f>+'ENERO '!L20+FEBRERO!L20+MARZO!L20+ABRIL!L20+Hoja6!L20+Hoja7!L20+Hoja8!L20+Hoja9!L20+Hoja10!L20+Hoja11!L20+Hoja12!L20+Hoja13!L20</f>
        <v>0</v>
      </c>
      <c r="M20" s="1404">
        <f>+'ENERO '!M20+FEBRERO!M20+MARZO!M20+ABRIL!M20+Hoja6!M20+Hoja7!M20+Hoja8!M20+Hoja9!M20+Hoja10!M20+Hoja11!M20+Hoja12!M20+Hoja13!M20</f>
        <v>0</v>
      </c>
      <c r="N20" s="1404">
        <f>+'ENERO '!N20+FEBRERO!N20+MARZO!N20+ABRIL!N20+Hoja6!N20+Hoja7!N20+Hoja8!N20+Hoja9!N20+Hoja10!N20+Hoja11!N20+Hoja12!N20+Hoja13!N20</f>
        <v>0</v>
      </c>
      <c r="O20" s="1404">
        <f>+'ENERO '!O20+FEBRERO!O20+MARZO!O20+ABRIL!O20+Hoja6!O20+Hoja7!O20+Hoja8!O20+Hoja9!O20+Hoja10!O20+Hoja11!O20+Hoja12!O20+Hoja13!O20</f>
        <v>0</v>
      </c>
      <c r="P20" s="1404">
        <f>+'ENERO '!P20+FEBRERO!P20+MARZO!P20+ABRIL!P20+Hoja6!P20+Hoja7!P20+Hoja8!P20+Hoja9!P20+Hoja10!P20+Hoja11!P20+Hoja12!P20+Hoja13!P20</f>
        <v>0</v>
      </c>
      <c r="Q20" s="1404">
        <f>+'ENERO '!Q20+FEBRERO!Q20+MARZO!Q20+ABRIL!Q20+Hoja6!Q20+Hoja7!Q20+Hoja8!Q20+Hoja9!Q20+Hoja10!Q20+Hoja11!Q20+Hoja12!Q20+Hoja13!Q20</f>
        <v>0</v>
      </c>
      <c r="R20" s="1404">
        <f>+'ENERO '!R20+FEBRERO!R20+MARZO!R20+ABRIL!R20+Hoja6!R20+Hoja7!R20+Hoja8!R20+Hoja9!R20+Hoja10!R20+Hoja11!R20+Hoja12!R20+Hoja13!R20</f>
        <v>0</v>
      </c>
      <c r="S20" s="1404">
        <f>+'ENERO '!S20+FEBRERO!S20+MARZO!S20+ABRIL!S20+Hoja6!S20+Hoja7!S20+Hoja8!S20+Hoja9!S20+Hoja10!S20+Hoja11!S20+Hoja12!S20+Hoja13!S20</f>
        <v>0</v>
      </c>
      <c r="T20" s="1404">
        <f>+'ENERO '!T20+FEBRERO!T20+MARZO!T20+ABRIL!T20+Hoja6!T20+Hoja7!T20+Hoja8!T20+Hoja9!T20+Hoja10!T20+Hoja11!T20+Hoja12!T20+Hoja13!T20</f>
        <v>0</v>
      </c>
      <c r="U20" s="1404">
        <f>+'ENERO '!U20+FEBRERO!U20+MARZO!U20+ABRIL!U20+Hoja6!U20+Hoja7!U20+Hoja8!U20+Hoja9!U20+Hoja10!U20+Hoja11!U20+Hoja12!U20+Hoja13!U20</f>
        <v>0</v>
      </c>
      <c r="V20" s="1404">
        <f>+'ENERO '!V20+FEBRERO!V20+MARZO!V20+ABRIL!V20+Hoja6!V20+Hoja7!V20+Hoja8!V20+Hoja9!V20+Hoja10!V20+Hoja11!V20+Hoja12!V20+Hoja13!V20</f>
        <v>0</v>
      </c>
      <c r="W20" s="1404">
        <f>+'ENERO '!W20+FEBRERO!W20+MARZO!W20+ABRIL!W20+Hoja6!W20+Hoja7!W20+Hoja8!W20+Hoja9!W20+Hoja10!W20+Hoja11!W20+Hoja12!W20+Hoja13!W20</f>
        <v>0</v>
      </c>
      <c r="X20" s="1404">
        <f>+'ENERO '!X20+FEBRERO!X20+MARZO!X20+ABRIL!X20+Hoja6!X20+Hoja7!X20+Hoja8!X20+Hoja9!X20+Hoja10!X20+Hoja11!X20+Hoja12!X20+Hoja13!X20</f>
        <v>0</v>
      </c>
      <c r="Y20" s="1404">
        <f>+'ENERO '!Y20+FEBRERO!Y20+MARZO!Y20+ABRIL!Y20+Hoja6!Y20+Hoja7!Y20+Hoja8!Y20+Hoja9!Y20+Hoja10!Y20+Hoja11!Y20+Hoja12!Y20+Hoja13!Y20</f>
        <v>0</v>
      </c>
      <c r="Z20" s="1404">
        <f>+'ENERO '!Z20+FEBRERO!Z20+MARZO!Z20+ABRIL!Z20+Hoja6!Z20+Hoja7!Z20+Hoja8!Z20+Hoja9!Z20+Hoja10!Z20+Hoja11!Z20+Hoja12!Z20+Hoja13!Z20</f>
        <v>0</v>
      </c>
      <c r="AA20" s="1404">
        <f>+'ENERO '!AA20+FEBRERO!AA20+MARZO!AA20+ABRIL!AA20+Hoja6!AA20+Hoja7!AA20+Hoja8!AA20+Hoja9!AA20+Hoja10!AA20+Hoja11!AA20+Hoja12!AA20+Hoja13!AA20</f>
        <v>0</v>
      </c>
      <c r="AB20" s="1404">
        <f>+'ENERO '!AB20+FEBRERO!AB20+MARZO!AB20+ABRIL!AB20+Hoja6!AB20+Hoja7!AB20+Hoja8!AB20+Hoja9!AB20+Hoja10!AB20+Hoja11!AB20+Hoja12!AB20+Hoja13!AB20</f>
        <v>0</v>
      </c>
      <c r="AC20" s="1404">
        <f>+'ENERO '!AC20+FEBRERO!AC20+MARZO!AC20+ABRIL!AC20+Hoja6!AC20+Hoja7!AC20+Hoja8!AC20+Hoja9!AC20+Hoja10!AC20+Hoja11!AC20+Hoja12!AC20+Hoja13!AC20</f>
        <v>0</v>
      </c>
      <c r="AD20" s="1337"/>
      <c r="AE20" s="1404">
        <f>+'ENERO '!AE20+FEBRERO!AE20+MARZO!AE20+ABRIL!AE20+Hoja6!AE20+Hoja7!AE20+Hoja8!AE20+Hoja9!AE20+Hoja10!AE20+Hoja11!AE20+Hoja12!AE20+Hoja13!AE20</f>
        <v>0</v>
      </c>
      <c r="AF20" s="1404">
        <f>+'ENERO '!AF20+FEBRERO!AF20+MARZO!AF20+ABRIL!AF20+Hoja6!AF20+Hoja7!AF20+Hoja8!AF20+Hoja9!AF20+Hoja10!AF20+Hoja11!AF20+Hoja12!AF20+Hoja13!AF20</f>
        <v>0</v>
      </c>
      <c r="AG20" s="233"/>
      <c r="AH20" s="219"/>
      <c r="AI20" s="219"/>
      <c r="AJ20" s="236"/>
      <c r="AK20" s="231"/>
      <c r="AL20" s="229"/>
      <c r="AM20" s="237"/>
      <c r="AN20" s="223"/>
      <c r="AO20" s="236"/>
      <c r="AP20" s="240"/>
      <c r="AQ20" s="241"/>
      <c r="AR20" s="245" t="s">
        <v>151</v>
      </c>
      <c r="AS20" s="154"/>
      <c r="AT20" s="154"/>
      <c r="AU20" s="154"/>
      <c r="AV20" s="154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250" t="s">
        <v>152</v>
      </c>
      <c r="BU20" s="250" t="s">
        <v>152</v>
      </c>
      <c r="BV20" s="250" t="s">
        <v>152</v>
      </c>
      <c r="BW20" s="250" t="s">
        <v>152</v>
      </c>
      <c r="BX20" s="250" t="s">
        <v>152</v>
      </c>
      <c r="BY20" s="250" t="s">
        <v>152</v>
      </c>
      <c r="BZ20" s="176" t="s">
        <v>152</v>
      </c>
      <c r="CA20" s="172"/>
      <c r="CB20" s="253">
        <v>0</v>
      </c>
      <c r="CC20" s="253">
        <v>0</v>
      </c>
      <c r="CD20" s="253">
        <v>0</v>
      </c>
      <c r="CE20" s="253">
        <v>0</v>
      </c>
      <c r="CF20" s="253">
        <v>0</v>
      </c>
      <c r="CG20" s="253" t="s">
        <v>152</v>
      </c>
      <c r="CH20" s="253">
        <v>0</v>
      </c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68"/>
      <c r="DD20" s="168"/>
    </row>
    <row r="21" spans="1:108" x14ac:dyDescent="0.25">
      <c r="A21" s="178" t="s">
        <v>55</v>
      </c>
      <c r="B21" s="1404">
        <f>+'ENERO '!B21+FEBRERO!B21+MARZO!B21+ABRIL!B21+Hoja6!B21+Hoja7!B21+Hoja8!B21+Hoja9!B21+Hoja10!B21+Hoja11!B21+Hoja12!B21+Hoja13!B21</f>
        <v>0</v>
      </c>
      <c r="C21" s="1404">
        <f>+'ENERO '!C21+FEBRERO!C21+MARZO!C21+ABRIL!C21+Hoja6!C21+Hoja7!C21+Hoja8!C21+Hoja9!C21+Hoja10!C21+Hoja11!C21+Hoja12!C21+Hoja13!C21</f>
        <v>0</v>
      </c>
      <c r="D21" s="1404">
        <f>+'ENERO '!D21+FEBRERO!D21+MARZO!D21+ABRIL!D21+Hoja6!D21+Hoja7!D21+Hoja8!D21+Hoja9!D21+Hoja10!D21+Hoja11!D21+Hoja12!D21+Hoja13!D21</f>
        <v>0</v>
      </c>
      <c r="E21" s="1404">
        <f>+'ENERO '!E21+FEBRERO!E21+MARZO!E21+ABRIL!E21+Hoja6!E21+Hoja7!E21+Hoja8!E21+Hoja9!E21+Hoja10!E21+Hoja11!E21+Hoja12!E21+Hoja13!E21</f>
        <v>0</v>
      </c>
      <c r="F21" s="1404">
        <f>+'ENERO '!F21+FEBRERO!F21+MARZO!F21+ABRIL!F21+Hoja6!F21+Hoja7!F21+Hoja8!F21+Hoja9!F21+Hoja10!F21+Hoja11!F21+Hoja12!F21+Hoja13!F21</f>
        <v>0</v>
      </c>
      <c r="G21" s="1404">
        <f>+'ENERO '!G21+FEBRERO!G21+MARZO!G21+ABRIL!G21+Hoja6!G21+Hoja7!G21+Hoja8!G21+Hoja9!G21+Hoja10!G21+Hoja11!G21+Hoja12!G21+Hoja13!G21</f>
        <v>0</v>
      </c>
      <c r="H21" s="1404">
        <f>+'ENERO '!H21+FEBRERO!H21+MARZO!H21+ABRIL!H21+Hoja6!H21+Hoja7!H21+Hoja8!H21+Hoja9!H21+Hoja10!H21+Hoja11!H21+Hoja12!H21+Hoja13!H21</f>
        <v>0</v>
      </c>
      <c r="I21" s="1404">
        <f>+'ENERO '!I21+FEBRERO!I21+MARZO!I21+ABRIL!I21+Hoja6!I21+Hoja7!I21+Hoja8!I21+Hoja9!I21+Hoja10!I21+Hoja11!I21+Hoja12!I21+Hoja13!I21</f>
        <v>0</v>
      </c>
      <c r="J21" s="1404">
        <f>+'ENERO '!J21+FEBRERO!J21+MARZO!J21+ABRIL!J21+Hoja6!J21+Hoja7!J21+Hoja8!J21+Hoja9!J21+Hoja10!J21+Hoja11!J21+Hoja12!J21+Hoja13!J21</f>
        <v>0</v>
      </c>
      <c r="K21" s="1404">
        <f>+'ENERO '!K21+FEBRERO!K21+MARZO!K21+ABRIL!K21+Hoja6!K21+Hoja7!K21+Hoja8!K21+Hoja9!K21+Hoja10!K21+Hoja11!K21+Hoja12!K21+Hoja13!K21</f>
        <v>0</v>
      </c>
      <c r="L21" s="1404">
        <f>+'ENERO '!L21+FEBRERO!L21+MARZO!L21+ABRIL!L21+Hoja6!L21+Hoja7!L21+Hoja8!L21+Hoja9!L21+Hoja10!L21+Hoja11!L21+Hoja12!L21+Hoja13!L21</f>
        <v>0</v>
      </c>
      <c r="M21" s="1404">
        <f>+'ENERO '!M21+FEBRERO!M21+MARZO!M21+ABRIL!M21+Hoja6!M21+Hoja7!M21+Hoja8!M21+Hoja9!M21+Hoja10!M21+Hoja11!M21+Hoja12!M21+Hoja13!M21</f>
        <v>0</v>
      </c>
      <c r="N21" s="1404">
        <f>+'ENERO '!N21+FEBRERO!N21+MARZO!N21+ABRIL!N21+Hoja6!N21+Hoja7!N21+Hoja8!N21+Hoja9!N21+Hoja10!N21+Hoja11!N21+Hoja12!N21+Hoja13!N21</f>
        <v>0</v>
      </c>
      <c r="O21" s="1404">
        <f>+'ENERO '!O21+FEBRERO!O21+MARZO!O21+ABRIL!O21+Hoja6!O21+Hoja7!O21+Hoja8!O21+Hoja9!O21+Hoja10!O21+Hoja11!O21+Hoja12!O21+Hoja13!O21</f>
        <v>0</v>
      </c>
      <c r="P21" s="1404">
        <f>+'ENERO '!P21+FEBRERO!P21+MARZO!P21+ABRIL!P21+Hoja6!P21+Hoja7!P21+Hoja8!P21+Hoja9!P21+Hoja10!P21+Hoja11!P21+Hoja12!P21+Hoja13!P21</f>
        <v>0</v>
      </c>
      <c r="Q21" s="1404">
        <f>+'ENERO '!Q21+FEBRERO!Q21+MARZO!Q21+ABRIL!Q21+Hoja6!Q21+Hoja7!Q21+Hoja8!Q21+Hoja9!Q21+Hoja10!Q21+Hoja11!Q21+Hoja12!Q21+Hoja13!Q21</f>
        <v>0</v>
      </c>
      <c r="R21" s="1404">
        <f>+'ENERO '!R21+FEBRERO!R21+MARZO!R21+ABRIL!R21+Hoja6!R21+Hoja7!R21+Hoja8!R21+Hoja9!R21+Hoja10!R21+Hoja11!R21+Hoja12!R21+Hoja13!R21</f>
        <v>0</v>
      </c>
      <c r="S21" s="1404">
        <f>+'ENERO '!S21+FEBRERO!S21+MARZO!S21+ABRIL!S21+Hoja6!S21+Hoja7!S21+Hoja8!S21+Hoja9!S21+Hoja10!S21+Hoja11!S21+Hoja12!S21+Hoja13!S21</f>
        <v>0</v>
      </c>
      <c r="T21" s="1404">
        <f>+'ENERO '!T21+FEBRERO!T21+MARZO!T21+ABRIL!T21+Hoja6!T21+Hoja7!T21+Hoja8!T21+Hoja9!T21+Hoja10!T21+Hoja11!T21+Hoja12!T21+Hoja13!T21</f>
        <v>0</v>
      </c>
      <c r="U21" s="1404">
        <f>+'ENERO '!U21+FEBRERO!U21+MARZO!U21+ABRIL!U21+Hoja6!U21+Hoja7!U21+Hoja8!U21+Hoja9!U21+Hoja10!U21+Hoja11!U21+Hoja12!U21+Hoja13!U21</f>
        <v>0</v>
      </c>
      <c r="V21" s="1404">
        <f>+'ENERO '!V21+FEBRERO!V21+MARZO!V21+ABRIL!V21+Hoja6!V21+Hoja7!V21+Hoja8!V21+Hoja9!V21+Hoja10!V21+Hoja11!V21+Hoja12!V21+Hoja13!V21</f>
        <v>0</v>
      </c>
      <c r="W21" s="1404">
        <f>+'ENERO '!W21+FEBRERO!W21+MARZO!W21+ABRIL!W21+Hoja6!W21+Hoja7!W21+Hoja8!W21+Hoja9!W21+Hoja10!W21+Hoja11!W21+Hoja12!W21+Hoja13!W21</f>
        <v>0</v>
      </c>
      <c r="X21" s="1404">
        <f>+'ENERO '!X21+FEBRERO!X21+MARZO!X21+ABRIL!X21+Hoja6!X21+Hoja7!X21+Hoja8!X21+Hoja9!X21+Hoja10!X21+Hoja11!X21+Hoja12!X21+Hoja13!X21</f>
        <v>0</v>
      </c>
      <c r="Y21" s="1404">
        <f>+'ENERO '!Y21+FEBRERO!Y21+MARZO!Y21+ABRIL!Y21+Hoja6!Y21+Hoja7!Y21+Hoja8!Y21+Hoja9!Y21+Hoja10!Y21+Hoja11!Y21+Hoja12!Y21+Hoja13!Y21</f>
        <v>0</v>
      </c>
      <c r="Z21" s="1404">
        <f>+'ENERO '!Z21+FEBRERO!Z21+MARZO!Z21+ABRIL!Z21+Hoja6!Z21+Hoja7!Z21+Hoja8!Z21+Hoja9!Z21+Hoja10!Z21+Hoja11!Z21+Hoja12!Z21+Hoja13!Z21</f>
        <v>0</v>
      </c>
      <c r="AA21" s="1404">
        <f>+'ENERO '!AA21+FEBRERO!AA21+MARZO!AA21+ABRIL!AA21+Hoja6!AA21+Hoja7!AA21+Hoja8!AA21+Hoja9!AA21+Hoja10!AA21+Hoja11!AA21+Hoja12!AA21+Hoja13!AA21</f>
        <v>0</v>
      </c>
      <c r="AB21" s="1404">
        <f>+'ENERO '!AB21+FEBRERO!AB21+MARZO!AB21+ABRIL!AB21+Hoja6!AB21+Hoja7!AB21+Hoja8!AB21+Hoja9!AB21+Hoja10!AB21+Hoja11!AB21+Hoja12!AB21+Hoja13!AB21</f>
        <v>0</v>
      </c>
      <c r="AC21" s="1404">
        <f>+'ENERO '!AC21+FEBRERO!AC21+MARZO!AC21+ABRIL!AC21+Hoja6!AC21+Hoja7!AC21+Hoja8!AC21+Hoja9!AC21+Hoja10!AC21+Hoja11!AC21+Hoja12!AC21+Hoja13!AC21</f>
        <v>0</v>
      </c>
      <c r="AD21" s="1346"/>
      <c r="AE21" s="1404">
        <f>+'ENERO '!AE21+FEBRERO!AE21+MARZO!AE21+ABRIL!AE21+Hoja6!AE21+Hoja7!AE21+Hoja8!AE21+Hoja9!AE21+Hoja10!AE21+Hoja11!AE21+Hoja12!AE21+Hoja13!AE21</f>
        <v>0</v>
      </c>
      <c r="AF21" s="1404">
        <f>+'ENERO '!AF21+FEBRERO!AF21+MARZO!AF21+ABRIL!AF21+Hoja6!AF21+Hoja7!AF21+Hoja8!AF21+Hoja9!AF21+Hoja10!AF21+Hoja11!AF21+Hoja12!AF21+Hoja13!AF21</f>
        <v>0</v>
      </c>
      <c r="AG21" s="233"/>
      <c r="AH21" s="219"/>
      <c r="AI21" s="219"/>
      <c r="AJ21" s="236"/>
      <c r="AK21" s="231"/>
      <c r="AL21" s="229"/>
      <c r="AM21" s="237"/>
      <c r="AN21" s="223"/>
      <c r="AO21" s="236"/>
      <c r="AP21" s="240"/>
      <c r="AQ21" s="241"/>
      <c r="AR21" s="245" t="s">
        <v>151</v>
      </c>
      <c r="AS21" s="154"/>
      <c r="AT21" s="154"/>
      <c r="AU21" s="154"/>
      <c r="AV21" s="154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250" t="s">
        <v>152</v>
      </c>
      <c r="BU21" s="250" t="s">
        <v>152</v>
      </c>
      <c r="BV21" s="250" t="s">
        <v>152</v>
      </c>
      <c r="BW21" s="250" t="s">
        <v>152</v>
      </c>
      <c r="BX21" s="250" t="s">
        <v>152</v>
      </c>
      <c r="BY21" s="250" t="s">
        <v>152</v>
      </c>
      <c r="BZ21" s="172"/>
      <c r="CA21" s="172"/>
      <c r="CB21" s="253">
        <v>0</v>
      </c>
      <c r="CC21" s="253">
        <v>0</v>
      </c>
      <c r="CD21" s="253">
        <v>0</v>
      </c>
      <c r="CE21" s="253">
        <v>0</v>
      </c>
      <c r="CF21" s="253">
        <v>0</v>
      </c>
      <c r="CG21" s="253" t="s">
        <v>152</v>
      </c>
      <c r="CH21" s="175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68"/>
      <c r="DD21" s="168"/>
    </row>
    <row r="22" spans="1:108" x14ac:dyDescent="0.25">
      <c r="A22" s="178" t="s">
        <v>56</v>
      </c>
      <c r="B22" s="1404">
        <f>+'ENERO '!B22+FEBRERO!B22+MARZO!B22+ABRIL!B22+Hoja6!B22+Hoja7!B22+Hoja8!B22+Hoja9!B22+Hoja10!B22+Hoja11!B22+Hoja12!B22+Hoja13!B22</f>
        <v>66</v>
      </c>
      <c r="C22" s="1404">
        <f>+'ENERO '!C22+FEBRERO!C22+MARZO!C22+ABRIL!C22+Hoja6!C22+Hoja7!C22+Hoja8!C22+Hoja9!C22+Hoja10!C22+Hoja11!C22+Hoja12!C22+Hoja13!C22</f>
        <v>0</v>
      </c>
      <c r="D22" s="1404">
        <f>+'ENERO '!D22+FEBRERO!D22+MARZO!D22+ABRIL!D22+Hoja6!D22+Hoja7!D22+Hoja8!D22+Hoja9!D22+Hoja10!D22+Hoja11!D22+Hoja12!D22+Hoja13!D22</f>
        <v>0</v>
      </c>
      <c r="E22" s="1404">
        <f>+'ENERO '!E22+FEBRERO!E22+MARZO!E22+ABRIL!E22+Hoja6!E22+Hoja7!E22+Hoja8!E22+Hoja9!E22+Hoja10!E22+Hoja11!E22+Hoja12!E22+Hoja13!E22</f>
        <v>0</v>
      </c>
      <c r="F22" s="1404">
        <f>+'ENERO '!F22+FEBRERO!F22+MARZO!F22+ABRIL!F22+Hoja6!F22+Hoja7!F22+Hoja8!F22+Hoja9!F22+Hoja10!F22+Hoja11!F22+Hoja12!F22+Hoja13!F22</f>
        <v>0</v>
      </c>
      <c r="G22" s="1404">
        <f>+'ENERO '!G22+FEBRERO!G22+MARZO!G22+ABRIL!G22+Hoja6!G22+Hoja7!G22+Hoja8!G22+Hoja9!G22+Hoja10!G22+Hoja11!G22+Hoja12!G22+Hoja13!G22</f>
        <v>22</v>
      </c>
      <c r="H22" s="1404">
        <f>+'ENERO '!H22+FEBRERO!H22+MARZO!H22+ABRIL!H22+Hoja6!H22+Hoja7!H22+Hoja8!H22+Hoja9!H22+Hoja10!H22+Hoja11!H22+Hoja12!H22+Hoja13!H22</f>
        <v>44</v>
      </c>
      <c r="I22" s="1404">
        <f>+'ENERO '!I22+FEBRERO!I22+MARZO!I22+ABRIL!I22+Hoja6!I22+Hoja7!I22+Hoja8!I22+Hoja9!I22+Hoja10!I22+Hoja11!I22+Hoja12!I22+Hoja13!I22</f>
        <v>0</v>
      </c>
      <c r="J22" s="1404">
        <f>+'ENERO '!J22+FEBRERO!J22+MARZO!J22+ABRIL!J22+Hoja6!J22+Hoja7!J22+Hoja8!J22+Hoja9!J22+Hoja10!J22+Hoja11!J22+Hoja12!J22+Hoja13!J22</f>
        <v>66</v>
      </c>
      <c r="K22" s="1404">
        <f>+'ENERO '!K22+FEBRERO!K22+MARZO!K22+ABRIL!K22+Hoja6!K22+Hoja7!K22+Hoja8!K22+Hoja9!K22+Hoja10!K22+Hoja11!K22+Hoja12!K22+Hoja13!K22</f>
        <v>33</v>
      </c>
      <c r="L22" s="1404">
        <f>+'ENERO '!L22+FEBRERO!L22+MARZO!L22+ABRIL!L22+Hoja6!L22+Hoja7!L22+Hoja8!L22+Hoja9!L22+Hoja10!L22+Hoja11!L22+Hoja12!L22+Hoja13!L22</f>
        <v>33</v>
      </c>
      <c r="M22" s="1404">
        <f>+'ENERO '!M22+FEBRERO!M22+MARZO!M22+ABRIL!M22+Hoja6!M22+Hoja7!M22+Hoja8!M22+Hoja9!M22+Hoja10!M22+Hoja11!M22+Hoja12!M22+Hoja13!M22</f>
        <v>0</v>
      </c>
      <c r="N22" s="1404">
        <f>+'ENERO '!N22+FEBRERO!N22+MARZO!N22+ABRIL!N22+Hoja6!N22+Hoja7!N22+Hoja8!N22+Hoja9!N22+Hoja10!N22+Hoja11!N22+Hoja12!N22+Hoja13!N22</f>
        <v>0</v>
      </c>
      <c r="O22" s="1404">
        <f>+'ENERO '!O22+FEBRERO!O22+MARZO!O22+ABRIL!O22+Hoja6!O22+Hoja7!O22+Hoja8!O22+Hoja9!O22+Hoja10!O22+Hoja11!O22+Hoja12!O22+Hoja13!O22</f>
        <v>0</v>
      </c>
      <c r="P22" s="1404">
        <f>+'ENERO '!P22+FEBRERO!P22+MARZO!P22+ABRIL!P22+Hoja6!P22+Hoja7!P22+Hoja8!P22+Hoja9!P22+Hoja10!P22+Hoja11!P22+Hoja12!P22+Hoja13!P22</f>
        <v>0</v>
      </c>
      <c r="Q22" s="1404">
        <f>+'ENERO '!Q22+FEBRERO!Q22+MARZO!Q22+ABRIL!Q22+Hoja6!Q22+Hoja7!Q22+Hoja8!Q22+Hoja9!Q22+Hoja10!Q22+Hoja11!Q22+Hoja12!Q22+Hoja13!Q22</f>
        <v>40</v>
      </c>
      <c r="R22" s="1404">
        <f>+'ENERO '!R22+FEBRERO!R22+MARZO!R22+ABRIL!R22+Hoja6!R22+Hoja7!R22+Hoja8!R22+Hoja9!R22+Hoja10!R22+Hoja11!R22+Hoja12!R22+Hoja13!R22</f>
        <v>0</v>
      </c>
      <c r="S22" s="1404">
        <f>+'ENERO '!S22+FEBRERO!S22+MARZO!S22+ABRIL!S22+Hoja6!S22+Hoja7!S22+Hoja8!S22+Hoja9!S22+Hoja10!S22+Hoja11!S22+Hoja12!S22+Hoja13!S22</f>
        <v>40</v>
      </c>
      <c r="T22" s="1404">
        <f>+'ENERO '!T22+FEBRERO!T22+MARZO!T22+ABRIL!T22+Hoja6!T22+Hoja7!T22+Hoja8!T22+Hoja9!T22+Hoja10!T22+Hoja11!T22+Hoja12!T22+Hoja13!T22</f>
        <v>0</v>
      </c>
      <c r="U22" s="1404">
        <f>+'ENERO '!U22+FEBRERO!U22+MARZO!U22+ABRIL!U22+Hoja6!U22+Hoja7!U22+Hoja8!U22+Hoja9!U22+Hoja10!U22+Hoja11!U22+Hoja12!U22+Hoja13!U22</f>
        <v>0</v>
      </c>
      <c r="V22" s="1404">
        <f>+'ENERO '!V22+FEBRERO!V22+MARZO!V22+ABRIL!V22+Hoja6!V22+Hoja7!V22+Hoja8!V22+Hoja9!V22+Hoja10!V22+Hoja11!V22+Hoja12!V22+Hoja13!V22</f>
        <v>0</v>
      </c>
      <c r="W22" s="1404">
        <f>+'ENERO '!W22+FEBRERO!W22+MARZO!W22+ABRIL!W22+Hoja6!W22+Hoja7!W22+Hoja8!W22+Hoja9!W22+Hoja10!W22+Hoja11!W22+Hoja12!W22+Hoja13!W22</f>
        <v>0</v>
      </c>
      <c r="X22" s="1404">
        <f>+'ENERO '!X22+FEBRERO!X22+MARZO!X22+ABRIL!X22+Hoja6!X22+Hoja7!X22+Hoja8!X22+Hoja9!X22+Hoja10!X22+Hoja11!X22+Hoja12!X22+Hoja13!X22</f>
        <v>5</v>
      </c>
      <c r="Y22" s="1404">
        <f>+'ENERO '!Y22+FEBRERO!Y22+MARZO!Y22+ABRIL!Y22+Hoja6!Y22+Hoja7!Y22+Hoja8!Y22+Hoja9!Y22+Hoja10!Y22+Hoja11!Y22+Hoja12!Y22+Hoja13!Y22</f>
        <v>176</v>
      </c>
      <c r="Z22" s="1404">
        <f>+'ENERO '!Z22+FEBRERO!Z22+MARZO!Z22+ABRIL!Z22+Hoja6!Z22+Hoja7!Z22+Hoja8!Z22+Hoja9!Z22+Hoja10!Z22+Hoja11!Z22+Hoja12!Z22+Hoja13!Z22</f>
        <v>0</v>
      </c>
      <c r="AA22" s="1404">
        <f>+'ENERO '!AA22+FEBRERO!AA22+MARZO!AA22+ABRIL!AA22+Hoja6!AA22+Hoja7!AA22+Hoja8!AA22+Hoja9!AA22+Hoja10!AA22+Hoja11!AA22+Hoja12!AA22+Hoja13!AA22</f>
        <v>2</v>
      </c>
      <c r="AB22" s="1404">
        <f>+'ENERO '!AB22+FEBRERO!AB22+MARZO!AB22+ABRIL!AB22+Hoja6!AB22+Hoja7!AB22+Hoja8!AB22+Hoja9!AB22+Hoja10!AB22+Hoja11!AB22+Hoja12!AB22+Hoja13!AB22</f>
        <v>0</v>
      </c>
      <c r="AC22" s="1404">
        <f>+'ENERO '!AC22+FEBRERO!AC22+MARZO!AC22+ABRIL!AC22+Hoja6!AC22+Hoja7!AC22+Hoja8!AC22+Hoja9!AC22+Hoja10!AC22+Hoja11!AC22+Hoja12!AC22+Hoja13!AC22</f>
        <v>4</v>
      </c>
      <c r="AD22" s="1337"/>
      <c r="AE22" s="1404">
        <f>+'ENERO '!AE22+FEBRERO!AE22+MARZO!AE22+ABRIL!AE22+Hoja6!AE22+Hoja7!AE22+Hoja8!AE22+Hoja9!AE22+Hoja10!AE22+Hoja11!AE22+Hoja12!AE22+Hoja13!AE22</f>
        <v>0</v>
      </c>
      <c r="AF22" s="1404">
        <f>+'ENERO '!AF22+FEBRERO!AF22+MARZO!AF22+ABRIL!AF22+Hoja6!AF22+Hoja7!AF22+Hoja8!AF22+Hoja9!AF22+Hoja10!AF22+Hoja11!AF22+Hoja12!AF22+Hoja13!AF22</f>
        <v>0</v>
      </c>
      <c r="AG22" s="233"/>
      <c r="AH22" s="219"/>
      <c r="AI22" s="219"/>
      <c r="AJ22" s="236"/>
      <c r="AK22" s="231"/>
      <c r="AL22" s="229"/>
      <c r="AM22" s="237"/>
      <c r="AN22" s="223"/>
      <c r="AO22" s="236"/>
      <c r="AP22" s="240"/>
      <c r="AQ22" s="241"/>
      <c r="AR22" s="245" t="s">
        <v>151</v>
      </c>
      <c r="AS22" s="154"/>
      <c r="AT22" s="154"/>
      <c r="AU22" s="154"/>
      <c r="AV22" s="154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250" t="s">
        <v>152</v>
      </c>
      <c r="BU22" s="250" t="s">
        <v>152</v>
      </c>
      <c r="BV22" s="250" t="s">
        <v>152</v>
      </c>
      <c r="BW22" s="250" t="s">
        <v>152</v>
      </c>
      <c r="BX22" s="250" t="s">
        <v>152</v>
      </c>
      <c r="BY22" s="250" t="s">
        <v>152</v>
      </c>
      <c r="BZ22" s="176" t="s">
        <v>152</v>
      </c>
      <c r="CA22" s="172"/>
      <c r="CB22" s="253">
        <v>0</v>
      </c>
      <c r="CC22" s="253">
        <v>0</v>
      </c>
      <c r="CD22" s="253">
        <v>0</v>
      </c>
      <c r="CE22" s="253">
        <v>0</v>
      </c>
      <c r="CF22" s="253">
        <v>0</v>
      </c>
      <c r="CG22" s="253" t="s">
        <v>152</v>
      </c>
      <c r="CH22" s="253">
        <v>0</v>
      </c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68"/>
      <c r="DD22" s="168"/>
    </row>
    <row r="23" spans="1:108" x14ac:dyDescent="0.25">
      <c r="A23" s="178" t="s">
        <v>57</v>
      </c>
      <c r="B23" s="1404">
        <f>+'ENERO '!B23+FEBRERO!B23+MARZO!B23+ABRIL!B23+Hoja6!B23+Hoja7!B23+Hoja8!B23+Hoja9!B23+Hoja10!B23+Hoja11!B23+Hoja12!B23+Hoja13!B23</f>
        <v>0</v>
      </c>
      <c r="C23" s="1404">
        <f>+'ENERO '!C23+FEBRERO!C23+MARZO!C23+ABRIL!C23+Hoja6!C23+Hoja7!C23+Hoja8!C23+Hoja9!C23+Hoja10!C23+Hoja11!C23+Hoja12!C23+Hoja13!C23</f>
        <v>0</v>
      </c>
      <c r="D23" s="1404">
        <f>+'ENERO '!D23+FEBRERO!D23+MARZO!D23+ABRIL!D23+Hoja6!D23+Hoja7!D23+Hoja8!D23+Hoja9!D23+Hoja10!D23+Hoja11!D23+Hoja12!D23+Hoja13!D23</f>
        <v>0</v>
      </c>
      <c r="E23" s="1404">
        <f>+'ENERO '!E23+FEBRERO!E23+MARZO!E23+ABRIL!E23+Hoja6!E23+Hoja7!E23+Hoja8!E23+Hoja9!E23+Hoja10!E23+Hoja11!E23+Hoja12!E23+Hoja13!E23</f>
        <v>0</v>
      </c>
      <c r="F23" s="1404">
        <f>+'ENERO '!F23+FEBRERO!F23+MARZO!F23+ABRIL!F23+Hoja6!F23+Hoja7!F23+Hoja8!F23+Hoja9!F23+Hoja10!F23+Hoja11!F23+Hoja12!F23+Hoja13!F23</f>
        <v>0</v>
      </c>
      <c r="G23" s="1404">
        <f>+'ENERO '!G23+FEBRERO!G23+MARZO!G23+ABRIL!G23+Hoja6!G23+Hoja7!G23+Hoja8!G23+Hoja9!G23+Hoja10!G23+Hoja11!G23+Hoja12!G23+Hoja13!G23</f>
        <v>0</v>
      </c>
      <c r="H23" s="1404">
        <f>+'ENERO '!H23+FEBRERO!H23+MARZO!H23+ABRIL!H23+Hoja6!H23+Hoja7!H23+Hoja8!H23+Hoja9!H23+Hoja10!H23+Hoja11!H23+Hoja12!H23+Hoja13!H23</f>
        <v>0</v>
      </c>
      <c r="I23" s="1404">
        <f>+'ENERO '!I23+FEBRERO!I23+MARZO!I23+ABRIL!I23+Hoja6!I23+Hoja7!I23+Hoja8!I23+Hoja9!I23+Hoja10!I23+Hoja11!I23+Hoja12!I23+Hoja13!I23</f>
        <v>0</v>
      </c>
      <c r="J23" s="1404">
        <f>+'ENERO '!J23+FEBRERO!J23+MARZO!J23+ABRIL!J23+Hoja6!J23+Hoja7!J23+Hoja8!J23+Hoja9!J23+Hoja10!J23+Hoja11!J23+Hoja12!J23+Hoja13!J23</f>
        <v>0</v>
      </c>
      <c r="K23" s="1404">
        <f>+'ENERO '!K23+FEBRERO!K23+MARZO!K23+ABRIL!K23+Hoja6!K23+Hoja7!K23+Hoja8!K23+Hoja9!K23+Hoja10!K23+Hoja11!K23+Hoja12!K23+Hoja13!K23</f>
        <v>0</v>
      </c>
      <c r="L23" s="1404">
        <f>+'ENERO '!L23+FEBRERO!L23+MARZO!L23+ABRIL!L23+Hoja6!L23+Hoja7!L23+Hoja8!L23+Hoja9!L23+Hoja10!L23+Hoja11!L23+Hoja12!L23+Hoja13!L23</f>
        <v>0</v>
      </c>
      <c r="M23" s="1404">
        <f>+'ENERO '!M23+FEBRERO!M23+MARZO!M23+ABRIL!M23+Hoja6!M23+Hoja7!M23+Hoja8!M23+Hoja9!M23+Hoja10!M23+Hoja11!M23+Hoja12!M23+Hoja13!M23</f>
        <v>0</v>
      </c>
      <c r="N23" s="1404">
        <f>+'ENERO '!N23+FEBRERO!N23+MARZO!N23+ABRIL!N23+Hoja6!N23+Hoja7!N23+Hoja8!N23+Hoja9!N23+Hoja10!N23+Hoja11!N23+Hoja12!N23+Hoja13!N23</f>
        <v>0</v>
      </c>
      <c r="O23" s="1404">
        <f>+'ENERO '!O23+FEBRERO!O23+MARZO!O23+ABRIL!O23+Hoja6!O23+Hoja7!O23+Hoja8!O23+Hoja9!O23+Hoja10!O23+Hoja11!O23+Hoja12!O23+Hoja13!O23</f>
        <v>0</v>
      </c>
      <c r="P23" s="1404">
        <f>+'ENERO '!P23+FEBRERO!P23+MARZO!P23+ABRIL!P23+Hoja6!P23+Hoja7!P23+Hoja8!P23+Hoja9!P23+Hoja10!P23+Hoja11!P23+Hoja12!P23+Hoja13!P23</f>
        <v>0</v>
      </c>
      <c r="Q23" s="1404">
        <f>+'ENERO '!Q23+FEBRERO!Q23+MARZO!Q23+ABRIL!Q23+Hoja6!Q23+Hoja7!Q23+Hoja8!Q23+Hoja9!Q23+Hoja10!Q23+Hoja11!Q23+Hoja12!Q23+Hoja13!Q23</f>
        <v>0</v>
      </c>
      <c r="R23" s="1404">
        <f>+'ENERO '!R23+FEBRERO!R23+MARZO!R23+ABRIL!R23+Hoja6!R23+Hoja7!R23+Hoja8!R23+Hoja9!R23+Hoja10!R23+Hoja11!R23+Hoja12!R23+Hoja13!R23</f>
        <v>0</v>
      </c>
      <c r="S23" s="1404">
        <f>+'ENERO '!S23+FEBRERO!S23+MARZO!S23+ABRIL!S23+Hoja6!S23+Hoja7!S23+Hoja8!S23+Hoja9!S23+Hoja10!S23+Hoja11!S23+Hoja12!S23+Hoja13!S23</f>
        <v>0</v>
      </c>
      <c r="T23" s="1404">
        <f>+'ENERO '!T23+FEBRERO!T23+MARZO!T23+ABRIL!T23+Hoja6!T23+Hoja7!T23+Hoja8!T23+Hoja9!T23+Hoja10!T23+Hoja11!T23+Hoja12!T23+Hoja13!T23</f>
        <v>0</v>
      </c>
      <c r="U23" s="1404">
        <f>+'ENERO '!U23+FEBRERO!U23+MARZO!U23+ABRIL!U23+Hoja6!U23+Hoja7!U23+Hoja8!U23+Hoja9!U23+Hoja10!U23+Hoja11!U23+Hoja12!U23+Hoja13!U23</f>
        <v>0</v>
      </c>
      <c r="V23" s="1404">
        <f>+'ENERO '!V23+FEBRERO!V23+MARZO!V23+ABRIL!V23+Hoja6!V23+Hoja7!V23+Hoja8!V23+Hoja9!V23+Hoja10!V23+Hoja11!V23+Hoja12!V23+Hoja13!V23</f>
        <v>0</v>
      </c>
      <c r="W23" s="1404">
        <f>+'ENERO '!W23+FEBRERO!W23+MARZO!W23+ABRIL!W23+Hoja6!W23+Hoja7!W23+Hoja8!W23+Hoja9!W23+Hoja10!W23+Hoja11!W23+Hoja12!W23+Hoja13!W23</f>
        <v>0</v>
      </c>
      <c r="X23" s="1404">
        <f>+'ENERO '!X23+FEBRERO!X23+MARZO!X23+ABRIL!X23+Hoja6!X23+Hoja7!X23+Hoja8!X23+Hoja9!X23+Hoja10!X23+Hoja11!X23+Hoja12!X23+Hoja13!X23</f>
        <v>0</v>
      </c>
      <c r="Y23" s="1404">
        <f>+'ENERO '!Y23+FEBRERO!Y23+MARZO!Y23+ABRIL!Y23+Hoja6!Y23+Hoja7!Y23+Hoja8!Y23+Hoja9!Y23+Hoja10!Y23+Hoja11!Y23+Hoja12!Y23+Hoja13!Y23</f>
        <v>0</v>
      </c>
      <c r="Z23" s="1404">
        <f>+'ENERO '!Z23+FEBRERO!Z23+MARZO!Z23+ABRIL!Z23+Hoja6!Z23+Hoja7!Z23+Hoja8!Z23+Hoja9!Z23+Hoja10!Z23+Hoja11!Z23+Hoja12!Z23+Hoja13!Z23</f>
        <v>0</v>
      </c>
      <c r="AA23" s="1404">
        <f>+'ENERO '!AA23+FEBRERO!AA23+MARZO!AA23+ABRIL!AA23+Hoja6!AA23+Hoja7!AA23+Hoja8!AA23+Hoja9!AA23+Hoja10!AA23+Hoja11!AA23+Hoja12!AA23+Hoja13!AA23</f>
        <v>0</v>
      </c>
      <c r="AB23" s="1404">
        <f>+'ENERO '!AB23+FEBRERO!AB23+MARZO!AB23+ABRIL!AB23+Hoja6!AB23+Hoja7!AB23+Hoja8!AB23+Hoja9!AB23+Hoja10!AB23+Hoja11!AB23+Hoja12!AB23+Hoja13!AB23</f>
        <v>0</v>
      </c>
      <c r="AC23" s="1404">
        <f>+'ENERO '!AC23+FEBRERO!AC23+MARZO!AC23+ABRIL!AC23+Hoja6!AC23+Hoja7!AC23+Hoja8!AC23+Hoja9!AC23+Hoja10!AC23+Hoja11!AC23+Hoja12!AC23+Hoja13!AC23</f>
        <v>0</v>
      </c>
      <c r="AD23" s="1346"/>
      <c r="AE23" s="1404">
        <f>+'ENERO '!AE23+FEBRERO!AE23+MARZO!AE23+ABRIL!AE23+Hoja6!AE23+Hoja7!AE23+Hoja8!AE23+Hoja9!AE23+Hoja10!AE23+Hoja11!AE23+Hoja12!AE23+Hoja13!AE23</f>
        <v>0</v>
      </c>
      <c r="AF23" s="1404">
        <f>+'ENERO '!AF23+FEBRERO!AF23+MARZO!AF23+ABRIL!AF23+Hoja6!AF23+Hoja7!AF23+Hoja8!AF23+Hoja9!AF23+Hoja10!AF23+Hoja11!AF23+Hoja12!AF23+Hoja13!AF23</f>
        <v>0</v>
      </c>
      <c r="AG23" s="233"/>
      <c r="AH23" s="219"/>
      <c r="AI23" s="219"/>
      <c r="AJ23" s="236"/>
      <c r="AK23" s="231"/>
      <c r="AL23" s="229"/>
      <c r="AM23" s="237"/>
      <c r="AN23" s="223"/>
      <c r="AO23" s="236"/>
      <c r="AP23" s="240"/>
      <c r="AQ23" s="241"/>
      <c r="AR23" s="245" t="s">
        <v>151</v>
      </c>
      <c r="AS23" s="154"/>
      <c r="AT23" s="154"/>
      <c r="AU23" s="154"/>
      <c r="AV23" s="154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250" t="s">
        <v>152</v>
      </c>
      <c r="BU23" s="250" t="s">
        <v>152</v>
      </c>
      <c r="BV23" s="250" t="s">
        <v>152</v>
      </c>
      <c r="BW23" s="250" t="s">
        <v>152</v>
      </c>
      <c r="BX23" s="250" t="s">
        <v>152</v>
      </c>
      <c r="BY23" s="250" t="s">
        <v>152</v>
      </c>
      <c r="BZ23" s="172"/>
      <c r="CA23" s="172"/>
      <c r="CB23" s="253">
        <v>0</v>
      </c>
      <c r="CC23" s="253">
        <v>0</v>
      </c>
      <c r="CD23" s="253">
        <v>0</v>
      </c>
      <c r="CE23" s="253">
        <v>0</v>
      </c>
      <c r="CF23" s="253">
        <v>0</v>
      </c>
      <c r="CG23" s="253" t="s">
        <v>152</v>
      </c>
      <c r="CH23" s="175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68"/>
      <c r="DD23" s="168"/>
    </row>
    <row r="24" spans="1:108" x14ac:dyDescent="0.25">
      <c r="A24" s="178" t="s">
        <v>58</v>
      </c>
      <c r="B24" s="1404">
        <f>+'ENERO '!B24+FEBRERO!B24+MARZO!B24+ABRIL!B24+Hoja6!B24+Hoja7!B24+Hoja8!B24+Hoja9!B24+Hoja10!B24+Hoja11!B24+Hoja12!B24+Hoja13!B24</f>
        <v>0</v>
      </c>
      <c r="C24" s="1404">
        <f>+'ENERO '!C24+FEBRERO!C24+MARZO!C24+ABRIL!C24+Hoja6!C24+Hoja7!C24+Hoja8!C24+Hoja9!C24+Hoja10!C24+Hoja11!C24+Hoja12!C24+Hoja13!C24</f>
        <v>0</v>
      </c>
      <c r="D24" s="1404">
        <f>+'ENERO '!D24+FEBRERO!D24+MARZO!D24+ABRIL!D24+Hoja6!D24+Hoja7!D24+Hoja8!D24+Hoja9!D24+Hoja10!D24+Hoja11!D24+Hoja12!D24+Hoja13!D24</f>
        <v>0</v>
      </c>
      <c r="E24" s="1404">
        <f>+'ENERO '!E24+FEBRERO!E24+MARZO!E24+ABRIL!E24+Hoja6!E24+Hoja7!E24+Hoja8!E24+Hoja9!E24+Hoja10!E24+Hoja11!E24+Hoja12!E24+Hoja13!E24</f>
        <v>0</v>
      </c>
      <c r="F24" s="1404">
        <f>+'ENERO '!F24+FEBRERO!F24+MARZO!F24+ABRIL!F24+Hoja6!F24+Hoja7!F24+Hoja8!F24+Hoja9!F24+Hoja10!F24+Hoja11!F24+Hoja12!F24+Hoja13!F24</f>
        <v>0</v>
      </c>
      <c r="G24" s="1404">
        <f>+'ENERO '!G24+FEBRERO!G24+MARZO!G24+ABRIL!G24+Hoja6!G24+Hoja7!G24+Hoja8!G24+Hoja9!G24+Hoja10!G24+Hoja11!G24+Hoja12!G24+Hoja13!G24</f>
        <v>0</v>
      </c>
      <c r="H24" s="1404">
        <f>+'ENERO '!H24+FEBRERO!H24+MARZO!H24+ABRIL!H24+Hoja6!H24+Hoja7!H24+Hoja8!H24+Hoja9!H24+Hoja10!H24+Hoja11!H24+Hoja12!H24+Hoja13!H24</f>
        <v>0</v>
      </c>
      <c r="I24" s="1404">
        <f>+'ENERO '!I24+FEBRERO!I24+MARZO!I24+ABRIL!I24+Hoja6!I24+Hoja7!I24+Hoja8!I24+Hoja9!I24+Hoja10!I24+Hoja11!I24+Hoja12!I24+Hoja13!I24</f>
        <v>0</v>
      </c>
      <c r="J24" s="1404">
        <f>+'ENERO '!J24+FEBRERO!J24+MARZO!J24+ABRIL!J24+Hoja6!J24+Hoja7!J24+Hoja8!J24+Hoja9!J24+Hoja10!J24+Hoja11!J24+Hoja12!J24+Hoja13!J24</f>
        <v>0</v>
      </c>
      <c r="K24" s="1404">
        <f>+'ENERO '!K24+FEBRERO!K24+MARZO!K24+ABRIL!K24+Hoja6!K24+Hoja7!K24+Hoja8!K24+Hoja9!K24+Hoja10!K24+Hoja11!K24+Hoja12!K24+Hoja13!K24</f>
        <v>0</v>
      </c>
      <c r="L24" s="1404">
        <f>+'ENERO '!L24+FEBRERO!L24+MARZO!L24+ABRIL!L24+Hoja6!L24+Hoja7!L24+Hoja8!L24+Hoja9!L24+Hoja10!L24+Hoja11!L24+Hoja12!L24+Hoja13!L24</f>
        <v>0</v>
      </c>
      <c r="M24" s="1404">
        <f>+'ENERO '!M24+FEBRERO!M24+MARZO!M24+ABRIL!M24+Hoja6!M24+Hoja7!M24+Hoja8!M24+Hoja9!M24+Hoja10!M24+Hoja11!M24+Hoja12!M24+Hoja13!M24</f>
        <v>0</v>
      </c>
      <c r="N24" s="1404">
        <f>+'ENERO '!N24+FEBRERO!N24+MARZO!N24+ABRIL!N24+Hoja6!N24+Hoja7!N24+Hoja8!N24+Hoja9!N24+Hoja10!N24+Hoja11!N24+Hoja12!N24+Hoja13!N24</f>
        <v>0</v>
      </c>
      <c r="O24" s="1404">
        <f>+'ENERO '!O24+FEBRERO!O24+MARZO!O24+ABRIL!O24+Hoja6!O24+Hoja7!O24+Hoja8!O24+Hoja9!O24+Hoja10!O24+Hoja11!O24+Hoja12!O24+Hoja13!O24</f>
        <v>0</v>
      </c>
      <c r="P24" s="1404">
        <f>+'ENERO '!P24+FEBRERO!P24+MARZO!P24+ABRIL!P24+Hoja6!P24+Hoja7!P24+Hoja8!P24+Hoja9!P24+Hoja10!P24+Hoja11!P24+Hoja12!P24+Hoja13!P24</f>
        <v>0</v>
      </c>
      <c r="Q24" s="1404">
        <f>+'ENERO '!Q24+FEBRERO!Q24+MARZO!Q24+ABRIL!Q24+Hoja6!Q24+Hoja7!Q24+Hoja8!Q24+Hoja9!Q24+Hoja10!Q24+Hoja11!Q24+Hoja12!Q24+Hoja13!Q24</f>
        <v>0</v>
      </c>
      <c r="R24" s="1404">
        <f>+'ENERO '!R24+FEBRERO!R24+MARZO!R24+ABRIL!R24+Hoja6!R24+Hoja7!R24+Hoja8!R24+Hoja9!R24+Hoja10!R24+Hoja11!R24+Hoja12!R24+Hoja13!R24</f>
        <v>0</v>
      </c>
      <c r="S24" s="1404">
        <f>+'ENERO '!S24+FEBRERO!S24+MARZO!S24+ABRIL!S24+Hoja6!S24+Hoja7!S24+Hoja8!S24+Hoja9!S24+Hoja10!S24+Hoja11!S24+Hoja12!S24+Hoja13!S24</f>
        <v>0</v>
      </c>
      <c r="T24" s="1404">
        <f>+'ENERO '!T24+FEBRERO!T24+MARZO!T24+ABRIL!T24+Hoja6!T24+Hoja7!T24+Hoja8!T24+Hoja9!T24+Hoja10!T24+Hoja11!T24+Hoja12!T24+Hoja13!T24</f>
        <v>0</v>
      </c>
      <c r="U24" s="1404">
        <f>+'ENERO '!U24+FEBRERO!U24+MARZO!U24+ABRIL!U24+Hoja6!U24+Hoja7!U24+Hoja8!U24+Hoja9!U24+Hoja10!U24+Hoja11!U24+Hoja12!U24+Hoja13!U24</f>
        <v>0</v>
      </c>
      <c r="V24" s="1404">
        <f>+'ENERO '!V24+FEBRERO!V24+MARZO!V24+ABRIL!V24+Hoja6!V24+Hoja7!V24+Hoja8!V24+Hoja9!V24+Hoja10!V24+Hoja11!V24+Hoja12!V24+Hoja13!V24</f>
        <v>0</v>
      </c>
      <c r="W24" s="1404">
        <f>+'ENERO '!W24+FEBRERO!W24+MARZO!W24+ABRIL!W24+Hoja6!W24+Hoja7!W24+Hoja8!W24+Hoja9!W24+Hoja10!W24+Hoja11!W24+Hoja12!W24+Hoja13!W24</f>
        <v>0</v>
      </c>
      <c r="X24" s="1404">
        <f>+'ENERO '!X24+FEBRERO!X24+MARZO!X24+ABRIL!X24+Hoja6!X24+Hoja7!X24+Hoja8!X24+Hoja9!X24+Hoja10!X24+Hoja11!X24+Hoja12!X24+Hoja13!X24</f>
        <v>0</v>
      </c>
      <c r="Y24" s="1404">
        <f>+'ENERO '!Y24+FEBRERO!Y24+MARZO!Y24+ABRIL!Y24+Hoja6!Y24+Hoja7!Y24+Hoja8!Y24+Hoja9!Y24+Hoja10!Y24+Hoja11!Y24+Hoja12!Y24+Hoja13!Y24</f>
        <v>0</v>
      </c>
      <c r="Z24" s="1404">
        <f>+'ENERO '!Z24+FEBRERO!Z24+MARZO!Z24+ABRIL!Z24+Hoja6!Z24+Hoja7!Z24+Hoja8!Z24+Hoja9!Z24+Hoja10!Z24+Hoja11!Z24+Hoja12!Z24+Hoja13!Z24</f>
        <v>0</v>
      </c>
      <c r="AA24" s="1404">
        <f>+'ENERO '!AA24+FEBRERO!AA24+MARZO!AA24+ABRIL!AA24+Hoja6!AA24+Hoja7!AA24+Hoja8!AA24+Hoja9!AA24+Hoja10!AA24+Hoja11!AA24+Hoja12!AA24+Hoja13!AA24</f>
        <v>0</v>
      </c>
      <c r="AB24" s="1404">
        <f>+'ENERO '!AB24+FEBRERO!AB24+MARZO!AB24+ABRIL!AB24+Hoja6!AB24+Hoja7!AB24+Hoja8!AB24+Hoja9!AB24+Hoja10!AB24+Hoja11!AB24+Hoja12!AB24+Hoja13!AB24</f>
        <v>0</v>
      </c>
      <c r="AC24" s="1404">
        <f>+'ENERO '!AC24+FEBRERO!AC24+MARZO!AC24+ABRIL!AC24+Hoja6!AC24+Hoja7!AC24+Hoja8!AC24+Hoja9!AC24+Hoja10!AC24+Hoja11!AC24+Hoja12!AC24+Hoja13!AC24</f>
        <v>0</v>
      </c>
      <c r="AD24" s="1337"/>
      <c r="AE24" s="1404">
        <f>+'ENERO '!AE24+FEBRERO!AE24+MARZO!AE24+ABRIL!AE24+Hoja6!AE24+Hoja7!AE24+Hoja8!AE24+Hoja9!AE24+Hoja10!AE24+Hoja11!AE24+Hoja12!AE24+Hoja13!AE24</f>
        <v>0</v>
      </c>
      <c r="AF24" s="1404">
        <f>+'ENERO '!AF24+FEBRERO!AF24+MARZO!AF24+ABRIL!AF24+Hoja6!AF24+Hoja7!AF24+Hoja8!AF24+Hoja9!AF24+Hoja10!AF24+Hoja11!AF24+Hoja12!AF24+Hoja13!AF24</f>
        <v>0</v>
      </c>
      <c r="AG24" s="233"/>
      <c r="AH24" s="219"/>
      <c r="AI24" s="219"/>
      <c r="AJ24" s="236"/>
      <c r="AK24" s="231"/>
      <c r="AL24" s="229"/>
      <c r="AM24" s="237"/>
      <c r="AN24" s="223"/>
      <c r="AO24" s="236"/>
      <c r="AP24" s="240"/>
      <c r="AQ24" s="241"/>
      <c r="AR24" s="245" t="s">
        <v>151</v>
      </c>
      <c r="AS24" s="154"/>
      <c r="AT24" s="154"/>
      <c r="AU24" s="154"/>
      <c r="AV24" s="154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250" t="s">
        <v>152</v>
      </c>
      <c r="BU24" s="250" t="s">
        <v>152</v>
      </c>
      <c r="BV24" s="250" t="s">
        <v>152</v>
      </c>
      <c r="BW24" s="250" t="s">
        <v>152</v>
      </c>
      <c r="BX24" s="250" t="s">
        <v>152</v>
      </c>
      <c r="BY24" s="250" t="s">
        <v>152</v>
      </c>
      <c r="BZ24" s="176" t="s">
        <v>152</v>
      </c>
      <c r="CA24" s="172"/>
      <c r="CB24" s="253">
        <v>0</v>
      </c>
      <c r="CC24" s="253">
        <v>0</v>
      </c>
      <c r="CD24" s="253">
        <v>0</v>
      </c>
      <c r="CE24" s="253">
        <v>0</v>
      </c>
      <c r="CF24" s="253">
        <v>0</v>
      </c>
      <c r="CG24" s="253" t="s">
        <v>152</v>
      </c>
      <c r="CH24" s="253">
        <v>0</v>
      </c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68"/>
      <c r="DD24" s="168"/>
    </row>
    <row r="25" spans="1:108" x14ac:dyDescent="0.25">
      <c r="A25" s="178" t="s">
        <v>59</v>
      </c>
      <c r="B25" s="1404">
        <f>+'ENERO '!B25+FEBRERO!B25+MARZO!B25+ABRIL!B25+Hoja6!B25+Hoja7!B25+Hoja8!B25+Hoja9!B25+Hoja10!B25+Hoja11!B25+Hoja12!B25+Hoja13!B25</f>
        <v>0</v>
      </c>
      <c r="C25" s="1404">
        <f>+'ENERO '!C25+FEBRERO!C25+MARZO!C25+ABRIL!C25+Hoja6!C25+Hoja7!C25+Hoja8!C25+Hoja9!C25+Hoja10!C25+Hoja11!C25+Hoja12!C25+Hoja13!C25</f>
        <v>0</v>
      </c>
      <c r="D25" s="1404">
        <f>+'ENERO '!D25+FEBRERO!D25+MARZO!D25+ABRIL!D25+Hoja6!D25+Hoja7!D25+Hoja8!D25+Hoja9!D25+Hoja10!D25+Hoja11!D25+Hoja12!D25+Hoja13!D25</f>
        <v>0</v>
      </c>
      <c r="E25" s="1404">
        <f>+'ENERO '!E25+FEBRERO!E25+MARZO!E25+ABRIL!E25+Hoja6!E25+Hoja7!E25+Hoja8!E25+Hoja9!E25+Hoja10!E25+Hoja11!E25+Hoja12!E25+Hoja13!E25</f>
        <v>0</v>
      </c>
      <c r="F25" s="1404">
        <f>+'ENERO '!F25+FEBRERO!F25+MARZO!F25+ABRIL!F25+Hoja6!F25+Hoja7!F25+Hoja8!F25+Hoja9!F25+Hoja10!F25+Hoja11!F25+Hoja12!F25+Hoja13!F25</f>
        <v>0</v>
      </c>
      <c r="G25" s="1404">
        <f>+'ENERO '!G25+FEBRERO!G25+MARZO!G25+ABRIL!G25+Hoja6!G25+Hoja7!G25+Hoja8!G25+Hoja9!G25+Hoja10!G25+Hoja11!G25+Hoja12!G25+Hoja13!G25</f>
        <v>0</v>
      </c>
      <c r="H25" s="1404">
        <f>+'ENERO '!H25+FEBRERO!H25+MARZO!H25+ABRIL!H25+Hoja6!H25+Hoja7!H25+Hoja8!H25+Hoja9!H25+Hoja10!H25+Hoja11!H25+Hoja12!H25+Hoja13!H25</f>
        <v>0</v>
      </c>
      <c r="I25" s="1404">
        <f>+'ENERO '!I25+FEBRERO!I25+MARZO!I25+ABRIL!I25+Hoja6!I25+Hoja7!I25+Hoja8!I25+Hoja9!I25+Hoja10!I25+Hoja11!I25+Hoja12!I25+Hoja13!I25</f>
        <v>0</v>
      </c>
      <c r="J25" s="1404">
        <f>+'ENERO '!J25+FEBRERO!J25+MARZO!J25+ABRIL!J25+Hoja6!J25+Hoja7!J25+Hoja8!J25+Hoja9!J25+Hoja10!J25+Hoja11!J25+Hoja12!J25+Hoja13!J25</f>
        <v>0</v>
      </c>
      <c r="K25" s="1404">
        <f>+'ENERO '!K25+FEBRERO!K25+MARZO!K25+ABRIL!K25+Hoja6!K25+Hoja7!K25+Hoja8!K25+Hoja9!K25+Hoja10!K25+Hoja11!K25+Hoja12!K25+Hoja13!K25</f>
        <v>0</v>
      </c>
      <c r="L25" s="1404">
        <f>+'ENERO '!L25+FEBRERO!L25+MARZO!L25+ABRIL!L25+Hoja6!L25+Hoja7!L25+Hoja8!L25+Hoja9!L25+Hoja10!L25+Hoja11!L25+Hoja12!L25+Hoja13!L25</f>
        <v>0</v>
      </c>
      <c r="M25" s="1404">
        <f>+'ENERO '!M25+FEBRERO!M25+MARZO!M25+ABRIL!M25+Hoja6!M25+Hoja7!M25+Hoja8!M25+Hoja9!M25+Hoja10!M25+Hoja11!M25+Hoja12!M25+Hoja13!M25</f>
        <v>0</v>
      </c>
      <c r="N25" s="1404">
        <f>+'ENERO '!N25+FEBRERO!N25+MARZO!N25+ABRIL!N25+Hoja6!N25+Hoja7!N25+Hoja8!N25+Hoja9!N25+Hoja10!N25+Hoja11!N25+Hoja12!N25+Hoja13!N25</f>
        <v>0</v>
      </c>
      <c r="O25" s="1404">
        <f>+'ENERO '!O25+FEBRERO!O25+MARZO!O25+ABRIL!O25+Hoja6!O25+Hoja7!O25+Hoja8!O25+Hoja9!O25+Hoja10!O25+Hoja11!O25+Hoja12!O25+Hoja13!O25</f>
        <v>0</v>
      </c>
      <c r="P25" s="1404">
        <f>+'ENERO '!P25+FEBRERO!P25+MARZO!P25+ABRIL!P25+Hoja6!P25+Hoja7!P25+Hoja8!P25+Hoja9!P25+Hoja10!P25+Hoja11!P25+Hoja12!P25+Hoja13!P25</f>
        <v>0</v>
      </c>
      <c r="Q25" s="1404">
        <f>+'ENERO '!Q25+FEBRERO!Q25+MARZO!Q25+ABRIL!Q25+Hoja6!Q25+Hoja7!Q25+Hoja8!Q25+Hoja9!Q25+Hoja10!Q25+Hoja11!Q25+Hoja12!Q25+Hoja13!Q25</f>
        <v>0</v>
      </c>
      <c r="R25" s="1404">
        <f>+'ENERO '!R25+FEBRERO!R25+MARZO!R25+ABRIL!R25+Hoja6!R25+Hoja7!R25+Hoja8!R25+Hoja9!R25+Hoja10!R25+Hoja11!R25+Hoja12!R25+Hoja13!R25</f>
        <v>0</v>
      </c>
      <c r="S25" s="1404">
        <f>+'ENERO '!S25+FEBRERO!S25+MARZO!S25+ABRIL!S25+Hoja6!S25+Hoja7!S25+Hoja8!S25+Hoja9!S25+Hoja10!S25+Hoja11!S25+Hoja12!S25+Hoja13!S25</f>
        <v>0</v>
      </c>
      <c r="T25" s="1404">
        <f>+'ENERO '!T25+FEBRERO!T25+MARZO!T25+ABRIL!T25+Hoja6!T25+Hoja7!T25+Hoja8!T25+Hoja9!T25+Hoja10!T25+Hoja11!T25+Hoja12!T25+Hoja13!T25</f>
        <v>0</v>
      </c>
      <c r="U25" s="1404">
        <f>+'ENERO '!U25+FEBRERO!U25+MARZO!U25+ABRIL!U25+Hoja6!U25+Hoja7!U25+Hoja8!U25+Hoja9!U25+Hoja10!U25+Hoja11!U25+Hoja12!U25+Hoja13!U25</f>
        <v>0</v>
      </c>
      <c r="V25" s="1404">
        <f>+'ENERO '!V25+FEBRERO!V25+MARZO!V25+ABRIL!V25+Hoja6!V25+Hoja7!V25+Hoja8!V25+Hoja9!V25+Hoja10!V25+Hoja11!V25+Hoja12!V25+Hoja13!V25</f>
        <v>0</v>
      </c>
      <c r="W25" s="1404">
        <f>+'ENERO '!W25+FEBRERO!W25+MARZO!W25+ABRIL!W25+Hoja6!W25+Hoja7!W25+Hoja8!W25+Hoja9!W25+Hoja10!W25+Hoja11!W25+Hoja12!W25+Hoja13!W25</f>
        <v>0</v>
      </c>
      <c r="X25" s="1404">
        <f>+'ENERO '!X25+FEBRERO!X25+MARZO!X25+ABRIL!X25+Hoja6!X25+Hoja7!X25+Hoja8!X25+Hoja9!X25+Hoja10!X25+Hoja11!X25+Hoja12!X25+Hoja13!X25</f>
        <v>0</v>
      </c>
      <c r="Y25" s="1404">
        <f>+'ENERO '!Y25+FEBRERO!Y25+MARZO!Y25+ABRIL!Y25+Hoja6!Y25+Hoja7!Y25+Hoja8!Y25+Hoja9!Y25+Hoja10!Y25+Hoja11!Y25+Hoja12!Y25+Hoja13!Y25</f>
        <v>0</v>
      </c>
      <c r="Z25" s="1404">
        <f>+'ENERO '!Z25+FEBRERO!Z25+MARZO!Z25+ABRIL!Z25+Hoja6!Z25+Hoja7!Z25+Hoja8!Z25+Hoja9!Z25+Hoja10!Z25+Hoja11!Z25+Hoja12!Z25+Hoja13!Z25</f>
        <v>0</v>
      </c>
      <c r="AA25" s="1404">
        <f>+'ENERO '!AA25+FEBRERO!AA25+MARZO!AA25+ABRIL!AA25+Hoja6!AA25+Hoja7!AA25+Hoja8!AA25+Hoja9!AA25+Hoja10!AA25+Hoja11!AA25+Hoja12!AA25+Hoja13!AA25</f>
        <v>0</v>
      </c>
      <c r="AB25" s="1404">
        <f>+'ENERO '!AB25+FEBRERO!AB25+MARZO!AB25+ABRIL!AB25+Hoja6!AB25+Hoja7!AB25+Hoja8!AB25+Hoja9!AB25+Hoja10!AB25+Hoja11!AB25+Hoja12!AB25+Hoja13!AB25</f>
        <v>0</v>
      </c>
      <c r="AC25" s="1404">
        <f>+'ENERO '!AC25+FEBRERO!AC25+MARZO!AC25+ABRIL!AC25+Hoja6!AC25+Hoja7!AC25+Hoja8!AC25+Hoja9!AC25+Hoja10!AC25+Hoja11!AC25+Hoja12!AC25+Hoja13!AC25</f>
        <v>0</v>
      </c>
      <c r="AD25" s="1346"/>
      <c r="AE25" s="1404">
        <f>+'ENERO '!AE25+FEBRERO!AE25+MARZO!AE25+ABRIL!AE25+Hoja6!AE25+Hoja7!AE25+Hoja8!AE25+Hoja9!AE25+Hoja10!AE25+Hoja11!AE25+Hoja12!AE25+Hoja13!AE25</f>
        <v>0</v>
      </c>
      <c r="AF25" s="1404">
        <f>+'ENERO '!AF25+FEBRERO!AF25+MARZO!AF25+ABRIL!AF25+Hoja6!AF25+Hoja7!AF25+Hoja8!AF25+Hoja9!AF25+Hoja10!AF25+Hoja11!AF25+Hoja12!AF25+Hoja13!AF25</f>
        <v>0</v>
      </c>
      <c r="AG25" s="233"/>
      <c r="AH25" s="219"/>
      <c r="AI25" s="219"/>
      <c r="AJ25" s="236"/>
      <c r="AK25" s="231"/>
      <c r="AL25" s="229"/>
      <c r="AM25" s="237"/>
      <c r="AN25" s="223"/>
      <c r="AO25" s="236"/>
      <c r="AP25" s="240"/>
      <c r="AQ25" s="241"/>
      <c r="AR25" s="245" t="s">
        <v>151</v>
      </c>
      <c r="AS25" s="154"/>
      <c r="AT25" s="154"/>
      <c r="AU25" s="154"/>
      <c r="AV25" s="154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250" t="s">
        <v>152</v>
      </c>
      <c r="BU25" s="250" t="s">
        <v>152</v>
      </c>
      <c r="BV25" s="250" t="s">
        <v>152</v>
      </c>
      <c r="BW25" s="250" t="s">
        <v>152</v>
      </c>
      <c r="BX25" s="250" t="s">
        <v>152</v>
      </c>
      <c r="BY25" s="250" t="s">
        <v>152</v>
      </c>
      <c r="BZ25" s="176" t="s">
        <v>152</v>
      </c>
      <c r="CA25" s="172"/>
      <c r="CB25" s="253">
        <v>0</v>
      </c>
      <c r="CC25" s="253">
        <v>0</v>
      </c>
      <c r="CD25" s="253">
        <v>0</v>
      </c>
      <c r="CE25" s="253">
        <v>0</v>
      </c>
      <c r="CF25" s="253">
        <v>0</v>
      </c>
      <c r="CG25" s="253" t="s">
        <v>152</v>
      </c>
      <c r="CH25" s="253">
        <v>0</v>
      </c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68"/>
      <c r="DD25" s="168"/>
    </row>
    <row r="26" spans="1:108" x14ac:dyDescent="0.25">
      <c r="A26" s="198" t="s">
        <v>60</v>
      </c>
      <c r="B26" s="1404">
        <f>+'ENERO '!B26+FEBRERO!B26+MARZO!B26+ABRIL!B26+Hoja6!B26+Hoja7!B26+Hoja8!B26+Hoja9!B26+Hoja10!B26+Hoja11!B26+Hoja12!B26+Hoja13!B26</f>
        <v>125</v>
      </c>
      <c r="C26" s="1404">
        <f>+'ENERO '!C26+FEBRERO!C26+MARZO!C26+ABRIL!C26+Hoja6!C26+Hoja7!C26+Hoja8!C26+Hoja9!C26+Hoja10!C26+Hoja11!C26+Hoja12!C26+Hoja13!C26</f>
        <v>0</v>
      </c>
      <c r="D26" s="1404">
        <f>+'ENERO '!D26+FEBRERO!D26+MARZO!D26+ABRIL!D26+Hoja6!D26+Hoja7!D26+Hoja8!D26+Hoja9!D26+Hoja10!D26+Hoja11!D26+Hoja12!D26+Hoja13!D26</f>
        <v>0</v>
      </c>
      <c r="E26" s="1404">
        <f>+'ENERO '!E26+FEBRERO!E26+MARZO!E26+ABRIL!E26+Hoja6!E26+Hoja7!E26+Hoja8!E26+Hoja9!E26+Hoja10!E26+Hoja11!E26+Hoja12!E26+Hoja13!E26</f>
        <v>8</v>
      </c>
      <c r="F26" s="1404">
        <f>+'ENERO '!F26+FEBRERO!F26+MARZO!F26+ABRIL!F26+Hoja6!F26+Hoja7!F26+Hoja8!F26+Hoja9!F26+Hoja10!F26+Hoja11!F26+Hoja12!F26+Hoja13!F26</f>
        <v>26</v>
      </c>
      <c r="G26" s="1404">
        <f>+'ENERO '!G26+FEBRERO!G26+MARZO!G26+ABRIL!G26+Hoja6!G26+Hoja7!G26+Hoja8!G26+Hoja9!G26+Hoja10!G26+Hoja11!G26+Hoja12!G26+Hoja13!G26</f>
        <v>84</v>
      </c>
      <c r="H26" s="1404">
        <f>+'ENERO '!H26+FEBRERO!H26+MARZO!H26+ABRIL!H26+Hoja6!H26+Hoja7!H26+Hoja8!H26+Hoja9!H26+Hoja10!H26+Hoja11!H26+Hoja12!H26+Hoja13!H26</f>
        <v>7</v>
      </c>
      <c r="I26" s="1404">
        <f>+'ENERO '!I26+FEBRERO!I26+MARZO!I26+ABRIL!I26+Hoja6!I26+Hoja7!I26+Hoja8!I26+Hoja9!I26+Hoja10!I26+Hoja11!I26+Hoja12!I26+Hoja13!I26</f>
        <v>0</v>
      </c>
      <c r="J26" s="1404">
        <f>+'ENERO '!J26+FEBRERO!J26+MARZO!J26+ABRIL!J26+Hoja6!J26+Hoja7!J26+Hoja8!J26+Hoja9!J26+Hoja10!J26+Hoja11!J26+Hoja12!J26+Hoja13!J26</f>
        <v>125</v>
      </c>
      <c r="K26" s="1404">
        <f>+'ENERO '!K26+FEBRERO!K26+MARZO!K26+ABRIL!K26+Hoja6!K26+Hoja7!K26+Hoja8!K26+Hoja9!K26+Hoja10!K26+Hoja11!K26+Hoja12!K26+Hoja13!K26</f>
        <v>12</v>
      </c>
      <c r="L26" s="1404">
        <f>+'ENERO '!L26+FEBRERO!L26+MARZO!L26+ABRIL!L26+Hoja6!L26+Hoja7!L26+Hoja8!L26+Hoja9!L26+Hoja10!L26+Hoja11!L26+Hoja12!L26+Hoja13!L26</f>
        <v>113</v>
      </c>
      <c r="M26" s="1404">
        <f>+'ENERO '!M26+FEBRERO!M26+MARZO!M26+ABRIL!M26+Hoja6!M26+Hoja7!M26+Hoja8!M26+Hoja9!M26+Hoja10!M26+Hoja11!M26+Hoja12!M26+Hoja13!M26</f>
        <v>0</v>
      </c>
      <c r="N26" s="1404">
        <f>+'ENERO '!N26+FEBRERO!N26+MARZO!N26+ABRIL!N26+Hoja6!N26+Hoja7!N26+Hoja8!N26+Hoja9!N26+Hoja10!N26+Hoja11!N26+Hoja12!N26+Hoja13!N26</f>
        <v>0</v>
      </c>
      <c r="O26" s="1404">
        <f>+'ENERO '!O26+FEBRERO!O26+MARZO!O26+ABRIL!O26+Hoja6!O26+Hoja7!O26+Hoja8!O26+Hoja9!O26+Hoja10!O26+Hoja11!O26+Hoja12!O26+Hoja13!O26</f>
        <v>0</v>
      </c>
      <c r="P26" s="1404">
        <f>+'ENERO '!P26+FEBRERO!P26+MARZO!P26+ABRIL!P26+Hoja6!P26+Hoja7!P26+Hoja8!P26+Hoja9!P26+Hoja10!P26+Hoja11!P26+Hoja12!P26+Hoja13!P26</f>
        <v>0</v>
      </c>
      <c r="Q26" s="1404">
        <f>+'ENERO '!Q26+FEBRERO!Q26+MARZO!Q26+ABRIL!Q26+Hoja6!Q26+Hoja7!Q26+Hoja8!Q26+Hoja9!Q26+Hoja10!Q26+Hoja11!Q26+Hoja12!Q26+Hoja13!Q26</f>
        <v>24</v>
      </c>
      <c r="R26" s="1404">
        <f>+'ENERO '!R26+FEBRERO!R26+MARZO!R26+ABRIL!R26+Hoja6!R26+Hoja7!R26+Hoja8!R26+Hoja9!R26+Hoja10!R26+Hoja11!R26+Hoja12!R26+Hoja13!R26</f>
        <v>0</v>
      </c>
      <c r="S26" s="1404">
        <f>+'ENERO '!S26+FEBRERO!S26+MARZO!S26+ABRIL!S26+Hoja6!S26+Hoja7!S26+Hoja8!S26+Hoja9!S26+Hoja10!S26+Hoja11!S26+Hoja12!S26+Hoja13!S26</f>
        <v>24</v>
      </c>
      <c r="T26" s="1404">
        <f>+'ENERO '!T26+FEBRERO!T26+MARZO!T26+ABRIL!T26+Hoja6!T26+Hoja7!T26+Hoja8!T26+Hoja9!T26+Hoja10!T26+Hoja11!T26+Hoja12!T26+Hoja13!T26</f>
        <v>0</v>
      </c>
      <c r="U26" s="1404">
        <f>+'ENERO '!U26+FEBRERO!U26+MARZO!U26+ABRIL!U26+Hoja6!U26+Hoja7!U26+Hoja8!U26+Hoja9!U26+Hoja10!U26+Hoja11!U26+Hoja12!U26+Hoja13!U26</f>
        <v>0</v>
      </c>
      <c r="V26" s="1404">
        <f>+'ENERO '!V26+FEBRERO!V26+MARZO!V26+ABRIL!V26+Hoja6!V26+Hoja7!V26+Hoja8!V26+Hoja9!V26+Hoja10!V26+Hoja11!V26+Hoja12!V26+Hoja13!V26</f>
        <v>0</v>
      </c>
      <c r="W26" s="1404">
        <f>+'ENERO '!W26+FEBRERO!W26+MARZO!W26+ABRIL!W26+Hoja6!W26+Hoja7!W26+Hoja8!W26+Hoja9!W26+Hoja10!W26+Hoja11!W26+Hoja12!W26+Hoja13!W26</f>
        <v>0</v>
      </c>
      <c r="X26" s="1404">
        <f>+'ENERO '!X26+FEBRERO!X26+MARZO!X26+ABRIL!X26+Hoja6!X26+Hoja7!X26+Hoja8!X26+Hoja9!X26+Hoja10!X26+Hoja11!X26+Hoja12!X26+Hoja13!X26</f>
        <v>30</v>
      </c>
      <c r="Y26" s="1404">
        <f>+'ENERO '!Y26+FEBRERO!Y26+MARZO!Y26+ABRIL!Y26+Hoja6!Y26+Hoja7!Y26+Hoja8!Y26+Hoja9!Y26+Hoja10!Y26+Hoja11!Y26+Hoja12!Y26+Hoja13!Y26</f>
        <v>0</v>
      </c>
      <c r="Z26" s="1404">
        <f>+'ENERO '!Z26+FEBRERO!Z26+MARZO!Z26+ABRIL!Z26+Hoja6!Z26+Hoja7!Z26+Hoja8!Z26+Hoja9!Z26+Hoja10!Z26+Hoja11!Z26+Hoja12!Z26+Hoja13!Z26</f>
        <v>0</v>
      </c>
      <c r="AA26" s="1404">
        <f>+'ENERO '!AA26+FEBRERO!AA26+MARZO!AA26+ABRIL!AA26+Hoja6!AA26+Hoja7!AA26+Hoja8!AA26+Hoja9!AA26+Hoja10!AA26+Hoja11!AA26+Hoja12!AA26+Hoja13!AA26</f>
        <v>0</v>
      </c>
      <c r="AB26" s="1404">
        <f>+'ENERO '!AB26+FEBRERO!AB26+MARZO!AB26+ABRIL!AB26+Hoja6!AB26+Hoja7!AB26+Hoja8!AB26+Hoja9!AB26+Hoja10!AB26+Hoja11!AB26+Hoja12!AB26+Hoja13!AB26</f>
        <v>0</v>
      </c>
      <c r="AC26" s="1404">
        <f>+'ENERO '!AC26+FEBRERO!AC26+MARZO!AC26+ABRIL!AC26+Hoja6!AC26+Hoja7!AC26+Hoja8!AC26+Hoja9!AC26+Hoja10!AC26+Hoja11!AC26+Hoja12!AC26+Hoja13!AC26</f>
        <v>20</v>
      </c>
      <c r="AD26" s="1337"/>
      <c r="AE26" s="1404">
        <f>+'ENERO '!AE26+FEBRERO!AE26+MARZO!AE26+ABRIL!AE26+Hoja6!AE26+Hoja7!AE26+Hoja8!AE26+Hoja9!AE26+Hoja10!AE26+Hoja11!AE26+Hoja12!AE26+Hoja13!AE26</f>
        <v>0</v>
      </c>
      <c r="AF26" s="1404">
        <f>+'ENERO '!AF26+FEBRERO!AF26+MARZO!AF26+ABRIL!AF26+Hoja6!AF26+Hoja7!AF26+Hoja8!AF26+Hoja9!AF26+Hoja10!AF26+Hoja11!AF26+Hoja12!AF26+Hoja13!AF26</f>
        <v>0</v>
      </c>
      <c r="AG26" s="233"/>
      <c r="AH26" s="219"/>
      <c r="AI26" s="219"/>
      <c r="AJ26" s="236"/>
      <c r="AK26" s="231"/>
      <c r="AL26" s="229"/>
      <c r="AM26" s="237"/>
      <c r="AN26" s="223"/>
      <c r="AO26" s="236"/>
      <c r="AP26" s="240"/>
      <c r="AQ26" s="241"/>
      <c r="AR26" s="245" t="s">
        <v>151</v>
      </c>
      <c r="AS26" s="154"/>
      <c r="AT26" s="154"/>
      <c r="AU26" s="154"/>
      <c r="AV26" s="154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250" t="s">
        <v>152</v>
      </c>
      <c r="BU26" s="250" t="s">
        <v>152</v>
      </c>
      <c r="BV26" s="250" t="s">
        <v>152</v>
      </c>
      <c r="BW26" s="250" t="s">
        <v>152</v>
      </c>
      <c r="BX26" s="250" t="s">
        <v>152</v>
      </c>
      <c r="BY26" s="250" t="s">
        <v>152</v>
      </c>
      <c r="BZ26" s="176" t="s">
        <v>152</v>
      </c>
      <c r="CA26" s="172"/>
      <c r="CB26" s="253">
        <v>0</v>
      </c>
      <c r="CC26" s="253">
        <v>0</v>
      </c>
      <c r="CD26" s="253">
        <v>0</v>
      </c>
      <c r="CE26" s="253">
        <v>0</v>
      </c>
      <c r="CF26" s="253">
        <v>0</v>
      </c>
      <c r="CG26" s="253" t="s">
        <v>152</v>
      </c>
      <c r="CH26" s="253">
        <v>0</v>
      </c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68"/>
      <c r="DD26" s="168"/>
    </row>
    <row r="27" spans="1:108" x14ac:dyDescent="0.25">
      <c r="A27" s="178" t="s">
        <v>61</v>
      </c>
      <c r="B27" s="1404">
        <f>+'ENERO '!B27+FEBRERO!B27+MARZO!B27+ABRIL!B27+Hoja6!B27+Hoja7!B27+Hoja8!B27+Hoja9!B27+Hoja10!B27+Hoja11!B27+Hoja12!B27+Hoja13!B27</f>
        <v>13</v>
      </c>
      <c r="C27" s="1404">
        <f>+'ENERO '!C27+FEBRERO!C27+MARZO!C27+ABRIL!C27+Hoja6!C27+Hoja7!C27+Hoja8!C27+Hoja9!C27+Hoja10!C27+Hoja11!C27+Hoja12!C27+Hoja13!C27</f>
        <v>0</v>
      </c>
      <c r="D27" s="1404">
        <f>+'ENERO '!D27+FEBRERO!D27+MARZO!D27+ABRIL!D27+Hoja6!D27+Hoja7!D27+Hoja8!D27+Hoja9!D27+Hoja10!D27+Hoja11!D27+Hoja12!D27+Hoja13!D27</f>
        <v>0</v>
      </c>
      <c r="E27" s="1404">
        <f>+'ENERO '!E27+FEBRERO!E27+MARZO!E27+ABRIL!E27+Hoja6!E27+Hoja7!E27+Hoja8!E27+Hoja9!E27+Hoja10!E27+Hoja11!E27+Hoja12!E27+Hoja13!E27</f>
        <v>3</v>
      </c>
      <c r="F27" s="1404">
        <f>+'ENERO '!F27+FEBRERO!F27+MARZO!F27+ABRIL!F27+Hoja6!F27+Hoja7!F27+Hoja8!F27+Hoja9!F27+Hoja10!F27+Hoja11!F27+Hoja12!F27+Hoja13!F27</f>
        <v>1</v>
      </c>
      <c r="G27" s="1404">
        <f>+'ENERO '!G27+FEBRERO!G27+MARZO!G27+ABRIL!G27+Hoja6!G27+Hoja7!G27+Hoja8!G27+Hoja9!G27+Hoja10!G27+Hoja11!G27+Hoja12!G27+Hoja13!G27</f>
        <v>8</v>
      </c>
      <c r="H27" s="1404">
        <f>+'ENERO '!H27+FEBRERO!H27+MARZO!H27+ABRIL!H27+Hoja6!H27+Hoja7!H27+Hoja8!H27+Hoja9!H27+Hoja10!H27+Hoja11!H27+Hoja12!H27+Hoja13!H27</f>
        <v>1</v>
      </c>
      <c r="I27" s="1404">
        <f>+'ENERO '!I27+FEBRERO!I27+MARZO!I27+ABRIL!I27+Hoja6!I27+Hoja7!I27+Hoja8!I27+Hoja9!I27+Hoja10!I27+Hoja11!I27+Hoja12!I27+Hoja13!I27</f>
        <v>0</v>
      </c>
      <c r="J27" s="1404">
        <f>+'ENERO '!J27+FEBRERO!J27+MARZO!J27+ABRIL!J27+Hoja6!J27+Hoja7!J27+Hoja8!J27+Hoja9!J27+Hoja10!J27+Hoja11!J27+Hoja12!J27+Hoja13!J27</f>
        <v>13</v>
      </c>
      <c r="K27" s="1404">
        <f>+'ENERO '!K27+FEBRERO!K27+MARZO!K27+ABRIL!K27+Hoja6!K27+Hoja7!K27+Hoja8!K27+Hoja9!K27+Hoja10!K27+Hoja11!K27+Hoja12!K27+Hoja13!K27</f>
        <v>3</v>
      </c>
      <c r="L27" s="1404">
        <f>+'ENERO '!L27+FEBRERO!L27+MARZO!L27+ABRIL!L27+Hoja6!L27+Hoja7!L27+Hoja8!L27+Hoja9!L27+Hoja10!L27+Hoja11!L27+Hoja12!L27+Hoja13!L27</f>
        <v>10</v>
      </c>
      <c r="M27" s="1404">
        <f>+'ENERO '!M27+FEBRERO!M27+MARZO!M27+ABRIL!M27+Hoja6!M27+Hoja7!M27+Hoja8!M27+Hoja9!M27+Hoja10!M27+Hoja11!M27+Hoja12!M27+Hoja13!M27</f>
        <v>0</v>
      </c>
      <c r="N27" s="1404">
        <f>+'ENERO '!N27+FEBRERO!N27+MARZO!N27+ABRIL!N27+Hoja6!N27+Hoja7!N27+Hoja8!N27+Hoja9!N27+Hoja10!N27+Hoja11!N27+Hoja12!N27+Hoja13!N27</f>
        <v>0</v>
      </c>
      <c r="O27" s="1404">
        <f>+'ENERO '!O27+FEBRERO!O27+MARZO!O27+ABRIL!O27+Hoja6!O27+Hoja7!O27+Hoja8!O27+Hoja9!O27+Hoja10!O27+Hoja11!O27+Hoja12!O27+Hoja13!O27</f>
        <v>0</v>
      </c>
      <c r="P27" s="1404">
        <f>+'ENERO '!P27+FEBRERO!P27+MARZO!P27+ABRIL!P27+Hoja6!P27+Hoja7!P27+Hoja8!P27+Hoja9!P27+Hoja10!P27+Hoja11!P27+Hoja12!P27+Hoja13!P27</f>
        <v>0</v>
      </c>
      <c r="Q27" s="1404">
        <f>+'ENERO '!Q27+FEBRERO!Q27+MARZO!Q27+ABRIL!Q27+Hoja6!Q27+Hoja7!Q27+Hoja8!Q27+Hoja9!Q27+Hoja10!Q27+Hoja11!Q27+Hoja12!Q27+Hoja13!Q27</f>
        <v>3</v>
      </c>
      <c r="R27" s="1404">
        <f>+'ENERO '!R27+FEBRERO!R27+MARZO!R27+ABRIL!R27+Hoja6!R27+Hoja7!R27+Hoja8!R27+Hoja9!R27+Hoja10!R27+Hoja11!R27+Hoja12!R27+Hoja13!R27</f>
        <v>0</v>
      </c>
      <c r="S27" s="1404">
        <f>+'ENERO '!S27+FEBRERO!S27+MARZO!S27+ABRIL!S27+Hoja6!S27+Hoja7!S27+Hoja8!S27+Hoja9!S27+Hoja10!S27+Hoja11!S27+Hoja12!S27+Hoja13!S27</f>
        <v>3</v>
      </c>
      <c r="T27" s="1404">
        <f>+'ENERO '!T27+FEBRERO!T27+MARZO!T27+ABRIL!T27+Hoja6!T27+Hoja7!T27+Hoja8!T27+Hoja9!T27+Hoja10!T27+Hoja11!T27+Hoja12!T27+Hoja13!T27</f>
        <v>0</v>
      </c>
      <c r="U27" s="1404">
        <f>+'ENERO '!U27+FEBRERO!U27+MARZO!U27+ABRIL!U27+Hoja6!U27+Hoja7!U27+Hoja8!U27+Hoja9!U27+Hoja10!U27+Hoja11!U27+Hoja12!U27+Hoja13!U27</f>
        <v>0</v>
      </c>
      <c r="V27" s="1404">
        <f>+'ENERO '!V27+FEBRERO!V27+MARZO!V27+ABRIL!V27+Hoja6!V27+Hoja7!V27+Hoja8!V27+Hoja9!V27+Hoja10!V27+Hoja11!V27+Hoja12!V27+Hoja13!V27</f>
        <v>0</v>
      </c>
      <c r="W27" s="1404">
        <f>+'ENERO '!W27+FEBRERO!W27+MARZO!W27+ABRIL!W27+Hoja6!W27+Hoja7!W27+Hoja8!W27+Hoja9!W27+Hoja10!W27+Hoja11!W27+Hoja12!W27+Hoja13!W27</f>
        <v>0</v>
      </c>
      <c r="X27" s="1404">
        <f>+'ENERO '!X27+FEBRERO!X27+MARZO!X27+ABRIL!X27+Hoja6!X27+Hoja7!X27+Hoja8!X27+Hoja9!X27+Hoja10!X27+Hoja11!X27+Hoja12!X27+Hoja13!X27</f>
        <v>8</v>
      </c>
      <c r="Y27" s="1404">
        <f>+'ENERO '!Y27+FEBRERO!Y27+MARZO!Y27+ABRIL!Y27+Hoja6!Y27+Hoja7!Y27+Hoja8!Y27+Hoja9!Y27+Hoja10!Y27+Hoja11!Y27+Hoja12!Y27+Hoja13!Y27</f>
        <v>0</v>
      </c>
      <c r="Z27" s="1404">
        <f>+'ENERO '!Z27+FEBRERO!Z27+MARZO!Z27+ABRIL!Z27+Hoja6!Z27+Hoja7!Z27+Hoja8!Z27+Hoja9!Z27+Hoja10!Z27+Hoja11!Z27+Hoja12!Z27+Hoja13!Z27</f>
        <v>0</v>
      </c>
      <c r="AA27" s="1404">
        <f>+'ENERO '!AA27+FEBRERO!AA27+MARZO!AA27+ABRIL!AA27+Hoja6!AA27+Hoja7!AA27+Hoja8!AA27+Hoja9!AA27+Hoja10!AA27+Hoja11!AA27+Hoja12!AA27+Hoja13!AA27</f>
        <v>0</v>
      </c>
      <c r="AB27" s="1404">
        <f>+'ENERO '!AB27+FEBRERO!AB27+MARZO!AB27+ABRIL!AB27+Hoja6!AB27+Hoja7!AB27+Hoja8!AB27+Hoja9!AB27+Hoja10!AB27+Hoja11!AB27+Hoja12!AB27+Hoja13!AB27</f>
        <v>0</v>
      </c>
      <c r="AC27" s="1404">
        <f>+'ENERO '!AC27+FEBRERO!AC27+MARZO!AC27+ABRIL!AC27+Hoja6!AC27+Hoja7!AC27+Hoja8!AC27+Hoja9!AC27+Hoja10!AC27+Hoja11!AC27+Hoja12!AC27+Hoja13!AC27</f>
        <v>1</v>
      </c>
      <c r="AD27" s="1346"/>
      <c r="AE27" s="1404">
        <f>+'ENERO '!AE27+FEBRERO!AE27+MARZO!AE27+ABRIL!AE27+Hoja6!AE27+Hoja7!AE27+Hoja8!AE27+Hoja9!AE27+Hoja10!AE27+Hoja11!AE27+Hoja12!AE27+Hoja13!AE27</f>
        <v>0</v>
      </c>
      <c r="AF27" s="1404">
        <f>+'ENERO '!AF27+FEBRERO!AF27+MARZO!AF27+ABRIL!AF27+Hoja6!AF27+Hoja7!AF27+Hoja8!AF27+Hoja9!AF27+Hoja10!AF27+Hoja11!AF27+Hoja12!AF27+Hoja13!AF27</f>
        <v>0</v>
      </c>
      <c r="AG27" s="233"/>
      <c r="AH27" s="219"/>
      <c r="AI27" s="219"/>
      <c r="AJ27" s="236"/>
      <c r="AK27" s="231"/>
      <c r="AL27" s="229"/>
      <c r="AM27" s="237"/>
      <c r="AN27" s="223"/>
      <c r="AO27" s="236"/>
      <c r="AP27" s="240"/>
      <c r="AQ27" s="241"/>
      <c r="AR27" s="245" t="s">
        <v>151</v>
      </c>
      <c r="AS27" s="154"/>
      <c r="AT27" s="154"/>
      <c r="AU27" s="154"/>
      <c r="AV27" s="154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250" t="s">
        <v>152</v>
      </c>
      <c r="BU27" s="250" t="s">
        <v>152</v>
      </c>
      <c r="BV27" s="250" t="s">
        <v>152</v>
      </c>
      <c r="BW27" s="250" t="s">
        <v>152</v>
      </c>
      <c r="BX27" s="250" t="s">
        <v>152</v>
      </c>
      <c r="BY27" s="250" t="s">
        <v>152</v>
      </c>
      <c r="BZ27" s="176" t="s">
        <v>152</v>
      </c>
      <c r="CA27" s="172"/>
      <c r="CB27" s="253">
        <v>0</v>
      </c>
      <c r="CC27" s="253">
        <v>0</v>
      </c>
      <c r="CD27" s="253">
        <v>0</v>
      </c>
      <c r="CE27" s="253">
        <v>0</v>
      </c>
      <c r="CF27" s="253">
        <v>0</v>
      </c>
      <c r="CG27" s="253" t="s">
        <v>152</v>
      </c>
      <c r="CH27" s="253">
        <v>0</v>
      </c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68"/>
      <c r="DD27" s="168"/>
    </row>
    <row r="28" spans="1:108" x14ac:dyDescent="0.25">
      <c r="A28" s="178" t="s">
        <v>62</v>
      </c>
      <c r="B28" s="1404">
        <f>+'ENERO '!B28+FEBRERO!B28+MARZO!B28+ABRIL!B28+Hoja6!B28+Hoja7!B28+Hoja8!B28+Hoja9!B28+Hoja10!B28+Hoja11!B28+Hoja12!B28+Hoja13!B28</f>
        <v>0</v>
      </c>
      <c r="C28" s="1404">
        <f>+'ENERO '!C28+FEBRERO!C28+MARZO!C28+ABRIL!C28+Hoja6!C28+Hoja7!C28+Hoja8!C28+Hoja9!C28+Hoja10!C28+Hoja11!C28+Hoja12!C28+Hoja13!C28</f>
        <v>0</v>
      </c>
      <c r="D28" s="1404">
        <f>+'ENERO '!D28+FEBRERO!D28+MARZO!D28+ABRIL!D28+Hoja6!D28+Hoja7!D28+Hoja8!D28+Hoja9!D28+Hoja10!D28+Hoja11!D28+Hoja12!D28+Hoja13!D28</f>
        <v>0</v>
      </c>
      <c r="E28" s="1404">
        <f>+'ENERO '!E28+FEBRERO!E28+MARZO!E28+ABRIL!E28+Hoja6!E28+Hoja7!E28+Hoja8!E28+Hoja9!E28+Hoja10!E28+Hoja11!E28+Hoja12!E28+Hoja13!E28</f>
        <v>0</v>
      </c>
      <c r="F28" s="1404">
        <f>+'ENERO '!F28+FEBRERO!F28+MARZO!F28+ABRIL!F28+Hoja6!F28+Hoja7!F28+Hoja8!F28+Hoja9!F28+Hoja10!F28+Hoja11!F28+Hoja12!F28+Hoja13!F28</f>
        <v>0</v>
      </c>
      <c r="G28" s="1404">
        <f>+'ENERO '!G28+FEBRERO!G28+MARZO!G28+ABRIL!G28+Hoja6!G28+Hoja7!G28+Hoja8!G28+Hoja9!G28+Hoja10!G28+Hoja11!G28+Hoja12!G28+Hoja13!G28</f>
        <v>0</v>
      </c>
      <c r="H28" s="1404">
        <f>+'ENERO '!H28+FEBRERO!H28+MARZO!H28+ABRIL!H28+Hoja6!H28+Hoja7!H28+Hoja8!H28+Hoja9!H28+Hoja10!H28+Hoja11!H28+Hoja12!H28+Hoja13!H28</f>
        <v>0</v>
      </c>
      <c r="I28" s="1404">
        <f>+'ENERO '!I28+FEBRERO!I28+MARZO!I28+ABRIL!I28+Hoja6!I28+Hoja7!I28+Hoja8!I28+Hoja9!I28+Hoja10!I28+Hoja11!I28+Hoja12!I28+Hoja13!I28</f>
        <v>0</v>
      </c>
      <c r="J28" s="1404">
        <f>+'ENERO '!J28+FEBRERO!J28+MARZO!J28+ABRIL!J28+Hoja6!J28+Hoja7!J28+Hoja8!J28+Hoja9!J28+Hoja10!J28+Hoja11!J28+Hoja12!J28+Hoja13!J28</f>
        <v>0</v>
      </c>
      <c r="K28" s="1404">
        <f>+'ENERO '!K28+FEBRERO!K28+MARZO!K28+ABRIL!K28+Hoja6!K28+Hoja7!K28+Hoja8!K28+Hoja9!K28+Hoja10!K28+Hoja11!K28+Hoja12!K28+Hoja13!K28</f>
        <v>0</v>
      </c>
      <c r="L28" s="1404">
        <f>+'ENERO '!L28+FEBRERO!L28+MARZO!L28+ABRIL!L28+Hoja6!L28+Hoja7!L28+Hoja8!L28+Hoja9!L28+Hoja10!L28+Hoja11!L28+Hoja12!L28+Hoja13!L28</f>
        <v>0</v>
      </c>
      <c r="M28" s="1404">
        <f>+'ENERO '!M28+FEBRERO!M28+MARZO!M28+ABRIL!M28+Hoja6!M28+Hoja7!M28+Hoja8!M28+Hoja9!M28+Hoja10!M28+Hoja11!M28+Hoja12!M28+Hoja13!M28</f>
        <v>0</v>
      </c>
      <c r="N28" s="1404">
        <f>+'ENERO '!N28+FEBRERO!N28+MARZO!N28+ABRIL!N28+Hoja6!N28+Hoja7!N28+Hoja8!N28+Hoja9!N28+Hoja10!N28+Hoja11!N28+Hoja12!N28+Hoja13!N28</f>
        <v>0</v>
      </c>
      <c r="O28" s="1404">
        <f>+'ENERO '!O28+FEBRERO!O28+MARZO!O28+ABRIL!O28+Hoja6!O28+Hoja7!O28+Hoja8!O28+Hoja9!O28+Hoja10!O28+Hoja11!O28+Hoja12!O28+Hoja13!O28</f>
        <v>0</v>
      </c>
      <c r="P28" s="1404">
        <f>+'ENERO '!P28+FEBRERO!P28+MARZO!P28+ABRIL!P28+Hoja6!P28+Hoja7!P28+Hoja8!P28+Hoja9!P28+Hoja10!P28+Hoja11!P28+Hoja12!P28+Hoja13!P28</f>
        <v>0</v>
      </c>
      <c r="Q28" s="1404">
        <f>+'ENERO '!Q28+FEBRERO!Q28+MARZO!Q28+ABRIL!Q28+Hoja6!Q28+Hoja7!Q28+Hoja8!Q28+Hoja9!Q28+Hoja10!Q28+Hoja11!Q28+Hoja12!Q28+Hoja13!Q28</f>
        <v>0</v>
      </c>
      <c r="R28" s="1404">
        <f>+'ENERO '!R28+FEBRERO!R28+MARZO!R28+ABRIL!R28+Hoja6!R28+Hoja7!R28+Hoja8!R28+Hoja9!R28+Hoja10!R28+Hoja11!R28+Hoja12!R28+Hoja13!R28</f>
        <v>0</v>
      </c>
      <c r="S28" s="1404">
        <f>+'ENERO '!S28+FEBRERO!S28+MARZO!S28+ABRIL!S28+Hoja6!S28+Hoja7!S28+Hoja8!S28+Hoja9!S28+Hoja10!S28+Hoja11!S28+Hoja12!S28+Hoja13!S28</f>
        <v>0</v>
      </c>
      <c r="T28" s="1404">
        <f>+'ENERO '!T28+FEBRERO!T28+MARZO!T28+ABRIL!T28+Hoja6!T28+Hoja7!T28+Hoja8!T28+Hoja9!T28+Hoja10!T28+Hoja11!T28+Hoja12!T28+Hoja13!T28</f>
        <v>0</v>
      </c>
      <c r="U28" s="1404">
        <f>+'ENERO '!U28+FEBRERO!U28+MARZO!U28+ABRIL!U28+Hoja6!U28+Hoja7!U28+Hoja8!U28+Hoja9!U28+Hoja10!U28+Hoja11!U28+Hoja12!U28+Hoja13!U28</f>
        <v>0</v>
      </c>
      <c r="V28" s="1404">
        <f>+'ENERO '!V28+FEBRERO!V28+MARZO!V28+ABRIL!V28+Hoja6!V28+Hoja7!V28+Hoja8!V28+Hoja9!V28+Hoja10!V28+Hoja11!V28+Hoja12!V28+Hoja13!V28</f>
        <v>0</v>
      </c>
      <c r="W28" s="1404">
        <f>+'ENERO '!W28+FEBRERO!W28+MARZO!W28+ABRIL!W28+Hoja6!W28+Hoja7!W28+Hoja8!W28+Hoja9!W28+Hoja10!W28+Hoja11!W28+Hoja12!W28+Hoja13!W28</f>
        <v>0</v>
      </c>
      <c r="X28" s="1404">
        <f>+'ENERO '!X28+FEBRERO!X28+MARZO!X28+ABRIL!X28+Hoja6!X28+Hoja7!X28+Hoja8!X28+Hoja9!X28+Hoja10!X28+Hoja11!X28+Hoja12!X28+Hoja13!X28</f>
        <v>0</v>
      </c>
      <c r="Y28" s="1404">
        <f>+'ENERO '!Y28+FEBRERO!Y28+MARZO!Y28+ABRIL!Y28+Hoja6!Y28+Hoja7!Y28+Hoja8!Y28+Hoja9!Y28+Hoja10!Y28+Hoja11!Y28+Hoja12!Y28+Hoja13!Y28</f>
        <v>0</v>
      </c>
      <c r="Z28" s="1404">
        <f>+'ENERO '!Z28+FEBRERO!Z28+MARZO!Z28+ABRIL!Z28+Hoja6!Z28+Hoja7!Z28+Hoja8!Z28+Hoja9!Z28+Hoja10!Z28+Hoja11!Z28+Hoja12!Z28+Hoja13!Z28</f>
        <v>0</v>
      </c>
      <c r="AA28" s="1404">
        <f>+'ENERO '!AA28+FEBRERO!AA28+MARZO!AA28+ABRIL!AA28+Hoja6!AA28+Hoja7!AA28+Hoja8!AA28+Hoja9!AA28+Hoja10!AA28+Hoja11!AA28+Hoja12!AA28+Hoja13!AA28</f>
        <v>0</v>
      </c>
      <c r="AB28" s="1404">
        <f>+'ENERO '!AB28+FEBRERO!AB28+MARZO!AB28+ABRIL!AB28+Hoja6!AB28+Hoja7!AB28+Hoja8!AB28+Hoja9!AB28+Hoja10!AB28+Hoja11!AB28+Hoja12!AB28+Hoja13!AB28</f>
        <v>0</v>
      </c>
      <c r="AC28" s="1404">
        <f>+'ENERO '!AC28+FEBRERO!AC28+MARZO!AC28+ABRIL!AC28+Hoja6!AC28+Hoja7!AC28+Hoja8!AC28+Hoja9!AC28+Hoja10!AC28+Hoja11!AC28+Hoja12!AC28+Hoja13!AC28</f>
        <v>0</v>
      </c>
      <c r="AD28" s="1337"/>
      <c r="AE28" s="1404">
        <f>+'ENERO '!AE28+FEBRERO!AE28+MARZO!AE28+ABRIL!AE28+Hoja6!AE28+Hoja7!AE28+Hoja8!AE28+Hoja9!AE28+Hoja10!AE28+Hoja11!AE28+Hoja12!AE28+Hoja13!AE28</f>
        <v>0</v>
      </c>
      <c r="AF28" s="1404">
        <f>+'ENERO '!AF28+FEBRERO!AF28+MARZO!AF28+ABRIL!AF28+Hoja6!AF28+Hoja7!AF28+Hoja8!AF28+Hoja9!AF28+Hoja10!AF28+Hoja11!AF28+Hoja12!AF28+Hoja13!AF28</f>
        <v>0</v>
      </c>
      <c r="AG28" s="233"/>
      <c r="AH28" s="219"/>
      <c r="AI28" s="219"/>
      <c r="AJ28" s="236"/>
      <c r="AK28" s="231"/>
      <c r="AL28" s="229"/>
      <c r="AM28" s="237"/>
      <c r="AN28" s="223"/>
      <c r="AO28" s="236"/>
      <c r="AP28" s="234"/>
      <c r="AQ28" s="222"/>
      <c r="AR28" s="245" t="s">
        <v>151</v>
      </c>
      <c r="AS28" s="154"/>
      <c r="AT28" s="154"/>
      <c r="AU28" s="154"/>
      <c r="AV28" s="154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250" t="s">
        <v>152</v>
      </c>
      <c r="BU28" s="250" t="s">
        <v>152</v>
      </c>
      <c r="BV28" s="250" t="s">
        <v>152</v>
      </c>
      <c r="BW28" s="250" t="s">
        <v>152</v>
      </c>
      <c r="BX28" s="250" t="s">
        <v>152</v>
      </c>
      <c r="BY28" s="250" t="s">
        <v>152</v>
      </c>
      <c r="BZ28" s="176" t="s">
        <v>152</v>
      </c>
      <c r="CA28" s="172"/>
      <c r="CB28" s="253">
        <v>0</v>
      </c>
      <c r="CC28" s="253">
        <v>0</v>
      </c>
      <c r="CD28" s="253">
        <v>0</v>
      </c>
      <c r="CE28" s="253">
        <v>0</v>
      </c>
      <c r="CF28" s="253">
        <v>0</v>
      </c>
      <c r="CG28" s="253" t="s">
        <v>152</v>
      </c>
      <c r="CH28" s="253">
        <v>0</v>
      </c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68"/>
      <c r="DD28" s="168"/>
    </row>
    <row r="29" spans="1:108" x14ac:dyDescent="0.25">
      <c r="A29" s="178" t="s">
        <v>63</v>
      </c>
      <c r="B29" s="1404">
        <f>+'ENERO '!B29+FEBRERO!B29+MARZO!B29+ABRIL!B29+Hoja6!B29+Hoja7!B29+Hoja8!B29+Hoja9!B29+Hoja10!B29+Hoja11!B29+Hoja12!B29+Hoja13!B29</f>
        <v>0</v>
      </c>
      <c r="C29" s="1404">
        <f>+'ENERO '!C29+FEBRERO!C29+MARZO!C29+ABRIL!C29+Hoja6!C29+Hoja7!C29+Hoja8!C29+Hoja9!C29+Hoja10!C29+Hoja11!C29+Hoja12!C29+Hoja13!C29</f>
        <v>0</v>
      </c>
      <c r="D29" s="1404">
        <f>+'ENERO '!D29+FEBRERO!D29+MARZO!D29+ABRIL!D29+Hoja6!D29+Hoja7!D29+Hoja8!D29+Hoja9!D29+Hoja10!D29+Hoja11!D29+Hoja12!D29+Hoja13!D29</f>
        <v>0</v>
      </c>
      <c r="E29" s="1404">
        <f>+'ENERO '!E29+FEBRERO!E29+MARZO!E29+ABRIL!E29+Hoja6!E29+Hoja7!E29+Hoja8!E29+Hoja9!E29+Hoja10!E29+Hoja11!E29+Hoja12!E29+Hoja13!E29</f>
        <v>0</v>
      </c>
      <c r="F29" s="1404">
        <f>+'ENERO '!F29+FEBRERO!F29+MARZO!F29+ABRIL!F29+Hoja6!F29+Hoja7!F29+Hoja8!F29+Hoja9!F29+Hoja10!F29+Hoja11!F29+Hoja12!F29+Hoja13!F29</f>
        <v>0</v>
      </c>
      <c r="G29" s="1404">
        <f>+'ENERO '!G29+FEBRERO!G29+MARZO!G29+ABRIL!G29+Hoja6!G29+Hoja7!G29+Hoja8!G29+Hoja9!G29+Hoja10!G29+Hoja11!G29+Hoja12!G29+Hoja13!G29</f>
        <v>0</v>
      </c>
      <c r="H29" s="1404">
        <f>+'ENERO '!H29+FEBRERO!H29+MARZO!H29+ABRIL!H29+Hoja6!H29+Hoja7!H29+Hoja8!H29+Hoja9!H29+Hoja10!H29+Hoja11!H29+Hoja12!H29+Hoja13!H29</f>
        <v>0</v>
      </c>
      <c r="I29" s="1404">
        <f>+'ENERO '!I29+FEBRERO!I29+MARZO!I29+ABRIL!I29+Hoja6!I29+Hoja7!I29+Hoja8!I29+Hoja9!I29+Hoja10!I29+Hoja11!I29+Hoja12!I29+Hoja13!I29</f>
        <v>0</v>
      </c>
      <c r="J29" s="1404">
        <f>+'ENERO '!J29+FEBRERO!J29+MARZO!J29+ABRIL!J29+Hoja6!J29+Hoja7!J29+Hoja8!J29+Hoja9!J29+Hoja10!J29+Hoja11!J29+Hoja12!J29+Hoja13!J29</f>
        <v>0</v>
      </c>
      <c r="K29" s="1404">
        <f>+'ENERO '!K29+FEBRERO!K29+MARZO!K29+ABRIL!K29+Hoja6!K29+Hoja7!K29+Hoja8!K29+Hoja9!K29+Hoja10!K29+Hoja11!K29+Hoja12!K29+Hoja13!K29</f>
        <v>0</v>
      </c>
      <c r="L29" s="1404">
        <f>+'ENERO '!L29+FEBRERO!L29+MARZO!L29+ABRIL!L29+Hoja6!L29+Hoja7!L29+Hoja8!L29+Hoja9!L29+Hoja10!L29+Hoja11!L29+Hoja12!L29+Hoja13!L29</f>
        <v>0</v>
      </c>
      <c r="M29" s="1404">
        <f>+'ENERO '!M29+FEBRERO!M29+MARZO!M29+ABRIL!M29+Hoja6!M29+Hoja7!M29+Hoja8!M29+Hoja9!M29+Hoja10!M29+Hoja11!M29+Hoja12!M29+Hoja13!M29</f>
        <v>0</v>
      </c>
      <c r="N29" s="1404">
        <f>+'ENERO '!N29+FEBRERO!N29+MARZO!N29+ABRIL!N29+Hoja6!N29+Hoja7!N29+Hoja8!N29+Hoja9!N29+Hoja10!N29+Hoja11!N29+Hoja12!N29+Hoja13!N29</f>
        <v>0</v>
      </c>
      <c r="O29" s="1404">
        <f>+'ENERO '!O29+FEBRERO!O29+MARZO!O29+ABRIL!O29+Hoja6!O29+Hoja7!O29+Hoja8!O29+Hoja9!O29+Hoja10!O29+Hoja11!O29+Hoja12!O29+Hoja13!O29</f>
        <v>0</v>
      </c>
      <c r="P29" s="1404">
        <f>+'ENERO '!P29+FEBRERO!P29+MARZO!P29+ABRIL!P29+Hoja6!P29+Hoja7!P29+Hoja8!P29+Hoja9!P29+Hoja10!P29+Hoja11!P29+Hoja12!P29+Hoja13!P29</f>
        <v>0</v>
      </c>
      <c r="Q29" s="1404">
        <f>+'ENERO '!Q29+FEBRERO!Q29+MARZO!Q29+ABRIL!Q29+Hoja6!Q29+Hoja7!Q29+Hoja8!Q29+Hoja9!Q29+Hoja10!Q29+Hoja11!Q29+Hoja12!Q29+Hoja13!Q29</f>
        <v>0</v>
      </c>
      <c r="R29" s="1404">
        <f>+'ENERO '!R29+FEBRERO!R29+MARZO!R29+ABRIL!R29+Hoja6!R29+Hoja7!R29+Hoja8!R29+Hoja9!R29+Hoja10!R29+Hoja11!R29+Hoja12!R29+Hoja13!R29</f>
        <v>0</v>
      </c>
      <c r="S29" s="1404">
        <f>+'ENERO '!S29+FEBRERO!S29+MARZO!S29+ABRIL!S29+Hoja6!S29+Hoja7!S29+Hoja8!S29+Hoja9!S29+Hoja10!S29+Hoja11!S29+Hoja12!S29+Hoja13!S29</f>
        <v>0</v>
      </c>
      <c r="T29" s="1404">
        <f>+'ENERO '!T29+FEBRERO!T29+MARZO!T29+ABRIL!T29+Hoja6!T29+Hoja7!T29+Hoja8!T29+Hoja9!T29+Hoja10!T29+Hoja11!T29+Hoja12!T29+Hoja13!T29</f>
        <v>0</v>
      </c>
      <c r="U29" s="1404">
        <f>+'ENERO '!U29+FEBRERO!U29+MARZO!U29+ABRIL!U29+Hoja6!U29+Hoja7!U29+Hoja8!U29+Hoja9!U29+Hoja10!U29+Hoja11!U29+Hoja12!U29+Hoja13!U29</f>
        <v>0</v>
      </c>
      <c r="V29" s="1404">
        <f>+'ENERO '!V29+FEBRERO!V29+MARZO!V29+ABRIL!V29+Hoja6!V29+Hoja7!V29+Hoja8!V29+Hoja9!V29+Hoja10!V29+Hoja11!V29+Hoja12!V29+Hoja13!V29</f>
        <v>0</v>
      </c>
      <c r="W29" s="1404">
        <f>+'ENERO '!W29+FEBRERO!W29+MARZO!W29+ABRIL!W29+Hoja6!W29+Hoja7!W29+Hoja8!W29+Hoja9!W29+Hoja10!W29+Hoja11!W29+Hoja12!W29+Hoja13!W29</f>
        <v>0</v>
      </c>
      <c r="X29" s="1404">
        <f>+'ENERO '!X29+FEBRERO!X29+MARZO!X29+ABRIL!X29+Hoja6!X29+Hoja7!X29+Hoja8!X29+Hoja9!X29+Hoja10!X29+Hoja11!X29+Hoja12!X29+Hoja13!X29</f>
        <v>0</v>
      </c>
      <c r="Y29" s="1404">
        <f>+'ENERO '!Y29+FEBRERO!Y29+MARZO!Y29+ABRIL!Y29+Hoja6!Y29+Hoja7!Y29+Hoja8!Y29+Hoja9!Y29+Hoja10!Y29+Hoja11!Y29+Hoja12!Y29+Hoja13!Y29</f>
        <v>0</v>
      </c>
      <c r="Z29" s="1404">
        <f>+'ENERO '!Z29+FEBRERO!Z29+MARZO!Z29+ABRIL!Z29+Hoja6!Z29+Hoja7!Z29+Hoja8!Z29+Hoja9!Z29+Hoja10!Z29+Hoja11!Z29+Hoja12!Z29+Hoja13!Z29</f>
        <v>0</v>
      </c>
      <c r="AA29" s="1404">
        <f>+'ENERO '!AA29+FEBRERO!AA29+MARZO!AA29+ABRIL!AA29+Hoja6!AA29+Hoja7!AA29+Hoja8!AA29+Hoja9!AA29+Hoja10!AA29+Hoja11!AA29+Hoja12!AA29+Hoja13!AA29</f>
        <v>0</v>
      </c>
      <c r="AB29" s="1404">
        <f>+'ENERO '!AB29+FEBRERO!AB29+MARZO!AB29+ABRIL!AB29+Hoja6!AB29+Hoja7!AB29+Hoja8!AB29+Hoja9!AB29+Hoja10!AB29+Hoja11!AB29+Hoja12!AB29+Hoja13!AB29</f>
        <v>0</v>
      </c>
      <c r="AC29" s="1404">
        <f>+'ENERO '!AC29+FEBRERO!AC29+MARZO!AC29+ABRIL!AC29+Hoja6!AC29+Hoja7!AC29+Hoja8!AC29+Hoja9!AC29+Hoja10!AC29+Hoja11!AC29+Hoja12!AC29+Hoja13!AC29</f>
        <v>0</v>
      </c>
      <c r="AD29" s="1346"/>
      <c r="AE29" s="1404">
        <f>+'ENERO '!AE29+FEBRERO!AE29+MARZO!AE29+ABRIL!AE29+Hoja6!AE29+Hoja7!AE29+Hoja8!AE29+Hoja9!AE29+Hoja10!AE29+Hoja11!AE29+Hoja12!AE29+Hoja13!AE29</f>
        <v>0</v>
      </c>
      <c r="AF29" s="1404">
        <f>+'ENERO '!AF29+FEBRERO!AF29+MARZO!AF29+ABRIL!AF29+Hoja6!AF29+Hoja7!AF29+Hoja8!AF29+Hoja9!AF29+Hoja10!AF29+Hoja11!AF29+Hoja12!AF29+Hoja13!AF29</f>
        <v>0</v>
      </c>
      <c r="AG29" s="233"/>
      <c r="AH29" s="219"/>
      <c r="AI29" s="219"/>
      <c r="AJ29" s="236"/>
      <c r="AK29" s="231"/>
      <c r="AL29" s="229"/>
      <c r="AM29" s="237"/>
      <c r="AN29" s="223"/>
      <c r="AO29" s="236"/>
      <c r="AP29" s="240"/>
      <c r="AQ29" s="241"/>
      <c r="AR29" s="245" t="s">
        <v>151</v>
      </c>
      <c r="AS29" s="154"/>
      <c r="AT29" s="154"/>
      <c r="AU29" s="154"/>
      <c r="AV29" s="154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250" t="s">
        <v>152</v>
      </c>
      <c r="BU29" s="250" t="s">
        <v>152</v>
      </c>
      <c r="BV29" s="250" t="s">
        <v>152</v>
      </c>
      <c r="BW29" s="250" t="s">
        <v>152</v>
      </c>
      <c r="BX29" s="250" t="s">
        <v>152</v>
      </c>
      <c r="BY29" s="250" t="s">
        <v>152</v>
      </c>
      <c r="BZ29" s="176" t="s">
        <v>152</v>
      </c>
      <c r="CA29" s="172"/>
      <c r="CB29" s="253">
        <v>0</v>
      </c>
      <c r="CC29" s="253">
        <v>0</v>
      </c>
      <c r="CD29" s="253">
        <v>0</v>
      </c>
      <c r="CE29" s="253">
        <v>0</v>
      </c>
      <c r="CF29" s="253">
        <v>0</v>
      </c>
      <c r="CG29" s="253" t="s">
        <v>152</v>
      </c>
      <c r="CH29" s="253">
        <v>0</v>
      </c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68"/>
      <c r="DD29" s="168"/>
    </row>
    <row r="30" spans="1:108" x14ac:dyDescent="0.25">
      <c r="A30" s="178" t="s">
        <v>64</v>
      </c>
      <c r="B30" s="1404">
        <f>+'ENERO '!B30+FEBRERO!B30+MARZO!B30+ABRIL!B30+Hoja6!B30+Hoja7!B30+Hoja8!B30+Hoja9!B30+Hoja10!B30+Hoja11!B30+Hoja12!B30+Hoja13!B30</f>
        <v>568</v>
      </c>
      <c r="C30" s="1404">
        <f>+'ENERO '!C30+FEBRERO!C30+MARZO!C30+ABRIL!C30+Hoja6!C30+Hoja7!C30+Hoja8!C30+Hoja9!C30+Hoja10!C30+Hoja11!C30+Hoja12!C30+Hoja13!C30</f>
        <v>24</v>
      </c>
      <c r="D30" s="1404">
        <f>+'ENERO '!D30+FEBRERO!D30+MARZO!D30+ABRIL!D30+Hoja6!D30+Hoja7!D30+Hoja8!D30+Hoja9!D30+Hoja10!D30+Hoja11!D30+Hoja12!D30+Hoja13!D30</f>
        <v>40</v>
      </c>
      <c r="E30" s="1404">
        <f>+'ENERO '!E30+FEBRERO!E30+MARZO!E30+ABRIL!E30+Hoja6!E30+Hoja7!E30+Hoja8!E30+Hoja9!E30+Hoja10!E30+Hoja11!E30+Hoja12!E30+Hoja13!E30</f>
        <v>34</v>
      </c>
      <c r="F30" s="1404">
        <f>+'ENERO '!F30+FEBRERO!F30+MARZO!F30+ABRIL!F30+Hoja6!F30+Hoja7!F30+Hoja8!F30+Hoja9!F30+Hoja10!F30+Hoja11!F30+Hoja12!F30+Hoja13!F30</f>
        <v>23</v>
      </c>
      <c r="G30" s="1404">
        <f>+'ENERO '!G30+FEBRERO!G30+MARZO!G30+ABRIL!G30+Hoja6!G30+Hoja7!G30+Hoja8!G30+Hoja9!G30+Hoja10!G30+Hoja11!G30+Hoja12!G30+Hoja13!G30</f>
        <v>247</v>
      </c>
      <c r="H30" s="1404">
        <f>+'ENERO '!H30+FEBRERO!H30+MARZO!H30+ABRIL!H30+Hoja6!H30+Hoja7!H30+Hoja8!H30+Hoja9!H30+Hoja10!H30+Hoja11!H30+Hoja12!H30+Hoja13!H30</f>
        <v>200</v>
      </c>
      <c r="I30" s="1404">
        <f>+'ENERO '!I30+FEBRERO!I30+MARZO!I30+ABRIL!I30+Hoja6!I30+Hoja7!I30+Hoja8!I30+Hoja9!I30+Hoja10!I30+Hoja11!I30+Hoja12!I30+Hoja13!I30</f>
        <v>64</v>
      </c>
      <c r="J30" s="1404">
        <f>+'ENERO '!J30+FEBRERO!J30+MARZO!J30+ABRIL!J30+Hoja6!J30+Hoja7!J30+Hoja8!J30+Hoja9!J30+Hoja10!J30+Hoja11!J30+Hoja12!J30+Hoja13!J30</f>
        <v>504</v>
      </c>
      <c r="K30" s="1404">
        <f>+'ENERO '!K30+FEBRERO!K30+MARZO!K30+ABRIL!K30+Hoja6!K30+Hoja7!K30+Hoja8!K30+Hoja9!K30+Hoja10!K30+Hoja11!K30+Hoja12!K30+Hoja13!K30</f>
        <v>280</v>
      </c>
      <c r="L30" s="1404">
        <f>+'ENERO '!L30+FEBRERO!L30+MARZO!L30+ABRIL!L30+Hoja6!L30+Hoja7!L30+Hoja8!L30+Hoja9!L30+Hoja10!L30+Hoja11!L30+Hoja12!L30+Hoja13!L30</f>
        <v>288</v>
      </c>
      <c r="M30" s="1404">
        <f>+'ENERO '!M30+FEBRERO!M30+MARZO!M30+ABRIL!M30+Hoja6!M30+Hoja7!M30+Hoja8!M30+Hoja9!M30+Hoja10!M30+Hoja11!M30+Hoja12!M30+Hoja13!M30</f>
        <v>24</v>
      </c>
      <c r="N30" s="1404">
        <f>+'ENERO '!N30+FEBRERO!N30+MARZO!N30+ABRIL!N30+Hoja6!N30+Hoja7!N30+Hoja8!N30+Hoja9!N30+Hoja10!N30+Hoja11!N30+Hoja12!N30+Hoja13!N30</f>
        <v>23</v>
      </c>
      <c r="O30" s="1404">
        <f>+'ENERO '!O30+FEBRERO!O30+MARZO!O30+ABRIL!O30+Hoja6!O30+Hoja7!O30+Hoja8!O30+Hoja9!O30+Hoja10!O30+Hoja11!O30+Hoja12!O30+Hoja13!O30</f>
        <v>1</v>
      </c>
      <c r="P30" s="1404">
        <f>+'ENERO '!P30+FEBRERO!P30+MARZO!P30+ABRIL!P30+Hoja6!P30+Hoja7!P30+Hoja8!P30+Hoja9!P30+Hoja10!P30+Hoja11!P30+Hoja12!P30+Hoja13!P30</f>
        <v>0</v>
      </c>
      <c r="Q30" s="1404">
        <f>+'ENERO '!Q30+FEBRERO!Q30+MARZO!Q30+ABRIL!Q30+Hoja6!Q30+Hoja7!Q30+Hoja8!Q30+Hoja9!Q30+Hoja10!Q30+Hoja11!Q30+Hoja12!Q30+Hoja13!Q30</f>
        <v>217</v>
      </c>
      <c r="R30" s="1404">
        <f>+'ENERO '!R30+FEBRERO!R30+MARZO!R30+ABRIL!R30+Hoja6!R30+Hoja7!R30+Hoja8!R30+Hoja9!R30+Hoja10!R30+Hoja11!R30+Hoja12!R30+Hoja13!R30</f>
        <v>104</v>
      </c>
      <c r="S30" s="1404">
        <f>+'ENERO '!S30+FEBRERO!S30+MARZO!S30+ABRIL!S30+Hoja6!S30+Hoja7!S30+Hoja8!S30+Hoja9!S30+Hoja10!S30+Hoja11!S30+Hoja12!S30+Hoja13!S30</f>
        <v>113</v>
      </c>
      <c r="T30" s="1404">
        <f>+'ENERO '!T30+FEBRERO!T30+MARZO!T30+ABRIL!T30+Hoja6!T30+Hoja7!T30+Hoja8!T30+Hoja9!T30+Hoja10!T30+Hoja11!T30+Hoja12!T30+Hoja13!T30</f>
        <v>0</v>
      </c>
      <c r="U30" s="1404">
        <f>+'ENERO '!U30+FEBRERO!U30+MARZO!U30+ABRIL!U30+Hoja6!U30+Hoja7!U30+Hoja8!U30+Hoja9!U30+Hoja10!U30+Hoja11!U30+Hoja12!U30+Hoja13!U30</f>
        <v>1</v>
      </c>
      <c r="V30" s="1404">
        <f>+'ENERO '!V30+FEBRERO!V30+MARZO!V30+ABRIL!V30+Hoja6!V30+Hoja7!V30+Hoja8!V30+Hoja9!V30+Hoja10!V30+Hoja11!V30+Hoja12!V30+Hoja13!V30</f>
        <v>0</v>
      </c>
      <c r="W30" s="1404">
        <f>+'ENERO '!W30+FEBRERO!W30+MARZO!W30+ABRIL!W30+Hoja6!W30+Hoja7!W30+Hoja8!W30+Hoja9!W30+Hoja10!W30+Hoja11!W30+Hoja12!W30+Hoja13!W30</f>
        <v>13</v>
      </c>
      <c r="X30" s="1404">
        <f>+'ENERO '!X30+FEBRERO!X30+MARZO!X30+ABRIL!X30+Hoja6!X30+Hoja7!X30+Hoja8!X30+Hoja9!X30+Hoja10!X30+Hoja11!X30+Hoja12!X30+Hoja13!X30</f>
        <v>122</v>
      </c>
      <c r="Y30" s="1404">
        <f>+'ENERO '!Y30+FEBRERO!Y30+MARZO!Y30+ABRIL!Y30+Hoja6!Y30+Hoja7!Y30+Hoja8!Y30+Hoja9!Y30+Hoja10!Y30+Hoja11!Y30+Hoja12!Y30+Hoja13!Y30</f>
        <v>168</v>
      </c>
      <c r="Z30" s="1404">
        <f>+'ENERO '!Z30+FEBRERO!Z30+MARZO!Z30+ABRIL!Z30+Hoja6!Z30+Hoja7!Z30+Hoja8!Z30+Hoja9!Z30+Hoja10!Z30+Hoja11!Z30+Hoja12!Z30+Hoja13!Z30</f>
        <v>0</v>
      </c>
      <c r="AA30" s="1404">
        <f>+'ENERO '!AA30+FEBRERO!AA30+MARZO!AA30+ABRIL!AA30+Hoja6!AA30+Hoja7!AA30+Hoja8!AA30+Hoja9!AA30+Hoja10!AA30+Hoja11!AA30+Hoja12!AA30+Hoja13!AA30</f>
        <v>38</v>
      </c>
      <c r="AB30" s="1404">
        <f>+'ENERO '!AB30+FEBRERO!AB30+MARZO!AB30+ABRIL!AB30+Hoja6!AB30+Hoja7!AB30+Hoja8!AB30+Hoja9!AB30+Hoja10!AB30+Hoja11!AB30+Hoja12!AB30+Hoja13!AB30</f>
        <v>4</v>
      </c>
      <c r="AC30" s="1404">
        <f>+'ENERO '!AC30+FEBRERO!AC30+MARZO!AC30+ABRIL!AC30+Hoja6!AC30+Hoja7!AC30+Hoja8!AC30+Hoja9!AC30+Hoja10!AC30+Hoja11!AC30+Hoja12!AC30+Hoja13!AC30</f>
        <v>36</v>
      </c>
      <c r="AD30" s="1337"/>
      <c r="AE30" s="1404">
        <f>+'ENERO '!AE30+FEBRERO!AE30+MARZO!AE30+ABRIL!AE30+Hoja6!AE30+Hoja7!AE30+Hoja8!AE30+Hoja9!AE30+Hoja10!AE30+Hoja11!AE30+Hoja12!AE30+Hoja13!AE30</f>
        <v>0</v>
      </c>
      <c r="AF30" s="1404">
        <f>+'ENERO '!AF30+FEBRERO!AF30+MARZO!AF30+ABRIL!AF30+Hoja6!AF30+Hoja7!AF30+Hoja8!AF30+Hoja9!AF30+Hoja10!AF30+Hoja11!AF30+Hoja12!AF30+Hoja13!AF30</f>
        <v>0</v>
      </c>
      <c r="AG30" s="233"/>
      <c r="AH30" s="219"/>
      <c r="AI30" s="219"/>
      <c r="AJ30" s="236"/>
      <c r="AK30" s="231"/>
      <c r="AL30" s="229"/>
      <c r="AM30" s="237"/>
      <c r="AN30" s="223"/>
      <c r="AO30" s="236"/>
      <c r="AP30" s="240"/>
      <c r="AQ30" s="241"/>
      <c r="AR30" s="245" t="s">
        <v>151</v>
      </c>
      <c r="AS30" s="154"/>
      <c r="AT30" s="154"/>
      <c r="AU30" s="154"/>
      <c r="AV30" s="154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250" t="s">
        <v>152</v>
      </c>
      <c r="BU30" s="250" t="s">
        <v>152</v>
      </c>
      <c r="BV30" s="250" t="s">
        <v>152</v>
      </c>
      <c r="BW30" s="250" t="s">
        <v>152</v>
      </c>
      <c r="BX30" s="250" t="s">
        <v>152</v>
      </c>
      <c r="BY30" s="250" t="s">
        <v>152</v>
      </c>
      <c r="BZ30" s="176" t="s">
        <v>152</v>
      </c>
      <c r="CA30" s="172"/>
      <c r="CB30" s="253">
        <v>0</v>
      </c>
      <c r="CC30" s="253">
        <v>0</v>
      </c>
      <c r="CD30" s="253">
        <v>0</v>
      </c>
      <c r="CE30" s="253">
        <v>0</v>
      </c>
      <c r="CF30" s="253">
        <v>0</v>
      </c>
      <c r="CG30" s="253" t="s">
        <v>152</v>
      </c>
      <c r="CH30" s="253">
        <v>0</v>
      </c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68"/>
      <c r="DD30" s="168"/>
    </row>
    <row r="31" spans="1:108" x14ac:dyDescent="0.25">
      <c r="A31" s="178" t="s">
        <v>65</v>
      </c>
      <c r="B31" s="1404">
        <f>+'ENERO '!B31+FEBRERO!B31+MARZO!B31+ABRIL!B31+Hoja6!B31+Hoja7!B31+Hoja8!B31+Hoja9!B31+Hoja10!B31+Hoja11!B31+Hoja12!B31+Hoja13!B31</f>
        <v>0</v>
      </c>
      <c r="C31" s="1404">
        <f>+'ENERO '!C31+FEBRERO!C31+MARZO!C31+ABRIL!C31+Hoja6!C31+Hoja7!C31+Hoja8!C31+Hoja9!C31+Hoja10!C31+Hoja11!C31+Hoja12!C31+Hoja13!C31</f>
        <v>0</v>
      </c>
      <c r="D31" s="1404">
        <f>+'ENERO '!D31+FEBRERO!D31+MARZO!D31+ABRIL!D31+Hoja6!D31+Hoja7!D31+Hoja8!D31+Hoja9!D31+Hoja10!D31+Hoja11!D31+Hoja12!D31+Hoja13!D31</f>
        <v>0</v>
      </c>
      <c r="E31" s="1404">
        <f>+'ENERO '!E31+FEBRERO!E31+MARZO!E31+ABRIL!E31+Hoja6!E31+Hoja7!E31+Hoja8!E31+Hoja9!E31+Hoja10!E31+Hoja11!E31+Hoja12!E31+Hoja13!E31</f>
        <v>0</v>
      </c>
      <c r="F31" s="1404">
        <f>+'ENERO '!F31+FEBRERO!F31+MARZO!F31+ABRIL!F31+Hoja6!F31+Hoja7!F31+Hoja8!F31+Hoja9!F31+Hoja10!F31+Hoja11!F31+Hoja12!F31+Hoja13!F31</f>
        <v>0</v>
      </c>
      <c r="G31" s="1404">
        <f>+'ENERO '!G31+FEBRERO!G31+MARZO!G31+ABRIL!G31+Hoja6!G31+Hoja7!G31+Hoja8!G31+Hoja9!G31+Hoja10!G31+Hoja11!G31+Hoja12!G31+Hoja13!G31</f>
        <v>0</v>
      </c>
      <c r="H31" s="1404">
        <f>+'ENERO '!H31+FEBRERO!H31+MARZO!H31+ABRIL!H31+Hoja6!H31+Hoja7!H31+Hoja8!H31+Hoja9!H31+Hoja10!H31+Hoja11!H31+Hoja12!H31+Hoja13!H31</f>
        <v>0</v>
      </c>
      <c r="I31" s="1404">
        <f>+'ENERO '!I31+FEBRERO!I31+MARZO!I31+ABRIL!I31+Hoja6!I31+Hoja7!I31+Hoja8!I31+Hoja9!I31+Hoja10!I31+Hoja11!I31+Hoja12!I31+Hoja13!I31</f>
        <v>0</v>
      </c>
      <c r="J31" s="1404">
        <f>+'ENERO '!J31+FEBRERO!J31+MARZO!J31+ABRIL!J31+Hoja6!J31+Hoja7!J31+Hoja8!J31+Hoja9!J31+Hoja10!J31+Hoja11!J31+Hoja12!J31+Hoja13!J31</f>
        <v>0</v>
      </c>
      <c r="K31" s="1404">
        <f>+'ENERO '!K31+FEBRERO!K31+MARZO!K31+ABRIL!K31+Hoja6!K31+Hoja7!K31+Hoja8!K31+Hoja9!K31+Hoja10!K31+Hoja11!K31+Hoja12!K31+Hoja13!K31</f>
        <v>0</v>
      </c>
      <c r="L31" s="1404">
        <f>+'ENERO '!L31+FEBRERO!L31+MARZO!L31+ABRIL!L31+Hoja6!L31+Hoja7!L31+Hoja8!L31+Hoja9!L31+Hoja10!L31+Hoja11!L31+Hoja12!L31+Hoja13!L31</f>
        <v>0</v>
      </c>
      <c r="M31" s="1404">
        <f>+'ENERO '!M31+FEBRERO!M31+MARZO!M31+ABRIL!M31+Hoja6!M31+Hoja7!M31+Hoja8!M31+Hoja9!M31+Hoja10!M31+Hoja11!M31+Hoja12!M31+Hoja13!M31</f>
        <v>0</v>
      </c>
      <c r="N31" s="1404">
        <f>+'ENERO '!N31+FEBRERO!N31+MARZO!N31+ABRIL!N31+Hoja6!N31+Hoja7!N31+Hoja8!N31+Hoja9!N31+Hoja10!N31+Hoja11!N31+Hoja12!N31+Hoja13!N31</f>
        <v>0</v>
      </c>
      <c r="O31" s="1404">
        <f>+'ENERO '!O31+FEBRERO!O31+MARZO!O31+ABRIL!O31+Hoja6!O31+Hoja7!O31+Hoja8!O31+Hoja9!O31+Hoja10!O31+Hoja11!O31+Hoja12!O31+Hoja13!O31</f>
        <v>0</v>
      </c>
      <c r="P31" s="1404">
        <f>+'ENERO '!P31+FEBRERO!P31+MARZO!P31+ABRIL!P31+Hoja6!P31+Hoja7!P31+Hoja8!P31+Hoja9!P31+Hoja10!P31+Hoja11!P31+Hoja12!P31+Hoja13!P31</f>
        <v>0</v>
      </c>
      <c r="Q31" s="1404">
        <f>+'ENERO '!Q31+FEBRERO!Q31+MARZO!Q31+ABRIL!Q31+Hoja6!Q31+Hoja7!Q31+Hoja8!Q31+Hoja9!Q31+Hoja10!Q31+Hoja11!Q31+Hoja12!Q31+Hoja13!Q31</f>
        <v>0</v>
      </c>
      <c r="R31" s="1404">
        <f>+'ENERO '!R31+FEBRERO!R31+MARZO!R31+ABRIL!R31+Hoja6!R31+Hoja7!R31+Hoja8!R31+Hoja9!R31+Hoja10!R31+Hoja11!R31+Hoja12!R31+Hoja13!R31</f>
        <v>0</v>
      </c>
      <c r="S31" s="1404">
        <f>+'ENERO '!S31+FEBRERO!S31+MARZO!S31+ABRIL!S31+Hoja6!S31+Hoja7!S31+Hoja8!S31+Hoja9!S31+Hoja10!S31+Hoja11!S31+Hoja12!S31+Hoja13!S31</f>
        <v>0</v>
      </c>
      <c r="T31" s="1404">
        <f>+'ENERO '!T31+FEBRERO!T31+MARZO!T31+ABRIL!T31+Hoja6!T31+Hoja7!T31+Hoja8!T31+Hoja9!T31+Hoja10!T31+Hoja11!T31+Hoja12!T31+Hoja13!T31</f>
        <v>0</v>
      </c>
      <c r="U31" s="1404">
        <f>+'ENERO '!U31+FEBRERO!U31+MARZO!U31+ABRIL!U31+Hoja6!U31+Hoja7!U31+Hoja8!U31+Hoja9!U31+Hoja10!U31+Hoja11!U31+Hoja12!U31+Hoja13!U31</f>
        <v>0</v>
      </c>
      <c r="V31" s="1404">
        <f>+'ENERO '!V31+FEBRERO!V31+MARZO!V31+ABRIL!V31+Hoja6!V31+Hoja7!V31+Hoja8!V31+Hoja9!V31+Hoja10!V31+Hoja11!V31+Hoja12!V31+Hoja13!V31</f>
        <v>0</v>
      </c>
      <c r="W31" s="1404">
        <f>+'ENERO '!W31+FEBRERO!W31+MARZO!W31+ABRIL!W31+Hoja6!W31+Hoja7!W31+Hoja8!W31+Hoja9!W31+Hoja10!W31+Hoja11!W31+Hoja12!W31+Hoja13!W31</f>
        <v>0</v>
      </c>
      <c r="X31" s="1404">
        <f>+'ENERO '!X31+FEBRERO!X31+MARZO!X31+ABRIL!X31+Hoja6!X31+Hoja7!X31+Hoja8!X31+Hoja9!X31+Hoja10!X31+Hoja11!X31+Hoja12!X31+Hoja13!X31</f>
        <v>0</v>
      </c>
      <c r="Y31" s="1404">
        <f>+'ENERO '!Y31+FEBRERO!Y31+MARZO!Y31+ABRIL!Y31+Hoja6!Y31+Hoja7!Y31+Hoja8!Y31+Hoja9!Y31+Hoja10!Y31+Hoja11!Y31+Hoja12!Y31+Hoja13!Y31</f>
        <v>0</v>
      </c>
      <c r="Z31" s="1404">
        <f>+'ENERO '!Z31+FEBRERO!Z31+MARZO!Z31+ABRIL!Z31+Hoja6!Z31+Hoja7!Z31+Hoja8!Z31+Hoja9!Z31+Hoja10!Z31+Hoja11!Z31+Hoja12!Z31+Hoja13!Z31</f>
        <v>0</v>
      </c>
      <c r="AA31" s="1404">
        <f>+'ENERO '!AA31+FEBRERO!AA31+MARZO!AA31+ABRIL!AA31+Hoja6!AA31+Hoja7!AA31+Hoja8!AA31+Hoja9!AA31+Hoja10!AA31+Hoja11!AA31+Hoja12!AA31+Hoja13!AA31</f>
        <v>0</v>
      </c>
      <c r="AB31" s="1404">
        <f>+'ENERO '!AB31+FEBRERO!AB31+MARZO!AB31+ABRIL!AB31+Hoja6!AB31+Hoja7!AB31+Hoja8!AB31+Hoja9!AB31+Hoja10!AB31+Hoja11!AB31+Hoja12!AB31+Hoja13!AB31</f>
        <v>0</v>
      </c>
      <c r="AC31" s="1404">
        <f>+'ENERO '!AC31+FEBRERO!AC31+MARZO!AC31+ABRIL!AC31+Hoja6!AC31+Hoja7!AC31+Hoja8!AC31+Hoja9!AC31+Hoja10!AC31+Hoja11!AC31+Hoja12!AC31+Hoja13!AC31</f>
        <v>0</v>
      </c>
      <c r="AD31" s="1346"/>
      <c r="AE31" s="1404">
        <f>+'ENERO '!AE31+FEBRERO!AE31+MARZO!AE31+ABRIL!AE31+Hoja6!AE31+Hoja7!AE31+Hoja8!AE31+Hoja9!AE31+Hoja10!AE31+Hoja11!AE31+Hoja12!AE31+Hoja13!AE31</f>
        <v>0</v>
      </c>
      <c r="AF31" s="1404">
        <f>+'ENERO '!AF31+FEBRERO!AF31+MARZO!AF31+ABRIL!AF31+Hoja6!AF31+Hoja7!AF31+Hoja8!AF31+Hoja9!AF31+Hoja10!AF31+Hoja11!AF31+Hoja12!AF31+Hoja13!AF31</f>
        <v>0</v>
      </c>
      <c r="AG31" s="233"/>
      <c r="AH31" s="219"/>
      <c r="AI31" s="219"/>
      <c r="AJ31" s="236"/>
      <c r="AK31" s="231"/>
      <c r="AL31" s="229"/>
      <c r="AM31" s="237"/>
      <c r="AN31" s="223"/>
      <c r="AO31" s="236"/>
      <c r="AP31" s="240"/>
      <c r="AQ31" s="241"/>
      <c r="AR31" s="245" t="s">
        <v>151</v>
      </c>
      <c r="AS31" s="154"/>
      <c r="AT31" s="154"/>
      <c r="AU31" s="154"/>
      <c r="AV31" s="154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250" t="s">
        <v>152</v>
      </c>
      <c r="BU31" s="250" t="s">
        <v>152</v>
      </c>
      <c r="BV31" s="250" t="s">
        <v>152</v>
      </c>
      <c r="BW31" s="250" t="s">
        <v>152</v>
      </c>
      <c r="BX31" s="250" t="s">
        <v>152</v>
      </c>
      <c r="BY31" s="250" t="s">
        <v>152</v>
      </c>
      <c r="BZ31" s="176" t="s">
        <v>152</v>
      </c>
      <c r="CA31" s="172"/>
      <c r="CB31" s="253">
        <v>0</v>
      </c>
      <c r="CC31" s="253">
        <v>0</v>
      </c>
      <c r="CD31" s="253">
        <v>0</v>
      </c>
      <c r="CE31" s="253">
        <v>0</v>
      </c>
      <c r="CF31" s="253">
        <v>0</v>
      </c>
      <c r="CG31" s="253" t="s">
        <v>152</v>
      </c>
      <c r="CH31" s="253">
        <v>0</v>
      </c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68"/>
      <c r="DD31" s="168"/>
    </row>
    <row r="32" spans="1:108" x14ac:dyDescent="0.25">
      <c r="A32" s="178" t="s">
        <v>66</v>
      </c>
      <c r="B32" s="1404">
        <f>+'ENERO '!B32+FEBRERO!B32+MARZO!B32+ABRIL!B32+Hoja6!B32+Hoja7!B32+Hoja8!B32+Hoja9!B32+Hoja10!B32+Hoja11!B32+Hoja12!B32+Hoja13!B32</f>
        <v>848</v>
      </c>
      <c r="C32" s="1404">
        <f>+'ENERO '!C32+FEBRERO!C32+MARZO!C32+ABRIL!C32+Hoja6!C32+Hoja7!C32+Hoja8!C32+Hoja9!C32+Hoja10!C32+Hoja11!C32+Hoja12!C32+Hoja13!C32</f>
        <v>0</v>
      </c>
      <c r="D32" s="1404">
        <f>+'ENERO '!D32+FEBRERO!D32+MARZO!D32+ABRIL!D32+Hoja6!D32+Hoja7!D32+Hoja8!D32+Hoja9!D32+Hoja10!D32+Hoja11!D32+Hoja12!D32+Hoja13!D32</f>
        <v>1</v>
      </c>
      <c r="E32" s="1404">
        <f>+'ENERO '!E32+FEBRERO!E32+MARZO!E32+ABRIL!E32+Hoja6!E32+Hoja7!E32+Hoja8!E32+Hoja9!E32+Hoja10!E32+Hoja11!E32+Hoja12!E32+Hoja13!E32</f>
        <v>23</v>
      </c>
      <c r="F32" s="1404">
        <f>+'ENERO '!F32+FEBRERO!F32+MARZO!F32+ABRIL!F32+Hoja6!F32+Hoja7!F32+Hoja8!F32+Hoja9!F32+Hoja10!F32+Hoja11!F32+Hoja12!F32+Hoja13!F32</f>
        <v>65</v>
      </c>
      <c r="G32" s="1404">
        <f>+'ENERO '!G32+FEBRERO!G32+MARZO!G32+ABRIL!G32+Hoja6!G32+Hoja7!G32+Hoja8!G32+Hoja9!G32+Hoja10!G32+Hoja11!G32+Hoja12!G32+Hoja13!G32</f>
        <v>696</v>
      </c>
      <c r="H32" s="1404">
        <f>+'ENERO '!H32+FEBRERO!H32+MARZO!H32+ABRIL!H32+Hoja6!H32+Hoja7!H32+Hoja8!H32+Hoja9!H32+Hoja10!H32+Hoja11!H32+Hoja12!H32+Hoja13!H32</f>
        <v>63</v>
      </c>
      <c r="I32" s="1404">
        <f>+'ENERO '!I32+FEBRERO!I32+MARZO!I32+ABRIL!I32+Hoja6!I32+Hoja7!I32+Hoja8!I32+Hoja9!I32+Hoja10!I32+Hoja11!I32+Hoja12!I32+Hoja13!I32</f>
        <v>0</v>
      </c>
      <c r="J32" s="1404">
        <f>+'ENERO '!J32+FEBRERO!J32+MARZO!J32+ABRIL!J32+Hoja6!J32+Hoja7!J32+Hoja8!J32+Hoja9!J32+Hoja10!J32+Hoja11!J32+Hoja12!J32+Hoja13!J32</f>
        <v>848</v>
      </c>
      <c r="K32" s="1404">
        <f>+'ENERO '!K32+FEBRERO!K32+MARZO!K32+ABRIL!K32+Hoja6!K32+Hoja7!K32+Hoja8!K32+Hoja9!K32+Hoja10!K32+Hoja11!K32+Hoja12!K32+Hoja13!K32</f>
        <v>351</v>
      </c>
      <c r="L32" s="1404">
        <f>+'ENERO '!L32+FEBRERO!L32+MARZO!L32+ABRIL!L32+Hoja6!L32+Hoja7!L32+Hoja8!L32+Hoja9!L32+Hoja10!L32+Hoja11!L32+Hoja12!L32+Hoja13!L32</f>
        <v>497</v>
      </c>
      <c r="M32" s="1404">
        <f>+'ENERO '!M32+FEBRERO!M32+MARZO!M32+ABRIL!M32+Hoja6!M32+Hoja7!M32+Hoja8!M32+Hoja9!M32+Hoja10!M32+Hoja11!M32+Hoja12!M32+Hoja13!M32</f>
        <v>0</v>
      </c>
      <c r="N32" s="1404">
        <f>+'ENERO '!N32+FEBRERO!N32+MARZO!N32+ABRIL!N32+Hoja6!N32+Hoja7!N32+Hoja8!N32+Hoja9!N32+Hoja10!N32+Hoja11!N32+Hoja12!N32+Hoja13!N32</f>
        <v>0</v>
      </c>
      <c r="O32" s="1404">
        <f>+'ENERO '!O32+FEBRERO!O32+MARZO!O32+ABRIL!O32+Hoja6!O32+Hoja7!O32+Hoja8!O32+Hoja9!O32+Hoja10!O32+Hoja11!O32+Hoja12!O32+Hoja13!O32</f>
        <v>0</v>
      </c>
      <c r="P32" s="1404">
        <f>+'ENERO '!P32+FEBRERO!P32+MARZO!P32+ABRIL!P32+Hoja6!P32+Hoja7!P32+Hoja8!P32+Hoja9!P32+Hoja10!P32+Hoja11!P32+Hoja12!P32+Hoja13!P32</f>
        <v>0</v>
      </c>
      <c r="Q32" s="1404">
        <f>+'ENERO '!Q32+FEBRERO!Q32+MARZO!Q32+ABRIL!Q32+Hoja6!Q32+Hoja7!Q32+Hoja8!Q32+Hoja9!Q32+Hoja10!Q32+Hoja11!Q32+Hoja12!Q32+Hoja13!Q32</f>
        <v>122</v>
      </c>
      <c r="R32" s="1404">
        <f>+'ENERO '!R32+FEBRERO!R32+MARZO!R32+ABRIL!R32+Hoja6!R32+Hoja7!R32+Hoja8!R32+Hoja9!R32+Hoja10!R32+Hoja11!R32+Hoja12!R32+Hoja13!R32</f>
        <v>23</v>
      </c>
      <c r="S32" s="1404">
        <f>+'ENERO '!S32+FEBRERO!S32+MARZO!S32+ABRIL!S32+Hoja6!S32+Hoja7!S32+Hoja8!S32+Hoja9!S32+Hoja10!S32+Hoja11!S32+Hoja12!S32+Hoja13!S32</f>
        <v>99</v>
      </c>
      <c r="T32" s="1404">
        <f>+'ENERO '!T32+FEBRERO!T32+MARZO!T32+ABRIL!T32+Hoja6!T32+Hoja7!T32+Hoja8!T32+Hoja9!T32+Hoja10!T32+Hoja11!T32+Hoja12!T32+Hoja13!T32</f>
        <v>0</v>
      </c>
      <c r="U32" s="1404">
        <f>+'ENERO '!U32+FEBRERO!U32+MARZO!U32+ABRIL!U32+Hoja6!U32+Hoja7!U32+Hoja8!U32+Hoja9!U32+Hoja10!U32+Hoja11!U32+Hoja12!U32+Hoja13!U32</f>
        <v>1</v>
      </c>
      <c r="V32" s="1404">
        <f>+'ENERO '!V32+FEBRERO!V32+MARZO!V32+ABRIL!V32+Hoja6!V32+Hoja7!V32+Hoja8!V32+Hoja9!V32+Hoja10!V32+Hoja11!V32+Hoja12!V32+Hoja13!V32</f>
        <v>6</v>
      </c>
      <c r="W32" s="1404">
        <f>+'ENERO '!W32+FEBRERO!W32+MARZO!W32+ABRIL!W32+Hoja6!W32+Hoja7!W32+Hoja8!W32+Hoja9!W32+Hoja10!W32+Hoja11!W32+Hoja12!W32+Hoja13!W32</f>
        <v>0</v>
      </c>
      <c r="X32" s="1404">
        <f>+'ENERO '!X32+FEBRERO!X32+MARZO!X32+ABRIL!X32+Hoja6!X32+Hoja7!X32+Hoja8!X32+Hoja9!X32+Hoja10!X32+Hoja11!X32+Hoja12!X32+Hoja13!X32</f>
        <v>144</v>
      </c>
      <c r="Y32" s="1404">
        <f>+'ENERO '!Y32+FEBRERO!Y32+MARZO!Y32+ABRIL!Y32+Hoja6!Y32+Hoja7!Y32+Hoja8!Y32+Hoja9!Y32+Hoja10!Y32+Hoja11!Y32+Hoja12!Y32+Hoja13!Y32</f>
        <v>543</v>
      </c>
      <c r="Z32" s="1404">
        <f>+'ENERO '!Z32+FEBRERO!Z32+MARZO!Z32+ABRIL!Z32+Hoja6!Z32+Hoja7!Z32+Hoja8!Z32+Hoja9!Z32+Hoja10!Z32+Hoja11!Z32+Hoja12!Z32+Hoja13!Z32</f>
        <v>0</v>
      </c>
      <c r="AA32" s="1404">
        <f>+'ENERO '!AA32+FEBRERO!AA32+MARZO!AA32+ABRIL!AA32+Hoja6!AA32+Hoja7!AA32+Hoja8!AA32+Hoja9!AA32+Hoja10!AA32+Hoja11!AA32+Hoja12!AA32+Hoja13!AA32</f>
        <v>0</v>
      </c>
      <c r="AB32" s="1404">
        <f>+'ENERO '!AB32+FEBRERO!AB32+MARZO!AB32+ABRIL!AB32+Hoja6!AB32+Hoja7!AB32+Hoja8!AB32+Hoja9!AB32+Hoja10!AB32+Hoja11!AB32+Hoja12!AB32+Hoja13!AB32</f>
        <v>0</v>
      </c>
      <c r="AC32" s="1404">
        <f>+'ENERO '!AC32+FEBRERO!AC32+MARZO!AC32+ABRIL!AC32+Hoja6!AC32+Hoja7!AC32+Hoja8!AC32+Hoja9!AC32+Hoja10!AC32+Hoja11!AC32+Hoja12!AC32+Hoja13!AC32</f>
        <v>7</v>
      </c>
      <c r="AD32" s="1337"/>
      <c r="AE32" s="1404">
        <f>+'ENERO '!AE32+FEBRERO!AE32+MARZO!AE32+ABRIL!AE32+Hoja6!AE32+Hoja7!AE32+Hoja8!AE32+Hoja9!AE32+Hoja10!AE32+Hoja11!AE32+Hoja12!AE32+Hoja13!AE32</f>
        <v>298</v>
      </c>
      <c r="AF32" s="1404">
        <f>+'ENERO '!AF32+FEBRERO!AF32+MARZO!AF32+ABRIL!AF32+Hoja6!AF32+Hoja7!AF32+Hoja8!AF32+Hoja9!AF32+Hoja10!AF32+Hoja11!AF32+Hoja12!AF32+Hoja13!AF32</f>
        <v>0</v>
      </c>
      <c r="AG32" s="233"/>
      <c r="AH32" s="219"/>
      <c r="AI32" s="219"/>
      <c r="AJ32" s="236"/>
      <c r="AK32" s="231"/>
      <c r="AL32" s="229"/>
      <c r="AM32" s="237"/>
      <c r="AN32" s="223"/>
      <c r="AO32" s="236"/>
      <c r="AP32" s="240"/>
      <c r="AQ32" s="241"/>
      <c r="AR32" s="245" t="s">
        <v>151</v>
      </c>
      <c r="AS32" s="154"/>
      <c r="AT32" s="154"/>
      <c r="AU32" s="154"/>
      <c r="AV32" s="154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250" t="s">
        <v>152</v>
      </c>
      <c r="BU32" s="250" t="s">
        <v>152</v>
      </c>
      <c r="BV32" s="250" t="s">
        <v>152</v>
      </c>
      <c r="BW32" s="250" t="s">
        <v>152</v>
      </c>
      <c r="BX32" s="250" t="s">
        <v>152</v>
      </c>
      <c r="BY32" s="250" t="s">
        <v>152</v>
      </c>
      <c r="BZ32" s="176" t="s">
        <v>152</v>
      </c>
      <c r="CA32" s="172"/>
      <c r="CB32" s="253">
        <v>0</v>
      </c>
      <c r="CC32" s="253">
        <v>0</v>
      </c>
      <c r="CD32" s="253">
        <v>0</v>
      </c>
      <c r="CE32" s="253">
        <v>0</v>
      </c>
      <c r="CF32" s="253">
        <v>0</v>
      </c>
      <c r="CG32" s="253" t="s">
        <v>152</v>
      </c>
      <c r="CH32" s="253">
        <v>0</v>
      </c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68"/>
      <c r="DD32" s="168"/>
    </row>
    <row r="33" spans="1:108" x14ac:dyDescent="0.25">
      <c r="A33" s="178" t="s">
        <v>67</v>
      </c>
      <c r="B33" s="1404">
        <f>+'ENERO '!B33+FEBRERO!B33+MARZO!B33+ABRIL!B33+Hoja6!B33+Hoja7!B33+Hoja8!B33+Hoja9!B33+Hoja10!B33+Hoja11!B33+Hoja12!B33+Hoja13!B33</f>
        <v>0</v>
      </c>
      <c r="C33" s="1404">
        <f>+'ENERO '!C33+FEBRERO!C33+MARZO!C33+ABRIL!C33+Hoja6!C33+Hoja7!C33+Hoja8!C33+Hoja9!C33+Hoja10!C33+Hoja11!C33+Hoja12!C33+Hoja13!C33</f>
        <v>0</v>
      </c>
      <c r="D33" s="1404">
        <f>+'ENERO '!D33+FEBRERO!D33+MARZO!D33+ABRIL!D33+Hoja6!D33+Hoja7!D33+Hoja8!D33+Hoja9!D33+Hoja10!D33+Hoja11!D33+Hoja12!D33+Hoja13!D33</f>
        <v>0</v>
      </c>
      <c r="E33" s="1404">
        <f>+'ENERO '!E33+FEBRERO!E33+MARZO!E33+ABRIL!E33+Hoja6!E33+Hoja7!E33+Hoja8!E33+Hoja9!E33+Hoja10!E33+Hoja11!E33+Hoja12!E33+Hoja13!E33</f>
        <v>0</v>
      </c>
      <c r="F33" s="1404">
        <f>+'ENERO '!F33+FEBRERO!F33+MARZO!F33+ABRIL!F33+Hoja6!F33+Hoja7!F33+Hoja8!F33+Hoja9!F33+Hoja10!F33+Hoja11!F33+Hoja12!F33+Hoja13!F33</f>
        <v>0</v>
      </c>
      <c r="G33" s="1404">
        <f>+'ENERO '!G33+FEBRERO!G33+MARZO!G33+ABRIL!G33+Hoja6!G33+Hoja7!G33+Hoja8!G33+Hoja9!G33+Hoja10!G33+Hoja11!G33+Hoja12!G33+Hoja13!G33</f>
        <v>0</v>
      </c>
      <c r="H33" s="1404">
        <f>+'ENERO '!H33+FEBRERO!H33+MARZO!H33+ABRIL!H33+Hoja6!H33+Hoja7!H33+Hoja8!H33+Hoja9!H33+Hoja10!H33+Hoja11!H33+Hoja12!H33+Hoja13!H33</f>
        <v>0</v>
      </c>
      <c r="I33" s="1404">
        <f>+'ENERO '!I33+FEBRERO!I33+MARZO!I33+ABRIL!I33+Hoja6!I33+Hoja7!I33+Hoja8!I33+Hoja9!I33+Hoja10!I33+Hoja11!I33+Hoja12!I33+Hoja13!I33</f>
        <v>0</v>
      </c>
      <c r="J33" s="1404">
        <f>+'ENERO '!J33+FEBRERO!J33+MARZO!J33+ABRIL!J33+Hoja6!J33+Hoja7!J33+Hoja8!J33+Hoja9!J33+Hoja10!J33+Hoja11!J33+Hoja12!J33+Hoja13!J33</f>
        <v>0</v>
      </c>
      <c r="K33" s="1404">
        <f>+'ENERO '!K33+FEBRERO!K33+MARZO!K33+ABRIL!K33+Hoja6!K33+Hoja7!K33+Hoja8!K33+Hoja9!K33+Hoja10!K33+Hoja11!K33+Hoja12!K33+Hoja13!K33</f>
        <v>0</v>
      </c>
      <c r="L33" s="1404">
        <f>+'ENERO '!L33+FEBRERO!L33+MARZO!L33+ABRIL!L33+Hoja6!L33+Hoja7!L33+Hoja8!L33+Hoja9!L33+Hoja10!L33+Hoja11!L33+Hoja12!L33+Hoja13!L33</f>
        <v>0</v>
      </c>
      <c r="M33" s="1404">
        <f>+'ENERO '!M33+FEBRERO!M33+MARZO!M33+ABRIL!M33+Hoja6!M33+Hoja7!M33+Hoja8!M33+Hoja9!M33+Hoja10!M33+Hoja11!M33+Hoja12!M33+Hoja13!M33</f>
        <v>0</v>
      </c>
      <c r="N33" s="1404">
        <f>+'ENERO '!N33+FEBRERO!N33+MARZO!N33+ABRIL!N33+Hoja6!N33+Hoja7!N33+Hoja8!N33+Hoja9!N33+Hoja10!N33+Hoja11!N33+Hoja12!N33+Hoja13!N33</f>
        <v>0</v>
      </c>
      <c r="O33" s="1404">
        <f>+'ENERO '!O33+FEBRERO!O33+MARZO!O33+ABRIL!O33+Hoja6!O33+Hoja7!O33+Hoja8!O33+Hoja9!O33+Hoja10!O33+Hoja11!O33+Hoja12!O33+Hoja13!O33</f>
        <v>0</v>
      </c>
      <c r="P33" s="1404">
        <f>+'ENERO '!P33+FEBRERO!P33+MARZO!P33+ABRIL!P33+Hoja6!P33+Hoja7!P33+Hoja8!P33+Hoja9!P33+Hoja10!P33+Hoja11!P33+Hoja12!P33+Hoja13!P33</f>
        <v>0</v>
      </c>
      <c r="Q33" s="1404">
        <f>+'ENERO '!Q33+FEBRERO!Q33+MARZO!Q33+ABRIL!Q33+Hoja6!Q33+Hoja7!Q33+Hoja8!Q33+Hoja9!Q33+Hoja10!Q33+Hoja11!Q33+Hoja12!Q33+Hoja13!Q33</f>
        <v>0</v>
      </c>
      <c r="R33" s="1404">
        <f>+'ENERO '!R33+FEBRERO!R33+MARZO!R33+ABRIL!R33+Hoja6!R33+Hoja7!R33+Hoja8!R33+Hoja9!R33+Hoja10!R33+Hoja11!R33+Hoja12!R33+Hoja13!R33</f>
        <v>0</v>
      </c>
      <c r="S33" s="1404">
        <f>+'ENERO '!S33+FEBRERO!S33+MARZO!S33+ABRIL!S33+Hoja6!S33+Hoja7!S33+Hoja8!S33+Hoja9!S33+Hoja10!S33+Hoja11!S33+Hoja12!S33+Hoja13!S33</f>
        <v>0</v>
      </c>
      <c r="T33" s="1404">
        <f>+'ENERO '!T33+FEBRERO!T33+MARZO!T33+ABRIL!T33+Hoja6!T33+Hoja7!T33+Hoja8!T33+Hoja9!T33+Hoja10!T33+Hoja11!T33+Hoja12!T33+Hoja13!T33</f>
        <v>0</v>
      </c>
      <c r="U33" s="1404">
        <f>+'ENERO '!U33+FEBRERO!U33+MARZO!U33+ABRIL!U33+Hoja6!U33+Hoja7!U33+Hoja8!U33+Hoja9!U33+Hoja10!U33+Hoja11!U33+Hoja12!U33+Hoja13!U33</f>
        <v>5</v>
      </c>
      <c r="V33" s="1404">
        <f>+'ENERO '!V33+FEBRERO!V33+MARZO!V33+ABRIL!V33+Hoja6!V33+Hoja7!V33+Hoja8!V33+Hoja9!V33+Hoja10!V33+Hoja11!V33+Hoja12!V33+Hoja13!V33</f>
        <v>0</v>
      </c>
      <c r="W33" s="1404">
        <f>+'ENERO '!W33+FEBRERO!W33+MARZO!W33+ABRIL!W33+Hoja6!W33+Hoja7!W33+Hoja8!W33+Hoja9!W33+Hoja10!W33+Hoja11!W33+Hoja12!W33+Hoja13!W33</f>
        <v>0</v>
      </c>
      <c r="X33" s="1404">
        <f>+'ENERO '!X33+FEBRERO!X33+MARZO!X33+ABRIL!X33+Hoja6!X33+Hoja7!X33+Hoja8!X33+Hoja9!X33+Hoja10!X33+Hoja11!X33+Hoja12!X33+Hoja13!X33</f>
        <v>0</v>
      </c>
      <c r="Y33" s="1404">
        <f>+'ENERO '!Y33+FEBRERO!Y33+MARZO!Y33+ABRIL!Y33+Hoja6!Y33+Hoja7!Y33+Hoja8!Y33+Hoja9!Y33+Hoja10!Y33+Hoja11!Y33+Hoja12!Y33+Hoja13!Y33</f>
        <v>56</v>
      </c>
      <c r="Z33" s="1404">
        <f>+'ENERO '!Z33+FEBRERO!Z33+MARZO!Z33+ABRIL!Z33+Hoja6!Z33+Hoja7!Z33+Hoja8!Z33+Hoja9!Z33+Hoja10!Z33+Hoja11!Z33+Hoja12!Z33+Hoja13!Z33</f>
        <v>0</v>
      </c>
      <c r="AA33" s="1404">
        <f>+'ENERO '!AA33+FEBRERO!AA33+MARZO!AA33+ABRIL!AA33+Hoja6!AA33+Hoja7!AA33+Hoja8!AA33+Hoja9!AA33+Hoja10!AA33+Hoja11!AA33+Hoja12!AA33+Hoja13!AA33</f>
        <v>0</v>
      </c>
      <c r="AB33" s="1404">
        <f>+'ENERO '!AB33+FEBRERO!AB33+MARZO!AB33+ABRIL!AB33+Hoja6!AB33+Hoja7!AB33+Hoja8!AB33+Hoja9!AB33+Hoja10!AB33+Hoja11!AB33+Hoja12!AB33+Hoja13!AB33</f>
        <v>0</v>
      </c>
      <c r="AC33" s="1404">
        <f>+'ENERO '!AC33+FEBRERO!AC33+MARZO!AC33+ABRIL!AC33+Hoja6!AC33+Hoja7!AC33+Hoja8!AC33+Hoja9!AC33+Hoja10!AC33+Hoja11!AC33+Hoja12!AC33+Hoja13!AC33</f>
        <v>0</v>
      </c>
      <c r="AD33" s="1346"/>
      <c r="AE33" s="1404">
        <f>+'ENERO '!AE33+FEBRERO!AE33+MARZO!AE33+ABRIL!AE33+Hoja6!AE33+Hoja7!AE33+Hoja8!AE33+Hoja9!AE33+Hoja10!AE33+Hoja11!AE33+Hoja12!AE33+Hoja13!AE33</f>
        <v>0</v>
      </c>
      <c r="AF33" s="1404">
        <f>+'ENERO '!AF33+FEBRERO!AF33+MARZO!AF33+ABRIL!AF33+Hoja6!AF33+Hoja7!AF33+Hoja8!AF33+Hoja9!AF33+Hoja10!AF33+Hoja11!AF33+Hoja12!AF33+Hoja13!AF33</f>
        <v>0</v>
      </c>
      <c r="AG33" s="233"/>
      <c r="AH33" s="219"/>
      <c r="AI33" s="219"/>
      <c r="AJ33" s="236"/>
      <c r="AK33" s="231"/>
      <c r="AL33" s="229"/>
      <c r="AM33" s="237"/>
      <c r="AN33" s="223"/>
      <c r="AO33" s="236"/>
      <c r="AP33" s="240"/>
      <c r="AQ33" s="241"/>
      <c r="AR33" s="245" t="s">
        <v>151</v>
      </c>
      <c r="AS33" s="154"/>
      <c r="AT33" s="154"/>
      <c r="AU33" s="154"/>
      <c r="AV33" s="154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250" t="s">
        <v>152</v>
      </c>
      <c r="BU33" s="250" t="s">
        <v>152</v>
      </c>
      <c r="BV33" s="250" t="s">
        <v>152</v>
      </c>
      <c r="BW33" s="250" t="s">
        <v>152</v>
      </c>
      <c r="BX33" s="250" t="s">
        <v>152</v>
      </c>
      <c r="BY33" s="250" t="s">
        <v>152</v>
      </c>
      <c r="BZ33" s="176" t="s">
        <v>152</v>
      </c>
      <c r="CA33" s="172"/>
      <c r="CB33" s="253">
        <v>0</v>
      </c>
      <c r="CC33" s="253">
        <v>0</v>
      </c>
      <c r="CD33" s="253">
        <v>0</v>
      </c>
      <c r="CE33" s="253">
        <v>0</v>
      </c>
      <c r="CF33" s="253">
        <v>0</v>
      </c>
      <c r="CG33" s="253" t="s">
        <v>152</v>
      </c>
      <c r="CH33" s="253">
        <v>0</v>
      </c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68"/>
      <c r="DD33" s="168"/>
    </row>
    <row r="34" spans="1:108" x14ac:dyDescent="0.25">
      <c r="A34" s="178" t="s">
        <v>68</v>
      </c>
      <c r="B34" s="1404">
        <f>+'ENERO '!B34+FEBRERO!B34+MARZO!B34+ABRIL!B34+Hoja6!B34+Hoja7!B34+Hoja8!B34+Hoja9!B34+Hoja10!B34+Hoja11!B34+Hoja12!B34+Hoja13!B34</f>
        <v>294</v>
      </c>
      <c r="C34" s="1404">
        <f>+'ENERO '!C34+FEBRERO!C34+MARZO!C34+ABRIL!C34+Hoja6!C34+Hoja7!C34+Hoja8!C34+Hoja9!C34+Hoja10!C34+Hoja11!C34+Hoja12!C34+Hoja13!C34</f>
        <v>251</v>
      </c>
      <c r="D34" s="1404">
        <f>+'ENERO '!D34+FEBRERO!D34+MARZO!D34+ABRIL!D34+Hoja6!D34+Hoja7!D34+Hoja8!D34+Hoja9!D34+Hoja10!D34+Hoja11!D34+Hoja12!D34+Hoja13!D34</f>
        <v>40</v>
      </c>
      <c r="E34" s="1404">
        <f>+'ENERO '!E34+FEBRERO!E34+MARZO!E34+ABRIL!E34+Hoja6!E34+Hoja7!E34+Hoja8!E34+Hoja9!E34+Hoja10!E34+Hoja11!E34+Hoja12!E34+Hoja13!E34</f>
        <v>3</v>
      </c>
      <c r="F34" s="1404">
        <f>+'ENERO '!F34+FEBRERO!F34+MARZO!F34+ABRIL!F34+Hoja6!F34+Hoja7!F34+Hoja8!F34+Hoja9!F34+Hoja10!F34+Hoja11!F34+Hoja12!F34+Hoja13!F34</f>
        <v>0</v>
      </c>
      <c r="G34" s="1404">
        <f>+'ENERO '!G34+FEBRERO!G34+MARZO!G34+ABRIL!G34+Hoja6!G34+Hoja7!G34+Hoja8!G34+Hoja9!G34+Hoja10!G34+Hoja11!G34+Hoja12!G34+Hoja13!G34</f>
        <v>0</v>
      </c>
      <c r="H34" s="1404">
        <f>+'ENERO '!H34+FEBRERO!H34+MARZO!H34+ABRIL!H34+Hoja6!H34+Hoja7!H34+Hoja8!H34+Hoja9!H34+Hoja10!H34+Hoja11!H34+Hoja12!H34+Hoja13!H34</f>
        <v>0</v>
      </c>
      <c r="I34" s="1404">
        <f>+'ENERO '!I34+FEBRERO!I34+MARZO!I34+ABRIL!I34+Hoja6!I34+Hoja7!I34+Hoja8!I34+Hoja9!I34+Hoja10!I34+Hoja11!I34+Hoja12!I34+Hoja13!I34</f>
        <v>294</v>
      </c>
      <c r="J34" s="1404">
        <f>+'ENERO '!J34+FEBRERO!J34+MARZO!J34+ABRIL!J34+Hoja6!J34+Hoja7!J34+Hoja8!J34+Hoja9!J34+Hoja10!J34+Hoja11!J34+Hoja12!J34+Hoja13!J34</f>
        <v>0</v>
      </c>
      <c r="K34" s="1404">
        <f>+'ENERO '!K34+FEBRERO!K34+MARZO!K34+ABRIL!K34+Hoja6!K34+Hoja7!K34+Hoja8!K34+Hoja9!K34+Hoja10!K34+Hoja11!K34+Hoja12!K34+Hoja13!K34</f>
        <v>225</v>
      </c>
      <c r="L34" s="1404">
        <f>+'ENERO '!L34+FEBRERO!L34+MARZO!L34+ABRIL!L34+Hoja6!L34+Hoja7!L34+Hoja8!L34+Hoja9!L34+Hoja10!L34+Hoja11!L34+Hoja12!L34+Hoja13!L34</f>
        <v>69</v>
      </c>
      <c r="M34" s="1404">
        <f>+'ENERO '!M34+FEBRERO!M34+MARZO!M34+ABRIL!M34+Hoja6!M34+Hoja7!M34+Hoja8!M34+Hoja9!M34+Hoja10!M34+Hoja11!M34+Hoja12!M34+Hoja13!M34</f>
        <v>175</v>
      </c>
      <c r="N34" s="1404">
        <f>+'ENERO '!N34+FEBRERO!N34+MARZO!N34+ABRIL!N34+Hoja6!N34+Hoja7!N34+Hoja8!N34+Hoja9!N34+Hoja10!N34+Hoja11!N34+Hoja12!N34+Hoja13!N34</f>
        <v>131</v>
      </c>
      <c r="O34" s="1404">
        <f>+'ENERO '!O34+FEBRERO!O34+MARZO!O34+ABRIL!O34+Hoja6!O34+Hoja7!O34+Hoja8!O34+Hoja9!O34+Hoja10!O34+Hoja11!O34+Hoja12!O34+Hoja13!O34</f>
        <v>44</v>
      </c>
      <c r="P34" s="1404">
        <f>+'ENERO '!P34+FEBRERO!P34+MARZO!P34+ABRIL!P34+Hoja6!P34+Hoja7!P34+Hoja8!P34+Hoja9!P34+Hoja10!P34+Hoja11!P34+Hoja12!P34+Hoja13!P34</f>
        <v>0</v>
      </c>
      <c r="Q34" s="1404">
        <f>+'ENERO '!Q34+FEBRERO!Q34+MARZO!Q34+ABRIL!Q34+Hoja6!Q34+Hoja7!Q34+Hoja8!Q34+Hoja9!Q34+Hoja10!Q34+Hoja11!Q34+Hoja12!Q34+Hoja13!Q34</f>
        <v>0</v>
      </c>
      <c r="R34" s="1404">
        <f>+'ENERO '!R34+FEBRERO!R34+MARZO!R34+ABRIL!R34+Hoja6!R34+Hoja7!R34+Hoja8!R34+Hoja9!R34+Hoja10!R34+Hoja11!R34+Hoja12!R34+Hoja13!R34</f>
        <v>0</v>
      </c>
      <c r="S34" s="1404">
        <f>+'ENERO '!S34+FEBRERO!S34+MARZO!S34+ABRIL!S34+Hoja6!S34+Hoja7!S34+Hoja8!S34+Hoja9!S34+Hoja10!S34+Hoja11!S34+Hoja12!S34+Hoja13!S34</f>
        <v>0</v>
      </c>
      <c r="T34" s="1404">
        <f>+'ENERO '!T34+FEBRERO!T34+MARZO!T34+ABRIL!T34+Hoja6!T34+Hoja7!T34+Hoja8!T34+Hoja9!T34+Hoja10!T34+Hoja11!T34+Hoja12!T34+Hoja13!T34</f>
        <v>0</v>
      </c>
      <c r="U34" s="1404">
        <f>+'ENERO '!U34+FEBRERO!U34+MARZO!U34+ABRIL!U34+Hoja6!U34+Hoja7!U34+Hoja8!U34+Hoja9!U34+Hoja10!U34+Hoja11!U34+Hoja12!U34+Hoja13!U34</f>
        <v>131</v>
      </c>
      <c r="V34" s="1404">
        <f>+'ENERO '!V34+FEBRERO!V34+MARZO!V34+ABRIL!V34+Hoja6!V34+Hoja7!V34+Hoja8!V34+Hoja9!V34+Hoja10!V34+Hoja11!V34+Hoja12!V34+Hoja13!V34</f>
        <v>0</v>
      </c>
      <c r="W34" s="1404">
        <f>+'ENERO '!W34+FEBRERO!W34+MARZO!W34+ABRIL!W34+Hoja6!W34+Hoja7!W34+Hoja8!W34+Hoja9!W34+Hoja10!W34+Hoja11!W34+Hoja12!W34+Hoja13!W34</f>
        <v>35</v>
      </c>
      <c r="X34" s="1404">
        <f>+'ENERO '!X34+FEBRERO!X34+MARZO!X34+ABRIL!X34+Hoja6!X34+Hoja7!X34+Hoja8!X34+Hoja9!X34+Hoja10!X34+Hoja11!X34+Hoja12!X34+Hoja13!X34</f>
        <v>0</v>
      </c>
      <c r="Y34" s="1404">
        <f>+'ENERO '!Y34+FEBRERO!Y34+MARZO!Y34+ABRIL!Y34+Hoja6!Y34+Hoja7!Y34+Hoja8!Y34+Hoja9!Y34+Hoja10!Y34+Hoja11!Y34+Hoja12!Y34+Hoja13!Y34</f>
        <v>0</v>
      </c>
      <c r="Z34" s="1404">
        <f>+'ENERO '!Z34+FEBRERO!Z34+MARZO!Z34+ABRIL!Z34+Hoja6!Z34+Hoja7!Z34+Hoja8!Z34+Hoja9!Z34+Hoja10!Z34+Hoja11!Z34+Hoja12!Z34+Hoja13!Z34</f>
        <v>0</v>
      </c>
      <c r="AA34" s="1404">
        <f>+'ENERO '!AA34+FEBRERO!AA34+MARZO!AA34+ABRIL!AA34+Hoja6!AA34+Hoja7!AA34+Hoja8!AA34+Hoja9!AA34+Hoja10!AA34+Hoja11!AA34+Hoja12!AA34+Hoja13!AA34</f>
        <v>0</v>
      </c>
      <c r="AB34" s="1404">
        <f>+'ENERO '!AB34+FEBRERO!AB34+MARZO!AB34+ABRIL!AB34+Hoja6!AB34+Hoja7!AB34+Hoja8!AB34+Hoja9!AB34+Hoja10!AB34+Hoja11!AB34+Hoja12!AB34+Hoja13!AB34</f>
        <v>144</v>
      </c>
      <c r="AC34" s="1404">
        <f>+'ENERO '!AC34+FEBRERO!AC34+MARZO!AC34+ABRIL!AC34+Hoja6!AC34+Hoja7!AC34+Hoja8!AC34+Hoja9!AC34+Hoja10!AC34+Hoja11!AC34+Hoja12!AC34+Hoja13!AC34</f>
        <v>0</v>
      </c>
      <c r="AD34" s="1337"/>
      <c r="AE34" s="1404">
        <f>+'ENERO '!AE34+FEBRERO!AE34+MARZO!AE34+ABRIL!AE34+Hoja6!AE34+Hoja7!AE34+Hoja8!AE34+Hoja9!AE34+Hoja10!AE34+Hoja11!AE34+Hoja12!AE34+Hoja13!AE34</f>
        <v>0</v>
      </c>
      <c r="AF34" s="1404">
        <f>+'ENERO '!AF34+FEBRERO!AF34+MARZO!AF34+ABRIL!AF34+Hoja6!AF34+Hoja7!AF34+Hoja8!AF34+Hoja9!AF34+Hoja10!AF34+Hoja11!AF34+Hoja12!AF34+Hoja13!AF34</f>
        <v>0</v>
      </c>
      <c r="AG34" s="233"/>
      <c r="AH34" s="219"/>
      <c r="AI34" s="219"/>
      <c r="AJ34" s="236"/>
      <c r="AK34" s="231"/>
      <c r="AL34" s="229"/>
      <c r="AM34" s="237"/>
      <c r="AN34" s="223"/>
      <c r="AO34" s="236"/>
      <c r="AP34" s="240"/>
      <c r="AQ34" s="241"/>
      <c r="AR34" s="245" t="s">
        <v>151</v>
      </c>
      <c r="AS34" s="154"/>
      <c r="AT34" s="154"/>
      <c r="AU34" s="154"/>
      <c r="AV34" s="154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250" t="s">
        <v>152</v>
      </c>
      <c r="BU34" s="250" t="s">
        <v>152</v>
      </c>
      <c r="BV34" s="250" t="s">
        <v>152</v>
      </c>
      <c r="BW34" s="250" t="s">
        <v>152</v>
      </c>
      <c r="BX34" s="250" t="s">
        <v>152</v>
      </c>
      <c r="BY34" s="250" t="s">
        <v>152</v>
      </c>
      <c r="BZ34" s="176" t="s">
        <v>152</v>
      </c>
      <c r="CA34" s="172"/>
      <c r="CB34" s="253">
        <v>0</v>
      </c>
      <c r="CC34" s="253">
        <v>0</v>
      </c>
      <c r="CD34" s="253">
        <v>0</v>
      </c>
      <c r="CE34" s="253">
        <v>0</v>
      </c>
      <c r="CF34" s="253">
        <v>0</v>
      </c>
      <c r="CG34" s="253" t="s">
        <v>152</v>
      </c>
      <c r="CH34" s="253">
        <v>0</v>
      </c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68"/>
      <c r="DD34" s="168"/>
    </row>
    <row r="35" spans="1:108" x14ac:dyDescent="0.25">
      <c r="A35" s="178" t="s">
        <v>69</v>
      </c>
      <c r="B35" s="1404">
        <f>+'ENERO '!B35+FEBRERO!B35+MARZO!B35+ABRIL!B35+Hoja6!B35+Hoja7!B35+Hoja8!B35+Hoja9!B35+Hoja10!B35+Hoja11!B35+Hoja12!B35+Hoja13!B35</f>
        <v>1170</v>
      </c>
      <c r="C35" s="1404">
        <f>+'ENERO '!C35+FEBRERO!C35+MARZO!C35+ABRIL!C35+Hoja6!C35+Hoja7!C35+Hoja8!C35+Hoja9!C35+Hoja10!C35+Hoja11!C35+Hoja12!C35+Hoja13!C35</f>
        <v>0</v>
      </c>
      <c r="D35" s="1404">
        <f>+'ENERO '!D35+FEBRERO!D35+MARZO!D35+ABRIL!D35+Hoja6!D35+Hoja7!D35+Hoja8!D35+Hoja9!D35+Hoja10!D35+Hoja11!D35+Hoja12!D35+Hoja13!D35</f>
        <v>0</v>
      </c>
      <c r="E35" s="1404">
        <f>+'ENERO '!E35+FEBRERO!E35+MARZO!E35+ABRIL!E35+Hoja6!E35+Hoja7!E35+Hoja8!E35+Hoja9!E35+Hoja10!E35+Hoja11!E35+Hoja12!E35+Hoja13!E35</f>
        <v>32</v>
      </c>
      <c r="F35" s="1404">
        <f>+'ENERO '!F35+FEBRERO!F35+MARZO!F35+ABRIL!F35+Hoja6!F35+Hoja7!F35+Hoja8!F35+Hoja9!F35+Hoja10!F35+Hoja11!F35+Hoja12!F35+Hoja13!F35</f>
        <v>40</v>
      </c>
      <c r="G35" s="1404">
        <f>+'ENERO '!G35+FEBRERO!G35+MARZO!G35+ABRIL!G35+Hoja6!G35+Hoja7!G35+Hoja8!G35+Hoja9!G35+Hoja10!G35+Hoja11!G35+Hoja12!G35+Hoja13!G35</f>
        <v>718</v>
      </c>
      <c r="H35" s="1404">
        <f>+'ENERO '!H35+FEBRERO!H35+MARZO!H35+ABRIL!H35+Hoja6!H35+Hoja7!H35+Hoja8!H35+Hoja9!H35+Hoja10!H35+Hoja11!H35+Hoja12!H35+Hoja13!H35</f>
        <v>380</v>
      </c>
      <c r="I35" s="1404">
        <f>+'ENERO '!I35+FEBRERO!I35+MARZO!I35+ABRIL!I35+Hoja6!I35+Hoja7!I35+Hoja8!I35+Hoja9!I35+Hoja10!I35+Hoja11!I35+Hoja12!I35+Hoja13!I35</f>
        <v>0</v>
      </c>
      <c r="J35" s="1404">
        <f>+'ENERO '!J35+FEBRERO!J35+MARZO!J35+ABRIL!J35+Hoja6!J35+Hoja7!J35+Hoja8!J35+Hoja9!J35+Hoja10!J35+Hoja11!J35+Hoja12!J35+Hoja13!J35</f>
        <v>1170</v>
      </c>
      <c r="K35" s="1404">
        <f>+'ENERO '!K35+FEBRERO!K35+MARZO!K35+ABRIL!K35+Hoja6!K35+Hoja7!K35+Hoja8!K35+Hoja9!K35+Hoja10!K35+Hoja11!K35+Hoja12!K35+Hoja13!K35</f>
        <v>465</v>
      </c>
      <c r="L35" s="1404">
        <f>+'ENERO '!L35+FEBRERO!L35+MARZO!L35+ABRIL!L35+Hoja6!L35+Hoja7!L35+Hoja8!L35+Hoja9!L35+Hoja10!L35+Hoja11!L35+Hoja12!L35+Hoja13!L35</f>
        <v>705</v>
      </c>
      <c r="M35" s="1404">
        <f>+'ENERO '!M35+FEBRERO!M35+MARZO!M35+ABRIL!M35+Hoja6!M35+Hoja7!M35+Hoja8!M35+Hoja9!M35+Hoja10!M35+Hoja11!M35+Hoja12!M35+Hoja13!M35</f>
        <v>0</v>
      </c>
      <c r="N35" s="1404">
        <f>+'ENERO '!N35+FEBRERO!N35+MARZO!N35+ABRIL!N35+Hoja6!N35+Hoja7!N35+Hoja8!N35+Hoja9!N35+Hoja10!N35+Hoja11!N35+Hoja12!N35+Hoja13!N35</f>
        <v>0</v>
      </c>
      <c r="O35" s="1404">
        <f>+'ENERO '!O35+FEBRERO!O35+MARZO!O35+ABRIL!O35+Hoja6!O35+Hoja7!O35+Hoja8!O35+Hoja9!O35+Hoja10!O35+Hoja11!O35+Hoja12!O35+Hoja13!O35</f>
        <v>0</v>
      </c>
      <c r="P35" s="1404">
        <f>+'ENERO '!P35+FEBRERO!P35+MARZO!P35+ABRIL!P35+Hoja6!P35+Hoja7!P35+Hoja8!P35+Hoja9!P35+Hoja10!P35+Hoja11!P35+Hoja12!P35+Hoja13!P35</f>
        <v>0</v>
      </c>
      <c r="Q35" s="1404">
        <f>+'ENERO '!Q35+FEBRERO!Q35+MARZO!Q35+ABRIL!Q35+Hoja6!Q35+Hoja7!Q35+Hoja8!Q35+Hoja9!Q35+Hoja10!Q35+Hoja11!Q35+Hoja12!Q35+Hoja13!Q35</f>
        <v>995</v>
      </c>
      <c r="R35" s="1404">
        <f>+'ENERO '!R35+FEBRERO!R35+MARZO!R35+ABRIL!R35+Hoja6!R35+Hoja7!R35+Hoja8!R35+Hoja9!R35+Hoja10!R35+Hoja11!R35+Hoja12!R35+Hoja13!R35</f>
        <v>139</v>
      </c>
      <c r="S35" s="1404">
        <f>+'ENERO '!S35+FEBRERO!S35+MARZO!S35+ABRIL!S35+Hoja6!S35+Hoja7!S35+Hoja8!S35+Hoja9!S35+Hoja10!S35+Hoja11!S35+Hoja12!S35+Hoja13!S35</f>
        <v>807</v>
      </c>
      <c r="T35" s="1404">
        <f>+'ENERO '!T35+FEBRERO!T35+MARZO!T35+ABRIL!T35+Hoja6!T35+Hoja7!T35+Hoja8!T35+Hoja9!T35+Hoja10!T35+Hoja11!T35+Hoja12!T35+Hoja13!T35</f>
        <v>49</v>
      </c>
      <c r="U35" s="1404">
        <f>+'ENERO '!U35+FEBRERO!U35+MARZO!U35+ABRIL!U35+Hoja6!U35+Hoja7!U35+Hoja8!U35+Hoja9!U35+Hoja10!U35+Hoja11!U35+Hoja12!U35+Hoja13!U35</f>
        <v>79</v>
      </c>
      <c r="V35" s="1404">
        <f>+'ENERO '!V35+FEBRERO!V35+MARZO!V35+ABRIL!V35+Hoja6!V35+Hoja7!V35+Hoja8!V35+Hoja9!V35+Hoja10!V35+Hoja11!V35+Hoja12!V35+Hoja13!V35</f>
        <v>70</v>
      </c>
      <c r="W35" s="1404">
        <f>+'ENERO '!W35+FEBRERO!W35+MARZO!W35+ABRIL!W35+Hoja6!W35+Hoja7!W35+Hoja8!W35+Hoja9!W35+Hoja10!W35+Hoja11!W35+Hoja12!W35+Hoja13!W35</f>
        <v>0</v>
      </c>
      <c r="X35" s="1404">
        <f>+'ENERO '!X35+FEBRERO!X35+MARZO!X35+ABRIL!X35+Hoja6!X35+Hoja7!X35+Hoja8!X35+Hoja9!X35+Hoja10!X35+Hoja11!X35+Hoja12!X35+Hoja13!X35</f>
        <v>147</v>
      </c>
      <c r="Y35" s="1404">
        <f>+'ENERO '!Y35+FEBRERO!Y35+MARZO!Y35+ABRIL!Y35+Hoja6!Y35+Hoja7!Y35+Hoja8!Y35+Hoja9!Y35+Hoja10!Y35+Hoja11!Y35+Hoja12!Y35+Hoja13!Y35</f>
        <v>0</v>
      </c>
      <c r="Z35" s="1404">
        <f>+'ENERO '!Z35+FEBRERO!Z35+MARZO!Z35+ABRIL!Z35+Hoja6!Z35+Hoja7!Z35+Hoja8!Z35+Hoja9!Z35+Hoja10!Z35+Hoja11!Z35+Hoja12!Z35+Hoja13!Z35</f>
        <v>0</v>
      </c>
      <c r="AA35" s="1404">
        <f>+'ENERO '!AA35+FEBRERO!AA35+MARZO!AA35+ABRIL!AA35+Hoja6!AA35+Hoja7!AA35+Hoja8!AA35+Hoja9!AA35+Hoja10!AA35+Hoja11!AA35+Hoja12!AA35+Hoja13!AA35</f>
        <v>99</v>
      </c>
      <c r="AB35" s="1404">
        <f>+'ENERO '!AB35+FEBRERO!AB35+MARZO!AB35+ABRIL!AB35+Hoja6!AB35+Hoja7!AB35+Hoja8!AB35+Hoja9!AB35+Hoja10!AB35+Hoja11!AB35+Hoja12!AB35+Hoja13!AB35</f>
        <v>0</v>
      </c>
      <c r="AC35" s="1404">
        <f>+'ENERO '!AC35+FEBRERO!AC35+MARZO!AC35+ABRIL!AC35+Hoja6!AC35+Hoja7!AC35+Hoja8!AC35+Hoja9!AC35+Hoja10!AC35+Hoja11!AC35+Hoja12!AC35+Hoja13!AC35</f>
        <v>269</v>
      </c>
      <c r="AD35" s="1346"/>
      <c r="AE35" s="1404">
        <f>+'ENERO '!AE35+FEBRERO!AE35+MARZO!AE35+ABRIL!AE35+Hoja6!AE35+Hoja7!AE35+Hoja8!AE35+Hoja9!AE35+Hoja10!AE35+Hoja11!AE35+Hoja12!AE35+Hoja13!AE35</f>
        <v>0</v>
      </c>
      <c r="AF35" s="1404">
        <f>+'ENERO '!AF35+FEBRERO!AF35+MARZO!AF35+ABRIL!AF35+Hoja6!AF35+Hoja7!AF35+Hoja8!AF35+Hoja9!AF35+Hoja10!AF35+Hoja11!AF35+Hoja12!AF35+Hoja13!AF35</f>
        <v>0</v>
      </c>
      <c r="AG35" s="233"/>
      <c r="AH35" s="219"/>
      <c r="AI35" s="219"/>
      <c r="AJ35" s="236"/>
      <c r="AK35" s="231"/>
      <c r="AL35" s="229"/>
      <c r="AM35" s="237"/>
      <c r="AN35" s="223"/>
      <c r="AO35" s="233"/>
      <c r="AP35" s="230"/>
      <c r="AQ35" s="241"/>
      <c r="AR35" s="245" t="s">
        <v>151</v>
      </c>
      <c r="AS35" s="154"/>
      <c r="AT35" s="154"/>
      <c r="AU35" s="154"/>
      <c r="AV35" s="154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250" t="s">
        <v>152</v>
      </c>
      <c r="BU35" s="250" t="s">
        <v>152</v>
      </c>
      <c r="BV35" s="250" t="s">
        <v>152</v>
      </c>
      <c r="BW35" s="250" t="s">
        <v>152</v>
      </c>
      <c r="BX35" s="250" t="s">
        <v>152</v>
      </c>
      <c r="BY35" s="250" t="s">
        <v>152</v>
      </c>
      <c r="BZ35" s="176" t="s">
        <v>152</v>
      </c>
      <c r="CA35" s="172"/>
      <c r="CB35" s="253">
        <v>0</v>
      </c>
      <c r="CC35" s="253">
        <v>0</v>
      </c>
      <c r="CD35" s="253">
        <v>0</v>
      </c>
      <c r="CE35" s="253">
        <v>0</v>
      </c>
      <c r="CF35" s="253">
        <v>0</v>
      </c>
      <c r="CG35" s="253" t="s">
        <v>152</v>
      </c>
      <c r="CH35" s="253">
        <v>0</v>
      </c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68"/>
      <c r="DD35" s="168"/>
    </row>
    <row r="36" spans="1:108" x14ac:dyDescent="0.25">
      <c r="A36" s="178" t="s">
        <v>70</v>
      </c>
      <c r="B36" s="1404">
        <f>+'ENERO '!B36+FEBRERO!B36+MARZO!B36+ABRIL!B36+Hoja6!B36+Hoja7!B36+Hoja8!B36+Hoja9!B36+Hoja10!B36+Hoja11!B36+Hoja12!B36+Hoja13!B36</f>
        <v>0</v>
      </c>
      <c r="C36" s="1404">
        <f>+'ENERO '!C36+FEBRERO!C36+MARZO!C36+ABRIL!C36+Hoja6!C36+Hoja7!C36+Hoja8!C36+Hoja9!C36+Hoja10!C36+Hoja11!C36+Hoja12!C36+Hoja13!C36</f>
        <v>0</v>
      </c>
      <c r="D36" s="1404">
        <f>+'ENERO '!D36+FEBRERO!D36+MARZO!D36+ABRIL!D36+Hoja6!D36+Hoja7!D36+Hoja8!D36+Hoja9!D36+Hoja10!D36+Hoja11!D36+Hoja12!D36+Hoja13!D36</f>
        <v>0</v>
      </c>
      <c r="E36" s="1404">
        <f>+'ENERO '!E36+FEBRERO!E36+MARZO!E36+ABRIL!E36+Hoja6!E36+Hoja7!E36+Hoja8!E36+Hoja9!E36+Hoja10!E36+Hoja11!E36+Hoja12!E36+Hoja13!E36</f>
        <v>0</v>
      </c>
      <c r="F36" s="1404">
        <f>+'ENERO '!F36+FEBRERO!F36+MARZO!F36+ABRIL!F36+Hoja6!F36+Hoja7!F36+Hoja8!F36+Hoja9!F36+Hoja10!F36+Hoja11!F36+Hoja12!F36+Hoja13!F36</f>
        <v>0</v>
      </c>
      <c r="G36" s="1404">
        <f>+'ENERO '!G36+FEBRERO!G36+MARZO!G36+ABRIL!G36+Hoja6!G36+Hoja7!G36+Hoja8!G36+Hoja9!G36+Hoja10!G36+Hoja11!G36+Hoja12!G36+Hoja13!G36</f>
        <v>0</v>
      </c>
      <c r="H36" s="1404">
        <f>+'ENERO '!H36+FEBRERO!H36+MARZO!H36+ABRIL!H36+Hoja6!H36+Hoja7!H36+Hoja8!H36+Hoja9!H36+Hoja10!H36+Hoja11!H36+Hoja12!H36+Hoja13!H36</f>
        <v>0</v>
      </c>
      <c r="I36" s="1404">
        <f>+'ENERO '!I36+FEBRERO!I36+MARZO!I36+ABRIL!I36+Hoja6!I36+Hoja7!I36+Hoja8!I36+Hoja9!I36+Hoja10!I36+Hoja11!I36+Hoja12!I36+Hoja13!I36</f>
        <v>0</v>
      </c>
      <c r="J36" s="1404">
        <f>+'ENERO '!J36+FEBRERO!J36+MARZO!J36+ABRIL!J36+Hoja6!J36+Hoja7!J36+Hoja8!J36+Hoja9!J36+Hoja10!J36+Hoja11!J36+Hoja12!J36+Hoja13!J36</f>
        <v>0</v>
      </c>
      <c r="K36" s="1404">
        <f>+'ENERO '!K36+FEBRERO!K36+MARZO!K36+ABRIL!K36+Hoja6!K36+Hoja7!K36+Hoja8!K36+Hoja9!K36+Hoja10!K36+Hoja11!K36+Hoja12!K36+Hoja13!K36</f>
        <v>0</v>
      </c>
      <c r="L36" s="1404">
        <f>+'ENERO '!L36+FEBRERO!L36+MARZO!L36+ABRIL!L36+Hoja6!L36+Hoja7!L36+Hoja8!L36+Hoja9!L36+Hoja10!L36+Hoja11!L36+Hoja12!L36+Hoja13!L36</f>
        <v>0</v>
      </c>
      <c r="M36" s="1404">
        <f>+'ENERO '!M36+FEBRERO!M36+MARZO!M36+ABRIL!M36+Hoja6!M36+Hoja7!M36+Hoja8!M36+Hoja9!M36+Hoja10!M36+Hoja11!M36+Hoja12!M36+Hoja13!M36</f>
        <v>0</v>
      </c>
      <c r="N36" s="1404">
        <f>+'ENERO '!N36+FEBRERO!N36+MARZO!N36+ABRIL!N36+Hoja6!N36+Hoja7!N36+Hoja8!N36+Hoja9!N36+Hoja10!N36+Hoja11!N36+Hoja12!N36+Hoja13!N36</f>
        <v>0</v>
      </c>
      <c r="O36" s="1404">
        <f>+'ENERO '!O36+FEBRERO!O36+MARZO!O36+ABRIL!O36+Hoja6!O36+Hoja7!O36+Hoja8!O36+Hoja9!O36+Hoja10!O36+Hoja11!O36+Hoja12!O36+Hoja13!O36</f>
        <v>0</v>
      </c>
      <c r="P36" s="1404">
        <f>+'ENERO '!P36+FEBRERO!P36+MARZO!P36+ABRIL!P36+Hoja6!P36+Hoja7!P36+Hoja8!P36+Hoja9!P36+Hoja10!P36+Hoja11!P36+Hoja12!P36+Hoja13!P36</f>
        <v>0</v>
      </c>
      <c r="Q36" s="1404">
        <f>+'ENERO '!Q36+FEBRERO!Q36+MARZO!Q36+ABRIL!Q36+Hoja6!Q36+Hoja7!Q36+Hoja8!Q36+Hoja9!Q36+Hoja10!Q36+Hoja11!Q36+Hoja12!Q36+Hoja13!Q36</f>
        <v>0</v>
      </c>
      <c r="R36" s="1404">
        <f>+'ENERO '!R36+FEBRERO!R36+MARZO!R36+ABRIL!R36+Hoja6!R36+Hoja7!R36+Hoja8!R36+Hoja9!R36+Hoja10!R36+Hoja11!R36+Hoja12!R36+Hoja13!R36</f>
        <v>0</v>
      </c>
      <c r="S36" s="1404">
        <f>+'ENERO '!S36+FEBRERO!S36+MARZO!S36+ABRIL!S36+Hoja6!S36+Hoja7!S36+Hoja8!S36+Hoja9!S36+Hoja10!S36+Hoja11!S36+Hoja12!S36+Hoja13!S36</f>
        <v>0</v>
      </c>
      <c r="T36" s="1404">
        <f>+'ENERO '!T36+FEBRERO!T36+MARZO!T36+ABRIL!T36+Hoja6!T36+Hoja7!T36+Hoja8!T36+Hoja9!T36+Hoja10!T36+Hoja11!T36+Hoja12!T36+Hoja13!T36</f>
        <v>0</v>
      </c>
      <c r="U36" s="1404">
        <f>+'ENERO '!U36+FEBRERO!U36+MARZO!U36+ABRIL!U36+Hoja6!U36+Hoja7!U36+Hoja8!U36+Hoja9!U36+Hoja10!U36+Hoja11!U36+Hoja12!U36+Hoja13!U36</f>
        <v>0</v>
      </c>
      <c r="V36" s="1404">
        <f>+'ENERO '!V36+FEBRERO!V36+MARZO!V36+ABRIL!V36+Hoja6!V36+Hoja7!V36+Hoja8!V36+Hoja9!V36+Hoja10!V36+Hoja11!V36+Hoja12!V36+Hoja13!V36</f>
        <v>0</v>
      </c>
      <c r="W36" s="1404">
        <f>+'ENERO '!W36+FEBRERO!W36+MARZO!W36+ABRIL!W36+Hoja6!W36+Hoja7!W36+Hoja8!W36+Hoja9!W36+Hoja10!W36+Hoja11!W36+Hoja12!W36+Hoja13!W36</f>
        <v>0</v>
      </c>
      <c r="X36" s="1404">
        <f>+'ENERO '!X36+FEBRERO!X36+MARZO!X36+ABRIL!X36+Hoja6!X36+Hoja7!X36+Hoja8!X36+Hoja9!X36+Hoja10!X36+Hoja11!X36+Hoja12!X36+Hoja13!X36</f>
        <v>0</v>
      </c>
      <c r="Y36" s="1404">
        <f>+'ENERO '!Y36+FEBRERO!Y36+MARZO!Y36+ABRIL!Y36+Hoja6!Y36+Hoja7!Y36+Hoja8!Y36+Hoja9!Y36+Hoja10!Y36+Hoja11!Y36+Hoja12!Y36+Hoja13!Y36</f>
        <v>0</v>
      </c>
      <c r="Z36" s="1404">
        <f>+'ENERO '!Z36+FEBRERO!Z36+MARZO!Z36+ABRIL!Z36+Hoja6!Z36+Hoja7!Z36+Hoja8!Z36+Hoja9!Z36+Hoja10!Z36+Hoja11!Z36+Hoja12!Z36+Hoja13!Z36</f>
        <v>0</v>
      </c>
      <c r="AA36" s="1404">
        <f>+'ENERO '!AA36+FEBRERO!AA36+MARZO!AA36+ABRIL!AA36+Hoja6!AA36+Hoja7!AA36+Hoja8!AA36+Hoja9!AA36+Hoja10!AA36+Hoja11!AA36+Hoja12!AA36+Hoja13!AA36</f>
        <v>0</v>
      </c>
      <c r="AB36" s="1404">
        <f>+'ENERO '!AB36+FEBRERO!AB36+MARZO!AB36+ABRIL!AB36+Hoja6!AB36+Hoja7!AB36+Hoja8!AB36+Hoja9!AB36+Hoja10!AB36+Hoja11!AB36+Hoja12!AB36+Hoja13!AB36</f>
        <v>0</v>
      </c>
      <c r="AC36" s="1404">
        <f>+'ENERO '!AC36+FEBRERO!AC36+MARZO!AC36+ABRIL!AC36+Hoja6!AC36+Hoja7!AC36+Hoja8!AC36+Hoja9!AC36+Hoja10!AC36+Hoja11!AC36+Hoja12!AC36+Hoja13!AC36</f>
        <v>0</v>
      </c>
      <c r="AD36" s="1337"/>
      <c r="AE36" s="1404">
        <f>+'ENERO '!AE36+FEBRERO!AE36+MARZO!AE36+ABRIL!AE36+Hoja6!AE36+Hoja7!AE36+Hoja8!AE36+Hoja9!AE36+Hoja10!AE36+Hoja11!AE36+Hoja12!AE36+Hoja13!AE36</f>
        <v>0</v>
      </c>
      <c r="AF36" s="1404">
        <f>+'ENERO '!AF36+FEBRERO!AF36+MARZO!AF36+ABRIL!AF36+Hoja6!AF36+Hoja7!AF36+Hoja8!AF36+Hoja9!AF36+Hoja10!AF36+Hoja11!AF36+Hoja12!AF36+Hoja13!AF36</f>
        <v>0</v>
      </c>
      <c r="AG36" s="233"/>
      <c r="AH36" s="219"/>
      <c r="AI36" s="219"/>
      <c r="AJ36" s="236"/>
      <c r="AK36" s="231"/>
      <c r="AL36" s="229"/>
      <c r="AM36" s="237"/>
      <c r="AN36" s="223"/>
      <c r="AO36" s="236"/>
      <c r="AP36" s="240"/>
      <c r="AQ36" s="241"/>
      <c r="AR36" s="245" t="s">
        <v>151</v>
      </c>
      <c r="AS36" s="154"/>
      <c r="AT36" s="154"/>
      <c r="AU36" s="154"/>
      <c r="AV36" s="154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250" t="s">
        <v>152</v>
      </c>
      <c r="BU36" s="250" t="s">
        <v>152</v>
      </c>
      <c r="BV36" s="250" t="s">
        <v>152</v>
      </c>
      <c r="BW36" s="250" t="s">
        <v>152</v>
      </c>
      <c r="BX36" s="250" t="s">
        <v>152</v>
      </c>
      <c r="BY36" s="250" t="s">
        <v>152</v>
      </c>
      <c r="BZ36" s="176" t="s">
        <v>152</v>
      </c>
      <c r="CA36" s="172"/>
      <c r="CB36" s="253">
        <v>0</v>
      </c>
      <c r="CC36" s="253">
        <v>0</v>
      </c>
      <c r="CD36" s="253">
        <v>0</v>
      </c>
      <c r="CE36" s="253">
        <v>0</v>
      </c>
      <c r="CF36" s="253">
        <v>0</v>
      </c>
      <c r="CG36" s="253" t="s">
        <v>152</v>
      </c>
      <c r="CH36" s="253">
        <v>0</v>
      </c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68"/>
      <c r="DD36" s="168"/>
    </row>
    <row r="37" spans="1:108" x14ac:dyDescent="0.25">
      <c r="A37" s="198" t="s">
        <v>71</v>
      </c>
      <c r="B37" s="1404">
        <f>+'ENERO '!B37+FEBRERO!B37+MARZO!B37+ABRIL!B37+Hoja6!B37+Hoja7!B37+Hoja8!B37+Hoja9!B37+Hoja10!B37+Hoja11!B37+Hoja12!B37+Hoja13!B37</f>
        <v>66</v>
      </c>
      <c r="C37" s="1404">
        <f>+'ENERO '!C37+FEBRERO!C37+MARZO!C37+ABRIL!C37+Hoja6!C37+Hoja7!C37+Hoja8!C37+Hoja9!C37+Hoja10!C37+Hoja11!C37+Hoja12!C37+Hoja13!C37</f>
        <v>0</v>
      </c>
      <c r="D37" s="1404">
        <f>+'ENERO '!D37+FEBRERO!D37+MARZO!D37+ABRIL!D37+Hoja6!D37+Hoja7!D37+Hoja8!D37+Hoja9!D37+Hoja10!D37+Hoja11!D37+Hoja12!D37+Hoja13!D37</f>
        <v>0</v>
      </c>
      <c r="E37" s="1404">
        <f>+'ENERO '!E37+FEBRERO!E37+MARZO!E37+ABRIL!E37+Hoja6!E37+Hoja7!E37+Hoja8!E37+Hoja9!E37+Hoja10!E37+Hoja11!E37+Hoja12!E37+Hoja13!E37</f>
        <v>1</v>
      </c>
      <c r="F37" s="1404">
        <f>+'ENERO '!F37+FEBRERO!F37+MARZO!F37+ABRIL!F37+Hoja6!F37+Hoja7!F37+Hoja8!F37+Hoja9!F37+Hoja10!F37+Hoja11!F37+Hoja12!F37+Hoja13!F37</f>
        <v>0</v>
      </c>
      <c r="G37" s="1404">
        <f>+'ENERO '!G37+FEBRERO!G37+MARZO!G37+ABRIL!G37+Hoja6!G37+Hoja7!G37+Hoja8!G37+Hoja9!G37+Hoja10!G37+Hoja11!G37+Hoja12!G37+Hoja13!G37</f>
        <v>48</v>
      </c>
      <c r="H37" s="1404">
        <f>+'ENERO '!H37+FEBRERO!H37+MARZO!H37+ABRIL!H37+Hoja6!H37+Hoja7!H37+Hoja8!H37+Hoja9!H37+Hoja10!H37+Hoja11!H37+Hoja12!H37+Hoja13!H37</f>
        <v>17</v>
      </c>
      <c r="I37" s="1404">
        <f>+'ENERO '!I37+FEBRERO!I37+MARZO!I37+ABRIL!I37+Hoja6!I37+Hoja7!I37+Hoja8!I37+Hoja9!I37+Hoja10!I37+Hoja11!I37+Hoja12!I37+Hoja13!I37</f>
        <v>0</v>
      </c>
      <c r="J37" s="1404">
        <f>+'ENERO '!J37+FEBRERO!J37+MARZO!J37+ABRIL!J37+Hoja6!J37+Hoja7!J37+Hoja8!J37+Hoja9!J37+Hoja10!J37+Hoja11!J37+Hoja12!J37+Hoja13!J37</f>
        <v>66</v>
      </c>
      <c r="K37" s="1404">
        <f>+'ENERO '!K37+FEBRERO!K37+MARZO!K37+ABRIL!K37+Hoja6!K37+Hoja7!K37+Hoja8!K37+Hoja9!K37+Hoja10!K37+Hoja11!K37+Hoja12!K37+Hoja13!K37</f>
        <v>0</v>
      </c>
      <c r="L37" s="1404">
        <f>+'ENERO '!L37+FEBRERO!L37+MARZO!L37+ABRIL!L37+Hoja6!L37+Hoja7!L37+Hoja8!L37+Hoja9!L37+Hoja10!L37+Hoja11!L37+Hoja12!L37+Hoja13!L37</f>
        <v>66</v>
      </c>
      <c r="M37" s="1404">
        <f>+'ENERO '!M37+FEBRERO!M37+MARZO!M37+ABRIL!M37+Hoja6!M37+Hoja7!M37+Hoja8!M37+Hoja9!M37+Hoja10!M37+Hoja11!M37+Hoja12!M37+Hoja13!M37</f>
        <v>0</v>
      </c>
      <c r="N37" s="1404">
        <f>+'ENERO '!N37+FEBRERO!N37+MARZO!N37+ABRIL!N37+Hoja6!N37+Hoja7!N37+Hoja8!N37+Hoja9!N37+Hoja10!N37+Hoja11!N37+Hoja12!N37+Hoja13!N37</f>
        <v>0</v>
      </c>
      <c r="O37" s="1404">
        <f>+'ENERO '!O37+FEBRERO!O37+MARZO!O37+ABRIL!O37+Hoja6!O37+Hoja7!O37+Hoja8!O37+Hoja9!O37+Hoja10!O37+Hoja11!O37+Hoja12!O37+Hoja13!O37</f>
        <v>0</v>
      </c>
      <c r="P37" s="1404">
        <f>+'ENERO '!P37+FEBRERO!P37+MARZO!P37+ABRIL!P37+Hoja6!P37+Hoja7!P37+Hoja8!P37+Hoja9!P37+Hoja10!P37+Hoja11!P37+Hoja12!P37+Hoja13!P37</f>
        <v>0</v>
      </c>
      <c r="Q37" s="1404">
        <f>+'ENERO '!Q37+FEBRERO!Q37+MARZO!Q37+ABRIL!Q37+Hoja6!Q37+Hoja7!Q37+Hoja8!Q37+Hoja9!Q37+Hoja10!Q37+Hoja11!Q37+Hoja12!Q37+Hoja13!Q37</f>
        <v>23</v>
      </c>
      <c r="R37" s="1404">
        <f>+'ENERO '!R37+FEBRERO!R37+MARZO!R37+ABRIL!R37+Hoja6!R37+Hoja7!R37+Hoja8!R37+Hoja9!R37+Hoja10!R37+Hoja11!R37+Hoja12!R37+Hoja13!R37</f>
        <v>1</v>
      </c>
      <c r="S37" s="1404">
        <f>+'ENERO '!S37+FEBRERO!S37+MARZO!S37+ABRIL!S37+Hoja6!S37+Hoja7!S37+Hoja8!S37+Hoja9!S37+Hoja10!S37+Hoja11!S37+Hoja12!S37+Hoja13!S37</f>
        <v>22</v>
      </c>
      <c r="T37" s="1404">
        <f>+'ENERO '!T37+FEBRERO!T37+MARZO!T37+ABRIL!T37+Hoja6!T37+Hoja7!T37+Hoja8!T37+Hoja9!T37+Hoja10!T37+Hoja11!T37+Hoja12!T37+Hoja13!T37</f>
        <v>0</v>
      </c>
      <c r="U37" s="1404">
        <f>+'ENERO '!U37+FEBRERO!U37+MARZO!U37+ABRIL!U37+Hoja6!U37+Hoja7!U37+Hoja8!U37+Hoja9!U37+Hoja10!U37+Hoja11!U37+Hoja12!U37+Hoja13!U37</f>
        <v>0</v>
      </c>
      <c r="V37" s="1404">
        <f>+'ENERO '!V37+FEBRERO!V37+MARZO!V37+ABRIL!V37+Hoja6!V37+Hoja7!V37+Hoja8!V37+Hoja9!V37+Hoja10!V37+Hoja11!V37+Hoja12!V37+Hoja13!V37</f>
        <v>0</v>
      </c>
      <c r="W37" s="1404">
        <f>+'ENERO '!W37+FEBRERO!W37+MARZO!W37+ABRIL!W37+Hoja6!W37+Hoja7!W37+Hoja8!W37+Hoja9!W37+Hoja10!W37+Hoja11!W37+Hoja12!W37+Hoja13!W37</f>
        <v>0</v>
      </c>
      <c r="X37" s="1404">
        <f>+'ENERO '!X37+FEBRERO!X37+MARZO!X37+ABRIL!X37+Hoja6!X37+Hoja7!X37+Hoja8!X37+Hoja9!X37+Hoja10!X37+Hoja11!X37+Hoja12!X37+Hoja13!X37</f>
        <v>6</v>
      </c>
      <c r="Y37" s="1404">
        <f>+'ENERO '!Y37+FEBRERO!Y37+MARZO!Y37+ABRIL!Y37+Hoja6!Y37+Hoja7!Y37+Hoja8!Y37+Hoja9!Y37+Hoja10!Y37+Hoja11!Y37+Hoja12!Y37+Hoja13!Y37</f>
        <v>14</v>
      </c>
      <c r="Z37" s="1404">
        <f>+'ENERO '!Z37+FEBRERO!Z37+MARZO!Z37+ABRIL!Z37+Hoja6!Z37+Hoja7!Z37+Hoja8!Z37+Hoja9!Z37+Hoja10!Z37+Hoja11!Z37+Hoja12!Z37+Hoja13!Z37</f>
        <v>0</v>
      </c>
      <c r="AA37" s="1404">
        <f>+'ENERO '!AA37+FEBRERO!AA37+MARZO!AA37+ABRIL!AA37+Hoja6!AA37+Hoja7!AA37+Hoja8!AA37+Hoja9!AA37+Hoja10!AA37+Hoja11!AA37+Hoja12!AA37+Hoja13!AA37</f>
        <v>0</v>
      </c>
      <c r="AB37" s="1404">
        <f>+'ENERO '!AB37+FEBRERO!AB37+MARZO!AB37+ABRIL!AB37+Hoja6!AB37+Hoja7!AB37+Hoja8!AB37+Hoja9!AB37+Hoja10!AB37+Hoja11!AB37+Hoja12!AB37+Hoja13!AB37</f>
        <v>0</v>
      </c>
      <c r="AC37" s="1404">
        <f>+'ENERO '!AC37+FEBRERO!AC37+MARZO!AC37+ABRIL!AC37+Hoja6!AC37+Hoja7!AC37+Hoja8!AC37+Hoja9!AC37+Hoja10!AC37+Hoja11!AC37+Hoja12!AC37+Hoja13!AC37</f>
        <v>4</v>
      </c>
      <c r="AD37" s="1346"/>
      <c r="AE37" s="1404">
        <f>+'ENERO '!AE37+FEBRERO!AE37+MARZO!AE37+ABRIL!AE37+Hoja6!AE37+Hoja7!AE37+Hoja8!AE37+Hoja9!AE37+Hoja10!AE37+Hoja11!AE37+Hoja12!AE37+Hoja13!AE37</f>
        <v>0</v>
      </c>
      <c r="AF37" s="1404">
        <f>+'ENERO '!AF37+FEBRERO!AF37+MARZO!AF37+ABRIL!AF37+Hoja6!AF37+Hoja7!AF37+Hoja8!AF37+Hoja9!AF37+Hoja10!AF37+Hoja11!AF37+Hoja12!AF37+Hoja13!AF37</f>
        <v>0</v>
      </c>
      <c r="AG37" s="233"/>
      <c r="AH37" s="219"/>
      <c r="AI37" s="219"/>
      <c r="AJ37" s="236"/>
      <c r="AK37" s="231"/>
      <c r="AL37" s="229"/>
      <c r="AM37" s="237"/>
      <c r="AN37" s="223"/>
      <c r="AO37" s="236"/>
      <c r="AP37" s="234"/>
      <c r="AQ37" s="241"/>
      <c r="AR37" s="245" t="s">
        <v>151</v>
      </c>
      <c r="AS37" s="154"/>
      <c r="AT37" s="154"/>
      <c r="AU37" s="154"/>
      <c r="AV37" s="154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250" t="s">
        <v>152</v>
      </c>
      <c r="BU37" s="250" t="s">
        <v>152</v>
      </c>
      <c r="BV37" s="250" t="s">
        <v>152</v>
      </c>
      <c r="BW37" s="250" t="s">
        <v>152</v>
      </c>
      <c r="BX37" s="250" t="s">
        <v>152</v>
      </c>
      <c r="BY37" s="250" t="s">
        <v>152</v>
      </c>
      <c r="BZ37" s="176" t="s">
        <v>152</v>
      </c>
      <c r="CA37" s="172"/>
      <c r="CB37" s="253">
        <v>0</v>
      </c>
      <c r="CC37" s="253">
        <v>0</v>
      </c>
      <c r="CD37" s="253">
        <v>0</v>
      </c>
      <c r="CE37" s="253">
        <v>0</v>
      </c>
      <c r="CF37" s="253">
        <v>0</v>
      </c>
      <c r="CG37" s="253" t="s">
        <v>152</v>
      </c>
      <c r="CH37" s="253">
        <v>0</v>
      </c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68"/>
      <c r="DD37" s="168"/>
    </row>
    <row r="38" spans="1:108" x14ac:dyDescent="0.25">
      <c r="A38" s="198" t="s">
        <v>72</v>
      </c>
      <c r="B38" s="1404">
        <f>+'ENERO '!B38+FEBRERO!B38+MARZO!B38+ABRIL!B38+Hoja6!B38+Hoja7!B38+Hoja8!B38+Hoja9!B38+Hoja10!B38+Hoja11!B38+Hoja12!B38+Hoja13!B38</f>
        <v>428</v>
      </c>
      <c r="C38" s="1404">
        <f>+'ENERO '!C38+FEBRERO!C38+MARZO!C38+ABRIL!C38+Hoja6!C38+Hoja7!C38+Hoja8!C38+Hoja9!C38+Hoja10!C38+Hoja11!C38+Hoja12!C38+Hoja13!C38</f>
        <v>0</v>
      </c>
      <c r="D38" s="1404">
        <f>+'ENERO '!D38+FEBRERO!D38+MARZO!D38+ABRIL!D38+Hoja6!D38+Hoja7!D38+Hoja8!D38+Hoja9!D38+Hoja10!D38+Hoja11!D38+Hoja12!D38+Hoja13!D38</f>
        <v>0</v>
      </c>
      <c r="E38" s="1404">
        <f>+'ENERO '!E38+FEBRERO!E38+MARZO!E38+ABRIL!E38+Hoja6!E38+Hoja7!E38+Hoja8!E38+Hoja9!E38+Hoja10!E38+Hoja11!E38+Hoja12!E38+Hoja13!E38</f>
        <v>7</v>
      </c>
      <c r="F38" s="1404">
        <f>+'ENERO '!F38+FEBRERO!F38+MARZO!F38+ABRIL!F38+Hoja6!F38+Hoja7!F38+Hoja8!F38+Hoja9!F38+Hoja10!F38+Hoja11!F38+Hoja12!F38+Hoja13!F38</f>
        <v>13</v>
      </c>
      <c r="G38" s="1404">
        <f>+'ENERO '!G38+FEBRERO!G38+MARZO!G38+ABRIL!G38+Hoja6!G38+Hoja7!G38+Hoja8!G38+Hoja9!G38+Hoja10!G38+Hoja11!G38+Hoja12!G38+Hoja13!G38</f>
        <v>310</v>
      </c>
      <c r="H38" s="1404">
        <f>+'ENERO '!H38+FEBRERO!H38+MARZO!H38+ABRIL!H38+Hoja6!H38+Hoja7!H38+Hoja8!H38+Hoja9!H38+Hoja10!H38+Hoja11!H38+Hoja12!H38+Hoja13!H38</f>
        <v>98</v>
      </c>
      <c r="I38" s="1404">
        <f>+'ENERO '!I38+FEBRERO!I38+MARZO!I38+ABRIL!I38+Hoja6!I38+Hoja7!I38+Hoja8!I38+Hoja9!I38+Hoja10!I38+Hoja11!I38+Hoja12!I38+Hoja13!I38</f>
        <v>0</v>
      </c>
      <c r="J38" s="1404">
        <f>+'ENERO '!J38+FEBRERO!J38+MARZO!J38+ABRIL!J38+Hoja6!J38+Hoja7!J38+Hoja8!J38+Hoja9!J38+Hoja10!J38+Hoja11!J38+Hoja12!J38+Hoja13!J38</f>
        <v>428</v>
      </c>
      <c r="K38" s="1404">
        <f>+'ENERO '!K38+FEBRERO!K38+MARZO!K38+ABRIL!K38+Hoja6!K38+Hoja7!K38+Hoja8!K38+Hoja9!K38+Hoja10!K38+Hoja11!K38+Hoja12!K38+Hoja13!K38</f>
        <v>7</v>
      </c>
      <c r="L38" s="1404">
        <f>+'ENERO '!L38+FEBRERO!L38+MARZO!L38+ABRIL!L38+Hoja6!L38+Hoja7!L38+Hoja8!L38+Hoja9!L38+Hoja10!L38+Hoja11!L38+Hoja12!L38+Hoja13!L38</f>
        <v>421</v>
      </c>
      <c r="M38" s="1404">
        <f>+'ENERO '!M38+FEBRERO!M38+MARZO!M38+ABRIL!M38+Hoja6!M38+Hoja7!M38+Hoja8!M38+Hoja9!M38+Hoja10!M38+Hoja11!M38+Hoja12!M38+Hoja13!M38</f>
        <v>0</v>
      </c>
      <c r="N38" s="1404">
        <f>+'ENERO '!N38+FEBRERO!N38+MARZO!N38+ABRIL!N38+Hoja6!N38+Hoja7!N38+Hoja8!N38+Hoja9!N38+Hoja10!N38+Hoja11!N38+Hoja12!N38+Hoja13!N38</f>
        <v>0</v>
      </c>
      <c r="O38" s="1404">
        <f>+'ENERO '!O38+FEBRERO!O38+MARZO!O38+ABRIL!O38+Hoja6!O38+Hoja7!O38+Hoja8!O38+Hoja9!O38+Hoja10!O38+Hoja11!O38+Hoja12!O38+Hoja13!O38</f>
        <v>0</v>
      </c>
      <c r="P38" s="1404">
        <f>+'ENERO '!P38+FEBRERO!P38+MARZO!P38+ABRIL!P38+Hoja6!P38+Hoja7!P38+Hoja8!P38+Hoja9!P38+Hoja10!P38+Hoja11!P38+Hoja12!P38+Hoja13!P38</f>
        <v>0</v>
      </c>
      <c r="Q38" s="1404">
        <f>+'ENERO '!Q38+FEBRERO!Q38+MARZO!Q38+ABRIL!Q38+Hoja6!Q38+Hoja7!Q38+Hoja8!Q38+Hoja9!Q38+Hoja10!Q38+Hoja11!Q38+Hoja12!Q38+Hoja13!Q38</f>
        <v>154</v>
      </c>
      <c r="R38" s="1404">
        <f>+'ENERO '!R38+FEBRERO!R38+MARZO!R38+ABRIL!R38+Hoja6!R38+Hoja7!R38+Hoja8!R38+Hoja9!R38+Hoja10!R38+Hoja11!R38+Hoja12!R38+Hoja13!R38</f>
        <v>13</v>
      </c>
      <c r="S38" s="1404">
        <f>+'ENERO '!S38+FEBRERO!S38+MARZO!S38+ABRIL!S38+Hoja6!S38+Hoja7!S38+Hoja8!S38+Hoja9!S38+Hoja10!S38+Hoja11!S38+Hoja12!S38+Hoja13!S38</f>
        <v>141</v>
      </c>
      <c r="T38" s="1404">
        <f>+'ENERO '!T38+FEBRERO!T38+MARZO!T38+ABRIL!T38+Hoja6!T38+Hoja7!T38+Hoja8!T38+Hoja9!T38+Hoja10!T38+Hoja11!T38+Hoja12!T38+Hoja13!T38</f>
        <v>0</v>
      </c>
      <c r="U38" s="1404">
        <f>+'ENERO '!U38+FEBRERO!U38+MARZO!U38+ABRIL!U38+Hoja6!U38+Hoja7!U38+Hoja8!U38+Hoja9!U38+Hoja10!U38+Hoja11!U38+Hoja12!U38+Hoja13!U38</f>
        <v>2</v>
      </c>
      <c r="V38" s="1404">
        <f>+'ENERO '!V38+FEBRERO!V38+MARZO!V38+ABRIL!V38+Hoja6!V38+Hoja7!V38+Hoja8!V38+Hoja9!V38+Hoja10!V38+Hoja11!V38+Hoja12!V38+Hoja13!V38</f>
        <v>2</v>
      </c>
      <c r="W38" s="1404">
        <f>+'ENERO '!W38+FEBRERO!W38+MARZO!W38+ABRIL!W38+Hoja6!W38+Hoja7!W38+Hoja8!W38+Hoja9!W38+Hoja10!W38+Hoja11!W38+Hoja12!W38+Hoja13!W38</f>
        <v>0</v>
      </c>
      <c r="X38" s="1404">
        <f>+'ENERO '!X38+FEBRERO!X38+MARZO!X38+ABRIL!X38+Hoja6!X38+Hoja7!X38+Hoja8!X38+Hoja9!X38+Hoja10!X38+Hoja11!X38+Hoja12!X38+Hoja13!X38</f>
        <v>51</v>
      </c>
      <c r="Y38" s="1404">
        <f>+'ENERO '!Y38+FEBRERO!Y38+MARZO!Y38+ABRIL!Y38+Hoja6!Y38+Hoja7!Y38+Hoja8!Y38+Hoja9!Y38+Hoja10!Y38+Hoja11!Y38+Hoja12!Y38+Hoja13!Y38</f>
        <v>83</v>
      </c>
      <c r="Z38" s="1404">
        <f>+'ENERO '!Z38+FEBRERO!Z38+MARZO!Z38+ABRIL!Z38+Hoja6!Z38+Hoja7!Z38+Hoja8!Z38+Hoja9!Z38+Hoja10!Z38+Hoja11!Z38+Hoja12!Z38+Hoja13!Z38</f>
        <v>0</v>
      </c>
      <c r="AA38" s="1404">
        <f>+'ENERO '!AA38+FEBRERO!AA38+MARZO!AA38+ABRIL!AA38+Hoja6!AA38+Hoja7!AA38+Hoja8!AA38+Hoja9!AA38+Hoja10!AA38+Hoja11!AA38+Hoja12!AA38+Hoja13!AA38</f>
        <v>1</v>
      </c>
      <c r="AB38" s="1404">
        <f>+'ENERO '!AB38+FEBRERO!AB38+MARZO!AB38+ABRIL!AB38+Hoja6!AB38+Hoja7!AB38+Hoja8!AB38+Hoja9!AB38+Hoja10!AB38+Hoja11!AB38+Hoja12!AB38+Hoja13!AB38</f>
        <v>0</v>
      </c>
      <c r="AC38" s="1404">
        <f>+'ENERO '!AC38+FEBRERO!AC38+MARZO!AC38+ABRIL!AC38+Hoja6!AC38+Hoja7!AC38+Hoja8!AC38+Hoja9!AC38+Hoja10!AC38+Hoja11!AC38+Hoja12!AC38+Hoja13!AC38</f>
        <v>14</v>
      </c>
      <c r="AD38" s="1337"/>
      <c r="AE38" s="1404">
        <f>+'ENERO '!AE38+FEBRERO!AE38+MARZO!AE38+ABRIL!AE38+Hoja6!AE38+Hoja7!AE38+Hoja8!AE38+Hoja9!AE38+Hoja10!AE38+Hoja11!AE38+Hoja12!AE38+Hoja13!AE38</f>
        <v>0</v>
      </c>
      <c r="AF38" s="1404">
        <f>+'ENERO '!AF38+FEBRERO!AF38+MARZO!AF38+ABRIL!AF38+Hoja6!AF38+Hoja7!AF38+Hoja8!AF38+Hoja9!AF38+Hoja10!AF38+Hoja11!AF38+Hoja12!AF38+Hoja13!AF38</f>
        <v>0</v>
      </c>
      <c r="AG38" s="233"/>
      <c r="AH38" s="219"/>
      <c r="AI38" s="219"/>
      <c r="AJ38" s="236"/>
      <c r="AK38" s="231"/>
      <c r="AL38" s="229"/>
      <c r="AM38" s="237"/>
      <c r="AN38" s="223"/>
      <c r="AO38" s="236"/>
      <c r="AP38" s="234"/>
      <c r="AQ38" s="241"/>
      <c r="AR38" s="245" t="s">
        <v>151</v>
      </c>
      <c r="AS38" s="154"/>
      <c r="AT38" s="154"/>
      <c r="AU38" s="154"/>
      <c r="AV38" s="154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250" t="s">
        <v>152</v>
      </c>
      <c r="BU38" s="250" t="s">
        <v>152</v>
      </c>
      <c r="BV38" s="250" t="s">
        <v>152</v>
      </c>
      <c r="BW38" s="250" t="s">
        <v>152</v>
      </c>
      <c r="BX38" s="250" t="s">
        <v>152</v>
      </c>
      <c r="BY38" s="250" t="s">
        <v>152</v>
      </c>
      <c r="BZ38" s="176" t="s">
        <v>152</v>
      </c>
      <c r="CA38" s="172"/>
      <c r="CB38" s="253">
        <v>0</v>
      </c>
      <c r="CC38" s="253">
        <v>0</v>
      </c>
      <c r="CD38" s="253">
        <v>0</v>
      </c>
      <c r="CE38" s="253">
        <v>0</v>
      </c>
      <c r="CF38" s="253">
        <v>0</v>
      </c>
      <c r="CG38" s="253" t="s">
        <v>152</v>
      </c>
      <c r="CH38" s="253">
        <v>0</v>
      </c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68"/>
      <c r="DD38" s="168"/>
    </row>
    <row r="39" spans="1:108" x14ac:dyDescent="0.25">
      <c r="A39" s="178" t="s">
        <v>73</v>
      </c>
      <c r="B39" s="1404">
        <f>+'ENERO '!B39+FEBRERO!B39+MARZO!B39+ABRIL!B39+Hoja6!B39+Hoja7!B39+Hoja8!B39+Hoja9!B39+Hoja10!B39+Hoja11!B39+Hoja12!B39+Hoja13!B39</f>
        <v>230</v>
      </c>
      <c r="C39" s="1404">
        <f>+'ENERO '!C39+FEBRERO!C39+MARZO!C39+ABRIL!C39+Hoja6!C39+Hoja7!C39+Hoja8!C39+Hoja9!C39+Hoja10!C39+Hoja11!C39+Hoja12!C39+Hoja13!C39</f>
        <v>0</v>
      </c>
      <c r="D39" s="1404">
        <f>+'ENERO '!D39+FEBRERO!D39+MARZO!D39+ABRIL!D39+Hoja6!D39+Hoja7!D39+Hoja8!D39+Hoja9!D39+Hoja10!D39+Hoja11!D39+Hoja12!D39+Hoja13!D39</f>
        <v>0</v>
      </c>
      <c r="E39" s="1404">
        <f>+'ENERO '!E39+FEBRERO!E39+MARZO!E39+ABRIL!E39+Hoja6!E39+Hoja7!E39+Hoja8!E39+Hoja9!E39+Hoja10!E39+Hoja11!E39+Hoja12!E39+Hoja13!E39</f>
        <v>5</v>
      </c>
      <c r="F39" s="1404">
        <f>+'ENERO '!F39+FEBRERO!F39+MARZO!F39+ABRIL!F39+Hoja6!F39+Hoja7!F39+Hoja8!F39+Hoja9!F39+Hoja10!F39+Hoja11!F39+Hoja12!F39+Hoja13!F39</f>
        <v>1</v>
      </c>
      <c r="G39" s="1404">
        <f>+'ENERO '!G39+FEBRERO!G39+MARZO!G39+ABRIL!G39+Hoja6!G39+Hoja7!G39+Hoja8!G39+Hoja9!G39+Hoja10!G39+Hoja11!G39+Hoja12!G39+Hoja13!G39</f>
        <v>163</v>
      </c>
      <c r="H39" s="1404">
        <f>+'ENERO '!H39+FEBRERO!H39+MARZO!H39+ABRIL!H39+Hoja6!H39+Hoja7!H39+Hoja8!H39+Hoja9!H39+Hoja10!H39+Hoja11!H39+Hoja12!H39+Hoja13!H39</f>
        <v>61</v>
      </c>
      <c r="I39" s="1404">
        <f>+'ENERO '!I39+FEBRERO!I39+MARZO!I39+ABRIL!I39+Hoja6!I39+Hoja7!I39+Hoja8!I39+Hoja9!I39+Hoja10!I39+Hoja11!I39+Hoja12!I39+Hoja13!I39</f>
        <v>0</v>
      </c>
      <c r="J39" s="1404">
        <f>+'ENERO '!J39+FEBRERO!J39+MARZO!J39+ABRIL!J39+Hoja6!J39+Hoja7!J39+Hoja8!J39+Hoja9!J39+Hoja10!J39+Hoja11!J39+Hoja12!J39+Hoja13!J39</f>
        <v>230</v>
      </c>
      <c r="K39" s="1404">
        <f>+'ENERO '!K39+FEBRERO!K39+MARZO!K39+ABRIL!K39+Hoja6!K39+Hoja7!K39+Hoja8!K39+Hoja9!K39+Hoja10!K39+Hoja11!K39+Hoja12!K39+Hoja13!K39</f>
        <v>3</v>
      </c>
      <c r="L39" s="1404">
        <f>+'ENERO '!L39+FEBRERO!L39+MARZO!L39+ABRIL!L39+Hoja6!L39+Hoja7!L39+Hoja8!L39+Hoja9!L39+Hoja10!L39+Hoja11!L39+Hoja12!L39+Hoja13!L39</f>
        <v>227</v>
      </c>
      <c r="M39" s="1404">
        <f>+'ENERO '!M39+FEBRERO!M39+MARZO!M39+ABRIL!M39+Hoja6!M39+Hoja7!M39+Hoja8!M39+Hoja9!M39+Hoja10!M39+Hoja11!M39+Hoja12!M39+Hoja13!M39</f>
        <v>0</v>
      </c>
      <c r="N39" s="1404">
        <f>+'ENERO '!N39+FEBRERO!N39+MARZO!N39+ABRIL!N39+Hoja6!N39+Hoja7!N39+Hoja8!N39+Hoja9!N39+Hoja10!N39+Hoja11!N39+Hoja12!N39+Hoja13!N39</f>
        <v>0</v>
      </c>
      <c r="O39" s="1404">
        <f>+'ENERO '!O39+FEBRERO!O39+MARZO!O39+ABRIL!O39+Hoja6!O39+Hoja7!O39+Hoja8!O39+Hoja9!O39+Hoja10!O39+Hoja11!O39+Hoja12!O39+Hoja13!O39</f>
        <v>0</v>
      </c>
      <c r="P39" s="1404">
        <f>+'ENERO '!P39+FEBRERO!P39+MARZO!P39+ABRIL!P39+Hoja6!P39+Hoja7!P39+Hoja8!P39+Hoja9!P39+Hoja10!P39+Hoja11!P39+Hoja12!P39+Hoja13!P39</f>
        <v>0</v>
      </c>
      <c r="Q39" s="1404">
        <f>+'ENERO '!Q39+FEBRERO!Q39+MARZO!Q39+ABRIL!Q39+Hoja6!Q39+Hoja7!Q39+Hoja8!Q39+Hoja9!Q39+Hoja10!Q39+Hoja11!Q39+Hoja12!Q39+Hoja13!Q39</f>
        <v>70</v>
      </c>
      <c r="R39" s="1404">
        <f>+'ENERO '!R39+FEBRERO!R39+MARZO!R39+ABRIL!R39+Hoja6!R39+Hoja7!R39+Hoja8!R39+Hoja9!R39+Hoja10!R39+Hoja11!R39+Hoja12!R39+Hoja13!R39</f>
        <v>1</v>
      </c>
      <c r="S39" s="1404">
        <f>+'ENERO '!S39+FEBRERO!S39+MARZO!S39+ABRIL!S39+Hoja6!S39+Hoja7!S39+Hoja8!S39+Hoja9!S39+Hoja10!S39+Hoja11!S39+Hoja12!S39+Hoja13!S39</f>
        <v>69</v>
      </c>
      <c r="T39" s="1404">
        <f>+'ENERO '!T39+FEBRERO!T39+MARZO!T39+ABRIL!T39+Hoja6!T39+Hoja7!T39+Hoja8!T39+Hoja9!T39+Hoja10!T39+Hoja11!T39+Hoja12!T39+Hoja13!T39</f>
        <v>0</v>
      </c>
      <c r="U39" s="1404">
        <f>+'ENERO '!U39+FEBRERO!U39+MARZO!U39+ABRIL!U39+Hoja6!U39+Hoja7!U39+Hoja8!U39+Hoja9!U39+Hoja10!U39+Hoja11!U39+Hoja12!U39+Hoja13!U39</f>
        <v>0</v>
      </c>
      <c r="V39" s="1404">
        <f>+'ENERO '!V39+FEBRERO!V39+MARZO!V39+ABRIL!V39+Hoja6!V39+Hoja7!V39+Hoja8!V39+Hoja9!V39+Hoja10!V39+Hoja11!V39+Hoja12!V39+Hoja13!V39</f>
        <v>0</v>
      </c>
      <c r="W39" s="1404">
        <f>+'ENERO '!W39+FEBRERO!W39+MARZO!W39+ABRIL!W39+Hoja6!W39+Hoja7!W39+Hoja8!W39+Hoja9!W39+Hoja10!W39+Hoja11!W39+Hoja12!W39+Hoja13!W39</f>
        <v>0</v>
      </c>
      <c r="X39" s="1404">
        <f>+'ENERO '!X39+FEBRERO!X39+MARZO!X39+ABRIL!X39+Hoja6!X39+Hoja7!X39+Hoja8!X39+Hoja9!X39+Hoja10!X39+Hoja11!X39+Hoja12!X39+Hoja13!X39</f>
        <v>17</v>
      </c>
      <c r="Y39" s="1404">
        <f>+'ENERO '!Y39+FEBRERO!Y39+MARZO!Y39+ABRIL!Y39+Hoja6!Y39+Hoja7!Y39+Hoja8!Y39+Hoja9!Y39+Hoja10!Y39+Hoja11!Y39+Hoja12!Y39+Hoja13!Y39</f>
        <v>41</v>
      </c>
      <c r="Z39" s="1404">
        <f>+'ENERO '!Z39+FEBRERO!Z39+MARZO!Z39+ABRIL!Z39+Hoja6!Z39+Hoja7!Z39+Hoja8!Z39+Hoja9!Z39+Hoja10!Z39+Hoja11!Z39+Hoja12!Z39+Hoja13!Z39</f>
        <v>0</v>
      </c>
      <c r="AA39" s="1404">
        <f>+'ENERO '!AA39+FEBRERO!AA39+MARZO!AA39+ABRIL!AA39+Hoja6!AA39+Hoja7!AA39+Hoja8!AA39+Hoja9!AA39+Hoja10!AA39+Hoja11!AA39+Hoja12!AA39+Hoja13!AA39</f>
        <v>6</v>
      </c>
      <c r="AB39" s="1404">
        <f>+'ENERO '!AB39+FEBRERO!AB39+MARZO!AB39+ABRIL!AB39+Hoja6!AB39+Hoja7!AB39+Hoja8!AB39+Hoja9!AB39+Hoja10!AB39+Hoja11!AB39+Hoja12!AB39+Hoja13!AB39</f>
        <v>0</v>
      </c>
      <c r="AC39" s="1404">
        <f>+'ENERO '!AC39+FEBRERO!AC39+MARZO!AC39+ABRIL!AC39+Hoja6!AC39+Hoja7!AC39+Hoja8!AC39+Hoja9!AC39+Hoja10!AC39+Hoja11!AC39+Hoja12!AC39+Hoja13!AC39</f>
        <v>14</v>
      </c>
      <c r="AD39" s="1346"/>
      <c r="AE39" s="1404">
        <f>+'ENERO '!AE39+FEBRERO!AE39+MARZO!AE39+ABRIL!AE39+Hoja6!AE39+Hoja7!AE39+Hoja8!AE39+Hoja9!AE39+Hoja10!AE39+Hoja11!AE39+Hoja12!AE39+Hoja13!AE39</f>
        <v>0</v>
      </c>
      <c r="AF39" s="1404">
        <f>+'ENERO '!AF39+FEBRERO!AF39+MARZO!AF39+ABRIL!AF39+Hoja6!AF39+Hoja7!AF39+Hoja8!AF39+Hoja9!AF39+Hoja10!AF39+Hoja11!AF39+Hoja12!AF39+Hoja13!AF39</f>
        <v>0</v>
      </c>
      <c r="AG39" s="233"/>
      <c r="AH39" s="219"/>
      <c r="AI39" s="219"/>
      <c r="AJ39" s="236"/>
      <c r="AK39" s="231"/>
      <c r="AL39" s="229"/>
      <c r="AM39" s="237"/>
      <c r="AN39" s="223"/>
      <c r="AO39" s="236"/>
      <c r="AP39" s="240"/>
      <c r="AQ39" s="241"/>
      <c r="AR39" s="245" t="s">
        <v>151</v>
      </c>
      <c r="AS39" s="154"/>
      <c r="AT39" s="154"/>
      <c r="AU39" s="154"/>
      <c r="AV39" s="154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250" t="s">
        <v>152</v>
      </c>
      <c r="BU39" s="250" t="s">
        <v>152</v>
      </c>
      <c r="BV39" s="250" t="s">
        <v>152</v>
      </c>
      <c r="BW39" s="250" t="s">
        <v>152</v>
      </c>
      <c r="BX39" s="250" t="s">
        <v>152</v>
      </c>
      <c r="BY39" s="250" t="s">
        <v>152</v>
      </c>
      <c r="BZ39" s="176" t="s">
        <v>152</v>
      </c>
      <c r="CA39" s="172"/>
      <c r="CB39" s="253">
        <v>0</v>
      </c>
      <c r="CC39" s="253">
        <v>0</v>
      </c>
      <c r="CD39" s="253">
        <v>0</v>
      </c>
      <c r="CE39" s="253">
        <v>0</v>
      </c>
      <c r="CF39" s="253">
        <v>0</v>
      </c>
      <c r="CG39" s="253" t="s">
        <v>152</v>
      </c>
      <c r="CH39" s="253">
        <v>0</v>
      </c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68"/>
      <c r="DD39" s="168"/>
    </row>
    <row r="40" spans="1:108" x14ac:dyDescent="0.25">
      <c r="A40" s="178" t="s">
        <v>74</v>
      </c>
      <c r="B40" s="1404">
        <f>+'ENERO '!B40+FEBRERO!B40+MARZO!B40+ABRIL!B40+Hoja6!B40+Hoja7!B40+Hoja8!B40+Hoja9!B40+Hoja10!B40+Hoja11!B40+Hoja12!B40+Hoja13!B40</f>
        <v>0</v>
      </c>
      <c r="C40" s="1404">
        <f>+'ENERO '!C40+FEBRERO!C40+MARZO!C40+ABRIL!C40+Hoja6!C40+Hoja7!C40+Hoja8!C40+Hoja9!C40+Hoja10!C40+Hoja11!C40+Hoja12!C40+Hoja13!C40</f>
        <v>0</v>
      </c>
      <c r="D40" s="1404">
        <f>+'ENERO '!D40+FEBRERO!D40+MARZO!D40+ABRIL!D40+Hoja6!D40+Hoja7!D40+Hoja8!D40+Hoja9!D40+Hoja10!D40+Hoja11!D40+Hoja12!D40+Hoja13!D40</f>
        <v>0</v>
      </c>
      <c r="E40" s="1404">
        <f>+'ENERO '!E40+FEBRERO!E40+MARZO!E40+ABRIL!E40+Hoja6!E40+Hoja7!E40+Hoja8!E40+Hoja9!E40+Hoja10!E40+Hoja11!E40+Hoja12!E40+Hoja13!E40</f>
        <v>0</v>
      </c>
      <c r="F40" s="1404">
        <f>+'ENERO '!F40+FEBRERO!F40+MARZO!F40+ABRIL!F40+Hoja6!F40+Hoja7!F40+Hoja8!F40+Hoja9!F40+Hoja10!F40+Hoja11!F40+Hoja12!F40+Hoja13!F40</f>
        <v>0</v>
      </c>
      <c r="G40" s="1404">
        <f>+'ENERO '!G40+FEBRERO!G40+MARZO!G40+ABRIL!G40+Hoja6!G40+Hoja7!G40+Hoja8!G40+Hoja9!G40+Hoja10!G40+Hoja11!G40+Hoja12!G40+Hoja13!G40</f>
        <v>0</v>
      </c>
      <c r="H40" s="1404">
        <f>+'ENERO '!H40+FEBRERO!H40+MARZO!H40+ABRIL!H40+Hoja6!H40+Hoja7!H40+Hoja8!H40+Hoja9!H40+Hoja10!H40+Hoja11!H40+Hoja12!H40+Hoja13!H40</f>
        <v>0</v>
      </c>
      <c r="I40" s="1404">
        <f>+'ENERO '!I40+FEBRERO!I40+MARZO!I40+ABRIL!I40+Hoja6!I40+Hoja7!I40+Hoja8!I40+Hoja9!I40+Hoja10!I40+Hoja11!I40+Hoja12!I40+Hoja13!I40</f>
        <v>0</v>
      </c>
      <c r="J40" s="1404">
        <f>+'ENERO '!J40+FEBRERO!J40+MARZO!J40+ABRIL!J40+Hoja6!J40+Hoja7!J40+Hoja8!J40+Hoja9!J40+Hoja10!J40+Hoja11!J40+Hoja12!J40+Hoja13!J40</f>
        <v>0</v>
      </c>
      <c r="K40" s="1404">
        <f>+'ENERO '!K40+FEBRERO!K40+MARZO!K40+ABRIL!K40+Hoja6!K40+Hoja7!K40+Hoja8!K40+Hoja9!K40+Hoja10!K40+Hoja11!K40+Hoja12!K40+Hoja13!K40</f>
        <v>0</v>
      </c>
      <c r="L40" s="1404">
        <f>+'ENERO '!L40+FEBRERO!L40+MARZO!L40+ABRIL!L40+Hoja6!L40+Hoja7!L40+Hoja8!L40+Hoja9!L40+Hoja10!L40+Hoja11!L40+Hoja12!L40+Hoja13!L40</f>
        <v>0</v>
      </c>
      <c r="M40" s="1404">
        <f>+'ENERO '!M40+FEBRERO!M40+MARZO!M40+ABRIL!M40+Hoja6!M40+Hoja7!M40+Hoja8!M40+Hoja9!M40+Hoja10!M40+Hoja11!M40+Hoja12!M40+Hoja13!M40</f>
        <v>0</v>
      </c>
      <c r="N40" s="1404">
        <f>+'ENERO '!N40+FEBRERO!N40+MARZO!N40+ABRIL!N40+Hoja6!N40+Hoja7!N40+Hoja8!N40+Hoja9!N40+Hoja10!N40+Hoja11!N40+Hoja12!N40+Hoja13!N40</f>
        <v>0</v>
      </c>
      <c r="O40" s="1404">
        <f>+'ENERO '!O40+FEBRERO!O40+MARZO!O40+ABRIL!O40+Hoja6!O40+Hoja7!O40+Hoja8!O40+Hoja9!O40+Hoja10!O40+Hoja11!O40+Hoja12!O40+Hoja13!O40</f>
        <v>0</v>
      </c>
      <c r="P40" s="1404">
        <f>+'ENERO '!P40+FEBRERO!P40+MARZO!P40+ABRIL!P40+Hoja6!P40+Hoja7!P40+Hoja8!P40+Hoja9!P40+Hoja10!P40+Hoja11!P40+Hoja12!P40+Hoja13!P40</f>
        <v>0</v>
      </c>
      <c r="Q40" s="1404">
        <f>+'ENERO '!Q40+FEBRERO!Q40+MARZO!Q40+ABRIL!Q40+Hoja6!Q40+Hoja7!Q40+Hoja8!Q40+Hoja9!Q40+Hoja10!Q40+Hoja11!Q40+Hoja12!Q40+Hoja13!Q40</f>
        <v>0</v>
      </c>
      <c r="R40" s="1404">
        <f>+'ENERO '!R40+FEBRERO!R40+MARZO!R40+ABRIL!R40+Hoja6!R40+Hoja7!R40+Hoja8!R40+Hoja9!R40+Hoja10!R40+Hoja11!R40+Hoja12!R40+Hoja13!R40</f>
        <v>0</v>
      </c>
      <c r="S40" s="1404">
        <f>+'ENERO '!S40+FEBRERO!S40+MARZO!S40+ABRIL!S40+Hoja6!S40+Hoja7!S40+Hoja8!S40+Hoja9!S40+Hoja10!S40+Hoja11!S40+Hoja12!S40+Hoja13!S40</f>
        <v>0</v>
      </c>
      <c r="T40" s="1404">
        <f>+'ENERO '!T40+FEBRERO!T40+MARZO!T40+ABRIL!T40+Hoja6!T40+Hoja7!T40+Hoja8!T40+Hoja9!T40+Hoja10!T40+Hoja11!T40+Hoja12!T40+Hoja13!T40</f>
        <v>0</v>
      </c>
      <c r="U40" s="1404">
        <f>+'ENERO '!U40+FEBRERO!U40+MARZO!U40+ABRIL!U40+Hoja6!U40+Hoja7!U40+Hoja8!U40+Hoja9!U40+Hoja10!U40+Hoja11!U40+Hoja12!U40+Hoja13!U40</f>
        <v>0</v>
      </c>
      <c r="V40" s="1404">
        <f>+'ENERO '!V40+FEBRERO!V40+MARZO!V40+ABRIL!V40+Hoja6!V40+Hoja7!V40+Hoja8!V40+Hoja9!V40+Hoja10!V40+Hoja11!V40+Hoja12!V40+Hoja13!V40</f>
        <v>0</v>
      </c>
      <c r="W40" s="1404">
        <f>+'ENERO '!W40+FEBRERO!W40+MARZO!W40+ABRIL!W40+Hoja6!W40+Hoja7!W40+Hoja8!W40+Hoja9!W40+Hoja10!W40+Hoja11!W40+Hoja12!W40+Hoja13!W40</f>
        <v>0</v>
      </c>
      <c r="X40" s="1404">
        <f>+'ENERO '!X40+FEBRERO!X40+MARZO!X40+ABRIL!X40+Hoja6!X40+Hoja7!X40+Hoja8!X40+Hoja9!X40+Hoja10!X40+Hoja11!X40+Hoja12!X40+Hoja13!X40</f>
        <v>0</v>
      </c>
      <c r="Y40" s="1404">
        <f>+'ENERO '!Y40+FEBRERO!Y40+MARZO!Y40+ABRIL!Y40+Hoja6!Y40+Hoja7!Y40+Hoja8!Y40+Hoja9!Y40+Hoja10!Y40+Hoja11!Y40+Hoja12!Y40+Hoja13!Y40</f>
        <v>0</v>
      </c>
      <c r="Z40" s="1404">
        <f>+'ENERO '!Z40+FEBRERO!Z40+MARZO!Z40+ABRIL!Z40+Hoja6!Z40+Hoja7!Z40+Hoja8!Z40+Hoja9!Z40+Hoja10!Z40+Hoja11!Z40+Hoja12!Z40+Hoja13!Z40</f>
        <v>0</v>
      </c>
      <c r="AA40" s="1404">
        <f>+'ENERO '!AA40+FEBRERO!AA40+MARZO!AA40+ABRIL!AA40+Hoja6!AA40+Hoja7!AA40+Hoja8!AA40+Hoja9!AA40+Hoja10!AA40+Hoja11!AA40+Hoja12!AA40+Hoja13!AA40</f>
        <v>0</v>
      </c>
      <c r="AB40" s="1404">
        <f>+'ENERO '!AB40+FEBRERO!AB40+MARZO!AB40+ABRIL!AB40+Hoja6!AB40+Hoja7!AB40+Hoja8!AB40+Hoja9!AB40+Hoja10!AB40+Hoja11!AB40+Hoja12!AB40+Hoja13!AB40</f>
        <v>0</v>
      </c>
      <c r="AC40" s="1404">
        <f>+'ENERO '!AC40+FEBRERO!AC40+MARZO!AC40+ABRIL!AC40+Hoja6!AC40+Hoja7!AC40+Hoja8!AC40+Hoja9!AC40+Hoja10!AC40+Hoja11!AC40+Hoja12!AC40+Hoja13!AC40</f>
        <v>0</v>
      </c>
      <c r="AD40" s="1337"/>
      <c r="AE40" s="1404">
        <f>+'ENERO '!AE40+FEBRERO!AE40+MARZO!AE40+ABRIL!AE40+Hoja6!AE40+Hoja7!AE40+Hoja8!AE40+Hoja9!AE40+Hoja10!AE40+Hoja11!AE40+Hoja12!AE40+Hoja13!AE40</f>
        <v>0</v>
      </c>
      <c r="AF40" s="1404">
        <f>+'ENERO '!AF40+FEBRERO!AF40+MARZO!AF40+ABRIL!AF40+Hoja6!AF40+Hoja7!AF40+Hoja8!AF40+Hoja9!AF40+Hoja10!AF40+Hoja11!AF40+Hoja12!AF40+Hoja13!AF40</f>
        <v>0</v>
      </c>
      <c r="AG40" s="233"/>
      <c r="AH40" s="219"/>
      <c r="AI40" s="219"/>
      <c r="AJ40" s="236"/>
      <c r="AK40" s="231"/>
      <c r="AL40" s="229"/>
      <c r="AM40" s="237"/>
      <c r="AN40" s="223"/>
      <c r="AO40" s="236"/>
      <c r="AP40" s="240"/>
      <c r="AQ40" s="241"/>
      <c r="AR40" s="245" t="s">
        <v>151</v>
      </c>
      <c r="AS40" s="154"/>
      <c r="AT40" s="154"/>
      <c r="AU40" s="154"/>
      <c r="AV40" s="154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250" t="s">
        <v>152</v>
      </c>
      <c r="BU40" s="250" t="s">
        <v>152</v>
      </c>
      <c r="BV40" s="250" t="s">
        <v>152</v>
      </c>
      <c r="BW40" s="250" t="s">
        <v>152</v>
      </c>
      <c r="BX40" s="250" t="s">
        <v>152</v>
      </c>
      <c r="BY40" s="250" t="s">
        <v>152</v>
      </c>
      <c r="BZ40" s="176" t="s">
        <v>152</v>
      </c>
      <c r="CA40" s="172"/>
      <c r="CB40" s="253">
        <v>0</v>
      </c>
      <c r="CC40" s="253">
        <v>0</v>
      </c>
      <c r="CD40" s="253">
        <v>0</v>
      </c>
      <c r="CE40" s="253">
        <v>0</v>
      </c>
      <c r="CF40" s="253">
        <v>0</v>
      </c>
      <c r="CG40" s="253" t="s">
        <v>152</v>
      </c>
      <c r="CH40" s="253">
        <v>0</v>
      </c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68"/>
      <c r="DD40" s="168"/>
    </row>
    <row r="41" spans="1:108" x14ac:dyDescent="0.25">
      <c r="A41" s="178" t="s">
        <v>75</v>
      </c>
      <c r="B41" s="1404">
        <f>+'ENERO '!B41+FEBRERO!B41+MARZO!B41+ABRIL!B41+Hoja6!B41+Hoja7!B41+Hoja8!B41+Hoja9!B41+Hoja10!B41+Hoja11!B41+Hoja12!B41+Hoja13!B41</f>
        <v>0</v>
      </c>
      <c r="C41" s="1404">
        <f>+'ENERO '!C41+FEBRERO!C41+MARZO!C41+ABRIL!C41+Hoja6!C41+Hoja7!C41+Hoja8!C41+Hoja9!C41+Hoja10!C41+Hoja11!C41+Hoja12!C41+Hoja13!C41</f>
        <v>0</v>
      </c>
      <c r="D41" s="1404">
        <f>+'ENERO '!D41+FEBRERO!D41+MARZO!D41+ABRIL!D41+Hoja6!D41+Hoja7!D41+Hoja8!D41+Hoja9!D41+Hoja10!D41+Hoja11!D41+Hoja12!D41+Hoja13!D41</f>
        <v>0</v>
      </c>
      <c r="E41" s="1404">
        <f>+'ENERO '!E41+FEBRERO!E41+MARZO!E41+ABRIL!E41+Hoja6!E41+Hoja7!E41+Hoja8!E41+Hoja9!E41+Hoja10!E41+Hoja11!E41+Hoja12!E41+Hoja13!E41</f>
        <v>0</v>
      </c>
      <c r="F41" s="1404">
        <f>+'ENERO '!F41+FEBRERO!F41+MARZO!F41+ABRIL!F41+Hoja6!F41+Hoja7!F41+Hoja8!F41+Hoja9!F41+Hoja10!F41+Hoja11!F41+Hoja12!F41+Hoja13!F41</f>
        <v>0</v>
      </c>
      <c r="G41" s="1404">
        <f>+'ENERO '!G41+FEBRERO!G41+MARZO!G41+ABRIL!G41+Hoja6!G41+Hoja7!G41+Hoja8!G41+Hoja9!G41+Hoja10!G41+Hoja11!G41+Hoja12!G41+Hoja13!G41</f>
        <v>0</v>
      </c>
      <c r="H41" s="1404">
        <f>+'ENERO '!H41+FEBRERO!H41+MARZO!H41+ABRIL!H41+Hoja6!H41+Hoja7!H41+Hoja8!H41+Hoja9!H41+Hoja10!H41+Hoja11!H41+Hoja12!H41+Hoja13!H41</f>
        <v>0</v>
      </c>
      <c r="I41" s="1404">
        <f>+'ENERO '!I41+FEBRERO!I41+MARZO!I41+ABRIL!I41+Hoja6!I41+Hoja7!I41+Hoja8!I41+Hoja9!I41+Hoja10!I41+Hoja11!I41+Hoja12!I41+Hoja13!I41</f>
        <v>0</v>
      </c>
      <c r="J41" s="1404">
        <f>+'ENERO '!J41+FEBRERO!J41+MARZO!J41+ABRIL!J41+Hoja6!J41+Hoja7!J41+Hoja8!J41+Hoja9!J41+Hoja10!J41+Hoja11!J41+Hoja12!J41+Hoja13!J41</f>
        <v>0</v>
      </c>
      <c r="K41" s="1404">
        <f>+'ENERO '!K41+FEBRERO!K41+MARZO!K41+ABRIL!K41+Hoja6!K41+Hoja7!K41+Hoja8!K41+Hoja9!K41+Hoja10!K41+Hoja11!K41+Hoja12!K41+Hoja13!K41</f>
        <v>0</v>
      </c>
      <c r="L41" s="1404">
        <f>+'ENERO '!L41+FEBRERO!L41+MARZO!L41+ABRIL!L41+Hoja6!L41+Hoja7!L41+Hoja8!L41+Hoja9!L41+Hoja10!L41+Hoja11!L41+Hoja12!L41+Hoja13!L41</f>
        <v>0</v>
      </c>
      <c r="M41" s="1404">
        <f>+'ENERO '!M41+FEBRERO!M41+MARZO!M41+ABRIL!M41+Hoja6!M41+Hoja7!M41+Hoja8!M41+Hoja9!M41+Hoja10!M41+Hoja11!M41+Hoja12!M41+Hoja13!M41</f>
        <v>0</v>
      </c>
      <c r="N41" s="1404">
        <f>+'ENERO '!N41+FEBRERO!N41+MARZO!N41+ABRIL!N41+Hoja6!N41+Hoja7!N41+Hoja8!N41+Hoja9!N41+Hoja10!N41+Hoja11!N41+Hoja12!N41+Hoja13!N41</f>
        <v>0</v>
      </c>
      <c r="O41" s="1404">
        <f>+'ENERO '!O41+FEBRERO!O41+MARZO!O41+ABRIL!O41+Hoja6!O41+Hoja7!O41+Hoja8!O41+Hoja9!O41+Hoja10!O41+Hoja11!O41+Hoja12!O41+Hoja13!O41</f>
        <v>0</v>
      </c>
      <c r="P41" s="1404">
        <f>+'ENERO '!P41+FEBRERO!P41+MARZO!P41+ABRIL!P41+Hoja6!P41+Hoja7!P41+Hoja8!P41+Hoja9!P41+Hoja10!P41+Hoja11!P41+Hoja12!P41+Hoja13!P41</f>
        <v>0</v>
      </c>
      <c r="Q41" s="1404">
        <f>+'ENERO '!Q41+FEBRERO!Q41+MARZO!Q41+ABRIL!Q41+Hoja6!Q41+Hoja7!Q41+Hoja8!Q41+Hoja9!Q41+Hoja10!Q41+Hoja11!Q41+Hoja12!Q41+Hoja13!Q41</f>
        <v>0</v>
      </c>
      <c r="R41" s="1404">
        <f>+'ENERO '!R41+FEBRERO!R41+MARZO!R41+ABRIL!R41+Hoja6!R41+Hoja7!R41+Hoja8!R41+Hoja9!R41+Hoja10!R41+Hoja11!R41+Hoja12!R41+Hoja13!R41</f>
        <v>0</v>
      </c>
      <c r="S41" s="1404">
        <f>+'ENERO '!S41+FEBRERO!S41+MARZO!S41+ABRIL!S41+Hoja6!S41+Hoja7!S41+Hoja8!S41+Hoja9!S41+Hoja10!S41+Hoja11!S41+Hoja12!S41+Hoja13!S41</f>
        <v>0</v>
      </c>
      <c r="T41" s="1404">
        <f>+'ENERO '!T41+FEBRERO!T41+MARZO!T41+ABRIL!T41+Hoja6!T41+Hoja7!T41+Hoja8!T41+Hoja9!T41+Hoja10!T41+Hoja11!T41+Hoja12!T41+Hoja13!T41</f>
        <v>0</v>
      </c>
      <c r="U41" s="1404">
        <f>+'ENERO '!U41+FEBRERO!U41+MARZO!U41+ABRIL!U41+Hoja6!U41+Hoja7!U41+Hoja8!U41+Hoja9!U41+Hoja10!U41+Hoja11!U41+Hoja12!U41+Hoja13!U41</f>
        <v>0</v>
      </c>
      <c r="V41" s="1404">
        <f>+'ENERO '!V41+FEBRERO!V41+MARZO!V41+ABRIL!V41+Hoja6!V41+Hoja7!V41+Hoja8!V41+Hoja9!V41+Hoja10!V41+Hoja11!V41+Hoja12!V41+Hoja13!V41</f>
        <v>0</v>
      </c>
      <c r="W41" s="1404">
        <f>+'ENERO '!W41+FEBRERO!W41+MARZO!W41+ABRIL!W41+Hoja6!W41+Hoja7!W41+Hoja8!W41+Hoja9!W41+Hoja10!W41+Hoja11!W41+Hoja12!W41+Hoja13!W41</f>
        <v>0</v>
      </c>
      <c r="X41" s="1404">
        <f>+'ENERO '!X41+FEBRERO!X41+MARZO!X41+ABRIL!X41+Hoja6!X41+Hoja7!X41+Hoja8!X41+Hoja9!X41+Hoja10!X41+Hoja11!X41+Hoja12!X41+Hoja13!X41</f>
        <v>0</v>
      </c>
      <c r="Y41" s="1404">
        <f>+'ENERO '!Y41+FEBRERO!Y41+MARZO!Y41+ABRIL!Y41+Hoja6!Y41+Hoja7!Y41+Hoja8!Y41+Hoja9!Y41+Hoja10!Y41+Hoja11!Y41+Hoja12!Y41+Hoja13!Y41</f>
        <v>0</v>
      </c>
      <c r="Z41" s="1404">
        <f>+'ENERO '!Z41+FEBRERO!Z41+MARZO!Z41+ABRIL!Z41+Hoja6!Z41+Hoja7!Z41+Hoja8!Z41+Hoja9!Z41+Hoja10!Z41+Hoja11!Z41+Hoja12!Z41+Hoja13!Z41</f>
        <v>0</v>
      </c>
      <c r="AA41" s="1404">
        <f>+'ENERO '!AA41+FEBRERO!AA41+MARZO!AA41+ABRIL!AA41+Hoja6!AA41+Hoja7!AA41+Hoja8!AA41+Hoja9!AA41+Hoja10!AA41+Hoja11!AA41+Hoja12!AA41+Hoja13!AA41</f>
        <v>0</v>
      </c>
      <c r="AB41" s="1404">
        <f>+'ENERO '!AB41+FEBRERO!AB41+MARZO!AB41+ABRIL!AB41+Hoja6!AB41+Hoja7!AB41+Hoja8!AB41+Hoja9!AB41+Hoja10!AB41+Hoja11!AB41+Hoja12!AB41+Hoja13!AB41</f>
        <v>0</v>
      </c>
      <c r="AC41" s="1404">
        <f>+'ENERO '!AC41+FEBRERO!AC41+MARZO!AC41+ABRIL!AC41+Hoja6!AC41+Hoja7!AC41+Hoja8!AC41+Hoja9!AC41+Hoja10!AC41+Hoja11!AC41+Hoja12!AC41+Hoja13!AC41</f>
        <v>0</v>
      </c>
      <c r="AD41" s="1346"/>
      <c r="AE41" s="1404">
        <f>+'ENERO '!AE41+FEBRERO!AE41+MARZO!AE41+ABRIL!AE41+Hoja6!AE41+Hoja7!AE41+Hoja8!AE41+Hoja9!AE41+Hoja10!AE41+Hoja11!AE41+Hoja12!AE41+Hoja13!AE41</f>
        <v>0</v>
      </c>
      <c r="AF41" s="1404">
        <f>+'ENERO '!AF41+FEBRERO!AF41+MARZO!AF41+ABRIL!AF41+Hoja6!AF41+Hoja7!AF41+Hoja8!AF41+Hoja9!AF41+Hoja10!AF41+Hoja11!AF41+Hoja12!AF41+Hoja13!AF41</f>
        <v>0</v>
      </c>
      <c r="AG41" s="233"/>
      <c r="AH41" s="219"/>
      <c r="AI41" s="219"/>
      <c r="AJ41" s="236"/>
      <c r="AK41" s="231"/>
      <c r="AL41" s="229"/>
      <c r="AM41" s="237"/>
      <c r="AN41" s="223"/>
      <c r="AO41" s="236"/>
      <c r="AP41" s="234"/>
      <c r="AQ41" s="241"/>
      <c r="AR41" s="245" t="s">
        <v>151</v>
      </c>
      <c r="AS41" s="154"/>
      <c r="AT41" s="154"/>
      <c r="AU41" s="154"/>
      <c r="AV41" s="154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250" t="s">
        <v>152</v>
      </c>
      <c r="BU41" s="250" t="s">
        <v>152</v>
      </c>
      <c r="BV41" s="250" t="s">
        <v>152</v>
      </c>
      <c r="BW41" s="250" t="s">
        <v>152</v>
      </c>
      <c r="BX41" s="250" t="s">
        <v>152</v>
      </c>
      <c r="BY41" s="250" t="s">
        <v>152</v>
      </c>
      <c r="BZ41" s="176" t="s">
        <v>152</v>
      </c>
      <c r="CA41" s="172"/>
      <c r="CB41" s="253">
        <v>0</v>
      </c>
      <c r="CC41" s="253">
        <v>0</v>
      </c>
      <c r="CD41" s="253">
        <v>0</v>
      </c>
      <c r="CE41" s="253">
        <v>0</v>
      </c>
      <c r="CF41" s="253">
        <v>0</v>
      </c>
      <c r="CG41" s="253" t="s">
        <v>152</v>
      </c>
      <c r="CH41" s="253">
        <v>0</v>
      </c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68"/>
      <c r="DD41" s="168"/>
    </row>
    <row r="42" spans="1:108" x14ac:dyDescent="0.25">
      <c r="A42" s="178" t="s">
        <v>76</v>
      </c>
      <c r="B42" s="1404">
        <f>+'ENERO '!B42+FEBRERO!B42+MARZO!B42+ABRIL!B42+Hoja6!B42+Hoja7!B42+Hoja8!B42+Hoja9!B42+Hoja10!B42+Hoja11!B42+Hoja12!B42+Hoja13!B42</f>
        <v>0</v>
      </c>
      <c r="C42" s="1404">
        <f>+'ENERO '!C42+FEBRERO!C42+MARZO!C42+ABRIL!C42+Hoja6!C42+Hoja7!C42+Hoja8!C42+Hoja9!C42+Hoja10!C42+Hoja11!C42+Hoja12!C42+Hoja13!C42</f>
        <v>0</v>
      </c>
      <c r="D42" s="1404">
        <f>+'ENERO '!D42+FEBRERO!D42+MARZO!D42+ABRIL!D42+Hoja6!D42+Hoja7!D42+Hoja8!D42+Hoja9!D42+Hoja10!D42+Hoja11!D42+Hoja12!D42+Hoja13!D42</f>
        <v>0</v>
      </c>
      <c r="E42" s="1404">
        <f>+'ENERO '!E42+FEBRERO!E42+MARZO!E42+ABRIL!E42+Hoja6!E42+Hoja7!E42+Hoja8!E42+Hoja9!E42+Hoja10!E42+Hoja11!E42+Hoja12!E42+Hoja13!E42</f>
        <v>0</v>
      </c>
      <c r="F42" s="1404">
        <f>+'ENERO '!F42+FEBRERO!F42+MARZO!F42+ABRIL!F42+Hoja6!F42+Hoja7!F42+Hoja8!F42+Hoja9!F42+Hoja10!F42+Hoja11!F42+Hoja12!F42+Hoja13!F42</f>
        <v>0</v>
      </c>
      <c r="G42" s="1404">
        <f>+'ENERO '!G42+FEBRERO!G42+MARZO!G42+ABRIL!G42+Hoja6!G42+Hoja7!G42+Hoja8!G42+Hoja9!G42+Hoja10!G42+Hoja11!G42+Hoja12!G42+Hoja13!G42</f>
        <v>0</v>
      </c>
      <c r="H42" s="1404">
        <f>+'ENERO '!H42+FEBRERO!H42+MARZO!H42+ABRIL!H42+Hoja6!H42+Hoja7!H42+Hoja8!H42+Hoja9!H42+Hoja10!H42+Hoja11!H42+Hoja12!H42+Hoja13!H42</f>
        <v>0</v>
      </c>
      <c r="I42" s="1404">
        <f>+'ENERO '!I42+FEBRERO!I42+MARZO!I42+ABRIL!I42+Hoja6!I42+Hoja7!I42+Hoja8!I42+Hoja9!I42+Hoja10!I42+Hoja11!I42+Hoja12!I42+Hoja13!I42</f>
        <v>0</v>
      </c>
      <c r="J42" s="1404">
        <f>+'ENERO '!J42+FEBRERO!J42+MARZO!J42+ABRIL!J42+Hoja6!J42+Hoja7!J42+Hoja8!J42+Hoja9!J42+Hoja10!J42+Hoja11!J42+Hoja12!J42+Hoja13!J42</f>
        <v>0</v>
      </c>
      <c r="K42" s="1404">
        <f>+'ENERO '!K42+FEBRERO!K42+MARZO!K42+ABRIL!K42+Hoja6!K42+Hoja7!K42+Hoja8!K42+Hoja9!K42+Hoja10!K42+Hoja11!K42+Hoja12!K42+Hoja13!K42</f>
        <v>0</v>
      </c>
      <c r="L42" s="1404">
        <f>+'ENERO '!L42+FEBRERO!L42+MARZO!L42+ABRIL!L42+Hoja6!L42+Hoja7!L42+Hoja8!L42+Hoja9!L42+Hoja10!L42+Hoja11!L42+Hoja12!L42+Hoja13!L42</f>
        <v>0</v>
      </c>
      <c r="M42" s="1404">
        <f>+'ENERO '!M42+FEBRERO!M42+MARZO!M42+ABRIL!M42+Hoja6!M42+Hoja7!M42+Hoja8!M42+Hoja9!M42+Hoja10!M42+Hoja11!M42+Hoja12!M42+Hoja13!M42</f>
        <v>0</v>
      </c>
      <c r="N42" s="1404">
        <f>+'ENERO '!N42+FEBRERO!N42+MARZO!N42+ABRIL!N42+Hoja6!N42+Hoja7!N42+Hoja8!N42+Hoja9!N42+Hoja10!N42+Hoja11!N42+Hoja12!N42+Hoja13!N42</f>
        <v>0</v>
      </c>
      <c r="O42" s="1404">
        <f>+'ENERO '!O42+FEBRERO!O42+MARZO!O42+ABRIL!O42+Hoja6!O42+Hoja7!O42+Hoja8!O42+Hoja9!O42+Hoja10!O42+Hoja11!O42+Hoja12!O42+Hoja13!O42</f>
        <v>0</v>
      </c>
      <c r="P42" s="1404">
        <f>+'ENERO '!P42+FEBRERO!P42+MARZO!P42+ABRIL!P42+Hoja6!P42+Hoja7!P42+Hoja8!P42+Hoja9!P42+Hoja10!P42+Hoja11!P42+Hoja12!P42+Hoja13!P42</f>
        <v>0</v>
      </c>
      <c r="Q42" s="1404">
        <f>+'ENERO '!Q42+FEBRERO!Q42+MARZO!Q42+ABRIL!Q42+Hoja6!Q42+Hoja7!Q42+Hoja8!Q42+Hoja9!Q42+Hoja10!Q42+Hoja11!Q42+Hoja12!Q42+Hoja13!Q42</f>
        <v>0</v>
      </c>
      <c r="R42" s="1404">
        <f>+'ENERO '!R42+FEBRERO!R42+MARZO!R42+ABRIL!R42+Hoja6!R42+Hoja7!R42+Hoja8!R42+Hoja9!R42+Hoja10!R42+Hoja11!R42+Hoja12!R42+Hoja13!R42</f>
        <v>0</v>
      </c>
      <c r="S42" s="1404">
        <f>+'ENERO '!S42+FEBRERO!S42+MARZO!S42+ABRIL!S42+Hoja6!S42+Hoja7!S42+Hoja8!S42+Hoja9!S42+Hoja10!S42+Hoja11!S42+Hoja12!S42+Hoja13!S42</f>
        <v>0</v>
      </c>
      <c r="T42" s="1404">
        <f>+'ENERO '!T42+FEBRERO!T42+MARZO!T42+ABRIL!T42+Hoja6!T42+Hoja7!T42+Hoja8!T42+Hoja9!T42+Hoja10!T42+Hoja11!T42+Hoja12!T42+Hoja13!T42</f>
        <v>0</v>
      </c>
      <c r="U42" s="1404">
        <f>+'ENERO '!U42+FEBRERO!U42+MARZO!U42+ABRIL!U42+Hoja6!U42+Hoja7!U42+Hoja8!U42+Hoja9!U42+Hoja10!U42+Hoja11!U42+Hoja12!U42+Hoja13!U42</f>
        <v>0</v>
      </c>
      <c r="V42" s="1404">
        <f>+'ENERO '!V42+FEBRERO!V42+MARZO!V42+ABRIL!V42+Hoja6!V42+Hoja7!V42+Hoja8!V42+Hoja9!V42+Hoja10!V42+Hoja11!V42+Hoja12!V42+Hoja13!V42</f>
        <v>0</v>
      </c>
      <c r="W42" s="1404">
        <f>+'ENERO '!W42+FEBRERO!W42+MARZO!W42+ABRIL!W42+Hoja6!W42+Hoja7!W42+Hoja8!W42+Hoja9!W42+Hoja10!W42+Hoja11!W42+Hoja12!W42+Hoja13!W42</f>
        <v>0</v>
      </c>
      <c r="X42" s="1404">
        <f>+'ENERO '!X42+FEBRERO!X42+MARZO!X42+ABRIL!X42+Hoja6!X42+Hoja7!X42+Hoja8!X42+Hoja9!X42+Hoja10!X42+Hoja11!X42+Hoja12!X42+Hoja13!X42</f>
        <v>0</v>
      </c>
      <c r="Y42" s="1404">
        <f>+'ENERO '!Y42+FEBRERO!Y42+MARZO!Y42+ABRIL!Y42+Hoja6!Y42+Hoja7!Y42+Hoja8!Y42+Hoja9!Y42+Hoja10!Y42+Hoja11!Y42+Hoja12!Y42+Hoja13!Y42</f>
        <v>0</v>
      </c>
      <c r="Z42" s="1404">
        <f>+'ENERO '!Z42+FEBRERO!Z42+MARZO!Z42+ABRIL!Z42+Hoja6!Z42+Hoja7!Z42+Hoja8!Z42+Hoja9!Z42+Hoja10!Z42+Hoja11!Z42+Hoja12!Z42+Hoja13!Z42</f>
        <v>0</v>
      </c>
      <c r="AA42" s="1404">
        <f>+'ENERO '!AA42+FEBRERO!AA42+MARZO!AA42+ABRIL!AA42+Hoja6!AA42+Hoja7!AA42+Hoja8!AA42+Hoja9!AA42+Hoja10!AA42+Hoja11!AA42+Hoja12!AA42+Hoja13!AA42</f>
        <v>0</v>
      </c>
      <c r="AB42" s="1404">
        <f>+'ENERO '!AB42+FEBRERO!AB42+MARZO!AB42+ABRIL!AB42+Hoja6!AB42+Hoja7!AB42+Hoja8!AB42+Hoja9!AB42+Hoja10!AB42+Hoja11!AB42+Hoja12!AB42+Hoja13!AB42</f>
        <v>0</v>
      </c>
      <c r="AC42" s="1404">
        <f>+'ENERO '!AC42+FEBRERO!AC42+MARZO!AC42+ABRIL!AC42+Hoja6!AC42+Hoja7!AC42+Hoja8!AC42+Hoja9!AC42+Hoja10!AC42+Hoja11!AC42+Hoja12!AC42+Hoja13!AC42</f>
        <v>0</v>
      </c>
      <c r="AD42" s="1337"/>
      <c r="AE42" s="1404">
        <f>+'ENERO '!AE42+FEBRERO!AE42+MARZO!AE42+ABRIL!AE42+Hoja6!AE42+Hoja7!AE42+Hoja8!AE42+Hoja9!AE42+Hoja10!AE42+Hoja11!AE42+Hoja12!AE42+Hoja13!AE42</f>
        <v>0</v>
      </c>
      <c r="AF42" s="1404">
        <f>+'ENERO '!AF42+FEBRERO!AF42+MARZO!AF42+ABRIL!AF42+Hoja6!AF42+Hoja7!AF42+Hoja8!AF42+Hoja9!AF42+Hoja10!AF42+Hoja11!AF42+Hoja12!AF42+Hoja13!AF42</f>
        <v>0</v>
      </c>
      <c r="AG42" s="233"/>
      <c r="AH42" s="219"/>
      <c r="AI42" s="219"/>
      <c r="AJ42" s="236"/>
      <c r="AK42" s="231"/>
      <c r="AL42" s="229"/>
      <c r="AM42" s="237"/>
      <c r="AN42" s="223"/>
      <c r="AO42" s="236"/>
      <c r="AP42" s="240"/>
      <c r="AQ42" s="241"/>
      <c r="AR42" s="245" t="s">
        <v>151</v>
      </c>
      <c r="AS42" s="154"/>
      <c r="AT42" s="154"/>
      <c r="AU42" s="154"/>
      <c r="AV42" s="154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250" t="s">
        <v>152</v>
      </c>
      <c r="BU42" s="250" t="s">
        <v>152</v>
      </c>
      <c r="BV42" s="250" t="s">
        <v>152</v>
      </c>
      <c r="BW42" s="250" t="s">
        <v>152</v>
      </c>
      <c r="BX42" s="250" t="s">
        <v>152</v>
      </c>
      <c r="BY42" s="250" t="s">
        <v>152</v>
      </c>
      <c r="BZ42" s="176" t="s">
        <v>152</v>
      </c>
      <c r="CA42" s="172"/>
      <c r="CB42" s="253">
        <v>0</v>
      </c>
      <c r="CC42" s="253">
        <v>0</v>
      </c>
      <c r="CD42" s="253">
        <v>0</v>
      </c>
      <c r="CE42" s="253">
        <v>0</v>
      </c>
      <c r="CF42" s="253">
        <v>0</v>
      </c>
      <c r="CG42" s="253" t="s">
        <v>152</v>
      </c>
      <c r="CH42" s="253">
        <v>0</v>
      </c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68"/>
      <c r="DD42" s="168"/>
    </row>
    <row r="43" spans="1:108" x14ac:dyDescent="0.25">
      <c r="A43" s="178" t="s">
        <v>77</v>
      </c>
      <c r="B43" s="1404">
        <f>+'ENERO '!B43+FEBRERO!B43+MARZO!B43+ABRIL!B43+Hoja6!B43+Hoja7!B43+Hoja8!B43+Hoja9!B43+Hoja10!B43+Hoja11!B43+Hoja12!B43+Hoja13!B43</f>
        <v>0</v>
      </c>
      <c r="C43" s="1404">
        <f>+'ENERO '!C43+FEBRERO!C43+MARZO!C43+ABRIL!C43+Hoja6!C43+Hoja7!C43+Hoja8!C43+Hoja9!C43+Hoja10!C43+Hoja11!C43+Hoja12!C43+Hoja13!C43</f>
        <v>0</v>
      </c>
      <c r="D43" s="1404">
        <f>+'ENERO '!D43+FEBRERO!D43+MARZO!D43+ABRIL!D43+Hoja6!D43+Hoja7!D43+Hoja8!D43+Hoja9!D43+Hoja10!D43+Hoja11!D43+Hoja12!D43+Hoja13!D43</f>
        <v>0</v>
      </c>
      <c r="E43" s="1404">
        <f>+'ENERO '!E43+FEBRERO!E43+MARZO!E43+ABRIL!E43+Hoja6!E43+Hoja7!E43+Hoja8!E43+Hoja9!E43+Hoja10!E43+Hoja11!E43+Hoja12!E43+Hoja13!E43</f>
        <v>0</v>
      </c>
      <c r="F43" s="1404">
        <f>+'ENERO '!F43+FEBRERO!F43+MARZO!F43+ABRIL!F43+Hoja6!F43+Hoja7!F43+Hoja8!F43+Hoja9!F43+Hoja10!F43+Hoja11!F43+Hoja12!F43+Hoja13!F43</f>
        <v>0</v>
      </c>
      <c r="G43" s="1404">
        <f>+'ENERO '!G43+FEBRERO!G43+MARZO!G43+ABRIL!G43+Hoja6!G43+Hoja7!G43+Hoja8!G43+Hoja9!G43+Hoja10!G43+Hoja11!G43+Hoja12!G43+Hoja13!G43</f>
        <v>0</v>
      </c>
      <c r="H43" s="1404">
        <f>+'ENERO '!H43+FEBRERO!H43+MARZO!H43+ABRIL!H43+Hoja6!H43+Hoja7!H43+Hoja8!H43+Hoja9!H43+Hoja10!H43+Hoja11!H43+Hoja12!H43+Hoja13!H43</f>
        <v>0</v>
      </c>
      <c r="I43" s="1404">
        <f>+'ENERO '!I43+FEBRERO!I43+MARZO!I43+ABRIL!I43+Hoja6!I43+Hoja7!I43+Hoja8!I43+Hoja9!I43+Hoja10!I43+Hoja11!I43+Hoja12!I43+Hoja13!I43</f>
        <v>0</v>
      </c>
      <c r="J43" s="1404">
        <f>+'ENERO '!J43+FEBRERO!J43+MARZO!J43+ABRIL!J43+Hoja6!J43+Hoja7!J43+Hoja8!J43+Hoja9!J43+Hoja10!J43+Hoja11!J43+Hoja12!J43+Hoja13!J43</f>
        <v>0</v>
      </c>
      <c r="K43" s="1404">
        <f>+'ENERO '!K43+FEBRERO!K43+MARZO!K43+ABRIL!K43+Hoja6!K43+Hoja7!K43+Hoja8!K43+Hoja9!K43+Hoja10!K43+Hoja11!K43+Hoja12!K43+Hoja13!K43</f>
        <v>0</v>
      </c>
      <c r="L43" s="1404">
        <f>+'ENERO '!L43+FEBRERO!L43+MARZO!L43+ABRIL!L43+Hoja6!L43+Hoja7!L43+Hoja8!L43+Hoja9!L43+Hoja10!L43+Hoja11!L43+Hoja12!L43+Hoja13!L43</f>
        <v>0</v>
      </c>
      <c r="M43" s="1404">
        <f>+'ENERO '!M43+FEBRERO!M43+MARZO!M43+ABRIL!M43+Hoja6!M43+Hoja7!M43+Hoja8!M43+Hoja9!M43+Hoja10!M43+Hoja11!M43+Hoja12!M43+Hoja13!M43</f>
        <v>0</v>
      </c>
      <c r="N43" s="1404">
        <f>+'ENERO '!N43+FEBRERO!N43+MARZO!N43+ABRIL!N43+Hoja6!N43+Hoja7!N43+Hoja8!N43+Hoja9!N43+Hoja10!N43+Hoja11!N43+Hoja12!N43+Hoja13!N43</f>
        <v>0</v>
      </c>
      <c r="O43" s="1404">
        <f>+'ENERO '!O43+FEBRERO!O43+MARZO!O43+ABRIL!O43+Hoja6!O43+Hoja7!O43+Hoja8!O43+Hoja9!O43+Hoja10!O43+Hoja11!O43+Hoja12!O43+Hoja13!O43</f>
        <v>0</v>
      </c>
      <c r="P43" s="1404">
        <f>+'ENERO '!P43+FEBRERO!P43+MARZO!P43+ABRIL!P43+Hoja6!P43+Hoja7!P43+Hoja8!P43+Hoja9!P43+Hoja10!P43+Hoja11!P43+Hoja12!P43+Hoja13!P43</f>
        <v>0</v>
      </c>
      <c r="Q43" s="1404">
        <f>+'ENERO '!Q43+FEBRERO!Q43+MARZO!Q43+ABRIL!Q43+Hoja6!Q43+Hoja7!Q43+Hoja8!Q43+Hoja9!Q43+Hoja10!Q43+Hoja11!Q43+Hoja12!Q43+Hoja13!Q43</f>
        <v>0</v>
      </c>
      <c r="R43" s="1404">
        <f>+'ENERO '!R43+FEBRERO!R43+MARZO!R43+ABRIL!R43+Hoja6!R43+Hoja7!R43+Hoja8!R43+Hoja9!R43+Hoja10!R43+Hoja11!R43+Hoja12!R43+Hoja13!R43</f>
        <v>0</v>
      </c>
      <c r="S43" s="1404">
        <f>+'ENERO '!S43+FEBRERO!S43+MARZO!S43+ABRIL!S43+Hoja6!S43+Hoja7!S43+Hoja8!S43+Hoja9!S43+Hoja10!S43+Hoja11!S43+Hoja12!S43+Hoja13!S43</f>
        <v>0</v>
      </c>
      <c r="T43" s="1404">
        <f>+'ENERO '!T43+FEBRERO!T43+MARZO!T43+ABRIL!T43+Hoja6!T43+Hoja7!T43+Hoja8!T43+Hoja9!T43+Hoja10!T43+Hoja11!T43+Hoja12!T43+Hoja13!T43</f>
        <v>0</v>
      </c>
      <c r="U43" s="1404">
        <f>+'ENERO '!U43+FEBRERO!U43+MARZO!U43+ABRIL!U43+Hoja6!U43+Hoja7!U43+Hoja8!U43+Hoja9!U43+Hoja10!U43+Hoja11!U43+Hoja12!U43+Hoja13!U43</f>
        <v>0</v>
      </c>
      <c r="V43" s="1404">
        <f>+'ENERO '!V43+FEBRERO!V43+MARZO!V43+ABRIL!V43+Hoja6!V43+Hoja7!V43+Hoja8!V43+Hoja9!V43+Hoja10!V43+Hoja11!V43+Hoja12!V43+Hoja13!V43</f>
        <v>0</v>
      </c>
      <c r="W43" s="1404">
        <f>+'ENERO '!W43+FEBRERO!W43+MARZO!W43+ABRIL!W43+Hoja6!W43+Hoja7!W43+Hoja8!W43+Hoja9!W43+Hoja10!W43+Hoja11!W43+Hoja12!W43+Hoja13!W43</f>
        <v>0</v>
      </c>
      <c r="X43" s="1404">
        <f>+'ENERO '!X43+FEBRERO!X43+MARZO!X43+ABRIL!X43+Hoja6!X43+Hoja7!X43+Hoja8!X43+Hoja9!X43+Hoja10!X43+Hoja11!X43+Hoja12!X43+Hoja13!X43</f>
        <v>0</v>
      </c>
      <c r="Y43" s="1404">
        <f>+'ENERO '!Y43+FEBRERO!Y43+MARZO!Y43+ABRIL!Y43+Hoja6!Y43+Hoja7!Y43+Hoja8!Y43+Hoja9!Y43+Hoja10!Y43+Hoja11!Y43+Hoja12!Y43+Hoja13!Y43</f>
        <v>0</v>
      </c>
      <c r="Z43" s="1404">
        <f>+'ENERO '!Z43+FEBRERO!Z43+MARZO!Z43+ABRIL!Z43+Hoja6!Z43+Hoja7!Z43+Hoja8!Z43+Hoja9!Z43+Hoja10!Z43+Hoja11!Z43+Hoja12!Z43+Hoja13!Z43</f>
        <v>0</v>
      </c>
      <c r="AA43" s="1404">
        <f>+'ENERO '!AA43+FEBRERO!AA43+MARZO!AA43+ABRIL!AA43+Hoja6!AA43+Hoja7!AA43+Hoja8!AA43+Hoja9!AA43+Hoja10!AA43+Hoja11!AA43+Hoja12!AA43+Hoja13!AA43</f>
        <v>0</v>
      </c>
      <c r="AB43" s="1404">
        <f>+'ENERO '!AB43+FEBRERO!AB43+MARZO!AB43+ABRIL!AB43+Hoja6!AB43+Hoja7!AB43+Hoja8!AB43+Hoja9!AB43+Hoja10!AB43+Hoja11!AB43+Hoja12!AB43+Hoja13!AB43</f>
        <v>0</v>
      </c>
      <c r="AC43" s="1404">
        <f>+'ENERO '!AC43+FEBRERO!AC43+MARZO!AC43+ABRIL!AC43+Hoja6!AC43+Hoja7!AC43+Hoja8!AC43+Hoja9!AC43+Hoja10!AC43+Hoja11!AC43+Hoja12!AC43+Hoja13!AC43</f>
        <v>0</v>
      </c>
      <c r="AD43" s="1346"/>
      <c r="AE43" s="1404">
        <f>+'ENERO '!AE43+FEBRERO!AE43+MARZO!AE43+ABRIL!AE43+Hoja6!AE43+Hoja7!AE43+Hoja8!AE43+Hoja9!AE43+Hoja10!AE43+Hoja11!AE43+Hoja12!AE43+Hoja13!AE43</f>
        <v>0</v>
      </c>
      <c r="AF43" s="1404">
        <f>+'ENERO '!AF43+FEBRERO!AF43+MARZO!AF43+ABRIL!AF43+Hoja6!AF43+Hoja7!AF43+Hoja8!AF43+Hoja9!AF43+Hoja10!AF43+Hoja11!AF43+Hoja12!AF43+Hoja13!AF43</f>
        <v>0</v>
      </c>
      <c r="AG43" s="233"/>
      <c r="AH43" s="219"/>
      <c r="AI43" s="219"/>
      <c r="AJ43" s="236"/>
      <c r="AK43" s="231"/>
      <c r="AL43" s="229"/>
      <c r="AM43" s="237"/>
      <c r="AN43" s="223"/>
      <c r="AO43" s="236"/>
      <c r="AP43" s="234"/>
      <c r="AQ43" s="241"/>
      <c r="AR43" s="245" t="s">
        <v>151</v>
      </c>
      <c r="AS43" s="154"/>
      <c r="AT43" s="154"/>
      <c r="AU43" s="154"/>
      <c r="AV43" s="154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250" t="s">
        <v>152</v>
      </c>
      <c r="BU43" s="250" t="s">
        <v>152</v>
      </c>
      <c r="BV43" s="250" t="s">
        <v>152</v>
      </c>
      <c r="BW43" s="250" t="s">
        <v>152</v>
      </c>
      <c r="BX43" s="250" t="s">
        <v>152</v>
      </c>
      <c r="BY43" s="250" t="s">
        <v>152</v>
      </c>
      <c r="BZ43" s="176" t="s">
        <v>152</v>
      </c>
      <c r="CA43" s="172"/>
      <c r="CB43" s="253">
        <v>0</v>
      </c>
      <c r="CC43" s="253">
        <v>0</v>
      </c>
      <c r="CD43" s="253">
        <v>0</v>
      </c>
      <c r="CE43" s="253">
        <v>0</v>
      </c>
      <c r="CF43" s="253">
        <v>0</v>
      </c>
      <c r="CG43" s="253" t="s">
        <v>152</v>
      </c>
      <c r="CH43" s="253">
        <v>0</v>
      </c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68"/>
      <c r="DD43" s="168"/>
    </row>
    <row r="44" spans="1:108" x14ac:dyDescent="0.25">
      <c r="A44" s="178" t="s">
        <v>78</v>
      </c>
      <c r="B44" s="1404">
        <f>+'ENERO '!B44+FEBRERO!B44+MARZO!B44+ABRIL!B44+Hoja6!B44+Hoja7!B44+Hoja8!B44+Hoja9!B44+Hoja10!B44+Hoja11!B44+Hoja12!B44+Hoja13!B44</f>
        <v>0</v>
      </c>
      <c r="C44" s="1404">
        <f>+'ENERO '!C44+FEBRERO!C44+MARZO!C44+ABRIL!C44+Hoja6!C44+Hoja7!C44+Hoja8!C44+Hoja9!C44+Hoja10!C44+Hoja11!C44+Hoja12!C44+Hoja13!C44</f>
        <v>0</v>
      </c>
      <c r="D44" s="1404">
        <f>+'ENERO '!D44+FEBRERO!D44+MARZO!D44+ABRIL!D44+Hoja6!D44+Hoja7!D44+Hoja8!D44+Hoja9!D44+Hoja10!D44+Hoja11!D44+Hoja12!D44+Hoja13!D44</f>
        <v>0</v>
      </c>
      <c r="E44" s="1404">
        <f>+'ENERO '!E44+FEBRERO!E44+MARZO!E44+ABRIL!E44+Hoja6!E44+Hoja7!E44+Hoja8!E44+Hoja9!E44+Hoja10!E44+Hoja11!E44+Hoja12!E44+Hoja13!E44</f>
        <v>0</v>
      </c>
      <c r="F44" s="1404">
        <f>+'ENERO '!F44+FEBRERO!F44+MARZO!F44+ABRIL!F44+Hoja6!F44+Hoja7!F44+Hoja8!F44+Hoja9!F44+Hoja10!F44+Hoja11!F44+Hoja12!F44+Hoja13!F44</f>
        <v>0</v>
      </c>
      <c r="G44" s="1404">
        <f>+'ENERO '!G44+FEBRERO!G44+MARZO!G44+ABRIL!G44+Hoja6!G44+Hoja7!G44+Hoja8!G44+Hoja9!G44+Hoja10!G44+Hoja11!G44+Hoja12!G44+Hoja13!G44</f>
        <v>0</v>
      </c>
      <c r="H44" s="1404">
        <f>+'ENERO '!H44+FEBRERO!H44+MARZO!H44+ABRIL!H44+Hoja6!H44+Hoja7!H44+Hoja8!H44+Hoja9!H44+Hoja10!H44+Hoja11!H44+Hoja12!H44+Hoja13!H44</f>
        <v>0</v>
      </c>
      <c r="I44" s="1404">
        <f>+'ENERO '!I44+FEBRERO!I44+MARZO!I44+ABRIL!I44+Hoja6!I44+Hoja7!I44+Hoja8!I44+Hoja9!I44+Hoja10!I44+Hoja11!I44+Hoja12!I44+Hoja13!I44</f>
        <v>0</v>
      </c>
      <c r="J44" s="1404">
        <f>+'ENERO '!J44+FEBRERO!J44+MARZO!J44+ABRIL!J44+Hoja6!J44+Hoja7!J44+Hoja8!J44+Hoja9!J44+Hoja10!J44+Hoja11!J44+Hoja12!J44+Hoja13!J44</f>
        <v>0</v>
      </c>
      <c r="K44" s="1404">
        <f>+'ENERO '!K44+FEBRERO!K44+MARZO!K44+ABRIL!K44+Hoja6!K44+Hoja7!K44+Hoja8!K44+Hoja9!K44+Hoja10!K44+Hoja11!K44+Hoja12!K44+Hoja13!K44</f>
        <v>0</v>
      </c>
      <c r="L44" s="1404">
        <f>+'ENERO '!L44+FEBRERO!L44+MARZO!L44+ABRIL!L44+Hoja6!L44+Hoja7!L44+Hoja8!L44+Hoja9!L44+Hoja10!L44+Hoja11!L44+Hoja12!L44+Hoja13!L44</f>
        <v>0</v>
      </c>
      <c r="M44" s="1404">
        <f>+'ENERO '!M44+FEBRERO!M44+MARZO!M44+ABRIL!M44+Hoja6!M44+Hoja7!M44+Hoja8!M44+Hoja9!M44+Hoja10!M44+Hoja11!M44+Hoja12!M44+Hoja13!M44</f>
        <v>0</v>
      </c>
      <c r="N44" s="1404">
        <f>+'ENERO '!N44+FEBRERO!N44+MARZO!N44+ABRIL!N44+Hoja6!N44+Hoja7!N44+Hoja8!N44+Hoja9!N44+Hoja10!N44+Hoja11!N44+Hoja12!N44+Hoja13!N44</f>
        <v>0</v>
      </c>
      <c r="O44" s="1404">
        <f>+'ENERO '!O44+FEBRERO!O44+MARZO!O44+ABRIL!O44+Hoja6!O44+Hoja7!O44+Hoja8!O44+Hoja9!O44+Hoja10!O44+Hoja11!O44+Hoja12!O44+Hoja13!O44</f>
        <v>0</v>
      </c>
      <c r="P44" s="1404">
        <f>+'ENERO '!P44+FEBRERO!P44+MARZO!P44+ABRIL!P44+Hoja6!P44+Hoja7!P44+Hoja8!P44+Hoja9!P44+Hoja10!P44+Hoja11!P44+Hoja12!P44+Hoja13!P44</f>
        <v>0</v>
      </c>
      <c r="Q44" s="1404">
        <f>+'ENERO '!Q44+FEBRERO!Q44+MARZO!Q44+ABRIL!Q44+Hoja6!Q44+Hoja7!Q44+Hoja8!Q44+Hoja9!Q44+Hoja10!Q44+Hoja11!Q44+Hoja12!Q44+Hoja13!Q44</f>
        <v>0</v>
      </c>
      <c r="R44" s="1404">
        <f>+'ENERO '!R44+FEBRERO!R44+MARZO!R44+ABRIL!R44+Hoja6!R44+Hoja7!R44+Hoja8!R44+Hoja9!R44+Hoja10!R44+Hoja11!R44+Hoja12!R44+Hoja13!R44</f>
        <v>0</v>
      </c>
      <c r="S44" s="1404">
        <f>+'ENERO '!S44+FEBRERO!S44+MARZO!S44+ABRIL!S44+Hoja6!S44+Hoja7!S44+Hoja8!S44+Hoja9!S44+Hoja10!S44+Hoja11!S44+Hoja12!S44+Hoja13!S44</f>
        <v>0</v>
      </c>
      <c r="T44" s="1404">
        <f>+'ENERO '!T44+FEBRERO!T44+MARZO!T44+ABRIL!T44+Hoja6!T44+Hoja7!T44+Hoja8!T44+Hoja9!T44+Hoja10!T44+Hoja11!T44+Hoja12!T44+Hoja13!T44</f>
        <v>0</v>
      </c>
      <c r="U44" s="1404">
        <f>+'ENERO '!U44+FEBRERO!U44+MARZO!U44+ABRIL!U44+Hoja6!U44+Hoja7!U44+Hoja8!U44+Hoja9!U44+Hoja10!U44+Hoja11!U44+Hoja12!U44+Hoja13!U44</f>
        <v>0</v>
      </c>
      <c r="V44" s="1404">
        <f>+'ENERO '!V44+FEBRERO!V44+MARZO!V44+ABRIL!V44+Hoja6!V44+Hoja7!V44+Hoja8!V44+Hoja9!V44+Hoja10!V44+Hoja11!V44+Hoja12!V44+Hoja13!V44</f>
        <v>0</v>
      </c>
      <c r="W44" s="1404">
        <f>+'ENERO '!W44+FEBRERO!W44+MARZO!W44+ABRIL!W44+Hoja6!W44+Hoja7!W44+Hoja8!W44+Hoja9!W44+Hoja10!W44+Hoja11!W44+Hoja12!W44+Hoja13!W44</f>
        <v>0</v>
      </c>
      <c r="X44" s="1404">
        <f>+'ENERO '!X44+FEBRERO!X44+MARZO!X44+ABRIL!X44+Hoja6!X44+Hoja7!X44+Hoja8!X44+Hoja9!X44+Hoja10!X44+Hoja11!X44+Hoja12!X44+Hoja13!X44</f>
        <v>0</v>
      </c>
      <c r="Y44" s="1404">
        <f>+'ENERO '!Y44+FEBRERO!Y44+MARZO!Y44+ABRIL!Y44+Hoja6!Y44+Hoja7!Y44+Hoja8!Y44+Hoja9!Y44+Hoja10!Y44+Hoja11!Y44+Hoja12!Y44+Hoja13!Y44</f>
        <v>0</v>
      </c>
      <c r="Z44" s="1404">
        <f>+'ENERO '!Z44+FEBRERO!Z44+MARZO!Z44+ABRIL!Z44+Hoja6!Z44+Hoja7!Z44+Hoja8!Z44+Hoja9!Z44+Hoja10!Z44+Hoja11!Z44+Hoja12!Z44+Hoja13!Z44</f>
        <v>0</v>
      </c>
      <c r="AA44" s="1404">
        <f>+'ENERO '!AA44+FEBRERO!AA44+MARZO!AA44+ABRIL!AA44+Hoja6!AA44+Hoja7!AA44+Hoja8!AA44+Hoja9!AA44+Hoja10!AA44+Hoja11!AA44+Hoja12!AA44+Hoja13!AA44</f>
        <v>0</v>
      </c>
      <c r="AB44" s="1404">
        <f>+'ENERO '!AB44+FEBRERO!AB44+MARZO!AB44+ABRIL!AB44+Hoja6!AB44+Hoja7!AB44+Hoja8!AB44+Hoja9!AB44+Hoja10!AB44+Hoja11!AB44+Hoja12!AB44+Hoja13!AB44</f>
        <v>0</v>
      </c>
      <c r="AC44" s="1404">
        <f>+'ENERO '!AC44+FEBRERO!AC44+MARZO!AC44+ABRIL!AC44+Hoja6!AC44+Hoja7!AC44+Hoja8!AC44+Hoja9!AC44+Hoja10!AC44+Hoja11!AC44+Hoja12!AC44+Hoja13!AC44</f>
        <v>0</v>
      </c>
      <c r="AD44" s="1337"/>
      <c r="AE44" s="1404">
        <f>+'ENERO '!AE44+FEBRERO!AE44+MARZO!AE44+ABRIL!AE44+Hoja6!AE44+Hoja7!AE44+Hoja8!AE44+Hoja9!AE44+Hoja10!AE44+Hoja11!AE44+Hoja12!AE44+Hoja13!AE44</f>
        <v>0</v>
      </c>
      <c r="AF44" s="1404">
        <f>+'ENERO '!AF44+FEBRERO!AF44+MARZO!AF44+ABRIL!AF44+Hoja6!AF44+Hoja7!AF44+Hoja8!AF44+Hoja9!AF44+Hoja10!AF44+Hoja11!AF44+Hoja12!AF44+Hoja13!AF44</f>
        <v>0</v>
      </c>
      <c r="AG44" s="233"/>
      <c r="AH44" s="219"/>
      <c r="AI44" s="219"/>
      <c r="AJ44" s="236"/>
      <c r="AK44" s="231"/>
      <c r="AL44" s="229"/>
      <c r="AM44" s="237"/>
      <c r="AN44" s="223"/>
      <c r="AO44" s="236"/>
      <c r="AP44" s="240"/>
      <c r="AQ44" s="241"/>
      <c r="AR44" s="245" t="s">
        <v>151</v>
      </c>
      <c r="AS44" s="154"/>
      <c r="AT44" s="154"/>
      <c r="AU44" s="154"/>
      <c r="AV44" s="154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250" t="s">
        <v>152</v>
      </c>
      <c r="BU44" s="250" t="s">
        <v>152</v>
      </c>
      <c r="BV44" s="250" t="s">
        <v>152</v>
      </c>
      <c r="BW44" s="250" t="s">
        <v>152</v>
      </c>
      <c r="BX44" s="250" t="s">
        <v>152</v>
      </c>
      <c r="BY44" s="250" t="s">
        <v>152</v>
      </c>
      <c r="BZ44" s="176" t="s">
        <v>152</v>
      </c>
      <c r="CA44" s="172"/>
      <c r="CB44" s="253">
        <v>0</v>
      </c>
      <c r="CC44" s="253">
        <v>0</v>
      </c>
      <c r="CD44" s="253">
        <v>0</v>
      </c>
      <c r="CE44" s="253">
        <v>0</v>
      </c>
      <c r="CF44" s="253">
        <v>0</v>
      </c>
      <c r="CG44" s="253" t="s">
        <v>152</v>
      </c>
      <c r="CH44" s="253">
        <v>0</v>
      </c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68"/>
      <c r="DD44" s="168"/>
    </row>
    <row r="45" spans="1:108" x14ac:dyDescent="0.25">
      <c r="A45" s="178" t="s">
        <v>79</v>
      </c>
      <c r="B45" s="1404">
        <f>+'ENERO '!B45+FEBRERO!B45+MARZO!B45+ABRIL!B45+Hoja6!B45+Hoja7!B45+Hoja8!B45+Hoja9!B45+Hoja10!B45+Hoja11!B45+Hoja12!B45+Hoja13!B45</f>
        <v>0</v>
      </c>
      <c r="C45" s="1404">
        <f>+'ENERO '!C45+FEBRERO!C45+MARZO!C45+ABRIL!C45+Hoja6!C45+Hoja7!C45+Hoja8!C45+Hoja9!C45+Hoja10!C45+Hoja11!C45+Hoja12!C45+Hoja13!C45</f>
        <v>0</v>
      </c>
      <c r="D45" s="1404">
        <f>+'ENERO '!D45+FEBRERO!D45+MARZO!D45+ABRIL!D45+Hoja6!D45+Hoja7!D45+Hoja8!D45+Hoja9!D45+Hoja10!D45+Hoja11!D45+Hoja12!D45+Hoja13!D45</f>
        <v>0</v>
      </c>
      <c r="E45" s="1404">
        <f>+'ENERO '!E45+FEBRERO!E45+MARZO!E45+ABRIL!E45+Hoja6!E45+Hoja7!E45+Hoja8!E45+Hoja9!E45+Hoja10!E45+Hoja11!E45+Hoja12!E45+Hoja13!E45</f>
        <v>0</v>
      </c>
      <c r="F45" s="1404">
        <f>+'ENERO '!F45+FEBRERO!F45+MARZO!F45+ABRIL!F45+Hoja6!F45+Hoja7!F45+Hoja8!F45+Hoja9!F45+Hoja10!F45+Hoja11!F45+Hoja12!F45+Hoja13!F45</f>
        <v>0</v>
      </c>
      <c r="G45" s="1404">
        <f>+'ENERO '!G45+FEBRERO!G45+MARZO!G45+ABRIL!G45+Hoja6!G45+Hoja7!G45+Hoja8!G45+Hoja9!G45+Hoja10!G45+Hoja11!G45+Hoja12!G45+Hoja13!G45</f>
        <v>0</v>
      </c>
      <c r="H45" s="1404">
        <f>+'ENERO '!H45+FEBRERO!H45+MARZO!H45+ABRIL!H45+Hoja6!H45+Hoja7!H45+Hoja8!H45+Hoja9!H45+Hoja10!H45+Hoja11!H45+Hoja12!H45+Hoja13!H45</f>
        <v>0</v>
      </c>
      <c r="I45" s="1404">
        <f>+'ENERO '!I45+FEBRERO!I45+MARZO!I45+ABRIL!I45+Hoja6!I45+Hoja7!I45+Hoja8!I45+Hoja9!I45+Hoja10!I45+Hoja11!I45+Hoja12!I45+Hoja13!I45</f>
        <v>0</v>
      </c>
      <c r="J45" s="1404">
        <f>+'ENERO '!J45+FEBRERO!J45+MARZO!J45+ABRIL!J45+Hoja6!J45+Hoja7!J45+Hoja8!J45+Hoja9!J45+Hoja10!J45+Hoja11!J45+Hoja12!J45+Hoja13!J45</f>
        <v>0</v>
      </c>
      <c r="K45" s="1404">
        <f>+'ENERO '!K45+FEBRERO!K45+MARZO!K45+ABRIL!K45+Hoja6!K45+Hoja7!K45+Hoja8!K45+Hoja9!K45+Hoja10!K45+Hoja11!K45+Hoja12!K45+Hoja13!K45</f>
        <v>0</v>
      </c>
      <c r="L45" s="1404">
        <f>+'ENERO '!L45+FEBRERO!L45+MARZO!L45+ABRIL!L45+Hoja6!L45+Hoja7!L45+Hoja8!L45+Hoja9!L45+Hoja10!L45+Hoja11!L45+Hoja12!L45+Hoja13!L45</f>
        <v>0</v>
      </c>
      <c r="M45" s="1404">
        <f>+'ENERO '!M45+FEBRERO!M45+MARZO!M45+ABRIL!M45+Hoja6!M45+Hoja7!M45+Hoja8!M45+Hoja9!M45+Hoja10!M45+Hoja11!M45+Hoja12!M45+Hoja13!M45</f>
        <v>0</v>
      </c>
      <c r="N45" s="1404">
        <f>+'ENERO '!N45+FEBRERO!N45+MARZO!N45+ABRIL!N45+Hoja6!N45+Hoja7!N45+Hoja8!N45+Hoja9!N45+Hoja10!N45+Hoja11!N45+Hoja12!N45+Hoja13!N45</f>
        <v>0</v>
      </c>
      <c r="O45" s="1404">
        <f>+'ENERO '!O45+FEBRERO!O45+MARZO!O45+ABRIL!O45+Hoja6!O45+Hoja7!O45+Hoja8!O45+Hoja9!O45+Hoja10!O45+Hoja11!O45+Hoja12!O45+Hoja13!O45</f>
        <v>0</v>
      </c>
      <c r="P45" s="1404">
        <f>+'ENERO '!P45+FEBRERO!P45+MARZO!P45+ABRIL!P45+Hoja6!P45+Hoja7!P45+Hoja8!P45+Hoja9!P45+Hoja10!P45+Hoja11!P45+Hoja12!P45+Hoja13!P45</f>
        <v>0</v>
      </c>
      <c r="Q45" s="1404">
        <f>+'ENERO '!Q45+FEBRERO!Q45+MARZO!Q45+ABRIL!Q45+Hoja6!Q45+Hoja7!Q45+Hoja8!Q45+Hoja9!Q45+Hoja10!Q45+Hoja11!Q45+Hoja12!Q45+Hoja13!Q45</f>
        <v>0</v>
      </c>
      <c r="R45" s="1404">
        <f>+'ENERO '!R45+FEBRERO!R45+MARZO!R45+ABRIL!R45+Hoja6!R45+Hoja7!R45+Hoja8!R45+Hoja9!R45+Hoja10!R45+Hoja11!R45+Hoja12!R45+Hoja13!R45</f>
        <v>0</v>
      </c>
      <c r="S45" s="1404">
        <f>+'ENERO '!S45+FEBRERO!S45+MARZO!S45+ABRIL!S45+Hoja6!S45+Hoja7!S45+Hoja8!S45+Hoja9!S45+Hoja10!S45+Hoja11!S45+Hoja12!S45+Hoja13!S45</f>
        <v>0</v>
      </c>
      <c r="T45" s="1404">
        <f>+'ENERO '!T45+FEBRERO!T45+MARZO!T45+ABRIL!T45+Hoja6!T45+Hoja7!T45+Hoja8!T45+Hoja9!T45+Hoja10!T45+Hoja11!T45+Hoja12!T45+Hoja13!T45</f>
        <v>0</v>
      </c>
      <c r="U45" s="1404">
        <f>+'ENERO '!U45+FEBRERO!U45+MARZO!U45+ABRIL!U45+Hoja6!U45+Hoja7!U45+Hoja8!U45+Hoja9!U45+Hoja10!U45+Hoja11!U45+Hoja12!U45+Hoja13!U45</f>
        <v>0</v>
      </c>
      <c r="V45" s="1404">
        <f>+'ENERO '!V45+FEBRERO!V45+MARZO!V45+ABRIL!V45+Hoja6!V45+Hoja7!V45+Hoja8!V45+Hoja9!V45+Hoja10!V45+Hoja11!V45+Hoja12!V45+Hoja13!V45</f>
        <v>0</v>
      </c>
      <c r="W45" s="1404">
        <f>+'ENERO '!W45+FEBRERO!W45+MARZO!W45+ABRIL!W45+Hoja6!W45+Hoja7!W45+Hoja8!W45+Hoja9!W45+Hoja10!W45+Hoja11!W45+Hoja12!W45+Hoja13!W45</f>
        <v>0</v>
      </c>
      <c r="X45" s="1404">
        <f>+'ENERO '!X45+FEBRERO!X45+MARZO!X45+ABRIL!X45+Hoja6!X45+Hoja7!X45+Hoja8!X45+Hoja9!X45+Hoja10!X45+Hoja11!X45+Hoja12!X45+Hoja13!X45</f>
        <v>0</v>
      </c>
      <c r="Y45" s="1404">
        <f>+'ENERO '!Y45+FEBRERO!Y45+MARZO!Y45+ABRIL!Y45+Hoja6!Y45+Hoja7!Y45+Hoja8!Y45+Hoja9!Y45+Hoja10!Y45+Hoja11!Y45+Hoja12!Y45+Hoja13!Y45</f>
        <v>0</v>
      </c>
      <c r="Z45" s="1404">
        <f>+'ENERO '!Z45+FEBRERO!Z45+MARZO!Z45+ABRIL!Z45+Hoja6!Z45+Hoja7!Z45+Hoja8!Z45+Hoja9!Z45+Hoja10!Z45+Hoja11!Z45+Hoja12!Z45+Hoja13!Z45</f>
        <v>0</v>
      </c>
      <c r="AA45" s="1404">
        <f>+'ENERO '!AA45+FEBRERO!AA45+MARZO!AA45+ABRIL!AA45+Hoja6!AA45+Hoja7!AA45+Hoja8!AA45+Hoja9!AA45+Hoja10!AA45+Hoja11!AA45+Hoja12!AA45+Hoja13!AA45</f>
        <v>0</v>
      </c>
      <c r="AB45" s="1404">
        <f>+'ENERO '!AB45+FEBRERO!AB45+MARZO!AB45+ABRIL!AB45+Hoja6!AB45+Hoja7!AB45+Hoja8!AB45+Hoja9!AB45+Hoja10!AB45+Hoja11!AB45+Hoja12!AB45+Hoja13!AB45</f>
        <v>0</v>
      </c>
      <c r="AC45" s="1404">
        <f>+'ENERO '!AC45+FEBRERO!AC45+MARZO!AC45+ABRIL!AC45+Hoja6!AC45+Hoja7!AC45+Hoja8!AC45+Hoja9!AC45+Hoja10!AC45+Hoja11!AC45+Hoja12!AC45+Hoja13!AC45</f>
        <v>0</v>
      </c>
      <c r="AD45" s="1346"/>
      <c r="AE45" s="1404">
        <f>+'ENERO '!AE45+FEBRERO!AE45+MARZO!AE45+ABRIL!AE45+Hoja6!AE45+Hoja7!AE45+Hoja8!AE45+Hoja9!AE45+Hoja10!AE45+Hoja11!AE45+Hoja12!AE45+Hoja13!AE45</f>
        <v>0</v>
      </c>
      <c r="AF45" s="1404">
        <f>+'ENERO '!AF45+FEBRERO!AF45+MARZO!AF45+ABRIL!AF45+Hoja6!AF45+Hoja7!AF45+Hoja8!AF45+Hoja9!AF45+Hoja10!AF45+Hoja11!AF45+Hoja12!AF45+Hoja13!AF45</f>
        <v>0</v>
      </c>
      <c r="AG45" s="233"/>
      <c r="AH45" s="219"/>
      <c r="AI45" s="219"/>
      <c r="AJ45" s="236"/>
      <c r="AK45" s="231"/>
      <c r="AL45" s="229"/>
      <c r="AM45" s="237"/>
      <c r="AN45" s="223"/>
      <c r="AO45" s="236"/>
      <c r="AP45" s="240"/>
      <c r="AQ45" s="241"/>
      <c r="AR45" s="245" t="s">
        <v>151</v>
      </c>
      <c r="AS45" s="154"/>
      <c r="AT45" s="154"/>
      <c r="AU45" s="154"/>
      <c r="AV45" s="154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250" t="s">
        <v>152</v>
      </c>
      <c r="BU45" s="250" t="s">
        <v>152</v>
      </c>
      <c r="BV45" s="250" t="s">
        <v>152</v>
      </c>
      <c r="BW45" s="250" t="s">
        <v>152</v>
      </c>
      <c r="BX45" s="250" t="s">
        <v>152</v>
      </c>
      <c r="BY45" s="250" t="s">
        <v>152</v>
      </c>
      <c r="BZ45" s="176" t="s">
        <v>152</v>
      </c>
      <c r="CA45" s="172"/>
      <c r="CB45" s="253">
        <v>0</v>
      </c>
      <c r="CC45" s="253">
        <v>0</v>
      </c>
      <c r="CD45" s="253">
        <v>0</v>
      </c>
      <c r="CE45" s="253">
        <v>0</v>
      </c>
      <c r="CF45" s="253">
        <v>0</v>
      </c>
      <c r="CG45" s="253" t="s">
        <v>152</v>
      </c>
      <c r="CH45" s="253">
        <v>0</v>
      </c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68"/>
      <c r="DD45" s="168"/>
    </row>
    <row r="46" spans="1:108" x14ac:dyDescent="0.25">
      <c r="A46" s="178" t="s">
        <v>80</v>
      </c>
      <c r="B46" s="1404">
        <f>+'ENERO '!B46+FEBRERO!B46+MARZO!B46+ABRIL!B46+Hoja6!B46+Hoja7!B46+Hoja8!B46+Hoja9!B46+Hoja10!B46+Hoja11!B46+Hoja12!B46+Hoja13!B46</f>
        <v>0</v>
      </c>
      <c r="C46" s="1404">
        <f>+'ENERO '!C46+FEBRERO!C46+MARZO!C46+ABRIL!C46+Hoja6!C46+Hoja7!C46+Hoja8!C46+Hoja9!C46+Hoja10!C46+Hoja11!C46+Hoja12!C46+Hoja13!C46</f>
        <v>0</v>
      </c>
      <c r="D46" s="1404">
        <f>+'ENERO '!D46+FEBRERO!D46+MARZO!D46+ABRIL!D46+Hoja6!D46+Hoja7!D46+Hoja8!D46+Hoja9!D46+Hoja10!D46+Hoja11!D46+Hoja12!D46+Hoja13!D46</f>
        <v>0</v>
      </c>
      <c r="E46" s="1404">
        <f>+'ENERO '!E46+FEBRERO!E46+MARZO!E46+ABRIL!E46+Hoja6!E46+Hoja7!E46+Hoja8!E46+Hoja9!E46+Hoja10!E46+Hoja11!E46+Hoja12!E46+Hoja13!E46</f>
        <v>0</v>
      </c>
      <c r="F46" s="1404">
        <f>+'ENERO '!F46+FEBRERO!F46+MARZO!F46+ABRIL!F46+Hoja6!F46+Hoja7!F46+Hoja8!F46+Hoja9!F46+Hoja10!F46+Hoja11!F46+Hoja12!F46+Hoja13!F46</f>
        <v>0</v>
      </c>
      <c r="G46" s="1404">
        <f>+'ENERO '!G46+FEBRERO!G46+MARZO!G46+ABRIL!G46+Hoja6!G46+Hoja7!G46+Hoja8!G46+Hoja9!G46+Hoja10!G46+Hoja11!G46+Hoja12!G46+Hoja13!G46</f>
        <v>0</v>
      </c>
      <c r="H46" s="1404">
        <f>+'ENERO '!H46+FEBRERO!H46+MARZO!H46+ABRIL!H46+Hoja6!H46+Hoja7!H46+Hoja8!H46+Hoja9!H46+Hoja10!H46+Hoja11!H46+Hoja12!H46+Hoja13!H46</f>
        <v>0</v>
      </c>
      <c r="I46" s="1404">
        <f>+'ENERO '!I46+FEBRERO!I46+MARZO!I46+ABRIL!I46+Hoja6!I46+Hoja7!I46+Hoja8!I46+Hoja9!I46+Hoja10!I46+Hoja11!I46+Hoja12!I46+Hoja13!I46</f>
        <v>0</v>
      </c>
      <c r="J46" s="1404">
        <f>+'ENERO '!J46+FEBRERO!J46+MARZO!J46+ABRIL!J46+Hoja6!J46+Hoja7!J46+Hoja8!J46+Hoja9!J46+Hoja10!J46+Hoja11!J46+Hoja12!J46+Hoja13!J46</f>
        <v>0</v>
      </c>
      <c r="K46" s="1404">
        <f>+'ENERO '!K46+FEBRERO!K46+MARZO!K46+ABRIL!K46+Hoja6!K46+Hoja7!K46+Hoja8!K46+Hoja9!K46+Hoja10!K46+Hoja11!K46+Hoja12!K46+Hoja13!K46</f>
        <v>0</v>
      </c>
      <c r="L46" s="1404">
        <f>+'ENERO '!L46+FEBRERO!L46+MARZO!L46+ABRIL!L46+Hoja6!L46+Hoja7!L46+Hoja8!L46+Hoja9!L46+Hoja10!L46+Hoja11!L46+Hoja12!L46+Hoja13!L46</f>
        <v>0</v>
      </c>
      <c r="M46" s="1404">
        <f>+'ENERO '!M46+FEBRERO!M46+MARZO!M46+ABRIL!M46+Hoja6!M46+Hoja7!M46+Hoja8!M46+Hoja9!M46+Hoja10!M46+Hoja11!M46+Hoja12!M46+Hoja13!M46</f>
        <v>0</v>
      </c>
      <c r="N46" s="1404">
        <f>+'ENERO '!N46+FEBRERO!N46+MARZO!N46+ABRIL!N46+Hoja6!N46+Hoja7!N46+Hoja8!N46+Hoja9!N46+Hoja10!N46+Hoja11!N46+Hoja12!N46+Hoja13!N46</f>
        <v>0</v>
      </c>
      <c r="O46" s="1404">
        <f>+'ENERO '!O46+FEBRERO!O46+MARZO!O46+ABRIL!O46+Hoja6!O46+Hoja7!O46+Hoja8!O46+Hoja9!O46+Hoja10!O46+Hoja11!O46+Hoja12!O46+Hoja13!O46</f>
        <v>0</v>
      </c>
      <c r="P46" s="1404">
        <f>+'ENERO '!P46+FEBRERO!P46+MARZO!P46+ABRIL!P46+Hoja6!P46+Hoja7!P46+Hoja8!P46+Hoja9!P46+Hoja10!P46+Hoja11!P46+Hoja12!P46+Hoja13!P46</f>
        <v>0</v>
      </c>
      <c r="Q46" s="1404">
        <f>+'ENERO '!Q46+FEBRERO!Q46+MARZO!Q46+ABRIL!Q46+Hoja6!Q46+Hoja7!Q46+Hoja8!Q46+Hoja9!Q46+Hoja10!Q46+Hoja11!Q46+Hoja12!Q46+Hoja13!Q46</f>
        <v>0</v>
      </c>
      <c r="R46" s="1404">
        <f>+'ENERO '!R46+FEBRERO!R46+MARZO!R46+ABRIL!R46+Hoja6!R46+Hoja7!R46+Hoja8!R46+Hoja9!R46+Hoja10!R46+Hoja11!R46+Hoja12!R46+Hoja13!R46</f>
        <v>0</v>
      </c>
      <c r="S46" s="1404">
        <f>+'ENERO '!S46+FEBRERO!S46+MARZO!S46+ABRIL!S46+Hoja6!S46+Hoja7!S46+Hoja8!S46+Hoja9!S46+Hoja10!S46+Hoja11!S46+Hoja12!S46+Hoja13!S46</f>
        <v>0</v>
      </c>
      <c r="T46" s="1404">
        <f>+'ENERO '!T46+FEBRERO!T46+MARZO!T46+ABRIL!T46+Hoja6!T46+Hoja7!T46+Hoja8!T46+Hoja9!T46+Hoja10!T46+Hoja11!T46+Hoja12!T46+Hoja13!T46</f>
        <v>0</v>
      </c>
      <c r="U46" s="1404">
        <f>+'ENERO '!U46+FEBRERO!U46+MARZO!U46+ABRIL!U46+Hoja6!U46+Hoja7!U46+Hoja8!U46+Hoja9!U46+Hoja10!U46+Hoja11!U46+Hoja12!U46+Hoja13!U46</f>
        <v>0</v>
      </c>
      <c r="V46" s="1404">
        <f>+'ENERO '!V46+FEBRERO!V46+MARZO!V46+ABRIL!V46+Hoja6!V46+Hoja7!V46+Hoja8!V46+Hoja9!V46+Hoja10!V46+Hoja11!V46+Hoja12!V46+Hoja13!V46</f>
        <v>0</v>
      </c>
      <c r="W46" s="1404">
        <f>+'ENERO '!W46+FEBRERO!W46+MARZO!W46+ABRIL!W46+Hoja6!W46+Hoja7!W46+Hoja8!W46+Hoja9!W46+Hoja10!W46+Hoja11!W46+Hoja12!W46+Hoja13!W46</f>
        <v>0</v>
      </c>
      <c r="X46" s="1404">
        <f>+'ENERO '!X46+FEBRERO!X46+MARZO!X46+ABRIL!X46+Hoja6!X46+Hoja7!X46+Hoja8!X46+Hoja9!X46+Hoja10!X46+Hoja11!X46+Hoja12!X46+Hoja13!X46</f>
        <v>0</v>
      </c>
      <c r="Y46" s="1404">
        <f>+'ENERO '!Y46+FEBRERO!Y46+MARZO!Y46+ABRIL!Y46+Hoja6!Y46+Hoja7!Y46+Hoja8!Y46+Hoja9!Y46+Hoja10!Y46+Hoja11!Y46+Hoja12!Y46+Hoja13!Y46</f>
        <v>0</v>
      </c>
      <c r="Z46" s="1404">
        <f>+'ENERO '!Z46+FEBRERO!Z46+MARZO!Z46+ABRIL!Z46+Hoja6!Z46+Hoja7!Z46+Hoja8!Z46+Hoja9!Z46+Hoja10!Z46+Hoja11!Z46+Hoja12!Z46+Hoja13!Z46</f>
        <v>0</v>
      </c>
      <c r="AA46" s="1404">
        <f>+'ENERO '!AA46+FEBRERO!AA46+MARZO!AA46+ABRIL!AA46+Hoja6!AA46+Hoja7!AA46+Hoja8!AA46+Hoja9!AA46+Hoja10!AA46+Hoja11!AA46+Hoja12!AA46+Hoja13!AA46</f>
        <v>0</v>
      </c>
      <c r="AB46" s="1404">
        <f>+'ENERO '!AB46+FEBRERO!AB46+MARZO!AB46+ABRIL!AB46+Hoja6!AB46+Hoja7!AB46+Hoja8!AB46+Hoja9!AB46+Hoja10!AB46+Hoja11!AB46+Hoja12!AB46+Hoja13!AB46</f>
        <v>0</v>
      </c>
      <c r="AC46" s="1404">
        <f>+'ENERO '!AC46+FEBRERO!AC46+MARZO!AC46+ABRIL!AC46+Hoja6!AC46+Hoja7!AC46+Hoja8!AC46+Hoja9!AC46+Hoja10!AC46+Hoja11!AC46+Hoja12!AC46+Hoja13!AC46</f>
        <v>0</v>
      </c>
      <c r="AD46" s="1337"/>
      <c r="AE46" s="1404">
        <f>+'ENERO '!AE46+FEBRERO!AE46+MARZO!AE46+ABRIL!AE46+Hoja6!AE46+Hoja7!AE46+Hoja8!AE46+Hoja9!AE46+Hoja10!AE46+Hoja11!AE46+Hoja12!AE46+Hoja13!AE46</f>
        <v>0</v>
      </c>
      <c r="AF46" s="1404">
        <f>+'ENERO '!AF46+FEBRERO!AF46+MARZO!AF46+ABRIL!AF46+Hoja6!AF46+Hoja7!AF46+Hoja8!AF46+Hoja9!AF46+Hoja10!AF46+Hoja11!AF46+Hoja12!AF46+Hoja13!AF46</f>
        <v>0</v>
      </c>
      <c r="AG46" s="233"/>
      <c r="AH46" s="219"/>
      <c r="AI46" s="219"/>
      <c r="AJ46" s="236"/>
      <c r="AK46" s="231"/>
      <c r="AL46" s="229"/>
      <c r="AM46" s="237"/>
      <c r="AN46" s="223"/>
      <c r="AO46" s="236"/>
      <c r="AP46" s="240"/>
      <c r="AQ46" s="241"/>
      <c r="AR46" s="245" t="s">
        <v>151</v>
      </c>
      <c r="AS46" s="154"/>
      <c r="AT46" s="154"/>
      <c r="AU46" s="154"/>
      <c r="AV46" s="154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250" t="s">
        <v>152</v>
      </c>
      <c r="BU46" s="250" t="s">
        <v>152</v>
      </c>
      <c r="BV46" s="250" t="s">
        <v>152</v>
      </c>
      <c r="BW46" s="250" t="s">
        <v>152</v>
      </c>
      <c r="BX46" s="250" t="s">
        <v>152</v>
      </c>
      <c r="BY46" s="250" t="s">
        <v>152</v>
      </c>
      <c r="BZ46" s="172"/>
      <c r="CA46" s="172"/>
      <c r="CB46" s="253">
        <v>0</v>
      </c>
      <c r="CC46" s="253">
        <v>0</v>
      </c>
      <c r="CD46" s="253">
        <v>0</v>
      </c>
      <c r="CE46" s="253">
        <v>0</v>
      </c>
      <c r="CF46" s="253">
        <v>0</v>
      </c>
      <c r="CG46" s="253" t="s">
        <v>152</v>
      </c>
      <c r="CH46" s="175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68"/>
      <c r="DD46" s="168"/>
    </row>
    <row r="47" spans="1:108" x14ac:dyDescent="0.25">
      <c r="A47" s="178" t="s">
        <v>81</v>
      </c>
      <c r="B47" s="1404">
        <f>+'ENERO '!B47+FEBRERO!B47+MARZO!B47+ABRIL!B47+Hoja6!B47+Hoja7!B47+Hoja8!B47+Hoja9!B47+Hoja10!B47+Hoja11!B47+Hoja12!B47+Hoja13!B47</f>
        <v>1162</v>
      </c>
      <c r="C47" s="1404">
        <f>+'ENERO '!C47+FEBRERO!C47+MARZO!C47+ABRIL!C47+Hoja6!C47+Hoja7!C47+Hoja8!C47+Hoja9!C47+Hoja10!C47+Hoja11!C47+Hoja12!C47+Hoja13!C47</f>
        <v>0</v>
      </c>
      <c r="D47" s="1404">
        <f>+'ENERO '!D47+FEBRERO!D47+MARZO!D47+ABRIL!D47+Hoja6!D47+Hoja7!D47+Hoja8!D47+Hoja9!D47+Hoja10!D47+Hoja11!D47+Hoja12!D47+Hoja13!D47</f>
        <v>10</v>
      </c>
      <c r="E47" s="1404">
        <f>+'ENERO '!E47+FEBRERO!E47+MARZO!E47+ABRIL!E47+Hoja6!E47+Hoja7!E47+Hoja8!E47+Hoja9!E47+Hoja10!E47+Hoja11!E47+Hoja12!E47+Hoja13!E47</f>
        <v>125</v>
      </c>
      <c r="F47" s="1404">
        <f>+'ENERO '!F47+FEBRERO!F47+MARZO!F47+ABRIL!F47+Hoja6!F47+Hoja7!F47+Hoja8!F47+Hoja9!F47+Hoja10!F47+Hoja11!F47+Hoja12!F47+Hoja13!F47</f>
        <v>232</v>
      </c>
      <c r="G47" s="1404">
        <f>+'ENERO '!G47+FEBRERO!G47+MARZO!G47+ABRIL!G47+Hoja6!G47+Hoja7!G47+Hoja8!G47+Hoja9!G47+Hoja10!G47+Hoja11!G47+Hoja12!G47+Hoja13!G47</f>
        <v>795</v>
      </c>
      <c r="H47" s="1404">
        <f>+'ENERO '!H47+FEBRERO!H47+MARZO!H47+ABRIL!H47+Hoja6!H47+Hoja7!H47+Hoja8!H47+Hoja9!H47+Hoja10!H47+Hoja11!H47+Hoja12!H47+Hoja13!H47</f>
        <v>0</v>
      </c>
      <c r="I47" s="1404">
        <f>+'ENERO '!I47+FEBRERO!I47+MARZO!I47+ABRIL!I47+Hoja6!I47+Hoja7!I47+Hoja8!I47+Hoja9!I47+Hoja10!I47+Hoja11!I47+Hoja12!I47+Hoja13!I47</f>
        <v>7</v>
      </c>
      <c r="J47" s="1404">
        <f>+'ENERO '!J47+FEBRERO!J47+MARZO!J47+ABRIL!J47+Hoja6!J47+Hoja7!J47+Hoja8!J47+Hoja9!J47+Hoja10!J47+Hoja11!J47+Hoja12!J47+Hoja13!J47</f>
        <v>1155</v>
      </c>
      <c r="K47" s="1404">
        <f>+'ENERO '!K47+FEBRERO!K47+MARZO!K47+ABRIL!K47+Hoja6!K47+Hoja7!K47+Hoja8!K47+Hoja9!K47+Hoja10!K47+Hoja11!K47+Hoja12!K47+Hoja13!K47</f>
        <v>0</v>
      </c>
      <c r="L47" s="1404">
        <f>+'ENERO '!L47+FEBRERO!L47+MARZO!L47+ABRIL!L47+Hoja6!L47+Hoja7!L47+Hoja8!L47+Hoja9!L47+Hoja10!L47+Hoja11!L47+Hoja12!L47+Hoja13!L47</f>
        <v>1162</v>
      </c>
      <c r="M47" s="1404">
        <f>+'ENERO '!M47+FEBRERO!M47+MARZO!M47+ABRIL!M47+Hoja6!M47+Hoja7!M47+Hoja8!M47+Hoja9!M47+Hoja10!M47+Hoja11!M47+Hoja12!M47+Hoja13!M47</f>
        <v>0</v>
      </c>
      <c r="N47" s="1404">
        <f>+'ENERO '!N47+FEBRERO!N47+MARZO!N47+ABRIL!N47+Hoja6!N47+Hoja7!N47+Hoja8!N47+Hoja9!N47+Hoja10!N47+Hoja11!N47+Hoja12!N47+Hoja13!N47</f>
        <v>0</v>
      </c>
      <c r="O47" s="1404">
        <f>+'ENERO '!O47+FEBRERO!O47+MARZO!O47+ABRIL!O47+Hoja6!O47+Hoja7!O47+Hoja8!O47+Hoja9!O47+Hoja10!O47+Hoja11!O47+Hoja12!O47+Hoja13!O47</f>
        <v>0</v>
      </c>
      <c r="P47" s="1404">
        <f>+'ENERO '!P47+FEBRERO!P47+MARZO!P47+ABRIL!P47+Hoja6!P47+Hoja7!P47+Hoja8!P47+Hoja9!P47+Hoja10!P47+Hoja11!P47+Hoja12!P47+Hoja13!P47</f>
        <v>0</v>
      </c>
      <c r="Q47" s="1404">
        <f>+'ENERO '!Q47+FEBRERO!Q47+MARZO!Q47+ABRIL!Q47+Hoja6!Q47+Hoja7!Q47+Hoja8!Q47+Hoja9!Q47+Hoja10!Q47+Hoja11!Q47+Hoja12!Q47+Hoja13!Q47</f>
        <v>429</v>
      </c>
      <c r="R47" s="1404">
        <f>+'ENERO '!R47+FEBRERO!R47+MARZO!R47+ABRIL!R47+Hoja6!R47+Hoja7!R47+Hoja8!R47+Hoja9!R47+Hoja10!R47+Hoja11!R47+Hoja12!R47+Hoja13!R47</f>
        <v>0</v>
      </c>
      <c r="S47" s="1404">
        <f>+'ENERO '!S47+FEBRERO!S47+MARZO!S47+ABRIL!S47+Hoja6!S47+Hoja7!S47+Hoja8!S47+Hoja9!S47+Hoja10!S47+Hoja11!S47+Hoja12!S47+Hoja13!S47</f>
        <v>429</v>
      </c>
      <c r="T47" s="1404">
        <f>+'ENERO '!T47+FEBRERO!T47+MARZO!T47+ABRIL!T47+Hoja6!T47+Hoja7!T47+Hoja8!T47+Hoja9!T47+Hoja10!T47+Hoja11!T47+Hoja12!T47+Hoja13!T47</f>
        <v>0</v>
      </c>
      <c r="U47" s="1404">
        <f>+'ENERO '!U47+FEBRERO!U47+MARZO!U47+ABRIL!U47+Hoja6!U47+Hoja7!U47+Hoja8!U47+Hoja9!U47+Hoja10!U47+Hoja11!U47+Hoja12!U47+Hoja13!U47</f>
        <v>0</v>
      </c>
      <c r="V47" s="1404">
        <f>+'ENERO '!V47+FEBRERO!V47+MARZO!V47+ABRIL!V47+Hoja6!V47+Hoja7!V47+Hoja8!V47+Hoja9!V47+Hoja10!V47+Hoja11!V47+Hoja12!V47+Hoja13!V47</f>
        <v>0</v>
      </c>
      <c r="W47" s="1404">
        <f>+'ENERO '!W47+FEBRERO!W47+MARZO!W47+ABRIL!W47+Hoja6!W47+Hoja7!W47+Hoja8!W47+Hoja9!W47+Hoja10!W47+Hoja11!W47+Hoja12!W47+Hoja13!W47</f>
        <v>0</v>
      </c>
      <c r="X47" s="1404">
        <f>+'ENERO '!X47+FEBRERO!X47+MARZO!X47+ABRIL!X47+Hoja6!X47+Hoja7!X47+Hoja8!X47+Hoja9!X47+Hoja10!X47+Hoja11!X47+Hoja12!X47+Hoja13!X47</f>
        <v>218</v>
      </c>
      <c r="Y47" s="1404">
        <f>+'ENERO '!Y47+FEBRERO!Y47+MARZO!Y47+ABRIL!Y47+Hoja6!Y47+Hoja7!Y47+Hoja8!Y47+Hoja9!Y47+Hoja10!Y47+Hoja11!Y47+Hoja12!Y47+Hoja13!Y47</f>
        <v>0</v>
      </c>
      <c r="Z47" s="1404">
        <f>+'ENERO '!Z47+FEBRERO!Z47+MARZO!Z47+ABRIL!Z47+Hoja6!Z47+Hoja7!Z47+Hoja8!Z47+Hoja9!Z47+Hoja10!Z47+Hoja11!Z47+Hoja12!Z47+Hoja13!Z47</f>
        <v>0</v>
      </c>
      <c r="AA47" s="1404">
        <f>+'ENERO '!AA47+FEBRERO!AA47+MARZO!AA47+ABRIL!AA47+Hoja6!AA47+Hoja7!AA47+Hoja8!AA47+Hoja9!AA47+Hoja10!AA47+Hoja11!AA47+Hoja12!AA47+Hoja13!AA47</f>
        <v>8</v>
      </c>
      <c r="AB47" s="1404">
        <f>+'ENERO '!AB47+FEBRERO!AB47+MARZO!AB47+ABRIL!AB47+Hoja6!AB47+Hoja7!AB47+Hoja8!AB47+Hoja9!AB47+Hoja10!AB47+Hoja11!AB47+Hoja12!AB47+Hoja13!AB47</f>
        <v>0</v>
      </c>
      <c r="AC47" s="1404">
        <f>+'ENERO '!AC47+FEBRERO!AC47+MARZO!AC47+ABRIL!AC47+Hoja6!AC47+Hoja7!AC47+Hoja8!AC47+Hoja9!AC47+Hoja10!AC47+Hoja11!AC47+Hoja12!AC47+Hoja13!AC47</f>
        <v>107</v>
      </c>
      <c r="AD47" s="1346"/>
      <c r="AE47" s="1404">
        <f>+'ENERO '!AE47+FEBRERO!AE47+MARZO!AE47+ABRIL!AE47+Hoja6!AE47+Hoja7!AE47+Hoja8!AE47+Hoja9!AE47+Hoja10!AE47+Hoja11!AE47+Hoja12!AE47+Hoja13!AE47</f>
        <v>0</v>
      </c>
      <c r="AF47" s="1404">
        <f>+'ENERO '!AF47+FEBRERO!AF47+MARZO!AF47+ABRIL!AF47+Hoja6!AF47+Hoja7!AF47+Hoja8!AF47+Hoja9!AF47+Hoja10!AF47+Hoja11!AF47+Hoja12!AF47+Hoja13!AF47</f>
        <v>0</v>
      </c>
      <c r="AG47" s="233"/>
      <c r="AH47" s="219"/>
      <c r="AI47" s="219"/>
      <c r="AJ47" s="236"/>
      <c r="AK47" s="231"/>
      <c r="AL47" s="229"/>
      <c r="AM47" s="237"/>
      <c r="AN47" s="223"/>
      <c r="AO47" s="236"/>
      <c r="AP47" s="240"/>
      <c r="AQ47" s="241"/>
      <c r="AR47" s="245" t="s">
        <v>151</v>
      </c>
      <c r="AS47" s="154"/>
      <c r="AT47" s="154"/>
      <c r="AU47" s="154"/>
      <c r="AV47" s="154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250" t="s">
        <v>152</v>
      </c>
      <c r="BU47" s="250" t="s">
        <v>152</v>
      </c>
      <c r="BV47" s="250" t="s">
        <v>152</v>
      </c>
      <c r="BW47" s="250" t="s">
        <v>152</v>
      </c>
      <c r="BX47" s="250" t="s">
        <v>152</v>
      </c>
      <c r="BY47" s="250" t="s">
        <v>152</v>
      </c>
      <c r="BZ47" s="176" t="s">
        <v>152</v>
      </c>
      <c r="CA47" s="172"/>
      <c r="CB47" s="253">
        <v>0</v>
      </c>
      <c r="CC47" s="253">
        <v>0</v>
      </c>
      <c r="CD47" s="253">
        <v>0</v>
      </c>
      <c r="CE47" s="253">
        <v>0</v>
      </c>
      <c r="CF47" s="253">
        <v>0</v>
      </c>
      <c r="CG47" s="253" t="s">
        <v>152</v>
      </c>
      <c r="CH47" s="253">
        <v>0</v>
      </c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68"/>
      <c r="DD47" s="168"/>
    </row>
    <row r="48" spans="1:108" x14ac:dyDescent="0.25">
      <c r="A48" s="198" t="s">
        <v>82</v>
      </c>
      <c r="B48" s="1404">
        <f>+'ENERO '!B48+FEBRERO!B48+MARZO!B48+ABRIL!B48+Hoja6!B48+Hoja7!B48+Hoja8!B48+Hoja9!B48+Hoja10!B48+Hoja11!B48+Hoja12!B48+Hoja13!B48</f>
        <v>1055</v>
      </c>
      <c r="C48" s="1404">
        <f>+'ENERO '!C48+FEBRERO!C48+MARZO!C48+ABRIL!C48+Hoja6!C48+Hoja7!C48+Hoja8!C48+Hoja9!C48+Hoja10!C48+Hoja11!C48+Hoja12!C48+Hoja13!C48</f>
        <v>0</v>
      </c>
      <c r="D48" s="1404">
        <f>+'ENERO '!D48+FEBRERO!D48+MARZO!D48+ABRIL!D48+Hoja6!D48+Hoja7!D48+Hoja8!D48+Hoja9!D48+Hoja10!D48+Hoja11!D48+Hoja12!D48+Hoja13!D48</f>
        <v>3</v>
      </c>
      <c r="E48" s="1404">
        <f>+'ENERO '!E48+FEBRERO!E48+MARZO!E48+ABRIL!E48+Hoja6!E48+Hoja7!E48+Hoja8!E48+Hoja9!E48+Hoja10!E48+Hoja11!E48+Hoja12!E48+Hoja13!E48</f>
        <v>21</v>
      </c>
      <c r="F48" s="1404">
        <f>+'ENERO '!F48+FEBRERO!F48+MARZO!F48+ABRIL!F48+Hoja6!F48+Hoja7!F48+Hoja8!F48+Hoja9!F48+Hoja10!F48+Hoja11!F48+Hoja12!F48+Hoja13!F48</f>
        <v>37</v>
      </c>
      <c r="G48" s="1404">
        <f>+'ENERO '!G48+FEBRERO!G48+MARZO!G48+ABRIL!G48+Hoja6!G48+Hoja7!G48+Hoja8!G48+Hoja9!G48+Hoja10!G48+Hoja11!G48+Hoja12!G48+Hoja13!G48</f>
        <v>890</v>
      </c>
      <c r="H48" s="1404">
        <f>+'ENERO '!H48+FEBRERO!H48+MARZO!H48+ABRIL!H48+Hoja6!H48+Hoja7!H48+Hoja8!H48+Hoja9!H48+Hoja10!H48+Hoja11!H48+Hoja12!H48+Hoja13!H48</f>
        <v>104</v>
      </c>
      <c r="I48" s="1404">
        <f>+'ENERO '!I48+FEBRERO!I48+MARZO!I48+ABRIL!I48+Hoja6!I48+Hoja7!I48+Hoja8!I48+Hoja9!I48+Hoja10!I48+Hoja11!I48+Hoja12!I48+Hoja13!I48</f>
        <v>3</v>
      </c>
      <c r="J48" s="1404">
        <f>+'ENERO '!J48+FEBRERO!J48+MARZO!J48+ABRIL!J48+Hoja6!J48+Hoja7!J48+Hoja8!J48+Hoja9!J48+Hoja10!J48+Hoja11!J48+Hoja12!J48+Hoja13!J48</f>
        <v>1052</v>
      </c>
      <c r="K48" s="1404">
        <f>+'ENERO '!K48+FEBRERO!K48+MARZO!K48+ABRIL!K48+Hoja6!K48+Hoja7!K48+Hoja8!K48+Hoja9!K48+Hoja10!K48+Hoja11!K48+Hoja12!K48+Hoja13!K48</f>
        <v>0</v>
      </c>
      <c r="L48" s="1404">
        <f>+'ENERO '!L48+FEBRERO!L48+MARZO!L48+ABRIL!L48+Hoja6!L48+Hoja7!L48+Hoja8!L48+Hoja9!L48+Hoja10!L48+Hoja11!L48+Hoja12!L48+Hoja13!L48</f>
        <v>1055</v>
      </c>
      <c r="M48" s="1404">
        <f>+'ENERO '!M48+FEBRERO!M48+MARZO!M48+ABRIL!M48+Hoja6!M48+Hoja7!M48+Hoja8!M48+Hoja9!M48+Hoja10!M48+Hoja11!M48+Hoja12!M48+Hoja13!M48</f>
        <v>0</v>
      </c>
      <c r="N48" s="1404">
        <f>+'ENERO '!N48+FEBRERO!N48+MARZO!N48+ABRIL!N48+Hoja6!N48+Hoja7!N48+Hoja8!N48+Hoja9!N48+Hoja10!N48+Hoja11!N48+Hoja12!N48+Hoja13!N48</f>
        <v>0</v>
      </c>
      <c r="O48" s="1404">
        <f>+'ENERO '!O48+FEBRERO!O48+MARZO!O48+ABRIL!O48+Hoja6!O48+Hoja7!O48+Hoja8!O48+Hoja9!O48+Hoja10!O48+Hoja11!O48+Hoja12!O48+Hoja13!O48</f>
        <v>0</v>
      </c>
      <c r="P48" s="1404">
        <f>+'ENERO '!P48+FEBRERO!P48+MARZO!P48+ABRIL!P48+Hoja6!P48+Hoja7!P48+Hoja8!P48+Hoja9!P48+Hoja10!P48+Hoja11!P48+Hoja12!P48+Hoja13!P48</f>
        <v>0</v>
      </c>
      <c r="Q48" s="1404">
        <f>+'ENERO '!Q48+FEBRERO!Q48+MARZO!Q48+ABRIL!Q48+Hoja6!Q48+Hoja7!Q48+Hoja8!Q48+Hoja9!Q48+Hoja10!Q48+Hoja11!Q48+Hoja12!Q48+Hoja13!Q48</f>
        <v>481</v>
      </c>
      <c r="R48" s="1404">
        <f>+'ENERO '!R48+FEBRERO!R48+MARZO!R48+ABRIL!R48+Hoja6!R48+Hoja7!R48+Hoja8!R48+Hoja9!R48+Hoja10!R48+Hoja11!R48+Hoja12!R48+Hoja13!R48</f>
        <v>239</v>
      </c>
      <c r="S48" s="1404">
        <f>+'ENERO '!S48+FEBRERO!S48+MARZO!S48+ABRIL!S48+Hoja6!S48+Hoja7!S48+Hoja8!S48+Hoja9!S48+Hoja10!S48+Hoja11!S48+Hoja12!S48+Hoja13!S48</f>
        <v>242</v>
      </c>
      <c r="T48" s="1404">
        <f>+'ENERO '!T48+FEBRERO!T48+MARZO!T48+ABRIL!T48+Hoja6!T48+Hoja7!T48+Hoja8!T48+Hoja9!T48+Hoja10!T48+Hoja11!T48+Hoja12!T48+Hoja13!T48</f>
        <v>0</v>
      </c>
      <c r="U48" s="1404">
        <f>+'ENERO '!U48+FEBRERO!U48+MARZO!U48+ABRIL!U48+Hoja6!U48+Hoja7!U48+Hoja8!U48+Hoja9!U48+Hoja10!U48+Hoja11!U48+Hoja12!U48+Hoja13!U48</f>
        <v>189</v>
      </c>
      <c r="V48" s="1404">
        <f>+'ENERO '!V48+FEBRERO!V48+MARZO!V48+ABRIL!V48+Hoja6!V48+Hoja7!V48+Hoja8!V48+Hoja9!V48+Hoja10!V48+Hoja11!V48+Hoja12!V48+Hoja13!V48</f>
        <v>0</v>
      </c>
      <c r="W48" s="1404">
        <f>+'ENERO '!W48+FEBRERO!W48+MARZO!W48+ABRIL!W48+Hoja6!W48+Hoja7!W48+Hoja8!W48+Hoja9!W48+Hoja10!W48+Hoja11!W48+Hoja12!W48+Hoja13!W48</f>
        <v>0</v>
      </c>
      <c r="X48" s="1404">
        <f>+'ENERO '!X48+FEBRERO!X48+MARZO!X48+ABRIL!X48+Hoja6!X48+Hoja7!X48+Hoja8!X48+Hoja9!X48+Hoja10!X48+Hoja11!X48+Hoja12!X48+Hoja13!X48</f>
        <v>247</v>
      </c>
      <c r="Y48" s="1404">
        <f>+'ENERO '!Y48+FEBRERO!Y48+MARZO!Y48+ABRIL!Y48+Hoja6!Y48+Hoja7!Y48+Hoja8!Y48+Hoja9!Y48+Hoja10!Y48+Hoja11!Y48+Hoja12!Y48+Hoja13!Y48</f>
        <v>0</v>
      </c>
      <c r="Z48" s="1404">
        <f>+'ENERO '!Z48+FEBRERO!Z48+MARZO!Z48+ABRIL!Z48+Hoja6!Z48+Hoja7!Z48+Hoja8!Z48+Hoja9!Z48+Hoja10!Z48+Hoja11!Z48+Hoja12!Z48+Hoja13!Z48</f>
        <v>0</v>
      </c>
      <c r="AA48" s="1404">
        <f>+'ENERO '!AA48+FEBRERO!AA48+MARZO!AA48+ABRIL!AA48+Hoja6!AA48+Hoja7!AA48+Hoja8!AA48+Hoja9!AA48+Hoja10!AA48+Hoja11!AA48+Hoja12!AA48+Hoja13!AA48</f>
        <v>6</v>
      </c>
      <c r="AB48" s="1404">
        <f>+'ENERO '!AB48+FEBRERO!AB48+MARZO!AB48+ABRIL!AB48+Hoja6!AB48+Hoja7!AB48+Hoja8!AB48+Hoja9!AB48+Hoja10!AB48+Hoja11!AB48+Hoja12!AB48+Hoja13!AB48</f>
        <v>0</v>
      </c>
      <c r="AC48" s="1404">
        <f>+'ENERO '!AC48+FEBRERO!AC48+MARZO!AC48+ABRIL!AC48+Hoja6!AC48+Hoja7!AC48+Hoja8!AC48+Hoja9!AC48+Hoja10!AC48+Hoja11!AC48+Hoja12!AC48+Hoja13!AC48</f>
        <v>115</v>
      </c>
      <c r="AD48" s="1337"/>
      <c r="AE48" s="1404">
        <f>+'ENERO '!AE48+FEBRERO!AE48+MARZO!AE48+ABRIL!AE48+Hoja6!AE48+Hoja7!AE48+Hoja8!AE48+Hoja9!AE48+Hoja10!AE48+Hoja11!AE48+Hoja12!AE48+Hoja13!AE48</f>
        <v>0</v>
      </c>
      <c r="AF48" s="1404">
        <f>+'ENERO '!AF48+FEBRERO!AF48+MARZO!AF48+ABRIL!AF48+Hoja6!AF48+Hoja7!AF48+Hoja8!AF48+Hoja9!AF48+Hoja10!AF48+Hoja11!AF48+Hoja12!AF48+Hoja13!AF48</f>
        <v>0</v>
      </c>
      <c r="AG48" s="233"/>
      <c r="AH48" s="219"/>
      <c r="AI48" s="219"/>
      <c r="AJ48" s="236"/>
      <c r="AK48" s="231"/>
      <c r="AL48" s="229"/>
      <c r="AM48" s="237"/>
      <c r="AN48" s="223"/>
      <c r="AO48" s="236"/>
      <c r="AP48" s="240"/>
      <c r="AQ48" s="241"/>
      <c r="AR48" s="245" t="s">
        <v>151</v>
      </c>
      <c r="AS48" s="154"/>
      <c r="AT48" s="154"/>
      <c r="AU48" s="154"/>
      <c r="AV48" s="154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250" t="s">
        <v>152</v>
      </c>
      <c r="BU48" s="250" t="s">
        <v>152</v>
      </c>
      <c r="BV48" s="250" t="s">
        <v>152</v>
      </c>
      <c r="BW48" s="250" t="s">
        <v>152</v>
      </c>
      <c r="BX48" s="250" t="s">
        <v>152</v>
      </c>
      <c r="BY48" s="250" t="s">
        <v>152</v>
      </c>
      <c r="BZ48" s="176" t="s">
        <v>152</v>
      </c>
      <c r="CA48" s="172"/>
      <c r="CB48" s="253">
        <v>0</v>
      </c>
      <c r="CC48" s="253">
        <v>0</v>
      </c>
      <c r="CD48" s="253">
        <v>0</v>
      </c>
      <c r="CE48" s="253">
        <v>0</v>
      </c>
      <c r="CF48" s="253">
        <v>0</v>
      </c>
      <c r="CG48" s="253" t="s">
        <v>152</v>
      </c>
      <c r="CH48" s="253">
        <v>0</v>
      </c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68"/>
      <c r="DD48" s="168"/>
    </row>
    <row r="49" spans="1:108" x14ac:dyDescent="0.25">
      <c r="A49" s="198" t="s">
        <v>83</v>
      </c>
      <c r="B49" s="1404">
        <f>+'ENERO '!B49+FEBRERO!B49+MARZO!B49+ABRIL!B49+Hoja6!B49+Hoja7!B49+Hoja8!B49+Hoja9!B49+Hoja10!B49+Hoja11!B49+Hoja12!B49+Hoja13!B49</f>
        <v>714</v>
      </c>
      <c r="C49" s="1404">
        <f>+'ENERO '!C49+FEBRERO!C49+MARZO!C49+ABRIL!C49+Hoja6!C49+Hoja7!C49+Hoja8!C49+Hoja9!C49+Hoja10!C49+Hoja11!C49+Hoja12!C49+Hoja13!C49</f>
        <v>0</v>
      </c>
      <c r="D49" s="1404">
        <f>+'ENERO '!D49+FEBRERO!D49+MARZO!D49+ABRIL!D49+Hoja6!D49+Hoja7!D49+Hoja8!D49+Hoja9!D49+Hoja10!D49+Hoja11!D49+Hoja12!D49+Hoja13!D49</f>
        <v>0</v>
      </c>
      <c r="E49" s="1404">
        <f>+'ENERO '!E49+FEBRERO!E49+MARZO!E49+ABRIL!E49+Hoja6!E49+Hoja7!E49+Hoja8!E49+Hoja9!E49+Hoja10!E49+Hoja11!E49+Hoja12!E49+Hoja13!E49</f>
        <v>8</v>
      </c>
      <c r="F49" s="1404">
        <f>+'ENERO '!F49+FEBRERO!F49+MARZO!F49+ABRIL!F49+Hoja6!F49+Hoja7!F49+Hoja8!F49+Hoja9!F49+Hoja10!F49+Hoja11!F49+Hoja12!F49+Hoja13!F49</f>
        <v>38</v>
      </c>
      <c r="G49" s="1404">
        <f>+'ENERO '!G49+FEBRERO!G49+MARZO!G49+ABRIL!G49+Hoja6!G49+Hoja7!G49+Hoja8!G49+Hoja9!G49+Hoja10!G49+Hoja11!G49+Hoja12!G49+Hoja13!G49</f>
        <v>639</v>
      </c>
      <c r="H49" s="1404">
        <f>+'ENERO '!H49+FEBRERO!H49+MARZO!H49+ABRIL!H49+Hoja6!H49+Hoja7!H49+Hoja8!H49+Hoja9!H49+Hoja10!H49+Hoja11!H49+Hoja12!H49+Hoja13!H49</f>
        <v>29</v>
      </c>
      <c r="I49" s="1404">
        <f>+'ENERO '!I49+FEBRERO!I49+MARZO!I49+ABRIL!I49+Hoja6!I49+Hoja7!I49+Hoja8!I49+Hoja9!I49+Hoja10!I49+Hoja11!I49+Hoja12!I49+Hoja13!I49</f>
        <v>0</v>
      </c>
      <c r="J49" s="1404">
        <f>+'ENERO '!J49+FEBRERO!J49+MARZO!J49+ABRIL!J49+Hoja6!J49+Hoja7!J49+Hoja8!J49+Hoja9!J49+Hoja10!J49+Hoja11!J49+Hoja12!J49+Hoja13!J49</f>
        <v>714</v>
      </c>
      <c r="K49" s="1404">
        <f>+'ENERO '!K49+FEBRERO!K49+MARZO!K49+ABRIL!K49+Hoja6!K49+Hoja7!K49+Hoja8!K49+Hoja9!K49+Hoja10!K49+Hoja11!K49+Hoja12!K49+Hoja13!K49</f>
        <v>0</v>
      </c>
      <c r="L49" s="1404">
        <f>+'ENERO '!L49+FEBRERO!L49+MARZO!L49+ABRIL!L49+Hoja6!L49+Hoja7!L49+Hoja8!L49+Hoja9!L49+Hoja10!L49+Hoja11!L49+Hoja12!L49+Hoja13!L49</f>
        <v>714</v>
      </c>
      <c r="M49" s="1404">
        <f>+'ENERO '!M49+FEBRERO!M49+MARZO!M49+ABRIL!M49+Hoja6!M49+Hoja7!M49+Hoja8!M49+Hoja9!M49+Hoja10!M49+Hoja11!M49+Hoja12!M49+Hoja13!M49</f>
        <v>0</v>
      </c>
      <c r="N49" s="1404">
        <f>+'ENERO '!N49+FEBRERO!N49+MARZO!N49+ABRIL!N49+Hoja6!N49+Hoja7!N49+Hoja8!N49+Hoja9!N49+Hoja10!N49+Hoja11!N49+Hoja12!N49+Hoja13!N49</f>
        <v>0</v>
      </c>
      <c r="O49" s="1404">
        <f>+'ENERO '!O49+FEBRERO!O49+MARZO!O49+ABRIL!O49+Hoja6!O49+Hoja7!O49+Hoja8!O49+Hoja9!O49+Hoja10!O49+Hoja11!O49+Hoja12!O49+Hoja13!O49</f>
        <v>0</v>
      </c>
      <c r="P49" s="1404">
        <f>+'ENERO '!P49+FEBRERO!P49+MARZO!P49+ABRIL!P49+Hoja6!P49+Hoja7!P49+Hoja8!P49+Hoja9!P49+Hoja10!P49+Hoja11!P49+Hoja12!P49+Hoja13!P49</f>
        <v>0</v>
      </c>
      <c r="Q49" s="1404">
        <f>+'ENERO '!Q49+FEBRERO!Q49+MARZO!Q49+ABRIL!Q49+Hoja6!Q49+Hoja7!Q49+Hoja8!Q49+Hoja9!Q49+Hoja10!Q49+Hoja11!Q49+Hoja12!Q49+Hoja13!Q49</f>
        <v>271</v>
      </c>
      <c r="R49" s="1404">
        <f>+'ENERO '!R49+FEBRERO!R49+MARZO!R49+ABRIL!R49+Hoja6!R49+Hoja7!R49+Hoja8!R49+Hoja9!R49+Hoja10!R49+Hoja11!R49+Hoja12!R49+Hoja13!R49</f>
        <v>0</v>
      </c>
      <c r="S49" s="1404">
        <f>+'ENERO '!S49+FEBRERO!S49+MARZO!S49+ABRIL!S49+Hoja6!S49+Hoja7!S49+Hoja8!S49+Hoja9!S49+Hoja10!S49+Hoja11!S49+Hoja12!S49+Hoja13!S49</f>
        <v>270</v>
      </c>
      <c r="T49" s="1404">
        <f>+'ENERO '!T49+FEBRERO!T49+MARZO!T49+ABRIL!T49+Hoja6!T49+Hoja7!T49+Hoja8!T49+Hoja9!T49+Hoja10!T49+Hoja11!T49+Hoja12!T49+Hoja13!T49</f>
        <v>1</v>
      </c>
      <c r="U49" s="1404">
        <f>+'ENERO '!U49+FEBRERO!U49+MARZO!U49+ABRIL!U49+Hoja6!U49+Hoja7!U49+Hoja8!U49+Hoja9!U49+Hoja10!U49+Hoja11!U49+Hoja12!U49+Hoja13!U49</f>
        <v>0</v>
      </c>
      <c r="V49" s="1404">
        <f>+'ENERO '!V49+FEBRERO!V49+MARZO!V49+ABRIL!V49+Hoja6!V49+Hoja7!V49+Hoja8!V49+Hoja9!V49+Hoja10!V49+Hoja11!V49+Hoja12!V49+Hoja13!V49</f>
        <v>0</v>
      </c>
      <c r="W49" s="1404">
        <f>+'ENERO '!W49+FEBRERO!W49+MARZO!W49+ABRIL!W49+Hoja6!W49+Hoja7!W49+Hoja8!W49+Hoja9!W49+Hoja10!W49+Hoja11!W49+Hoja12!W49+Hoja13!W49</f>
        <v>0</v>
      </c>
      <c r="X49" s="1404">
        <f>+'ENERO '!X49+FEBRERO!X49+MARZO!X49+ABRIL!X49+Hoja6!X49+Hoja7!X49+Hoja8!X49+Hoja9!X49+Hoja10!X49+Hoja11!X49+Hoja12!X49+Hoja13!X49</f>
        <v>121</v>
      </c>
      <c r="Y49" s="1404">
        <f>+'ENERO '!Y49+FEBRERO!Y49+MARZO!Y49+ABRIL!Y49+Hoja6!Y49+Hoja7!Y49+Hoja8!Y49+Hoja9!Y49+Hoja10!Y49+Hoja11!Y49+Hoja12!Y49+Hoja13!Y49</f>
        <v>0</v>
      </c>
      <c r="Z49" s="1404">
        <f>+'ENERO '!Z49+FEBRERO!Z49+MARZO!Z49+ABRIL!Z49+Hoja6!Z49+Hoja7!Z49+Hoja8!Z49+Hoja9!Z49+Hoja10!Z49+Hoja11!Z49+Hoja12!Z49+Hoja13!Z49</f>
        <v>0</v>
      </c>
      <c r="AA49" s="1404">
        <f>+'ENERO '!AA49+FEBRERO!AA49+MARZO!AA49+ABRIL!AA49+Hoja6!AA49+Hoja7!AA49+Hoja8!AA49+Hoja9!AA49+Hoja10!AA49+Hoja11!AA49+Hoja12!AA49+Hoja13!AA49</f>
        <v>2</v>
      </c>
      <c r="AB49" s="1404">
        <f>+'ENERO '!AB49+FEBRERO!AB49+MARZO!AB49+ABRIL!AB49+Hoja6!AB49+Hoja7!AB49+Hoja8!AB49+Hoja9!AB49+Hoja10!AB49+Hoja11!AB49+Hoja12!AB49+Hoja13!AB49</f>
        <v>0</v>
      </c>
      <c r="AC49" s="1404">
        <f>+'ENERO '!AC49+FEBRERO!AC49+MARZO!AC49+ABRIL!AC49+Hoja6!AC49+Hoja7!AC49+Hoja8!AC49+Hoja9!AC49+Hoja10!AC49+Hoja11!AC49+Hoja12!AC49+Hoja13!AC49</f>
        <v>99</v>
      </c>
      <c r="AD49" s="1346"/>
      <c r="AE49" s="1404">
        <f>+'ENERO '!AE49+FEBRERO!AE49+MARZO!AE49+ABRIL!AE49+Hoja6!AE49+Hoja7!AE49+Hoja8!AE49+Hoja9!AE49+Hoja10!AE49+Hoja11!AE49+Hoja12!AE49+Hoja13!AE49</f>
        <v>0</v>
      </c>
      <c r="AF49" s="1404">
        <f>+'ENERO '!AF49+FEBRERO!AF49+MARZO!AF49+ABRIL!AF49+Hoja6!AF49+Hoja7!AF49+Hoja8!AF49+Hoja9!AF49+Hoja10!AF49+Hoja11!AF49+Hoja12!AF49+Hoja13!AF49</f>
        <v>0</v>
      </c>
      <c r="AG49" s="233"/>
      <c r="AH49" s="219"/>
      <c r="AI49" s="219"/>
      <c r="AJ49" s="236"/>
      <c r="AK49" s="231"/>
      <c r="AL49" s="229"/>
      <c r="AM49" s="237"/>
      <c r="AN49" s="223"/>
      <c r="AO49" s="236"/>
      <c r="AP49" s="240"/>
      <c r="AQ49" s="241"/>
      <c r="AR49" s="245" t="s">
        <v>151</v>
      </c>
      <c r="AS49" s="154"/>
      <c r="AT49" s="154"/>
      <c r="AU49" s="154"/>
      <c r="AV49" s="154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250" t="s">
        <v>152</v>
      </c>
      <c r="BU49" s="250" t="s">
        <v>152</v>
      </c>
      <c r="BV49" s="250" t="s">
        <v>152</v>
      </c>
      <c r="BW49" s="250" t="s">
        <v>152</v>
      </c>
      <c r="BX49" s="250" t="s">
        <v>152</v>
      </c>
      <c r="BY49" s="250" t="s">
        <v>152</v>
      </c>
      <c r="BZ49" s="176" t="s">
        <v>152</v>
      </c>
      <c r="CA49" s="172"/>
      <c r="CB49" s="253">
        <v>0</v>
      </c>
      <c r="CC49" s="253">
        <v>0</v>
      </c>
      <c r="CD49" s="253">
        <v>0</v>
      </c>
      <c r="CE49" s="253">
        <v>0</v>
      </c>
      <c r="CF49" s="253">
        <v>0</v>
      </c>
      <c r="CG49" s="253" t="s">
        <v>152</v>
      </c>
      <c r="CH49" s="253">
        <v>0</v>
      </c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68"/>
      <c r="DD49" s="168"/>
    </row>
    <row r="50" spans="1:108" x14ac:dyDescent="0.25">
      <c r="A50" s="178" t="s">
        <v>84</v>
      </c>
      <c r="B50" s="1404">
        <f>+'ENERO '!B50+FEBRERO!B50+MARZO!B50+ABRIL!B50+Hoja6!B50+Hoja7!B50+Hoja8!B50+Hoja9!B50+Hoja10!B50+Hoja11!B50+Hoja12!B50+Hoja13!B50</f>
        <v>2538</v>
      </c>
      <c r="C50" s="1404">
        <f>+'ENERO '!C50+FEBRERO!C50+MARZO!C50+ABRIL!C50+Hoja6!C50+Hoja7!C50+Hoja8!C50+Hoja9!C50+Hoja10!C50+Hoja11!C50+Hoja12!C50+Hoja13!C50</f>
        <v>401</v>
      </c>
      <c r="D50" s="1404">
        <f>+'ENERO '!D50+FEBRERO!D50+MARZO!D50+ABRIL!D50+Hoja6!D50+Hoja7!D50+Hoja8!D50+Hoja9!D50+Hoja10!D50+Hoja11!D50+Hoja12!D50+Hoja13!D50</f>
        <v>61</v>
      </c>
      <c r="E50" s="1404">
        <f>+'ENERO '!E50+FEBRERO!E50+MARZO!E50+ABRIL!E50+Hoja6!E50+Hoja7!E50+Hoja8!E50+Hoja9!E50+Hoja10!E50+Hoja11!E50+Hoja12!E50+Hoja13!E50</f>
        <v>38</v>
      </c>
      <c r="F50" s="1404">
        <f>+'ENERO '!F50+FEBRERO!F50+MARZO!F50+ABRIL!F50+Hoja6!F50+Hoja7!F50+Hoja8!F50+Hoja9!F50+Hoja10!F50+Hoja11!F50+Hoja12!F50+Hoja13!F50</f>
        <v>35</v>
      </c>
      <c r="G50" s="1404">
        <f>+'ENERO '!G50+FEBRERO!G50+MARZO!G50+ABRIL!G50+Hoja6!G50+Hoja7!G50+Hoja8!G50+Hoja9!G50+Hoja10!G50+Hoja11!G50+Hoja12!G50+Hoja13!G50</f>
        <v>1084</v>
      </c>
      <c r="H50" s="1404">
        <f>+'ENERO '!H50+FEBRERO!H50+MARZO!H50+ABRIL!H50+Hoja6!H50+Hoja7!H50+Hoja8!H50+Hoja9!H50+Hoja10!H50+Hoja11!H50+Hoja12!H50+Hoja13!H50</f>
        <v>919</v>
      </c>
      <c r="I50" s="1404">
        <f>+'ENERO '!I50+FEBRERO!I50+MARZO!I50+ABRIL!I50+Hoja6!I50+Hoja7!I50+Hoja8!I50+Hoja9!I50+Hoja10!I50+Hoja11!I50+Hoja12!I50+Hoja13!I50</f>
        <v>462</v>
      </c>
      <c r="J50" s="1404">
        <f>+'ENERO '!J50+FEBRERO!J50+MARZO!J50+ABRIL!J50+Hoja6!J50+Hoja7!J50+Hoja8!J50+Hoja9!J50+Hoja10!J50+Hoja11!J50+Hoja12!J50+Hoja13!J50</f>
        <v>2076</v>
      </c>
      <c r="K50" s="1404">
        <f>+'ENERO '!K50+FEBRERO!K50+MARZO!K50+ABRIL!K50+Hoja6!K50+Hoja7!K50+Hoja8!K50+Hoja9!K50+Hoja10!K50+Hoja11!K50+Hoja12!K50+Hoja13!K50</f>
        <v>1252</v>
      </c>
      <c r="L50" s="1404">
        <f>+'ENERO '!L50+FEBRERO!L50+MARZO!L50+ABRIL!L50+Hoja6!L50+Hoja7!L50+Hoja8!L50+Hoja9!L50+Hoja10!L50+Hoja11!L50+Hoja12!L50+Hoja13!L50</f>
        <v>1286</v>
      </c>
      <c r="M50" s="1404">
        <f>+'ENERO '!M50+FEBRERO!M50+MARZO!M50+ABRIL!M50+Hoja6!M50+Hoja7!M50+Hoja8!M50+Hoja9!M50+Hoja10!M50+Hoja11!M50+Hoja12!M50+Hoja13!M50</f>
        <v>199</v>
      </c>
      <c r="N50" s="1404">
        <f>+'ENERO '!N50+FEBRERO!N50+MARZO!N50+ABRIL!N50+Hoja6!N50+Hoja7!N50+Hoja8!N50+Hoja9!N50+Hoja10!N50+Hoja11!N50+Hoja12!N50+Hoja13!N50</f>
        <v>56</v>
      </c>
      <c r="O50" s="1404">
        <f>+'ENERO '!O50+FEBRERO!O50+MARZO!O50+ABRIL!O50+Hoja6!O50+Hoja7!O50+Hoja8!O50+Hoja9!O50+Hoja10!O50+Hoja11!O50+Hoja12!O50+Hoja13!O50</f>
        <v>120</v>
      </c>
      <c r="P50" s="1404">
        <f>+'ENERO '!P50+FEBRERO!P50+MARZO!P50+ABRIL!P50+Hoja6!P50+Hoja7!P50+Hoja8!P50+Hoja9!P50+Hoja10!P50+Hoja11!P50+Hoja12!P50+Hoja13!P50</f>
        <v>23</v>
      </c>
      <c r="Q50" s="1404">
        <f>+'ENERO '!Q50+FEBRERO!Q50+MARZO!Q50+ABRIL!Q50+Hoja6!Q50+Hoja7!Q50+Hoja8!Q50+Hoja9!Q50+Hoja10!Q50+Hoja11!Q50+Hoja12!Q50+Hoja13!Q50</f>
        <v>932</v>
      </c>
      <c r="R50" s="1404">
        <f>+'ENERO '!R50+FEBRERO!R50+MARZO!R50+ABRIL!R50+Hoja6!R50+Hoja7!R50+Hoja8!R50+Hoja9!R50+Hoja10!R50+Hoja11!R50+Hoja12!R50+Hoja13!R50</f>
        <v>347</v>
      </c>
      <c r="S50" s="1404">
        <f>+'ENERO '!S50+FEBRERO!S50+MARZO!S50+ABRIL!S50+Hoja6!S50+Hoja7!S50+Hoja8!S50+Hoja9!S50+Hoja10!S50+Hoja11!S50+Hoja12!S50+Hoja13!S50</f>
        <v>306</v>
      </c>
      <c r="T50" s="1404">
        <f>+'ENERO '!T50+FEBRERO!T50+MARZO!T50+ABRIL!T50+Hoja6!T50+Hoja7!T50+Hoja8!T50+Hoja9!T50+Hoja10!T50+Hoja11!T50+Hoja12!T50+Hoja13!T50</f>
        <v>279</v>
      </c>
      <c r="U50" s="1404">
        <f>+'ENERO '!U50+FEBRERO!U50+MARZO!U50+ABRIL!U50+Hoja6!U50+Hoja7!U50+Hoja8!U50+Hoja9!U50+Hoja10!U50+Hoja11!U50+Hoja12!U50+Hoja13!U50</f>
        <v>249</v>
      </c>
      <c r="V50" s="1404">
        <f>+'ENERO '!V50+FEBRERO!V50+MARZO!V50+ABRIL!V50+Hoja6!V50+Hoja7!V50+Hoja8!V50+Hoja9!V50+Hoja10!V50+Hoja11!V50+Hoja12!V50+Hoja13!V50</f>
        <v>66</v>
      </c>
      <c r="W50" s="1404">
        <f>+'ENERO '!W50+FEBRERO!W50+MARZO!W50+ABRIL!W50+Hoja6!W50+Hoja7!W50+Hoja8!W50+Hoja9!W50+Hoja10!W50+Hoja11!W50+Hoja12!W50+Hoja13!W50</f>
        <v>106</v>
      </c>
      <c r="X50" s="1404">
        <f>+'ENERO '!X50+FEBRERO!X50+MARZO!X50+ABRIL!X50+Hoja6!X50+Hoja7!X50+Hoja8!X50+Hoja9!X50+Hoja10!X50+Hoja11!X50+Hoja12!X50+Hoja13!X50</f>
        <v>434</v>
      </c>
      <c r="Y50" s="1404">
        <f>+'ENERO '!Y50+FEBRERO!Y50+MARZO!Y50+ABRIL!Y50+Hoja6!Y50+Hoja7!Y50+Hoja8!Y50+Hoja9!Y50+Hoja10!Y50+Hoja11!Y50+Hoja12!Y50+Hoja13!Y50</f>
        <v>26</v>
      </c>
      <c r="Z50" s="1404">
        <f>+'ENERO '!Z50+FEBRERO!Z50+MARZO!Z50+ABRIL!Z50+Hoja6!Z50+Hoja7!Z50+Hoja8!Z50+Hoja9!Z50+Hoja10!Z50+Hoja11!Z50+Hoja12!Z50+Hoja13!Z50</f>
        <v>6</v>
      </c>
      <c r="AA50" s="1404">
        <f>+'ENERO '!AA50+FEBRERO!AA50+MARZO!AA50+ABRIL!AA50+Hoja6!AA50+Hoja7!AA50+Hoja8!AA50+Hoja9!AA50+Hoja10!AA50+Hoja11!AA50+Hoja12!AA50+Hoja13!AA50</f>
        <v>0</v>
      </c>
      <c r="AB50" s="1404">
        <f>+'ENERO '!AB50+FEBRERO!AB50+MARZO!AB50+ABRIL!AB50+Hoja6!AB50+Hoja7!AB50+Hoja8!AB50+Hoja9!AB50+Hoja10!AB50+Hoja11!AB50+Hoja12!AB50+Hoja13!AB50</f>
        <v>121</v>
      </c>
      <c r="AC50" s="1404">
        <f>+'ENERO '!AC50+FEBRERO!AC50+MARZO!AC50+ABRIL!AC50+Hoja6!AC50+Hoja7!AC50+Hoja8!AC50+Hoja9!AC50+Hoja10!AC50+Hoja11!AC50+Hoja12!AC50+Hoja13!AC50</f>
        <v>308</v>
      </c>
      <c r="AD50" s="1337"/>
      <c r="AE50" s="1404">
        <f>+'ENERO '!AE50+FEBRERO!AE50+MARZO!AE50+ABRIL!AE50+Hoja6!AE50+Hoja7!AE50+Hoja8!AE50+Hoja9!AE50+Hoja10!AE50+Hoja11!AE50+Hoja12!AE50+Hoja13!AE50</f>
        <v>425</v>
      </c>
      <c r="AF50" s="1404">
        <f>+'ENERO '!AF50+FEBRERO!AF50+MARZO!AF50+ABRIL!AF50+Hoja6!AF50+Hoja7!AF50+Hoja8!AF50+Hoja9!AF50+Hoja10!AF50+Hoja11!AF50+Hoja12!AF50+Hoja13!AF50</f>
        <v>0</v>
      </c>
      <c r="AG50" s="233"/>
      <c r="AH50" s="219"/>
      <c r="AI50" s="219"/>
      <c r="AJ50" s="236"/>
      <c r="AK50" s="231"/>
      <c r="AL50" s="229"/>
      <c r="AM50" s="237"/>
      <c r="AN50" s="223"/>
      <c r="AO50" s="236"/>
      <c r="AP50" s="240"/>
      <c r="AQ50" s="241"/>
      <c r="AR50" s="245" t="s">
        <v>151</v>
      </c>
      <c r="AS50" s="154"/>
      <c r="AT50" s="154"/>
      <c r="AU50" s="154"/>
      <c r="AV50" s="154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250" t="s">
        <v>152</v>
      </c>
      <c r="BU50" s="250" t="s">
        <v>152</v>
      </c>
      <c r="BV50" s="250" t="s">
        <v>152</v>
      </c>
      <c r="BW50" s="250" t="s">
        <v>152</v>
      </c>
      <c r="BX50" s="250" t="s">
        <v>152</v>
      </c>
      <c r="BY50" s="250" t="s">
        <v>152</v>
      </c>
      <c r="BZ50" s="176" t="s">
        <v>152</v>
      </c>
      <c r="CA50" s="176" t="s">
        <v>152</v>
      </c>
      <c r="CB50" s="253">
        <v>0</v>
      </c>
      <c r="CC50" s="253">
        <v>0</v>
      </c>
      <c r="CD50" s="253">
        <v>0</v>
      </c>
      <c r="CE50" s="253">
        <v>0</v>
      </c>
      <c r="CF50" s="253">
        <v>0</v>
      </c>
      <c r="CG50" s="253" t="s">
        <v>152</v>
      </c>
      <c r="CH50" s="253">
        <v>0</v>
      </c>
      <c r="CI50" s="253">
        <v>0</v>
      </c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68"/>
      <c r="DD50" s="168"/>
    </row>
    <row r="51" spans="1:108" x14ac:dyDescent="0.25">
      <c r="A51" s="178" t="s">
        <v>85</v>
      </c>
      <c r="B51" s="1404">
        <f>+'ENERO '!B51+FEBRERO!B51+MARZO!B51+ABRIL!B51+Hoja6!B51+Hoja7!B51+Hoja8!B51+Hoja9!B51+Hoja10!B51+Hoja11!B51+Hoja12!B51+Hoja13!B51</f>
        <v>0</v>
      </c>
      <c r="C51" s="1404">
        <f>+'ENERO '!C51+FEBRERO!C51+MARZO!C51+ABRIL!C51+Hoja6!C51+Hoja7!C51+Hoja8!C51+Hoja9!C51+Hoja10!C51+Hoja11!C51+Hoja12!C51+Hoja13!C51</f>
        <v>0</v>
      </c>
      <c r="D51" s="1404">
        <f>+'ENERO '!D51+FEBRERO!D51+MARZO!D51+ABRIL!D51+Hoja6!D51+Hoja7!D51+Hoja8!D51+Hoja9!D51+Hoja10!D51+Hoja11!D51+Hoja12!D51+Hoja13!D51</f>
        <v>0</v>
      </c>
      <c r="E51" s="1404">
        <f>+'ENERO '!E51+FEBRERO!E51+MARZO!E51+ABRIL!E51+Hoja6!E51+Hoja7!E51+Hoja8!E51+Hoja9!E51+Hoja10!E51+Hoja11!E51+Hoja12!E51+Hoja13!E51</f>
        <v>0</v>
      </c>
      <c r="F51" s="1404">
        <f>+'ENERO '!F51+FEBRERO!F51+MARZO!F51+ABRIL!F51+Hoja6!F51+Hoja7!F51+Hoja8!F51+Hoja9!F51+Hoja10!F51+Hoja11!F51+Hoja12!F51+Hoja13!F51</f>
        <v>0</v>
      </c>
      <c r="G51" s="1404">
        <f>+'ENERO '!G51+FEBRERO!G51+MARZO!G51+ABRIL!G51+Hoja6!G51+Hoja7!G51+Hoja8!G51+Hoja9!G51+Hoja10!G51+Hoja11!G51+Hoja12!G51+Hoja13!G51</f>
        <v>0</v>
      </c>
      <c r="H51" s="1404">
        <f>+'ENERO '!H51+FEBRERO!H51+MARZO!H51+ABRIL!H51+Hoja6!H51+Hoja7!H51+Hoja8!H51+Hoja9!H51+Hoja10!H51+Hoja11!H51+Hoja12!H51+Hoja13!H51</f>
        <v>0</v>
      </c>
      <c r="I51" s="1404">
        <f>+'ENERO '!I51+FEBRERO!I51+MARZO!I51+ABRIL!I51+Hoja6!I51+Hoja7!I51+Hoja8!I51+Hoja9!I51+Hoja10!I51+Hoja11!I51+Hoja12!I51+Hoja13!I51</f>
        <v>0</v>
      </c>
      <c r="J51" s="1404">
        <f>+'ENERO '!J51+FEBRERO!J51+MARZO!J51+ABRIL!J51+Hoja6!J51+Hoja7!J51+Hoja8!J51+Hoja9!J51+Hoja10!J51+Hoja11!J51+Hoja12!J51+Hoja13!J51</f>
        <v>0</v>
      </c>
      <c r="K51" s="1404">
        <f>+'ENERO '!K51+FEBRERO!K51+MARZO!K51+ABRIL!K51+Hoja6!K51+Hoja7!K51+Hoja8!K51+Hoja9!K51+Hoja10!K51+Hoja11!K51+Hoja12!K51+Hoja13!K51</f>
        <v>0</v>
      </c>
      <c r="L51" s="1404">
        <f>+'ENERO '!L51+FEBRERO!L51+MARZO!L51+ABRIL!L51+Hoja6!L51+Hoja7!L51+Hoja8!L51+Hoja9!L51+Hoja10!L51+Hoja11!L51+Hoja12!L51+Hoja13!L51</f>
        <v>0</v>
      </c>
      <c r="M51" s="1404">
        <f>+'ENERO '!M51+FEBRERO!M51+MARZO!M51+ABRIL!M51+Hoja6!M51+Hoja7!M51+Hoja8!M51+Hoja9!M51+Hoja10!M51+Hoja11!M51+Hoja12!M51+Hoja13!M51</f>
        <v>0</v>
      </c>
      <c r="N51" s="1404">
        <f>+'ENERO '!N51+FEBRERO!N51+MARZO!N51+ABRIL!N51+Hoja6!N51+Hoja7!N51+Hoja8!N51+Hoja9!N51+Hoja10!N51+Hoja11!N51+Hoja12!N51+Hoja13!N51</f>
        <v>0</v>
      </c>
      <c r="O51" s="1404">
        <f>+'ENERO '!O51+FEBRERO!O51+MARZO!O51+ABRIL!O51+Hoja6!O51+Hoja7!O51+Hoja8!O51+Hoja9!O51+Hoja10!O51+Hoja11!O51+Hoja12!O51+Hoja13!O51</f>
        <v>0</v>
      </c>
      <c r="P51" s="1404">
        <f>+'ENERO '!P51+FEBRERO!P51+MARZO!P51+ABRIL!P51+Hoja6!P51+Hoja7!P51+Hoja8!P51+Hoja9!P51+Hoja10!P51+Hoja11!P51+Hoja12!P51+Hoja13!P51</f>
        <v>0</v>
      </c>
      <c r="Q51" s="1404">
        <f>+'ENERO '!Q51+FEBRERO!Q51+MARZO!Q51+ABRIL!Q51+Hoja6!Q51+Hoja7!Q51+Hoja8!Q51+Hoja9!Q51+Hoja10!Q51+Hoja11!Q51+Hoja12!Q51+Hoja13!Q51</f>
        <v>0</v>
      </c>
      <c r="R51" s="1404">
        <f>+'ENERO '!R51+FEBRERO!R51+MARZO!R51+ABRIL!R51+Hoja6!R51+Hoja7!R51+Hoja8!R51+Hoja9!R51+Hoja10!R51+Hoja11!R51+Hoja12!R51+Hoja13!R51</f>
        <v>0</v>
      </c>
      <c r="S51" s="1404">
        <f>+'ENERO '!S51+FEBRERO!S51+MARZO!S51+ABRIL!S51+Hoja6!S51+Hoja7!S51+Hoja8!S51+Hoja9!S51+Hoja10!S51+Hoja11!S51+Hoja12!S51+Hoja13!S51</f>
        <v>0</v>
      </c>
      <c r="T51" s="1404">
        <f>+'ENERO '!T51+FEBRERO!T51+MARZO!T51+ABRIL!T51+Hoja6!T51+Hoja7!T51+Hoja8!T51+Hoja9!T51+Hoja10!T51+Hoja11!T51+Hoja12!T51+Hoja13!T51</f>
        <v>0</v>
      </c>
      <c r="U51" s="1404">
        <f>+'ENERO '!U51+FEBRERO!U51+MARZO!U51+ABRIL!U51+Hoja6!U51+Hoja7!U51+Hoja8!U51+Hoja9!U51+Hoja10!U51+Hoja11!U51+Hoja12!U51+Hoja13!U51</f>
        <v>0</v>
      </c>
      <c r="V51" s="1404">
        <f>+'ENERO '!V51+FEBRERO!V51+MARZO!V51+ABRIL!V51+Hoja6!V51+Hoja7!V51+Hoja8!V51+Hoja9!V51+Hoja10!V51+Hoja11!V51+Hoja12!V51+Hoja13!V51</f>
        <v>0</v>
      </c>
      <c r="W51" s="1404">
        <f>+'ENERO '!W51+FEBRERO!W51+MARZO!W51+ABRIL!W51+Hoja6!W51+Hoja7!W51+Hoja8!W51+Hoja9!W51+Hoja10!W51+Hoja11!W51+Hoja12!W51+Hoja13!W51</f>
        <v>0</v>
      </c>
      <c r="X51" s="1404">
        <f>+'ENERO '!X51+FEBRERO!X51+MARZO!X51+ABRIL!X51+Hoja6!X51+Hoja7!X51+Hoja8!X51+Hoja9!X51+Hoja10!X51+Hoja11!X51+Hoja12!X51+Hoja13!X51</f>
        <v>0</v>
      </c>
      <c r="Y51" s="1404">
        <f>+'ENERO '!Y51+FEBRERO!Y51+MARZO!Y51+ABRIL!Y51+Hoja6!Y51+Hoja7!Y51+Hoja8!Y51+Hoja9!Y51+Hoja10!Y51+Hoja11!Y51+Hoja12!Y51+Hoja13!Y51</f>
        <v>0</v>
      </c>
      <c r="Z51" s="1404">
        <f>+'ENERO '!Z51+FEBRERO!Z51+MARZO!Z51+ABRIL!Z51+Hoja6!Z51+Hoja7!Z51+Hoja8!Z51+Hoja9!Z51+Hoja10!Z51+Hoja11!Z51+Hoja12!Z51+Hoja13!Z51</f>
        <v>0</v>
      </c>
      <c r="AA51" s="1404">
        <f>+'ENERO '!AA51+FEBRERO!AA51+MARZO!AA51+ABRIL!AA51+Hoja6!AA51+Hoja7!AA51+Hoja8!AA51+Hoja9!AA51+Hoja10!AA51+Hoja11!AA51+Hoja12!AA51+Hoja13!AA51</f>
        <v>0</v>
      </c>
      <c r="AB51" s="1404">
        <f>+'ENERO '!AB51+FEBRERO!AB51+MARZO!AB51+ABRIL!AB51+Hoja6!AB51+Hoja7!AB51+Hoja8!AB51+Hoja9!AB51+Hoja10!AB51+Hoja11!AB51+Hoja12!AB51+Hoja13!AB51</f>
        <v>0</v>
      </c>
      <c r="AC51" s="1404">
        <f>+'ENERO '!AC51+FEBRERO!AC51+MARZO!AC51+ABRIL!AC51+Hoja6!AC51+Hoja7!AC51+Hoja8!AC51+Hoja9!AC51+Hoja10!AC51+Hoja11!AC51+Hoja12!AC51+Hoja13!AC51</f>
        <v>0</v>
      </c>
      <c r="AD51" s="1346"/>
      <c r="AE51" s="1404">
        <f>+'ENERO '!AE51+FEBRERO!AE51+MARZO!AE51+ABRIL!AE51+Hoja6!AE51+Hoja7!AE51+Hoja8!AE51+Hoja9!AE51+Hoja10!AE51+Hoja11!AE51+Hoja12!AE51+Hoja13!AE51</f>
        <v>0</v>
      </c>
      <c r="AF51" s="1404">
        <f>+'ENERO '!AF51+FEBRERO!AF51+MARZO!AF51+ABRIL!AF51+Hoja6!AF51+Hoja7!AF51+Hoja8!AF51+Hoja9!AF51+Hoja10!AF51+Hoja11!AF51+Hoja12!AF51+Hoja13!AF51</f>
        <v>0</v>
      </c>
      <c r="AG51" s="233"/>
      <c r="AH51" s="219"/>
      <c r="AI51" s="219"/>
      <c r="AJ51" s="236"/>
      <c r="AK51" s="231"/>
      <c r="AL51" s="229"/>
      <c r="AM51" s="237"/>
      <c r="AN51" s="223"/>
      <c r="AO51" s="236"/>
      <c r="AP51" s="240"/>
      <c r="AQ51" s="241"/>
      <c r="AR51" s="245" t="s">
        <v>151</v>
      </c>
      <c r="AS51" s="154"/>
      <c r="AT51" s="154"/>
      <c r="AU51" s="154"/>
      <c r="AV51" s="154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250" t="s">
        <v>152</v>
      </c>
      <c r="BU51" s="250" t="s">
        <v>152</v>
      </c>
      <c r="BV51" s="250" t="s">
        <v>152</v>
      </c>
      <c r="BW51" s="250" t="s">
        <v>152</v>
      </c>
      <c r="BX51" s="250" t="s">
        <v>152</v>
      </c>
      <c r="BY51" s="250" t="s">
        <v>152</v>
      </c>
      <c r="BZ51" s="176" t="s">
        <v>152</v>
      </c>
      <c r="CA51" s="176" t="s">
        <v>152</v>
      </c>
      <c r="CB51" s="253">
        <v>0</v>
      </c>
      <c r="CC51" s="253">
        <v>0</v>
      </c>
      <c r="CD51" s="253">
        <v>0</v>
      </c>
      <c r="CE51" s="253">
        <v>0</v>
      </c>
      <c r="CF51" s="253">
        <v>0</v>
      </c>
      <c r="CG51" s="253" t="s">
        <v>152</v>
      </c>
      <c r="CH51" s="253">
        <v>0</v>
      </c>
      <c r="CI51" s="253">
        <v>0</v>
      </c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68"/>
      <c r="DD51" s="168"/>
    </row>
    <row r="52" spans="1:108" x14ac:dyDescent="0.25">
      <c r="A52" s="178" t="s">
        <v>86</v>
      </c>
      <c r="B52" s="1404">
        <f>+'ENERO '!B52+FEBRERO!B52+MARZO!B52+ABRIL!B52+Hoja6!B52+Hoja7!B52+Hoja8!B52+Hoja9!B52+Hoja10!B52+Hoja11!B52+Hoja12!B52+Hoja13!B52</f>
        <v>803</v>
      </c>
      <c r="C52" s="1404">
        <f>+'ENERO '!C52+FEBRERO!C52+MARZO!C52+ABRIL!C52+Hoja6!C52+Hoja7!C52+Hoja8!C52+Hoja9!C52+Hoja10!C52+Hoja11!C52+Hoja12!C52+Hoja13!C52</f>
        <v>227</v>
      </c>
      <c r="D52" s="1404">
        <f>+'ENERO '!D52+FEBRERO!D52+MARZO!D52+ABRIL!D52+Hoja6!D52+Hoja7!D52+Hoja8!D52+Hoja9!D52+Hoja10!D52+Hoja11!D52+Hoja12!D52+Hoja13!D52</f>
        <v>82</v>
      </c>
      <c r="E52" s="1404">
        <f>+'ENERO '!E52+FEBRERO!E52+MARZO!E52+ABRIL!E52+Hoja6!E52+Hoja7!E52+Hoja8!E52+Hoja9!E52+Hoja10!E52+Hoja11!E52+Hoja12!E52+Hoja13!E52</f>
        <v>37</v>
      </c>
      <c r="F52" s="1404">
        <f>+'ENERO '!F52+FEBRERO!F52+MARZO!F52+ABRIL!F52+Hoja6!F52+Hoja7!F52+Hoja8!F52+Hoja9!F52+Hoja10!F52+Hoja11!F52+Hoja12!F52+Hoja13!F52</f>
        <v>18</v>
      </c>
      <c r="G52" s="1404">
        <f>+'ENERO '!G52+FEBRERO!G52+MARZO!G52+ABRIL!G52+Hoja6!G52+Hoja7!G52+Hoja8!G52+Hoja9!G52+Hoja10!G52+Hoja11!G52+Hoja12!G52+Hoja13!G52</f>
        <v>201</v>
      </c>
      <c r="H52" s="1404">
        <f>+'ENERO '!H52+FEBRERO!H52+MARZO!H52+ABRIL!H52+Hoja6!H52+Hoja7!H52+Hoja8!H52+Hoja9!H52+Hoja10!H52+Hoja11!H52+Hoja12!H52+Hoja13!H52</f>
        <v>238</v>
      </c>
      <c r="I52" s="1404">
        <f>+'ENERO '!I52+FEBRERO!I52+MARZO!I52+ABRIL!I52+Hoja6!I52+Hoja7!I52+Hoja8!I52+Hoja9!I52+Hoja10!I52+Hoja11!I52+Hoja12!I52+Hoja13!I52</f>
        <v>309</v>
      </c>
      <c r="J52" s="1404">
        <f>+'ENERO '!J52+FEBRERO!J52+MARZO!J52+ABRIL!J52+Hoja6!J52+Hoja7!J52+Hoja8!J52+Hoja9!J52+Hoja10!J52+Hoja11!J52+Hoja12!J52+Hoja13!J52</f>
        <v>494</v>
      </c>
      <c r="K52" s="1404">
        <f>+'ENERO '!K52+FEBRERO!K52+MARZO!K52+ABRIL!K52+Hoja6!K52+Hoja7!K52+Hoja8!K52+Hoja9!K52+Hoja10!K52+Hoja11!K52+Hoja12!K52+Hoja13!K52</f>
        <v>427</v>
      </c>
      <c r="L52" s="1404">
        <f>+'ENERO '!L52+FEBRERO!L52+MARZO!L52+ABRIL!L52+Hoja6!L52+Hoja7!L52+Hoja8!L52+Hoja9!L52+Hoja10!L52+Hoja11!L52+Hoja12!L52+Hoja13!L52</f>
        <v>376</v>
      </c>
      <c r="M52" s="1404">
        <f>+'ENERO '!M52+FEBRERO!M52+MARZO!M52+ABRIL!M52+Hoja6!M52+Hoja7!M52+Hoja8!M52+Hoja9!M52+Hoja10!M52+Hoja11!M52+Hoja12!M52+Hoja13!M52</f>
        <v>97</v>
      </c>
      <c r="N52" s="1404">
        <f>+'ENERO '!N52+FEBRERO!N52+MARZO!N52+ABRIL!N52+Hoja6!N52+Hoja7!N52+Hoja8!N52+Hoja9!N52+Hoja10!N52+Hoja11!N52+Hoja12!N52+Hoja13!N52</f>
        <v>43</v>
      </c>
      <c r="O52" s="1404">
        <f>+'ENERO '!O52+FEBRERO!O52+MARZO!O52+ABRIL!O52+Hoja6!O52+Hoja7!O52+Hoja8!O52+Hoja9!O52+Hoja10!O52+Hoja11!O52+Hoja12!O52+Hoja13!O52</f>
        <v>36</v>
      </c>
      <c r="P52" s="1404">
        <f>+'ENERO '!P52+FEBRERO!P52+MARZO!P52+ABRIL!P52+Hoja6!P52+Hoja7!P52+Hoja8!P52+Hoja9!P52+Hoja10!P52+Hoja11!P52+Hoja12!P52+Hoja13!P52</f>
        <v>18</v>
      </c>
      <c r="Q52" s="1404">
        <f>+'ENERO '!Q52+FEBRERO!Q52+MARZO!Q52+ABRIL!Q52+Hoja6!Q52+Hoja7!Q52+Hoja8!Q52+Hoja9!Q52+Hoja10!Q52+Hoja11!Q52+Hoja12!Q52+Hoja13!Q52</f>
        <v>235</v>
      </c>
      <c r="R52" s="1404">
        <f>+'ENERO '!R52+FEBRERO!R52+MARZO!R52+ABRIL!R52+Hoja6!R52+Hoja7!R52+Hoja8!R52+Hoja9!R52+Hoja10!R52+Hoja11!R52+Hoja12!R52+Hoja13!R52</f>
        <v>72</v>
      </c>
      <c r="S52" s="1404">
        <f>+'ENERO '!S52+FEBRERO!S52+MARZO!S52+ABRIL!S52+Hoja6!S52+Hoja7!S52+Hoja8!S52+Hoja9!S52+Hoja10!S52+Hoja11!S52+Hoja12!S52+Hoja13!S52</f>
        <v>139</v>
      </c>
      <c r="T52" s="1404">
        <f>+'ENERO '!T52+FEBRERO!T52+MARZO!T52+ABRIL!T52+Hoja6!T52+Hoja7!T52+Hoja8!T52+Hoja9!T52+Hoja10!T52+Hoja11!T52+Hoja12!T52+Hoja13!T52</f>
        <v>24</v>
      </c>
      <c r="U52" s="1404">
        <f>+'ENERO '!U52+FEBRERO!U52+MARZO!U52+ABRIL!U52+Hoja6!U52+Hoja7!U52+Hoja8!U52+Hoja9!U52+Hoja10!U52+Hoja11!U52+Hoja12!U52+Hoja13!U52</f>
        <v>0</v>
      </c>
      <c r="V52" s="1404">
        <f>+'ENERO '!V52+FEBRERO!V52+MARZO!V52+ABRIL!V52+Hoja6!V52+Hoja7!V52+Hoja8!V52+Hoja9!V52+Hoja10!V52+Hoja11!V52+Hoja12!V52+Hoja13!V52</f>
        <v>0</v>
      </c>
      <c r="W52" s="1404">
        <f>+'ENERO '!W52+FEBRERO!W52+MARZO!W52+ABRIL!W52+Hoja6!W52+Hoja7!W52+Hoja8!W52+Hoja9!W52+Hoja10!W52+Hoja11!W52+Hoja12!W52+Hoja13!W52</f>
        <v>64</v>
      </c>
      <c r="X52" s="1404">
        <f>+'ENERO '!X52+FEBRERO!X52+MARZO!X52+ABRIL!X52+Hoja6!X52+Hoja7!X52+Hoja8!X52+Hoja9!X52+Hoja10!X52+Hoja11!X52+Hoja12!X52+Hoja13!X52</f>
        <v>119</v>
      </c>
      <c r="Y52" s="1404">
        <f>+'ENERO '!Y52+FEBRERO!Y52+MARZO!Y52+ABRIL!Y52+Hoja6!Y52+Hoja7!Y52+Hoja8!Y52+Hoja9!Y52+Hoja10!Y52+Hoja11!Y52+Hoja12!Y52+Hoja13!Y52</f>
        <v>0</v>
      </c>
      <c r="Z52" s="1404">
        <f>+'ENERO '!Z52+FEBRERO!Z52+MARZO!Z52+ABRIL!Z52+Hoja6!Z52+Hoja7!Z52+Hoja8!Z52+Hoja9!Z52+Hoja10!Z52+Hoja11!Z52+Hoja12!Z52+Hoja13!Z52</f>
        <v>3</v>
      </c>
      <c r="AA52" s="1404">
        <f>+'ENERO '!AA52+FEBRERO!AA52+MARZO!AA52+ABRIL!AA52+Hoja6!AA52+Hoja7!AA52+Hoja8!AA52+Hoja9!AA52+Hoja10!AA52+Hoja11!AA52+Hoja12!AA52+Hoja13!AA52</f>
        <v>1</v>
      </c>
      <c r="AB52" s="1404">
        <f>+'ENERO '!AB52+FEBRERO!AB52+MARZO!AB52+ABRIL!AB52+Hoja6!AB52+Hoja7!AB52+Hoja8!AB52+Hoja9!AB52+Hoja10!AB52+Hoja11!AB52+Hoja12!AB52+Hoja13!AB52</f>
        <v>24</v>
      </c>
      <c r="AC52" s="1404">
        <f>+'ENERO '!AC52+FEBRERO!AC52+MARZO!AC52+ABRIL!AC52+Hoja6!AC52+Hoja7!AC52+Hoja8!AC52+Hoja9!AC52+Hoja10!AC52+Hoja11!AC52+Hoja12!AC52+Hoja13!AC52</f>
        <v>20</v>
      </c>
      <c r="AD52" s="1337"/>
      <c r="AE52" s="1404">
        <f>+'ENERO '!AE52+FEBRERO!AE52+MARZO!AE52+ABRIL!AE52+Hoja6!AE52+Hoja7!AE52+Hoja8!AE52+Hoja9!AE52+Hoja10!AE52+Hoja11!AE52+Hoja12!AE52+Hoja13!AE52</f>
        <v>0</v>
      </c>
      <c r="AF52" s="1404">
        <f>+'ENERO '!AF52+FEBRERO!AF52+MARZO!AF52+ABRIL!AF52+Hoja6!AF52+Hoja7!AF52+Hoja8!AF52+Hoja9!AF52+Hoja10!AF52+Hoja11!AF52+Hoja12!AF52+Hoja13!AF52</f>
        <v>0</v>
      </c>
      <c r="AG52" s="233"/>
      <c r="AH52" s="219"/>
      <c r="AI52" s="219"/>
      <c r="AJ52" s="236"/>
      <c r="AK52" s="231"/>
      <c r="AL52" s="229"/>
      <c r="AM52" s="237"/>
      <c r="AN52" s="223"/>
      <c r="AO52" s="236"/>
      <c r="AP52" s="240"/>
      <c r="AQ52" s="241"/>
      <c r="AR52" s="245" t="s">
        <v>151</v>
      </c>
      <c r="AS52" s="154"/>
      <c r="AT52" s="154"/>
      <c r="AU52" s="154"/>
      <c r="AV52" s="154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250" t="s">
        <v>152</v>
      </c>
      <c r="BU52" s="250" t="s">
        <v>152</v>
      </c>
      <c r="BV52" s="250" t="s">
        <v>152</v>
      </c>
      <c r="BW52" s="250" t="s">
        <v>152</v>
      </c>
      <c r="BX52" s="250" t="s">
        <v>152</v>
      </c>
      <c r="BY52" s="250" t="s">
        <v>152</v>
      </c>
      <c r="BZ52" s="176" t="s">
        <v>152</v>
      </c>
      <c r="CA52" s="176" t="s">
        <v>152</v>
      </c>
      <c r="CB52" s="253">
        <v>0</v>
      </c>
      <c r="CC52" s="253">
        <v>0</v>
      </c>
      <c r="CD52" s="253">
        <v>0</v>
      </c>
      <c r="CE52" s="253">
        <v>0</v>
      </c>
      <c r="CF52" s="253">
        <v>0</v>
      </c>
      <c r="CG52" s="253" t="s">
        <v>152</v>
      </c>
      <c r="CH52" s="253">
        <v>0</v>
      </c>
      <c r="CI52" s="253">
        <v>0</v>
      </c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68"/>
      <c r="DD52" s="168"/>
    </row>
    <row r="53" spans="1:108" x14ac:dyDescent="0.25">
      <c r="A53" s="178" t="s">
        <v>87</v>
      </c>
      <c r="B53" s="1404">
        <f>+'ENERO '!B53+FEBRERO!B53+MARZO!B53+ABRIL!B53+Hoja6!B53+Hoja7!B53+Hoja8!B53+Hoja9!B53+Hoja10!B53+Hoja11!B53+Hoja12!B53+Hoja13!B53</f>
        <v>0</v>
      </c>
      <c r="C53" s="1404">
        <f>+'ENERO '!C53+FEBRERO!C53+MARZO!C53+ABRIL!C53+Hoja6!C53+Hoja7!C53+Hoja8!C53+Hoja9!C53+Hoja10!C53+Hoja11!C53+Hoja12!C53+Hoja13!C53</f>
        <v>0</v>
      </c>
      <c r="D53" s="1404">
        <f>+'ENERO '!D53+FEBRERO!D53+MARZO!D53+ABRIL!D53+Hoja6!D53+Hoja7!D53+Hoja8!D53+Hoja9!D53+Hoja10!D53+Hoja11!D53+Hoja12!D53+Hoja13!D53</f>
        <v>0</v>
      </c>
      <c r="E53" s="1404">
        <f>+'ENERO '!E53+FEBRERO!E53+MARZO!E53+ABRIL!E53+Hoja6!E53+Hoja7!E53+Hoja8!E53+Hoja9!E53+Hoja10!E53+Hoja11!E53+Hoja12!E53+Hoja13!E53</f>
        <v>0</v>
      </c>
      <c r="F53" s="1404">
        <f>+'ENERO '!F53+FEBRERO!F53+MARZO!F53+ABRIL!F53+Hoja6!F53+Hoja7!F53+Hoja8!F53+Hoja9!F53+Hoja10!F53+Hoja11!F53+Hoja12!F53+Hoja13!F53</f>
        <v>0</v>
      </c>
      <c r="G53" s="1404">
        <f>+'ENERO '!G53+FEBRERO!G53+MARZO!G53+ABRIL!G53+Hoja6!G53+Hoja7!G53+Hoja8!G53+Hoja9!G53+Hoja10!G53+Hoja11!G53+Hoja12!G53+Hoja13!G53</f>
        <v>0</v>
      </c>
      <c r="H53" s="1404">
        <f>+'ENERO '!H53+FEBRERO!H53+MARZO!H53+ABRIL!H53+Hoja6!H53+Hoja7!H53+Hoja8!H53+Hoja9!H53+Hoja10!H53+Hoja11!H53+Hoja12!H53+Hoja13!H53</f>
        <v>0</v>
      </c>
      <c r="I53" s="1404">
        <f>+'ENERO '!I53+FEBRERO!I53+MARZO!I53+ABRIL!I53+Hoja6!I53+Hoja7!I53+Hoja8!I53+Hoja9!I53+Hoja10!I53+Hoja11!I53+Hoja12!I53+Hoja13!I53</f>
        <v>0</v>
      </c>
      <c r="J53" s="1404">
        <f>+'ENERO '!J53+FEBRERO!J53+MARZO!J53+ABRIL!J53+Hoja6!J53+Hoja7!J53+Hoja8!J53+Hoja9!J53+Hoja10!J53+Hoja11!J53+Hoja12!J53+Hoja13!J53</f>
        <v>0</v>
      </c>
      <c r="K53" s="1404">
        <f>+'ENERO '!K53+FEBRERO!K53+MARZO!K53+ABRIL!K53+Hoja6!K53+Hoja7!K53+Hoja8!K53+Hoja9!K53+Hoja10!K53+Hoja11!K53+Hoja12!K53+Hoja13!K53</f>
        <v>0</v>
      </c>
      <c r="L53" s="1404">
        <f>+'ENERO '!L53+FEBRERO!L53+MARZO!L53+ABRIL!L53+Hoja6!L53+Hoja7!L53+Hoja8!L53+Hoja9!L53+Hoja10!L53+Hoja11!L53+Hoja12!L53+Hoja13!L53</f>
        <v>0</v>
      </c>
      <c r="M53" s="1404">
        <f>+'ENERO '!M53+FEBRERO!M53+MARZO!M53+ABRIL!M53+Hoja6!M53+Hoja7!M53+Hoja8!M53+Hoja9!M53+Hoja10!M53+Hoja11!M53+Hoja12!M53+Hoja13!M53</f>
        <v>0</v>
      </c>
      <c r="N53" s="1404">
        <f>+'ENERO '!N53+FEBRERO!N53+MARZO!N53+ABRIL!N53+Hoja6!N53+Hoja7!N53+Hoja8!N53+Hoja9!N53+Hoja10!N53+Hoja11!N53+Hoja12!N53+Hoja13!N53</f>
        <v>0</v>
      </c>
      <c r="O53" s="1404">
        <f>+'ENERO '!O53+FEBRERO!O53+MARZO!O53+ABRIL!O53+Hoja6!O53+Hoja7!O53+Hoja8!O53+Hoja9!O53+Hoja10!O53+Hoja11!O53+Hoja12!O53+Hoja13!O53</f>
        <v>0</v>
      </c>
      <c r="P53" s="1404">
        <f>+'ENERO '!P53+FEBRERO!P53+MARZO!P53+ABRIL!P53+Hoja6!P53+Hoja7!P53+Hoja8!P53+Hoja9!P53+Hoja10!P53+Hoja11!P53+Hoja12!P53+Hoja13!P53</f>
        <v>0</v>
      </c>
      <c r="Q53" s="1404">
        <f>+'ENERO '!Q53+FEBRERO!Q53+MARZO!Q53+ABRIL!Q53+Hoja6!Q53+Hoja7!Q53+Hoja8!Q53+Hoja9!Q53+Hoja10!Q53+Hoja11!Q53+Hoja12!Q53+Hoja13!Q53</f>
        <v>0</v>
      </c>
      <c r="R53" s="1404">
        <f>+'ENERO '!R53+FEBRERO!R53+MARZO!R53+ABRIL!R53+Hoja6!R53+Hoja7!R53+Hoja8!R53+Hoja9!R53+Hoja10!R53+Hoja11!R53+Hoja12!R53+Hoja13!R53</f>
        <v>0</v>
      </c>
      <c r="S53" s="1404">
        <f>+'ENERO '!S53+FEBRERO!S53+MARZO!S53+ABRIL!S53+Hoja6!S53+Hoja7!S53+Hoja8!S53+Hoja9!S53+Hoja10!S53+Hoja11!S53+Hoja12!S53+Hoja13!S53</f>
        <v>0</v>
      </c>
      <c r="T53" s="1404">
        <f>+'ENERO '!T53+FEBRERO!T53+MARZO!T53+ABRIL!T53+Hoja6!T53+Hoja7!T53+Hoja8!T53+Hoja9!T53+Hoja10!T53+Hoja11!T53+Hoja12!T53+Hoja13!T53</f>
        <v>0</v>
      </c>
      <c r="U53" s="1404">
        <f>+'ENERO '!U53+FEBRERO!U53+MARZO!U53+ABRIL!U53+Hoja6!U53+Hoja7!U53+Hoja8!U53+Hoja9!U53+Hoja10!U53+Hoja11!U53+Hoja12!U53+Hoja13!U53</f>
        <v>0</v>
      </c>
      <c r="V53" s="1404">
        <f>+'ENERO '!V53+FEBRERO!V53+MARZO!V53+ABRIL!V53+Hoja6!V53+Hoja7!V53+Hoja8!V53+Hoja9!V53+Hoja10!V53+Hoja11!V53+Hoja12!V53+Hoja13!V53</f>
        <v>0</v>
      </c>
      <c r="W53" s="1404">
        <f>+'ENERO '!W53+FEBRERO!W53+MARZO!W53+ABRIL!W53+Hoja6!W53+Hoja7!W53+Hoja8!W53+Hoja9!W53+Hoja10!W53+Hoja11!W53+Hoja12!W53+Hoja13!W53</f>
        <v>0</v>
      </c>
      <c r="X53" s="1404">
        <f>+'ENERO '!X53+FEBRERO!X53+MARZO!X53+ABRIL!X53+Hoja6!X53+Hoja7!X53+Hoja8!X53+Hoja9!X53+Hoja10!X53+Hoja11!X53+Hoja12!X53+Hoja13!X53</f>
        <v>0</v>
      </c>
      <c r="Y53" s="1404">
        <f>+'ENERO '!Y53+FEBRERO!Y53+MARZO!Y53+ABRIL!Y53+Hoja6!Y53+Hoja7!Y53+Hoja8!Y53+Hoja9!Y53+Hoja10!Y53+Hoja11!Y53+Hoja12!Y53+Hoja13!Y53</f>
        <v>0</v>
      </c>
      <c r="Z53" s="1404">
        <f>+'ENERO '!Z53+FEBRERO!Z53+MARZO!Z53+ABRIL!Z53+Hoja6!Z53+Hoja7!Z53+Hoja8!Z53+Hoja9!Z53+Hoja10!Z53+Hoja11!Z53+Hoja12!Z53+Hoja13!Z53</f>
        <v>0</v>
      </c>
      <c r="AA53" s="1404">
        <f>+'ENERO '!AA53+FEBRERO!AA53+MARZO!AA53+ABRIL!AA53+Hoja6!AA53+Hoja7!AA53+Hoja8!AA53+Hoja9!AA53+Hoja10!AA53+Hoja11!AA53+Hoja12!AA53+Hoja13!AA53</f>
        <v>0</v>
      </c>
      <c r="AB53" s="1404">
        <f>+'ENERO '!AB53+FEBRERO!AB53+MARZO!AB53+ABRIL!AB53+Hoja6!AB53+Hoja7!AB53+Hoja8!AB53+Hoja9!AB53+Hoja10!AB53+Hoja11!AB53+Hoja12!AB53+Hoja13!AB53</f>
        <v>0</v>
      </c>
      <c r="AC53" s="1404">
        <f>+'ENERO '!AC53+FEBRERO!AC53+MARZO!AC53+ABRIL!AC53+Hoja6!AC53+Hoja7!AC53+Hoja8!AC53+Hoja9!AC53+Hoja10!AC53+Hoja11!AC53+Hoja12!AC53+Hoja13!AC53</f>
        <v>0</v>
      </c>
      <c r="AD53" s="1346"/>
      <c r="AE53" s="1404">
        <f>+'ENERO '!AE53+FEBRERO!AE53+MARZO!AE53+ABRIL!AE53+Hoja6!AE53+Hoja7!AE53+Hoja8!AE53+Hoja9!AE53+Hoja10!AE53+Hoja11!AE53+Hoja12!AE53+Hoja13!AE53</f>
        <v>0</v>
      </c>
      <c r="AF53" s="1404">
        <f>+'ENERO '!AF53+FEBRERO!AF53+MARZO!AF53+ABRIL!AF53+Hoja6!AF53+Hoja7!AF53+Hoja8!AF53+Hoja9!AF53+Hoja10!AF53+Hoja11!AF53+Hoja12!AF53+Hoja13!AF53</f>
        <v>0</v>
      </c>
      <c r="AG53" s="233"/>
      <c r="AH53" s="219"/>
      <c r="AI53" s="219"/>
      <c r="AJ53" s="236"/>
      <c r="AK53" s="231"/>
      <c r="AL53" s="229"/>
      <c r="AM53" s="237"/>
      <c r="AN53" s="223"/>
      <c r="AO53" s="236"/>
      <c r="AP53" s="234"/>
      <c r="AQ53" s="241"/>
      <c r="AR53" s="245" t="s">
        <v>151</v>
      </c>
      <c r="AS53" s="154"/>
      <c r="AT53" s="154"/>
      <c r="AU53" s="154"/>
      <c r="AV53" s="154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250" t="s">
        <v>152</v>
      </c>
      <c r="BU53" s="250" t="s">
        <v>152</v>
      </c>
      <c r="BV53" s="250" t="s">
        <v>152</v>
      </c>
      <c r="BW53" s="250" t="s">
        <v>152</v>
      </c>
      <c r="BX53" s="250" t="s">
        <v>152</v>
      </c>
      <c r="BY53" s="250" t="s">
        <v>152</v>
      </c>
      <c r="BZ53" s="176" t="s">
        <v>152</v>
      </c>
      <c r="CA53" s="172"/>
      <c r="CB53" s="253">
        <v>0</v>
      </c>
      <c r="CC53" s="253">
        <v>0</v>
      </c>
      <c r="CD53" s="253">
        <v>0</v>
      </c>
      <c r="CE53" s="253">
        <v>0</v>
      </c>
      <c r="CF53" s="253">
        <v>0</v>
      </c>
      <c r="CG53" s="253" t="s">
        <v>152</v>
      </c>
      <c r="CH53" s="253">
        <v>0</v>
      </c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68"/>
      <c r="DD53" s="168"/>
    </row>
    <row r="54" spans="1:108" x14ac:dyDescent="0.25">
      <c r="A54" s="178" t="s">
        <v>88</v>
      </c>
      <c r="B54" s="1404">
        <f>+'ENERO '!B54+FEBRERO!B54+MARZO!B54+ABRIL!B54+Hoja6!B54+Hoja7!B54+Hoja8!B54+Hoja9!B54+Hoja10!B54+Hoja11!B54+Hoja12!B54+Hoja13!B54</f>
        <v>1713</v>
      </c>
      <c r="C54" s="1404">
        <f>+'ENERO '!C54+FEBRERO!C54+MARZO!C54+ABRIL!C54+Hoja6!C54+Hoja7!C54+Hoja8!C54+Hoja9!C54+Hoja10!C54+Hoja11!C54+Hoja12!C54+Hoja13!C54</f>
        <v>327</v>
      </c>
      <c r="D54" s="1404">
        <f>+'ENERO '!D54+FEBRERO!D54+MARZO!D54+ABRIL!D54+Hoja6!D54+Hoja7!D54+Hoja8!D54+Hoja9!D54+Hoja10!D54+Hoja11!D54+Hoja12!D54+Hoja13!D54</f>
        <v>174</v>
      </c>
      <c r="E54" s="1404">
        <f>+'ENERO '!E54+FEBRERO!E54+MARZO!E54+ABRIL!E54+Hoja6!E54+Hoja7!E54+Hoja8!E54+Hoja9!E54+Hoja10!E54+Hoja11!E54+Hoja12!E54+Hoja13!E54</f>
        <v>78</v>
      </c>
      <c r="F54" s="1404">
        <f>+'ENERO '!F54+FEBRERO!F54+MARZO!F54+ABRIL!F54+Hoja6!F54+Hoja7!F54+Hoja8!F54+Hoja9!F54+Hoja10!F54+Hoja11!F54+Hoja12!F54+Hoja13!F54</f>
        <v>52</v>
      </c>
      <c r="G54" s="1404">
        <f>+'ENERO '!G54+FEBRERO!G54+MARZO!G54+ABRIL!G54+Hoja6!G54+Hoja7!G54+Hoja8!G54+Hoja9!G54+Hoja10!G54+Hoja11!G54+Hoja12!G54+Hoja13!G54</f>
        <v>810</v>
      </c>
      <c r="H54" s="1404">
        <f>+'ENERO '!H54+FEBRERO!H54+MARZO!H54+ABRIL!H54+Hoja6!H54+Hoja7!H54+Hoja8!H54+Hoja9!H54+Hoja10!H54+Hoja11!H54+Hoja12!H54+Hoja13!H54</f>
        <v>272</v>
      </c>
      <c r="I54" s="1404">
        <f>+'ENERO '!I54+FEBRERO!I54+MARZO!I54+ABRIL!I54+Hoja6!I54+Hoja7!I54+Hoja8!I54+Hoja9!I54+Hoja10!I54+Hoja11!I54+Hoja12!I54+Hoja13!I54</f>
        <v>501</v>
      </c>
      <c r="J54" s="1404">
        <f>+'ENERO '!J54+FEBRERO!J54+MARZO!J54+ABRIL!J54+Hoja6!J54+Hoja7!J54+Hoja8!J54+Hoja9!J54+Hoja10!J54+Hoja11!J54+Hoja12!J54+Hoja13!J54</f>
        <v>1212</v>
      </c>
      <c r="K54" s="1404">
        <f>+'ENERO '!K54+FEBRERO!K54+MARZO!K54+ABRIL!K54+Hoja6!K54+Hoja7!K54+Hoja8!K54+Hoja9!K54+Hoja10!K54+Hoja11!K54+Hoja12!K54+Hoja13!K54</f>
        <v>814</v>
      </c>
      <c r="L54" s="1404">
        <f>+'ENERO '!L54+FEBRERO!L54+MARZO!L54+ABRIL!L54+Hoja6!L54+Hoja7!L54+Hoja8!L54+Hoja9!L54+Hoja10!L54+Hoja11!L54+Hoja12!L54+Hoja13!L54</f>
        <v>899</v>
      </c>
      <c r="M54" s="1404">
        <f>+'ENERO '!M54+FEBRERO!M54+MARZO!M54+ABRIL!M54+Hoja6!M54+Hoja7!M54+Hoja8!M54+Hoja9!M54+Hoja10!M54+Hoja11!M54+Hoja12!M54+Hoja13!M54</f>
        <v>254</v>
      </c>
      <c r="N54" s="1404">
        <f>+'ENERO '!N54+FEBRERO!N54+MARZO!N54+ABRIL!N54+Hoja6!N54+Hoja7!N54+Hoja8!N54+Hoja9!N54+Hoja10!N54+Hoja11!N54+Hoja12!N54+Hoja13!N54</f>
        <v>46</v>
      </c>
      <c r="O54" s="1404">
        <f>+'ENERO '!O54+FEBRERO!O54+MARZO!O54+ABRIL!O54+Hoja6!O54+Hoja7!O54+Hoja8!O54+Hoja9!O54+Hoja10!O54+Hoja11!O54+Hoja12!O54+Hoja13!O54</f>
        <v>139</v>
      </c>
      <c r="P54" s="1404">
        <f>+'ENERO '!P54+FEBRERO!P54+MARZO!P54+ABRIL!P54+Hoja6!P54+Hoja7!P54+Hoja8!P54+Hoja9!P54+Hoja10!P54+Hoja11!P54+Hoja12!P54+Hoja13!P54</f>
        <v>69</v>
      </c>
      <c r="Q54" s="1404">
        <f>+'ENERO '!Q54+FEBRERO!Q54+MARZO!Q54+ABRIL!Q54+Hoja6!Q54+Hoja7!Q54+Hoja8!Q54+Hoja9!Q54+Hoja10!Q54+Hoja11!Q54+Hoja12!Q54+Hoja13!Q54</f>
        <v>698</v>
      </c>
      <c r="R54" s="1404">
        <f>+'ENERO '!R54+FEBRERO!R54+MARZO!R54+ABRIL!R54+Hoja6!R54+Hoja7!R54+Hoja8!R54+Hoja9!R54+Hoja10!R54+Hoja11!R54+Hoja12!R54+Hoja13!R54</f>
        <v>204</v>
      </c>
      <c r="S54" s="1404">
        <f>+'ENERO '!S54+FEBRERO!S54+MARZO!S54+ABRIL!S54+Hoja6!S54+Hoja7!S54+Hoja8!S54+Hoja9!S54+Hoja10!S54+Hoja11!S54+Hoja12!S54+Hoja13!S54</f>
        <v>241</v>
      </c>
      <c r="T54" s="1404">
        <f>+'ENERO '!T54+FEBRERO!T54+MARZO!T54+ABRIL!T54+Hoja6!T54+Hoja7!T54+Hoja8!T54+Hoja9!T54+Hoja10!T54+Hoja11!T54+Hoja12!T54+Hoja13!T54</f>
        <v>253</v>
      </c>
      <c r="U54" s="1404">
        <f>+'ENERO '!U54+FEBRERO!U54+MARZO!U54+ABRIL!U54+Hoja6!U54+Hoja7!U54+Hoja8!U54+Hoja9!U54+Hoja10!U54+Hoja11!U54+Hoja12!U54+Hoja13!U54</f>
        <v>175</v>
      </c>
      <c r="V54" s="1404">
        <f>+'ENERO '!V54+FEBRERO!V54+MARZO!V54+ABRIL!V54+Hoja6!V54+Hoja7!V54+Hoja8!V54+Hoja9!V54+Hoja10!V54+Hoja11!V54+Hoja12!V54+Hoja13!V54</f>
        <v>306</v>
      </c>
      <c r="W54" s="1404">
        <f>+'ENERO '!W54+FEBRERO!W54+MARZO!W54+ABRIL!W54+Hoja6!W54+Hoja7!W54+Hoja8!W54+Hoja9!W54+Hoja10!W54+Hoja11!W54+Hoja12!W54+Hoja13!W54</f>
        <v>100</v>
      </c>
      <c r="X54" s="1404">
        <f>+'ENERO '!X54+FEBRERO!X54+MARZO!X54+ABRIL!X54+Hoja6!X54+Hoja7!X54+Hoja8!X54+Hoja9!X54+Hoja10!X54+Hoja11!X54+Hoja12!X54+Hoja13!X54</f>
        <v>282</v>
      </c>
      <c r="Y54" s="1404">
        <f>+'ENERO '!Y54+FEBRERO!Y54+MARZO!Y54+ABRIL!Y54+Hoja6!Y54+Hoja7!Y54+Hoja8!Y54+Hoja9!Y54+Hoja10!Y54+Hoja11!Y54+Hoja12!Y54+Hoja13!Y54</f>
        <v>0</v>
      </c>
      <c r="Z54" s="1404">
        <f>+'ENERO '!Z54+FEBRERO!Z54+MARZO!Z54+ABRIL!Z54+Hoja6!Z54+Hoja7!Z54+Hoja8!Z54+Hoja9!Z54+Hoja10!Z54+Hoja11!Z54+Hoja12!Z54+Hoja13!Z54</f>
        <v>0</v>
      </c>
      <c r="AA54" s="1404">
        <f>+'ENERO '!AA54+FEBRERO!AA54+MARZO!AA54+ABRIL!AA54+Hoja6!AA54+Hoja7!AA54+Hoja8!AA54+Hoja9!AA54+Hoja10!AA54+Hoja11!AA54+Hoja12!AA54+Hoja13!AA54</f>
        <v>68</v>
      </c>
      <c r="AB54" s="1404">
        <f>+'ENERO '!AB54+FEBRERO!AB54+MARZO!AB54+ABRIL!AB54+Hoja6!AB54+Hoja7!AB54+Hoja8!AB54+Hoja9!AB54+Hoja10!AB54+Hoja11!AB54+Hoja12!AB54+Hoja13!AB54</f>
        <v>184</v>
      </c>
      <c r="AC54" s="1404">
        <f>+'ENERO '!AC54+FEBRERO!AC54+MARZO!AC54+ABRIL!AC54+Hoja6!AC54+Hoja7!AC54+Hoja8!AC54+Hoja9!AC54+Hoja10!AC54+Hoja11!AC54+Hoja12!AC54+Hoja13!AC54</f>
        <v>274</v>
      </c>
      <c r="AD54" s="1337"/>
      <c r="AE54" s="1404">
        <f>+'ENERO '!AE54+FEBRERO!AE54+MARZO!AE54+ABRIL!AE54+Hoja6!AE54+Hoja7!AE54+Hoja8!AE54+Hoja9!AE54+Hoja10!AE54+Hoja11!AE54+Hoja12!AE54+Hoja13!AE54</f>
        <v>0</v>
      </c>
      <c r="AF54" s="1404">
        <f>+'ENERO '!AF54+FEBRERO!AF54+MARZO!AF54+ABRIL!AF54+Hoja6!AF54+Hoja7!AF54+Hoja8!AF54+Hoja9!AF54+Hoja10!AF54+Hoja11!AF54+Hoja12!AF54+Hoja13!AF54</f>
        <v>0</v>
      </c>
      <c r="AG54" s="233"/>
      <c r="AH54" s="219"/>
      <c r="AI54" s="219"/>
      <c r="AJ54" s="236"/>
      <c r="AK54" s="231"/>
      <c r="AL54" s="229"/>
      <c r="AM54" s="237"/>
      <c r="AN54" s="223"/>
      <c r="AO54" s="236"/>
      <c r="AP54" s="240"/>
      <c r="AQ54" s="241"/>
      <c r="AR54" s="245" t="s">
        <v>151</v>
      </c>
      <c r="AS54" s="154"/>
      <c r="AT54" s="154"/>
      <c r="AU54" s="154"/>
      <c r="AV54" s="154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250" t="s">
        <v>152</v>
      </c>
      <c r="BU54" s="250" t="s">
        <v>152</v>
      </c>
      <c r="BV54" s="250" t="s">
        <v>152</v>
      </c>
      <c r="BW54" s="250" t="s">
        <v>152</v>
      </c>
      <c r="BX54" s="250" t="s">
        <v>152</v>
      </c>
      <c r="BY54" s="250" t="s">
        <v>152</v>
      </c>
      <c r="BZ54" s="176" t="s">
        <v>152</v>
      </c>
      <c r="CA54" s="172"/>
      <c r="CB54" s="253">
        <v>0</v>
      </c>
      <c r="CC54" s="253">
        <v>0</v>
      </c>
      <c r="CD54" s="253">
        <v>0</v>
      </c>
      <c r="CE54" s="253">
        <v>0</v>
      </c>
      <c r="CF54" s="253">
        <v>0</v>
      </c>
      <c r="CG54" s="253" t="s">
        <v>152</v>
      </c>
      <c r="CH54" s="253">
        <v>0</v>
      </c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68"/>
      <c r="DD54" s="168"/>
    </row>
    <row r="55" spans="1:108" x14ac:dyDescent="0.25">
      <c r="A55" s="178" t="s">
        <v>89</v>
      </c>
      <c r="B55" s="1404">
        <f>+'ENERO '!B55+FEBRERO!B55+MARZO!B55+ABRIL!B55+Hoja6!B55+Hoja7!B55+Hoja8!B55+Hoja9!B55+Hoja10!B55+Hoja11!B55+Hoja12!B55+Hoja13!B55</f>
        <v>677</v>
      </c>
      <c r="C55" s="1404">
        <f>+'ENERO '!C55+FEBRERO!C55+MARZO!C55+ABRIL!C55+Hoja6!C55+Hoja7!C55+Hoja8!C55+Hoja9!C55+Hoja10!C55+Hoja11!C55+Hoja12!C55+Hoja13!C55</f>
        <v>0</v>
      </c>
      <c r="D55" s="1404">
        <f>+'ENERO '!D55+FEBRERO!D55+MARZO!D55+ABRIL!D55+Hoja6!D55+Hoja7!D55+Hoja8!D55+Hoja9!D55+Hoja10!D55+Hoja11!D55+Hoja12!D55+Hoja13!D55</f>
        <v>0</v>
      </c>
      <c r="E55" s="1404">
        <f>+'ENERO '!E55+FEBRERO!E55+MARZO!E55+ABRIL!E55+Hoja6!E55+Hoja7!E55+Hoja8!E55+Hoja9!E55+Hoja10!E55+Hoja11!E55+Hoja12!E55+Hoja13!E55</f>
        <v>11</v>
      </c>
      <c r="F55" s="1404">
        <f>+'ENERO '!F55+FEBRERO!F55+MARZO!F55+ABRIL!F55+Hoja6!F55+Hoja7!F55+Hoja8!F55+Hoja9!F55+Hoja10!F55+Hoja11!F55+Hoja12!F55+Hoja13!F55</f>
        <v>6</v>
      </c>
      <c r="G55" s="1404">
        <f>+'ENERO '!G55+FEBRERO!G55+MARZO!G55+ABRIL!G55+Hoja6!G55+Hoja7!G55+Hoja8!G55+Hoja9!G55+Hoja10!G55+Hoja11!G55+Hoja12!G55+Hoja13!G55</f>
        <v>263</v>
      </c>
      <c r="H55" s="1404">
        <f>+'ENERO '!H55+FEBRERO!H55+MARZO!H55+ABRIL!H55+Hoja6!H55+Hoja7!H55+Hoja8!H55+Hoja9!H55+Hoja10!H55+Hoja11!H55+Hoja12!H55+Hoja13!H55</f>
        <v>397</v>
      </c>
      <c r="I55" s="1404">
        <f>+'ENERO '!I55+FEBRERO!I55+MARZO!I55+ABRIL!I55+Hoja6!I55+Hoja7!I55+Hoja8!I55+Hoja9!I55+Hoja10!I55+Hoja11!I55+Hoja12!I55+Hoja13!I55</f>
        <v>0</v>
      </c>
      <c r="J55" s="1404">
        <f>+'ENERO '!J55+FEBRERO!J55+MARZO!J55+ABRIL!J55+Hoja6!J55+Hoja7!J55+Hoja8!J55+Hoja9!J55+Hoja10!J55+Hoja11!J55+Hoja12!J55+Hoja13!J55</f>
        <v>677</v>
      </c>
      <c r="K55" s="1404">
        <f>+'ENERO '!K55+FEBRERO!K55+MARZO!K55+ABRIL!K55+Hoja6!K55+Hoja7!K55+Hoja8!K55+Hoja9!K55+Hoja10!K55+Hoja11!K55+Hoja12!K55+Hoja13!K55</f>
        <v>605</v>
      </c>
      <c r="L55" s="1404">
        <f>+'ENERO '!L55+FEBRERO!L55+MARZO!L55+ABRIL!L55+Hoja6!L55+Hoja7!L55+Hoja8!L55+Hoja9!L55+Hoja10!L55+Hoja11!L55+Hoja12!L55+Hoja13!L55</f>
        <v>72</v>
      </c>
      <c r="M55" s="1404">
        <f>+'ENERO '!M55+FEBRERO!M55+MARZO!M55+ABRIL!M55+Hoja6!M55+Hoja7!M55+Hoja8!M55+Hoja9!M55+Hoja10!M55+Hoja11!M55+Hoja12!M55+Hoja13!M55</f>
        <v>0</v>
      </c>
      <c r="N55" s="1404">
        <f>+'ENERO '!N55+FEBRERO!N55+MARZO!N55+ABRIL!N55+Hoja6!N55+Hoja7!N55+Hoja8!N55+Hoja9!N55+Hoja10!N55+Hoja11!N55+Hoja12!N55+Hoja13!N55</f>
        <v>0</v>
      </c>
      <c r="O55" s="1404">
        <f>+'ENERO '!O55+FEBRERO!O55+MARZO!O55+ABRIL!O55+Hoja6!O55+Hoja7!O55+Hoja8!O55+Hoja9!O55+Hoja10!O55+Hoja11!O55+Hoja12!O55+Hoja13!O55</f>
        <v>0</v>
      </c>
      <c r="P55" s="1404">
        <f>+'ENERO '!P55+FEBRERO!P55+MARZO!P55+ABRIL!P55+Hoja6!P55+Hoja7!P55+Hoja8!P55+Hoja9!P55+Hoja10!P55+Hoja11!P55+Hoja12!P55+Hoja13!P55</f>
        <v>0</v>
      </c>
      <c r="Q55" s="1404">
        <f>+'ENERO '!Q55+FEBRERO!Q55+MARZO!Q55+ABRIL!Q55+Hoja6!Q55+Hoja7!Q55+Hoja8!Q55+Hoja9!Q55+Hoja10!Q55+Hoja11!Q55+Hoja12!Q55+Hoja13!Q55</f>
        <v>256</v>
      </c>
      <c r="R55" s="1404">
        <f>+'ENERO '!R55+FEBRERO!R55+MARZO!R55+ABRIL!R55+Hoja6!R55+Hoja7!R55+Hoja8!R55+Hoja9!R55+Hoja10!R55+Hoja11!R55+Hoja12!R55+Hoja13!R55</f>
        <v>129</v>
      </c>
      <c r="S55" s="1404">
        <f>+'ENERO '!S55+FEBRERO!S55+MARZO!S55+ABRIL!S55+Hoja6!S55+Hoja7!S55+Hoja8!S55+Hoja9!S55+Hoja10!S55+Hoja11!S55+Hoja12!S55+Hoja13!S55</f>
        <v>105</v>
      </c>
      <c r="T55" s="1404">
        <f>+'ENERO '!T55+FEBRERO!T55+MARZO!T55+ABRIL!T55+Hoja6!T55+Hoja7!T55+Hoja8!T55+Hoja9!T55+Hoja10!T55+Hoja11!T55+Hoja12!T55+Hoja13!T55</f>
        <v>22</v>
      </c>
      <c r="U55" s="1404">
        <f>+'ENERO '!U55+FEBRERO!U55+MARZO!U55+ABRIL!U55+Hoja6!U55+Hoja7!U55+Hoja8!U55+Hoja9!U55+Hoja10!U55+Hoja11!U55+Hoja12!U55+Hoja13!U55</f>
        <v>18</v>
      </c>
      <c r="V55" s="1404">
        <f>+'ENERO '!V55+FEBRERO!V55+MARZO!V55+ABRIL!V55+Hoja6!V55+Hoja7!V55+Hoja8!V55+Hoja9!V55+Hoja10!V55+Hoja11!V55+Hoja12!V55+Hoja13!V55</f>
        <v>94</v>
      </c>
      <c r="W55" s="1404">
        <f>+'ENERO '!W55+FEBRERO!W55+MARZO!W55+ABRIL!W55+Hoja6!W55+Hoja7!W55+Hoja8!W55+Hoja9!W55+Hoja10!W55+Hoja11!W55+Hoja12!W55+Hoja13!W55</f>
        <v>0</v>
      </c>
      <c r="X55" s="1404">
        <f>+'ENERO '!X55+FEBRERO!X55+MARZO!X55+ABRIL!X55+Hoja6!X55+Hoja7!X55+Hoja8!X55+Hoja9!X55+Hoja10!X55+Hoja11!X55+Hoja12!X55+Hoja13!X55</f>
        <v>58</v>
      </c>
      <c r="Y55" s="1404">
        <f>+'ENERO '!Y55+FEBRERO!Y55+MARZO!Y55+ABRIL!Y55+Hoja6!Y55+Hoja7!Y55+Hoja8!Y55+Hoja9!Y55+Hoja10!Y55+Hoja11!Y55+Hoja12!Y55+Hoja13!Y55</f>
        <v>42</v>
      </c>
      <c r="Z55" s="1404">
        <f>+'ENERO '!Z55+FEBRERO!Z55+MARZO!Z55+ABRIL!Z55+Hoja6!Z55+Hoja7!Z55+Hoja8!Z55+Hoja9!Z55+Hoja10!Z55+Hoja11!Z55+Hoja12!Z55+Hoja13!Z55</f>
        <v>0</v>
      </c>
      <c r="AA55" s="1404">
        <f>+'ENERO '!AA55+FEBRERO!AA55+MARZO!AA55+ABRIL!AA55+Hoja6!AA55+Hoja7!AA55+Hoja8!AA55+Hoja9!AA55+Hoja10!AA55+Hoja11!AA55+Hoja12!AA55+Hoja13!AA55</f>
        <v>51</v>
      </c>
      <c r="AB55" s="1404">
        <f>+'ENERO '!AB55+FEBRERO!AB55+MARZO!AB55+ABRIL!AB55+Hoja6!AB55+Hoja7!AB55+Hoja8!AB55+Hoja9!AB55+Hoja10!AB55+Hoja11!AB55+Hoja12!AB55+Hoja13!AB55</f>
        <v>0</v>
      </c>
      <c r="AC55" s="1404">
        <f>+'ENERO '!AC55+FEBRERO!AC55+MARZO!AC55+ABRIL!AC55+Hoja6!AC55+Hoja7!AC55+Hoja8!AC55+Hoja9!AC55+Hoja10!AC55+Hoja11!AC55+Hoja12!AC55+Hoja13!AC55</f>
        <v>33</v>
      </c>
      <c r="AD55" s="1346"/>
      <c r="AE55" s="1404">
        <f>+'ENERO '!AE55+FEBRERO!AE55+MARZO!AE55+ABRIL!AE55+Hoja6!AE55+Hoja7!AE55+Hoja8!AE55+Hoja9!AE55+Hoja10!AE55+Hoja11!AE55+Hoja12!AE55+Hoja13!AE55</f>
        <v>27</v>
      </c>
      <c r="AF55" s="1404">
        <f>+'ENERO '!AF55+FEBRERO!AF55+MARZO!AF55+ABRIL!AF55+Hoja6!AF55+Hoja7!AF55+Hoja8!AF55+Hoja9!AF55+Hoja10!AF55+Hoja11!AF55+Hoja12!AF55+Hoja13!AF55</f>
        <v>0</v>
      </c>
      <c r="AG55" s="233"/>
      <c r="AH55" s="219"/>
      <c r="AI55" s="219"/>
      <c r="AJ55" s="236"/>
      <c r="AK55" s="231"/>
      <c r="AL55" s="229"/>
      <c r="AM55" s="237"/>
      <c r="AN55" s="223"/>
      <c r="AO55" s="236"/>
      <c r="AP55" s="240"/>
      <c r="AQ55" s="241"/>
      <c r="AR55" s="245" t="s">
        <v>151</v>
      </c>
      <c r="AS55" s="154"/>
      <c r="AT55" s="154"/>
      <c r="AU55" s="154"/>
      <c r="AV55" s="154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250" t="s">
        <v>152</v>
      </c>
      <c r="BU55" s="250" t="s">
        <v>152</v>
      </c>
      <c r="BV55" s="250" t="s">
        <v>152</v>
      </c>
      <c r="BW55" s="250" t="s">
        <v>152</v>
      </c>
      <c r="BX55" s="250" t="s">
        <v>152</v>
      </c>
      <c r="BY55" s="250" t="s">
        <v>152</v>
      </c>
      <c r="BZ55" s="176" t="s">
        <v>152</v>
      </c>
      <c r="CA55" s="172"/>
      <c r="CB55" s="253">
        <v>0</v>
      </c>
      <c r="CC55" s="253">
        <v>0</v>
      </c>
      <c r="CD55" s="253">
        <v>0</v>
      </c>
      <c r="CE55" s="253">
        <v>0</v>
      </c>
      <c r="CF55" s="253">
        <v>0</v>
      </c>
      <c r="CG55" s="253" t="s">
        <v>152</v>
      </c>
      <c r="CH55" s="253">
        <v>0</v>
      </c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68"/>
      <c r="DD55" s="168"/>
    </row>
    <row r="56" spans="1:108" x14ac:dyDescent="0.25">
      <c r="A56" s="199" t="s">
        <v>90</v>
      </c>
      <c r="B56" s="1404">
        <f>+'ENERO '!B56+FEBRERO!B56+MARZO!B56+ABRIL!B56+Hoja6!B56+Hoja7!B56+Hoja8!B56+Hoja9!B56+Hoja10!B56+Hoja11!B56+Hoja12!B56+Hoja13!B56</f>
        <v>0</v>
      </c>
      <c r="C56" s="1404">
        <f>+'ENERO '!C56+FEBRERO!C56+MARZO!C56+ABRIL!C56+Hoja6!C56+Hoja7!C56+Hoja8!C56+Hoja9!C56+Hoja10!C56+Hoja11!C56+Hoja12!C56+Hoja13!C56</f>
        <v>0</v>
      </c>
      <c r="D56" s="1404">
        <f>+'ENERO '!D56+FEBRERO!D56+MARZO!D56+ABRIL!D56+Hoja6!D56+Hoja7!D56+Hoja8!D56+Hoja9!D56+Hoja10!D56+Hoja11!D56+Hoja12!D56+Hoja13!D56</f>
        <v>0</v>
      </c>
      <c r="E56" s="1404">
        <f>+'ENERO '!E56+FEBRERO!E56+MARZO!E56+ABRIL!E56+Hoja6!E56+Hoja7!E56+Hoja8!E56+Hoja9!E56+Hoja10!E56+Hoja11!E56+Hoja12!E56+Hoja13!E56</f>
        <v>0</v>
      </c>
      <c r="F56" s="1404">
        <f>+'ENERO '!F56+FEBRERO!F56+MARZO!F56+ABRIL!F56+Hoja6!F56+Hoja7!F56+Hoja8!F56+Hoja9!F56+Hoja10!F56+Hoja11!F56+Hoja12!F56+Hoja13!F56</f>
        <v>0</v>
      </c>
      <c r="G56" s="1404">
        <f>+'ENERO '!G56+FEBRERO!G56+MARZO!G56+ABRIL!G56+Hoja6!G56+Hoja7!G56+Hoja8!G56+Hoja9!G56+Hoja10!G56+Hoja11!G56+Hoja12!G56+Hoja13!G56</f>
        <v>0</v>
      </c>
      <c r="H56" s="1404">
        <f>+'ENERO '!H56+FEBRERO!H56+MARZO!H56+ABRIL!H56+Hoja6!H56+Hoja7!H56+Hoja8!H56+Hoja9!H56+Hoja10!H56+Hoja11!H56+Hoja12!H56+Hoja13!H56</f>
        <v>0</v>
      </c>
      <c r="I56" s="1404">
        <f>+'ENERO '!I56+FEBRERO!I56+MARZO!I56+ABRIL!I56+Hoja6!I56+Hoja7!I56+Hoja8!I56+Hoja9!I56+Hoja10!I56+Hoja11!I56+Hoja12!I56+Hoja13!I56</f>
        <v>0</v>
      </c>
      <c r="J56" s="1404">
        <f>+'ENERO '!J56+FEBRERO!J56+MARZO!J56+ABRIL!J56+Hoja6!J56+Hoja7!J56+Hoja8!J56+Hoja9!J56+Hoja10!J56+Hoja11!J56+Hoja12!J56+Hoja13!J56</f>
        <v>0</v>
      </c>
      <c r="K56" s="1404">
        <f>+'ENERO '!K56+FEBRERO!K56+MARZO!K56+ABRIL!K56+Hoja6!K56+Hoja7!K56+Hoja8!K56+Hoja9!K56+Hoja10!K56+Hoja11!K56+Hoja12!K56+Hoja13!K56</f>
        <v>0</v>
      </c>
      <c r="L56" s="1404">
        <f>+'ENERO '!L56+FEBRERO!L56+MARZO!L56+ABRIL!L56+Hoja6!L56+Hoja7!L56+Hoja8!L56+Hoja9!L56+Hoja10!L56+Hoja11!L56+Hoja12!L56+Hoja13!L56</f>
        <v>0</v>
      </c>
      <c r="M56" s="1404">
        <f>+'ENERO '!M56+FEBRERO!M56+MARZO!M56+ABRIL!M56+Hoja6!M56+Hoja7!M56+Hoja8!M56+Hoja9!M56+Hoja10!M56+Hoja11!M56+Hoja12!M56+Hoja13!M56</f>
        <v>0</v>
      </c>
      <c r="N56" s="1404">
        <f>+'ENERO '!N56+FEBRERO!N56+MARZO!N56+ABRIL!N56+Hoja6!N56+Hoja7!N56+Hoja8!N56+Hoja9!N56+Hoja10!N56+Hoja11!N56+Hoja12!N56+Hoja13!N56</f>
        <v>0</v>
      </c>
      <c r="O56" s="1404">
        <f>+'ENERO '!O56+FEBRERO!O56+MARZO!O56+ABRIL!O56+Hoja6!O56+Hoja7!O56+Hoja8!O56+Hoja9!O56+Hoja10!O56+Hoja11!O56+Hoja12!O56+Hoja13!O56</f>
        <v>0</v>
      </c>
      <c r="P56" s="1404">
        <f>+'ENERO '!P56+FEBRERO!P56+MARZO!P56+ABRIL!P56+Hoja6!P56+Hoja7!P56+Hoja8!P56+Hoja9!P56+Hoja10!P56+Hoja11!P56+Hoja12!P56+Hoja13!P56</f>
        <v>0</v>
      </c>
      <c r="Q56" s="1404">
        <f>+'ENERO '!Q56+FEBRERO!Q56+MARZO!Q56+ABRIL!Q56+Hoja6!Q56+Hoja7!Q56+Hoja8!Q56+Hoja9!Q56+Hoja10!Q56+Hoja11!Q56+Hoja12!Q56+Hoja13!Q56</f>
        <v>0</v>
      </c>
      <c r="R56" s="1404">
        <f>+'ENERO '!R56+FEBRERO!R56+MARZO!R56+ABRIL!R56+Hoja6!R56+Hoja7!R56+Hoja8!R56+Hoja9!R56+Hoja10!R56+Hoja11!R56+Hoja12!R56+Hoja13!R56</f>
        <v>0</v>
      </c>
      <c r="S56" s="1404">
        <f>+'ENERO '!S56+FEBRERO!S56+MARZO!S56+ABRIL!S56+Hoja6!S56+Hoja7!S56+Hoja8!S56+Hoja9!S56+Hoja10!S56+Hoja11!S56+Hoja12!S56+Hoja13!S56</f>
        <v>0</v>
      </c>
      <c r="T56" s="1404">
        <f>+'ENERO '!T56+FEBRERO!T56+MARZO!T56+ABRIL!T56+Hoja6!T56+Hoja7!T56+Hoja8!T56+Hoja9!T56+Hoja10!T56+Hoja11!T56+Hoja12!T56+Hoja13!T56</f>
        <v>0</v>
      </c>
      <c r="U56" s="1404">
        <f>+'ENERO '!U56+FEBRERO!U56+MARZO!U56+ABRIL!U56+Hoja6!U56+Hoja7!U56+Hoja8!U56+Hoja9!U56+Hoja10!U56+Hoja11!U56+Hoja12!U56+Hoja13!U56</f>
        <v>0</v>
      </c>
      <c r="V56" s="1404">
        <f>+'ENERO '!V56+FEBRERO!V56+MARZO!V56+ABRIL!V56+Hoja6!V56+Hoja7!V56+Hoja8!V56+Hoja9!V56+Hoja10!V56+Hoja11!V56+Hoja12!V56+Hoja13!V56</f>
        <v>0</v>
      </c>
      <c r="W56" s="1404">
        <f>+'ENERO '!W56+FEBRERO!W56+MARZO!W56+ABRIL!W56+Hoja6!W56+Hoja7!W56+Hoja8!W56+Hoja9!W56+Hoja10!W56+Hoja11!W56+Hoja12!W56+Hoja13!W56</f>
        <v>0</v>
      </c>
      <c r="X56" s="1404">
        <f>+'ENERO '!X56+FEBRERO!X56+MARZO!X56+ABRIL!X56+Hoja6!X56+Hoja7!X56+Hoja8!X56+Hoja9!X56+Hoja10!X56+Hoja11!X56+Hoja12!X56+Hoja13!X56</f>
        <v>0</v>
      </c>
      <c r="Y56" s="1404">
        <f>+'ENERO '!Y56+FEBRERO!Y56+MARZO!Y56+ABRIL!Y56+Hoja6!Y56+Hoja7!Y56+Hoja8!Y56+Hoja9!Y56+Hoja10!Y56+Hoja11!Y56+Hoja12!Y56+Hoja13!Y56</f>
        <v>0</v>
      </c>
      <c r="Z56" s="1404">
        <f>+'ENERO '!Z56+FEBRERO!Z56+MARZO!Z56+ABRIL!Z56+Hoja6!Z56+Hoja7!Z56+Hoja8!Z56+Hoja9!Z56+Hoja10!Z56+Hoja11!Z56+Hoja12!Z56+Hoja13!Z56</f>
        <v>0</v>
      </c>
      <c r="AA56" s="1404">
        <f>+'ENERO '!AA56+FEBRERO!AA56+MARZO!AA56+ABRIL!AA56+Hoja6!AA56+Hoja7!AA56+Hoja8!AA56+Hoja9!AA56+Hoja10!AA56+Hoja11!AA56+Hoja12!AA56+Hoja13!AA56</f>
        <v>0</v>
      </c>
      <c r="AB56" s="1404">
        <f>+'ENERO '!AB56+FEBRERO!AB56+MARZO!AB56+ABRIL!AB56+Hoja6!AB56+Hoja7!AB56+Hoja8!AB56+Hoja9!AB56+Hoja10!AB56+Hoja11!AB56+Hoja12!AB56+Hoja13!AB56</f>
        <v>0</v>
      </c>
      <c r="AC56" s="1404">
        <f>+'ENERO '!AC56+FEBRERO!AC56+MARZO!AC56+ABRIL!AC56+Hoja6!AC56+Hoja7!AC56+Hoja8!AC56+Hoja9!AC56+Hoja10!AC56+Hoja11!AC56+Hoja12!AC56+Hoja13!AC56</f>
        <v>0</v>
      </c>
      <c r="AD56" s="1337"/>
      <c r="AE56" s="1404">
        <f>+'ENERO '!AE56+FEBRERO!AE56+MARZO!AE56+ABRIL!AE56+Hoja6!AE56+Hoja7!AE56+Hoja8!AE56+Hoja9!AE56+Hoja10!AE56+Hoja11!AE56+Hoja12!AE56+Hoja13!AE56</f>
        <v>0</v>
      </c>
      <c r="AF56" s="1404">
        <f>+'ENERO '!AF56+FEBRERO!AF56+MARZO!AF56+ABRIL!AF56+Hoja6!AF56+Hoja7!AF56+Hoja8!AF56+Hoja9!AF56+Hoja10!AF56+Hoja11!AF56+Hoja12!AF56+Hoja13!AF56</f>
        <v>0</v>
      </c>
      <c r="AG56" s="233"/>
      <c r="AH56" s="220"/>
      <c r="AI56" s="220"/>
      <c r="AJ56" s="236"/>
      <c r="AK56" s="231"/>
      <c r="AL56" s="229"/>
      <c r="AM56" s="237"/>
      <c r="AN56" s="224"/>
      <c r="AO56" s="236"/>
      <c r="AP56" s="242"/>
      <c r="AQ56" s="243"/>
      <c r="AR56" s="245" t="s">
        <v>151</v>
      </c>
      <c r="AS56" s="154"/>
      <c r="AT56" s="154"/>
      <c r="AU56" s="154"/>
      <c r="AV56" s="154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250" t="s">
        <v>152</v>
      </c>
      <c r="BU56" s="250" t="s">
        <v>152</v>
      </c>
      <c r="BV56" s="250" t="s">
        <v>152</v>
      </c>
      <c r="BW56" s="250" t="s">
        <v>152</v>
      </c>
      <c r="BX56" s="250" t="s">
        <v>152</v>
      </c>
      <c r="BY56" s="250" t="s">
        <v>152</v>
      </c>
      <c r="BZ56" s="176" t="s">
        <v>152</v>
      </c>
      <c r="CA56" s="172"/>
      <c r="CB56" s="253">
        <v>0</v>
      </c>
      <c r="CC56" s="253">
        <v>0</v>
      </c>
      <c r="CD56" s="253">
        <v>0</v>
      </c>
      <c r="CE56" s="253">
        <v>0</v>
      </c>
      <c r="CF56" s="253">
        <v>0</v>
      </c>
      <c r="CG56" s="253" t="s">
        <v>152</v>
      </c>
      <c r="CH56" s="253">
        <v>0</v>
      </c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68"/>
      <c r="DD56" s="168"/>
    </row>
    <row r="57" spans="1:108" x14ac:dyDescent="0.25">
      <c r="A57" s="196" t="s">
        <v>40</v>
      </c>
      <c r="B57" s="1404">
        <f>+'ENERO '!B57+FEBRERO!B57+MARZO!B57+ABRIL!B57+Hoja6!B57+Hoja7!B57+Hoja8!B57+Hoja9!B57+Hoja10!B57+Hoja11!B57+Hoja12!B57+Hoja13!B57</f>
        <v>15881</v>
      </c>
      <c r="C57" s="1404">
        <f>+'ENERO '!C57+FEBRERO!C57+MARZO!C57+ABRIL!C57+Hoja6!C57+Hoja7!C57+Hoja8!C57+Hoja9!C57+Hoja10!C57+Hoja11!C57+Hoja12!C57+Hoja13!C57</f>
        <v>2670</v>
      </c>
      <c r="D57" s="1404">
        <f>+'ENERO '!D57+FEBRERO!D57+MARZO!D57+ABRIL!D57+Hoja6!D57+Hoja7!D57+Hoja8!D57+Hoja9!D57+Hoja10!D57+Hoja11!D57+Hoja12!D57+Hoja13!D57</f>
        <v>697</v>
      </c>
      <c r="E57" s="1404">
        <f>+'ENERO '!E57+FEBRERO!E57+MARZO!E57+ABRIL!E57+Hoja6!E57+Hoja7!E57+Hoja8!E57+Hoja9!E57+Hoja10!E57+Hoja11!E57+Hoja12!E57+Hoja13!E57</f>
        <v>515</v>
      </c>
      <c r="F57" s="1404">
        <f>+'ENERO '!F57+FEBRERO!F57+MARZO!F57+ABRIL!F57+Hoja6!F57+Hoja7!F57+Hoja8!F57+Hoja9!F57+Hoja10!F57+Hoja11!F57+Hoja12!F57+Hoja13!F57</f>
        <v>620</v>
      </c>
      <c r="G57" s="1404">
        <f>+'ENERO '!G57+FEBRERO!G57+MARZO!G57+ABRIL!G57+Hoja6!G57+Hoja7!G57+Hoja8!G57+Hoja9!G57+Hoja10!G57+Hoja11!G57+Hoja12!G57+Hoja13!G57</f>
        <v>7761</v>
      </c>
      <c r="H57" s="1404">
        <f>+'ENERO '!H57+FEBRERO!H57+MARZO!H57+ABRIL!H57+Hoja6!H57+Hoja7!H57+Hoja8!H57+Hoja9!H57+Hoja10!H57+Hoja11!H57+Hoja12!H57+Hoja13!H57</f>
        <v>3618</v>
      </c>
      <c r="I57" s="1404">
        <f>+'ENERO '!I57+FEBRERO!I57+MARZO!I57+ABRIL!I57+Hoja6!I57+Hoja7!I57+Hoja8!I57+Hoja9!I57+Hoja10!I57+Hoja11!I57+Hoja12!I57+Hoja13!I57</f>
        <v>3399</v>
      </c>
      <c r="J57" s="1404">
        <f>+'ENERO '!J57+FEBRERO!J57+MARZO!J57+ABRIL!J57+Hoja6!J57+Hoja7!J57+Hoja8!J57+Hoja9!J57+Hoja10!J57+Hoja11!J57+Hoja12!J57+Hoja13!J57</f>
        <v>12482</v>
      </c>
      <c r="K57" s="1404">
        <f>+'ENERO '!K57+FEBRERO!K57+MARZO!K57+ABRIL!K57+Hoja6!K57+Hoja7!K57+Hoja8!K57+Hoja9!K57+Hoja10!K57+Hoja11!K57+Hoja12!K57+Hoja13!K57</f>
        <v>6142</v>
      </c>
      <c r="L57" s="1404">
        <f>+'ENERO '!L57+FEBRERO!L57+MARZO!L57+ABRIL!L57+Hoja6!L57+Hoja7!L57+Hoja8!L57+Hoja9!L57+Hoja10!L57+Hoja11!L57+Hoja12!L57+Hoja13!L57</f>
        <v>9739</v>
      </c>
      <c r="M57" s="1404">
        <f>+'ENERO '!M57+FEBRERO!M57+MARZO!M57+ABRIL!M57+Hoja6!M57+Hoja7!M57+Hoja8!M57+Hoja9!M57+Hoja10!M57+Hoja11!M57+Hoja12!M57+Hoja13!M57</f>
        <v>1136</v>
      </c>
      <c r="N57" s="1404">
        <f>+'ENERO '!N57+FEBRERO!N57+MARZO!N57+ABRIL!N57+Hoja6!N57+Hoja7!N57+Hoja8!N57+Hoja9!N57+Hoja10!N57+Hoja11!N57+Hoja12!N57+Hoja13!N57</f>
        <v>533</v>
      </c>
      <c r="O57" s="1404">
        <f>+'ENERO '!O57+FEBRERO!O57+MARZO!O57+ABRIL!O57+Hoja6!O57+Hoja7!O57+Hoja8!O57+Hoja9!O57+Hoja10!O57+Hoja11!O57+Hoja12!O57+Hoja13!O57</f>
        <v>493</v>
      </c>
      <c r="P57" s="1404">
        <f>+'ENERO '!P57+FEBRERO!P57+MARZO!P57+ABRIL!P57+Hoja6!P57+Hoja7!P57+Hoja8!P57+Hoja9!P57+Hoja10!P57+Hoja11!P57+Hoja12!P57+Hoja13!P57</f>
        <v>110</v>
      </c>
      <c r="Q57" s="1404">
        <f>+'ENERO '!Q57+FEBRERO!Q57+MARZO!Q57+ABRIL!Q57+Hoja6!Q57+Hoja7!Q57+Hoja8!Q57+Hoja9!Q57+Hoja10!Q57+Hoja11!Q57+Hoja12!Q57+Hoja13!Q57</f>
        <v>5405</v>
      </c>
      <c r="R57" s="1404">
        <f>+'ENERO '!R57+FEBRERO!R57+MARZO!R57+ABRIL!R57+Hoja6!R57+Hoja7!R57+Hoja8!R57+Hoja9!R57+Hoja10!R57+Hoja11!R57+Hoja12!R57+Hoja13!R57</f>
        <v>1492</v>
      </c>
      <c r="S57" s="1404">
        <f>+'ENERO '!S57+FEBRERO!S57+MARZO!S57+ABRIL!S57+Hoja6!S57+Hoja7!S57+Hoja8!S57+Hoja9!S57+Hoja10!S57+Hoja11!S57+Hoja12!S57+Hoja13!S57</f>
        <v>3285</v>
      </c>
      <c r="T57" s="1404">
        <f>+'ENERO '!T57+FEBRERO!T57+MARZO!T57+ABRIL!T57+Hoja6!T57+Hoja7!T57+Hoja8!T57+Hoja9!T57+Hoja10!T57+Hoja11!T57+Hoja12!T57+Hoja13!T57</f>
        <v>628</v>
      </c>
      <c r="U57" s="1404">
        <f>+'ENERO '!U57+FEBRERO!U57+MARZO!U57+ABRIL!U57+Hoja6!U57+Hoja7!U57+Hoja8!U57+Hoja9!U57+Hoja10!U57+Hoja11!U57+Hoja12!U57+Hoja13!U57</f>
        <v>1051</v>
      </c>
      <c r="V57" s="1404">
        <f>+'ENERO '!V57+FEBRERO!V57+MARZO!V57+ABRIL!V57+Hoja6!V57+Hoja7!V57+Hoja8!V57+Hoja9!V57+Hoja10!V57+Hoja11!V57+Hoja12!V57+Hoja13!V57</f>
        <v>579</v>
      </c>
      <c r="W57" s="1404">
        <f>+'ENERO '!W57+FEBRERO!W57+MARZO!W57+ABRIL!W57+Hoja6!W57+Hoja7!W57+Hoja8!W57+Hoja9!W57+Hoja10!W57+Hoja11!W57+Hoja12!W57+Hoja13!W57</f>
        <v>544</v>
      </c>
      <c r="X57" s="1404">
        <f>+'ENERO '!X57+FEBRERO!X57+MARZO!X57+ABRIL!X57+Hoja6!X57+Hoja7!X57+Hoja8!X57+Hoja9!X57+Hoja10!X57+Hoja11!X57+Hoja12!X57+Hoja13!X57</f>
        <v>2255</v>
      </c>
      <c r="Y57" s="1404">
        <f>+'ENERO '!Y57+FEBRERO!Y57+MARZO!Y57+ABRIL!Y57+Hoja6!Y57+Hoja7!Y57+Hoja8!Y57+Hoja9!Y57+Hoja10!Y57+Hoja11!Y57+Hoja12!Y57+Hoja13!Y57</f>
        <v>1747</v>
      </c>
      <c r="Z57" s="1404">
        <f>+'ENERO '!Z57+FEBRERO!Z57+MARZO!Z57+ABRIL!Z57+Hoja6!Z57+Hoja7!Z57+Hoja8!Z57+Hoja9!Z57+Hoja10!Z57+Hoja11!Z57+Hoja12!Z57+Hoja13!Z57</f>
        <v>10</v>
      </c>
      <c r="AA57" s="1404">
        <f>+'ENERO '!AA57+FEBRERO!AA57+MARZO!AA57+ABRIL!AA57+Hoja6!AA57+Hoja7!AA57+Hoja8!AA57+Hoja9!AA57+Hoja10!AA57+Hoja11!AA57+Hoja12!AA57+Hoja13!AA57</f>
        <v>401</v>
      </c>
      <c r="AB57" s="1404">
        <f>+'ENERO '!AB57+FEBRERO!AB57+MARZO!AB57+ABRIL!AB57+Hoja6!AB57+Hoja7!AB57+Hoja8!AB57+Hoja9!AB57+Hoja10!AB57+Hoja11!AB57+Hoja12!AB57+Hoja13!AB57</f>
        <v>585</v>
      </c>
      <c r="AC57" s="1404">
        <f>+'ENERO '!AC57+FEBRERO!AC57+MARZO!AC57+ABRIL!AC57+Hoja6!AC57+Hoja7!AC57+Hoja8!AC57+Hoja9!AC57+Hoja10!AC57+Hoja11!AC57+Hoja12!AC57+Hoja13!AC57</f>
        <v>1421</v>
      </c>
      <c r="AD57" s="1346"/>
      <c r="AE57" s="1404">
        <f>+'ENERO '!AE57+FEBRERO!AE57+MARZO!AE57+ABRIL!AE57+Hoja6!AE57+Hoja7!AE57+Hoja8!AE57+Hoja9!AE57+Hoja10!AE57+Hoja11!AE57+Hoja12!AE57+Hoja13!AE57</f>
        <v>936</v>
      </c>
      <c r="AF57" s="1404">
        <f>+'ENERO '!AF57+FEBRERO!AF57+MARZO!AF57+ABRIL!AF57+Hoja6!AF57+Hoja7!AF57+Hoja8!AF57+Hoja9!AF57+Hoja10!AF57+Hoja11!AF57+Hoja12!AF57+Hoja13!AF57</f>
        <v>0</v>
      </c>
      <c r="AG57" s="235"/>
      <c r="AH57" s="1404">
        <f>+'ENERO '!AH57+FEBRERO!AH57+MARZO!AH57+ABRIL!AH57+Hoja6!AH57+Hoja7!AH57+Hoja8!AH57+Hoja9!AH57+Hoja10!AH57+Hoja11!AH57+Hoja12!AH57+Hoja13!AH57</f>
        <v>0</v>
      </c>
      <c r="AI57" s="1404">
        <f>+'ENERO '!AI57+FEBRERO!AI57+MARZO!AI57+ABRIL!AI57+Hoja6!AI57+Hoja7!AI57+Hoja8!AI57+Hoja9!AI57+Hoja10!AI57+Hoja11!AI57+Hoja12!AI57+Hoja13!AI57</f>
        <v>0</v>
      </c>
      <c r="AJ57" s="236"/>
      <c r="AK57" s="226">
        <v>0</v>
      </c>
      <c r="AL57" s="225">
        <v>0</v>
      </c>
      <c r="AM57" s="235"/>
      <c r="AN57" s="226">
        <v>0</v>
      </c>
      <c r="AO57" s="235"/>
      <c r="AP57" s="232">
        <v>0</v>
      </c>
      <c r="AQ57" s="227">
        <v>0</v>
      </c>
      <c r="AR57" s="245" t="s">
        <v>151</v>
      </c>
      <c r="AS57" s="154"/>
      <c r="AT57" s="154"/>
      <c r="AU57" s="154"/>
      <c r="AV57" s="154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250" t="s">
        <v>152</v>
      </c>
      <c r="BU57" s="250" t="s">
        <v>152</v>
      </c>
      <c r="BV57" s="250" t="s">
        <v>152</v>
      </c>
      <c r="BW57" s="250" t="s">
        <v>152</v>
      </c>
      <c r="BX57" s="250" t="s">
        <v>152</v>
      </c>
      <c r="BY57" s="250" t="s">
        <v>152</v>
      </c>
      <c r="BZ57" s="176" t="s">
        <v>152</v>
      </c>
      <c r="CA57" s="172"/>
      <c r="CB57" s="253">
        <v>0</v>
      </c>
      <c r="CC57" s="253">
        <v>0</v>
      </c>
      <c r="CD57" s="253">
        <v>0</v>
      </c>
      <c r="CE57" s="253">
        <v>0</v>
      </c>
      <c r="CF57" s="253">
        <v>0</v>
      </c>
      <c r="CG57" s="253" t="s">
        <v>152</v>
      </c>
      <c r="CH57" s="253">
        <v>0</v>
      </c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68"/>
      <c r="DD57" s="168"/>
    </row>
    <row r="58" spans="1:108" x14ac:dyDescent="0.25">
      <c r="A58" s="200" t="s">
        <v>91</v>
      </c>
      <c r="B58" s="200"/>
      <c r="C58" s="200"/>
      <c r="D58" s="200"/>
      <c r="E58" s="200"/>
      <c r="F58" s="200"/>
      <c r="G58" s="200"/>
      <c r="H58" s="200"/>
      <c r="I58" s="200"/>
      <c r="J58" s="175"/>
      <c r="K58" s="175"/>
      <c r="L58" s="175"/>
      <c r="M58" s="162"/>
      <c r="N58" s="162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62"/>
      <c r="AD58" s="1337"/>
      <c r="AE58" s="154"/>
      <c r="AF58" s="162"/>
      <c r="AG58" s="154"/>
      <c r="AH58" s="154"/>
      <c r="AI58" s="162"/>
      <c r="AJ58" s="154"/>
      <c r="AK58" s="154"/>
      <c r="AL58" s="162"/>
      <c r="AM58" s="162"/>
      <c r="AN58" s="162"/>
      <c r="AO58" s="154"/>
      <c r="AP58" s="154"/>
      <c r="AQ58" s="154"/>
      <c r="AR58" s="154"/>
      <c r="AS58" s="154"/>
      <c r="AT58" s="154"/>
      <c r="AU58" s="154"/>
      <c r="AV58" s="154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68"/>
      <c r="DD58" s="168"/>
    </row>
    <row r="59" spans="1:108" x14ac:dyDescent="0.2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62"/>
      <c r="AB59" s="154"/>
      <c r="AC59" s="154"/>
      <c r="AD59" s="1346"/>
      <c r="AE59" s="154"/>
      <c r="AF59" s="154"/>
      <c r="AG59" s="162"/>
      <c r="AH59" s="154"/>
      <c r="AI59" s="154"/>
      <c r="AJ59" s="162"/>
      <c r="AK59" s="154"/>
      <c r="AL59" s="154"/>
      <c r="AM59" s="154"/>
      <c r="AN59" s="154"/>
      <c r="AO59" s="154"/>
      <c r="AP59" s="154"/>
      <c r="AQ59" s="154"/>
      <c r="AR59" s="159"/>
      <c r="AS59" s="154"/>
      <c r="AT59" s="154"/>
      <c r="AU59" s="154"/>
      <c r="AV59" s="154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68"/>
      <c r="DD59" s="168"/>
    </row>
    <row r="60" spans="1:108" x14ac:dyDescent="0.25">
      <c r="A60" s="1528"/>
      <c r="B60" s="1513"/>
      <c r="C60" s="167" t="s">
        <v>97</v>
      </c>
      <c r="D60" s="167" t="s">
        <v>30</v>
      </c>
      <c r="E60" s="167" t="s">
        <v>31</v>
      </c>
      <c r="F60" s="167" t="s">
        <v>32</v>
      </c>
      <c r="G60" s="167" t="s">
        <v>33</v>
      </c>
      <c r="H60" s="167" t="s">
        <v>34</v>
      </c>
      <c r="I60" s="167" t="s">
        <v>98</v>
      </c>
      <c r="J60" s="167" t="s">
        <v>39</v>
      </c>
      <c r="K60" s="1529"/>
      <c r="L60" s="1529"/>
      <c r="M60" s="159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8"/>
      <c r="AB60" s="154"/>
      <c r="AC60" s="154"/>
      <c r="AD60" s="1337"/>
      <c r="AE60" s="154"/>
      <c r="AF60" s="154"/>
      <c r="AG60" s="162"/>
      <c r="AH60" s="154"/>
      <c r="AI60" s="154"/>
      <c r="AJ60" s="162"/>
      <c r="AK60" s="154"/>
      <c r="AL60" s="154"/>
      <c r="AM60" s="154"/>
      <c r="AN60" s="154"/>
      <c r="AO60" s="159"/>
      <c r="AP60" s="159"/>
      <c r="AQ60" s="159"/>
      <c r="AR60" s="159"/>
      <c r="AS60" s="154"/>
      <c r="AT60" s="154"/>
      <c r="AU60" s="154"/>
      <c r="AV60" s="154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68"/>
      <c r="DD60" s="168"/>
    </row>
    <row r="61" spans="1:108" x14ac:dyDescent="0.25">
      <c r="A61" s="202" t="s">
        <v>99</v>
      </c>
      <c r="B61" s="1404">
        <f>+'ENERO '!B61+FEBRERO!B61+MARZO!B61+ABRIL!B61+Hoja6!B61+Hoja7!B61+Hoja8!B61+Hoja9!B61+Hoja10!B61+Hoja11!B61+Hoja12!B61+Hoja13!B61</f>
        <v>2129</v>
      </c>
      <c r="C61" s="1404">
        <f>+'ENERO '!C61+FEBRERO!C61+MARZO!C61+ABRIL!C61+Hoja6!C61+Hoja7!C61+Hoja8!C61+Hoja9!C61+Hoja10!C61+Hoja11!C61+Hoja12!C61+Hoja13!C61</f>
        <v>35</v>
      </c>
      <c r="D61" s="1404">
        <f>+'ENERO '!D61+FEBRERO!D61+MARZO!D61+ABRIL!D61+Hoja6!D61+Hoja7!D61+Hoja8!D61+Hoja9!D61+Hoja10!D61+Hoja11!D61+Hoja12!D61+Hoja13!D61</f>
        <v>16</v>
      </c>
      <c r="E61" s="1404">
        <f>+'ENERO '!E61+FEBRERO!E61+MARZO!E61+ABRIL!E61+Hoja6!E61+Hoja7!E61+Hoja8!E61+Hoja9!E61+Hoja10!E61+Hoja11!E61+Hoja12!E61+Hoja13!E61</f>
        <v>24</v>
      </c>
      <c r="F61" s="1404">
        <f>+'ENERO '!F61+FEBRERO!F61+MARZO!F61+ABRIL!F61+Hoja6!F61+Hoja7!F61+Hoja8!F61+Hoja9!F61+Hoja10!F61+Hoja11!F61+Hoja12!F61+Hoja13!F61</f>
        <v>113</v>
      </c>
      <c r="G61" s="1404">
        <f>+'ENERO '!G61+FEBRERO!G61+MARZO!G61+ABRIL!G61+Hoja6!G61+Hoja7!G61+Hoja8!G61+Hoja9!G61+Hoja10!G61+Hoja11!G61+Hoja12!G61+Hoja13!G61</f>
        <v>1124</v>
      </c>
      <c r="H61" s="1404">
        <f>+'ENERO '!H61+FEBRERO!H61+MARZO!H61+ABRIL!H61+Hoja6!H61+Hoja7!H61+Hoja8!H61+Hoja9!H61+Hoja10!H61+Hoja11!H61+Hoja12!H61+Hoja13!H61</f>
        <v>817</v>
      </c>
      <c r="I61" s="1404">
        <f>+'ENERO '!I61+FEBRERO!I61+MARZO!I61+ABRIL!I61+Hoja6!I61+Hoja7!I61+Hoja8!I61+Hoja9!I61+Hoja10!I61+Hoja11!I61+Hoja12!I61+Hoja13!I61</f>
        <v>1049</v>
      </c>
      <c r="J61" s="1404">
        <f>+'ENERO '!J61+FEBRERO!J61+MARZO!J61+ABRIL!J61+Hoja6!J61+Hoja7!J61+Hoja8!J61+Hoja9!J61+Hoja10!J61+Hoja11!J61+Hoja12!J61+Hoja13!J61</f>
        <v>1080</v>
      </c>
      <c r="K61" s="1404">
        <f>+'ENERO '!K61+FEBRERO!K61+MARZO!K61+ABRIL!K61+Hoja6!K61+Hoja7!K61+Hoja8!K61+Hoja9!K61+Hoja10!K61+Hoja11!K61+Hoja12!K61+Hoja13!K61</f>
        <v>2129</v>
      </c>
      <c r="L61" s="1404">
        <f>+'ENERO '!L61+FEBRERO!L61+MARZO!L61+ABRIL!L61+Hoja6!L61+Hoja7!L61+Hoja8!L61+Hoja9!L61+Hoja10!L61+Hoja11!L61+Hoja12!L61+Hoja13!L61</f>
        <v>1990</v>
      </c>
      <c r="M61" s="245" t="s">
        <v>151</v>
      </c>
      <c r="N61" s="154"/>
      <c r="O61" s="159"/>
      <c r="P61" s="154"/>
      <c r="Q61" s="159"/>
      <c r="R61" s="159"/>
      <c r="S61" s="159"/>
      <c r="T61" s="159"/>
      <c r="U61" s="159"/>
      <c r="V61" s="159"/>
      <c r="W61" s="159"/>
      <c r="X61" s="159"/>
      <c r="Y61" s="163"/>
      <c r="Z61" s="154"/>
      <c r="AA61" s="154"/>
      <c r="AB61" s="154"/>
      <c r="AC61" s="158"/>
      <c r="AD61" s="1346"/>
      <c r="AE61" s="159"/>
      <c r="AF61" s="159"/>
      <c r="AG61" s="158"/>
      <c r="AH61" s="166"/>
      <c r="AI61" s="159"/>
      <c r="AJ61" s="158"/>
      <c r="AK61" s="166"/>
      <c r="AL61" s="159"/>
      <c r="AM61" s="159"/>
      <c r="AN61" s="159"/>
      <c r="AO61" s="158"/>
      <c r="AP61" s="159"/>
      <c r="AQ61" s="159"/>
      <c r="AR61" s="159"/>
      <c r="AS61" s="159"/>
      <c r="AT61" s="159"/>
      <c r="AU61" s="159"/>
      <c r="AV61" s="154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250" t="s">
        <v>152</v>
      </c>
      <c r="BU61" s="250" t="s">
        <v>152</v>
      </c>
      <c r="BV61" s="250" t="s">
        <v>152</v>
      </c>
      <c r="BW61" s="154"/>
      <c r="BX61" s="154"/>
      <c r="BY61" s="154"/>
      <c r="BZ61" s="154"/>
      <c r="CA61" s="154"/>
      <c r="CB61" s="216">
        <v>0</v>
      </c>
      <c r="CC61" s="216">
        <v>0</v>
      </c>
      <c r="CD61" s="216" t="s">
        <v>152</v>
      </c>
      <c r="CE61" s="154"/>
      <c r="CF61" s="154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68"/>
      <c r="DD61" s="168"/>
    </row>
    <row r="62" spans="1:108" x14ac:dyDescent="0.25">
      <c r="A62" s="203" t="s">
        <v>100</v>
      </c>
      <c r="B62" s="1404">
        <f>+'ENERO '!B62+FEBRERO!B62+MARZO!B62+ABRIL!B62+Hoja6!B62+Hoja7!B62+Hoja8!B62+Hoja9!B62+Hoja10!B62+Hoja11!B62+Hoja12!B62+Hoja13!B62</f>
        <v>1534</v>
      </c>
      <c r="C62" s="1404">
        <f>+'ENERO '!C62+FEBRERO!C62+MARZO!C62+ABRIL!C62+Hoja6!C62+Hoja7!C62+Hoja8!C62+Hoja9!C62+Hoja10!C62+Hoja11!C62+Hoja12!C62+Hoja13!C62</f>
        <v>2</v>
      </c>
      <c r="D62" s="1404">
        <f>+'ENERO '!D62+FEBRERO!D62+MARZO!D62+ABRIL!D62+Hoja6!D62+Hoja7!D62+Hoja8!D62+Hoja9!D62+Hoja10!D62+Hoja11!D62+Hoja12!D62+Hoja13!D62</f>
        <v>14</v>
      </c>
      <c r="E62" s="1404">
        <f>+'ENERO '!E62+FEBRERO!E62+MARZO!E62+ABRIL!E62+Hoja6!E62+Hoja7!E62+Hoja8!E62+Hoja9!E62+Hoja10!E62+Hoja11!E62+Hoja12!E62+Hoja13!E62</f>
        <v>165</v>
      </c>
      <c r="F62" s="1404">
        <f>+'ENERO '!F62+FEBRERO!F62+MARZO!F62+ABRIL!F62+Hoja6!F62+Hoja7!F62+Hoja8!F62+Hoja9!F62+Hoja10!F62+Hoja11!F62+Hoja12!F62+Hoja13!F62</f>
        <v>302</v>
      </c>
      <c r="G62" s="1404">
        <f>+'ENERO '!G62+FEBRERO!G62+MARZO!G62+ABRIL!G62+Hoja6!G62+Hoja7!G62+Hoja8!G62+Hoja9!G62+Hoja10!G62+Hoja11!G62+Hoja12!G62+Hoja13!G62</f>
        <v>1037</v>
      </c>
      <c r="H62" s="1404">
        <f>+'ENERO '!H62+FEBRERO!H62+MARZO!H62+ABRIL!H62+Hoja6!H62+Hoja7!H62+Hoja8!H62+Hoja9!H62+Hoja10!H62+Hoja11!H62+Hoja12!H62+Hoja13!H62</f>
        <v>14</v>
      </c>
      <c r="I62" s="1404">
        <f>+'ENERO '!I62+FEBRERO!I62+MARZO!I62+ABRIL!I62+Hoja6!I62+Hoja7!I62+Hoja8!I62+Hoja9!I62+Hoja10!I62+Hoja11!I62+Hoja12!I62+Hoja13!I62</f>
        <v>15</v>
      </c>
      <c r="J62" s="1404">
        <f>+'ENERO '!J62+FEBRERO!J62+MARZO!J62+ABRIL!J62+Hoja6!J62+Hoja7!J62+Hoja8!J62+Hoja9!J62+Hoja10!J62+Hoja11!J62+Hoja12!J62+Hoja13!J62</f>
        <v>1519</v>
      </c>
      <c r="K62" s="1404">
        <f>+'ENERO '!K62+FEBRERO!K62+MARZO!K62+ABRIL!K62+Hoja6!K62+Hoja7!K62+Hoja8!K62+Hoja9!K62+Hoja10!K62+Hoja11!K62+Hoja12!K62+Hoja13!K62</f>
        <v>1534</v>
      </c>
      <c r="L62" s="1404">
        <f>+'ENERO '!L62+FEBRERO!L62+MARZO!L62+ABRIL!L62+Hoja6!L62+Hoja7!L62+Hoja8!L62+Hoja9!L62+Hoja10!L62+Hoja11!L62+Hoja12!L62+Hoja13!L62</f>
        <v>1480</v>
      </c>
      <c r="M62" s="245" t="s">
        <v>151</v>
      </c>
      <c r="N62" s="154"/>
      <c r="O62" s="159"/>
      <c r="P62" s="154"/>
      <c r="Q62" s="159"/>
      <c r="R62" s="159"/>
      <c r="S62" s="159"/>
      <c r="T62" s="159"/>
      <c r="U62" s="159"/>
      <c r="V62" s="159"/>
      <c r="W62" s="159"/>
      <c r="X62" s="159"/>
      <c r="Y62" s="163"/>
      <c r="Z62" s="154"/>
      <c r="AA62" s="154"/>
      <c r="AB62" s="154"/>
      <c r="AC62" s="158"/>
      <c r="AD62" s="1337"/>
      <c r="AE62" s="159"/>
      <c r="AF62" s="159"/>
      <c r="AG62" s="158"/>
      <c r="AH62" s="166"/>
      <c r="AI62" s="159"/>
      <c r="AJ62" s="158"/>
      <c r="AK62" s="166"/>
      <c r="AL62" s="159"/>
      <c r="AM62" s="159"/>
      <c r="AN62" s="159"/>
      <c r="AO62" s="158"/>
      <c r="AP62" s="159"/>
      <c r="AQ62" s="159"/>
      <c r="AR62" s="159"/>
      <c r="AS62" s="159"/>
      <c r="AT62" s="159"/>
      <c r="AU62" s="159"/>
      <c r="AV62" s="154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250" t="s">
        <v>152</v>
      </c>
      <c r="BU62" s="250" t="s">
        <v>152</v>
      </c>
      <c r="BV62" s="250" t="s">
        <v>152</v>
      </c>
      <c r="BW62" s="154"/>
      <c r="BX62" s="154"/>
      <c r="BY62" s="154"/>
      <c r="BZ62" s="154"/>
      <c r="CA62" s="154"/>
      <c r="CB62" s="216">
        <v>0</v>
      </c>
      <c r="CC62" s="216">
        <v>0</v>
      </c>
      <c r="CD62" s="216" t="s">
        <v>152</v>
      </c>
      <c r="CE62" s="154"/>
      <c r="CF62" s="154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68"/>
      <c r="DD62" s="168"/>
    </row>
    <row r="63" spans="1:108" x14ac:dyDescent="0.25">
      <c r="A63" s="203" t="s">
        <v>101</v>
      </c>
      <c r="B63" s="1404">
        <f>+'ENERO '!B63+FEBRERO!B63+MARZO!B63+ABRIL!B63+Hoja6!B63+Hoja7!B63+Hoja8!B63+Hoja9!B63+Hoja10!B63+Hoja11!B63+Hoja12!B63+Hoja13!B63</f>
        <v>1348</v>
      </c>
      <c r="C63" s="1404">
        <f>+'ENERO '!C63+FEBRERO!C63+MARZO!C63+ABRIL!C63+Hoja6!C63+Hoja7!C63+Hoja8!C63+Hoja9!C63+Hoja10!C63+Hoja11!C63+Hoja12!C63+Hoja13!C63</f>
        <v>413</v>
      </c>
      <c r="D63" s="1404">
        <f>+'ENERO '!D63+FEBRERO!D63+MARZO!D63+ABRIL!D63+Hoja6!D63+Hoja7!D63+Hoja8!D63+Hoja9!D63+Hoja10!D63+Hoja11!D63+Hoja12!D63+Hoja13!D63</f>
        <v>139</v>
      </c>
      <c r="E63" s="1404">
        <f>+'ENERO '!E63+FEBRERO!E63+MARZO!E63+ABRIL!E63+Hoja6!E63+Hoja7!E63+Hoja8!E63+Hoja9!E63+Hoja10!E63+Hoja11!E63+Hoja12!E63+Hoja13!E63</f>
        <v>61</v>
      </c>
      <c r="F63" s="1404">
        <f>+'ENERO '!F63+FEBRERO!F63+MARZO!F63+ABRIL!F63+Hoja6!F63+Hoja7!F63+Hoja8!F63+Hoja9!F63+Hoja10!F63+Hoja11!F63+Hoja12!F63+Hoja13!F63</f>
        <v>44</v>
      </c>
      <c r="G63" s="1404">
        <f>+'ENERO '!G63+FEBRERO!G63+MARZO!G63+ABRIL!G63+Hoja6!G63+Hoja7!G63+Hoja8!G63+Hoja9!G63+Hoja10!G63+Hoja11!G63+Hoja12!G63+Hoja13!G63</f>
        <v>429</v>
      </c>
      <c r="H63" s="1404">
        <f>+'ENERO '!H63+FEBRERO!H63+MARZO!H63+ABRIL!H63+Hoja6!H63+Hoja7!H63+Hoja8!H63+Hoja9!H63+Hoja10!H63+Hoja11!H63+Hoja12!H63+Hoja13!H63</f>
        <v>262</v>
      </c>
      <c r="I63" s="1404">
        <f>+'ENERO '!I63+FEBRERO!I63+MARZO!I63+ABRIL!I63+Hoja6!I63+Hoja7!I63+Hoja8!I63+Hoja9!I63+Hoja10!I63+Hoja11!I63+Hoja12!I63+Hoja13!I63</f>
        <v>514</v>
      </c>
      <c r="J63" s="1404">
        <f>+'ENERO '!J63+FEBRERO!J63+MARZO!J63+ABRIL!J63+Hoja6!J63+Hoja7!J63+Hoja8!J63+Hoja9!J63+Hoja10!J63+Hoja11!J63+Hoja12!J63+Hoja13!J63</f>
        <v>834</v>
      </c>
      <c r="K63" s="1404">
        <f>+'ENERO '!K63+FEBRERO!K63+MARZO!K63+ABRIL!K63+Hoja6!K63+Hoja7!K63+Hoja8!K63+Hoja9!K63+Hoja10!K63+Hoja11!K63+Hoja12!K63+Hoja13!K63</f>
        <v>1348</v>
      </c>
      <c r="L63" s="1404">
        <f>+'ENERO '!L63+FEBRERO!L63+MARZO!L63+ABRIL!L63+Hoja6!L63+Hoja7!L63+Hoja8!L63+Hoja9!L63+Hoja10!L63+Hoja11!L63+Hoja12!L63+Hoja13!L63</f>
        <v>1178</v>
      </c>
      <c r="M63" s="245" t="s">
        <v>151</v>
      </c>
      <c r="N63" s="154"/>
      <c r="O63" s="159"/>
      <c r="P63" s="154"/>
      <c r="Q63" s="159"/>
      <c r="R63" s="159"/>
      <c r="S63" s="159"/>
      <c r="T63" s="159"/>
      <c r="U63" s="159"/>
      <c r="V63" s="159"/>
      <c r="W63" s="159"/>
      <c r="X63" s="159"/>
      <c r="Y63" s="163"/>
      <c r="Z63" s="154"/>
      <c r="AA63" s="154"/>
      <c r="AB63" s="154"/>
      <c r="AC63" s="158"/>
      <c r="AD63" s="1346"/>
      <c r="AE63" s="159"/>
      <c r="AF63" s="159"/>
      <c r="AG63" s="158"/>
      <c r="AH63" s="166"/>
      <c r="AI63" s="159"/>
      <c r="AJ63" s="158"/>
      <c r="AK63" s="166"/>
      <c r="AL63" s="159"/>
      <c r="AM63" s="159"/>
      <c r="AN63" s="159"/>
      <c r="AO63" s="158"/>
      <c r="AP63" s="159"/>
      <c r="AQ63" s="159"/>
      <c r="AR63" s="159"/>
      <c r="AS63" s="159"/>
      <c r="AT63" s="159"/>
      <c r="AU63" s="159"/>
      <c r="AV63" s="154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250" t="s">
        <v>152</v>
      </c>
      <c r="BU63" s="250" t="s">
        <v>152</v>
      </c>
      <c r="BV63" s="250" t="s">
        <v>152</v>
      </c>
      <c r="BW63" s="154"/>
      <c r="BX63" s="154"/>
      <c r="BY63" s="154"/>
      <c r="BZ63" s="154"/>
      <c r="CA63" s="154"/>
      <c r="CB63" s="216">
        <v>0</v>
      </c>
      <c r="CC63" s="216">
        <v>0</v>
      </c>
      <c r="CD63" s="216" t="s">
        <v>152</v>
      </c>
      <c r="CE63" s="154"/>
      <c r="CF63" s="154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68"/>
      <c r="DD63" s="168"/>
    </row>
    <row r="64" spans="1:108" x14ac:dyDescent="0.25">
      <c r="A64" s="179" t="s">
        <v>102</v>
      </c>
      <c r="B64" s="1404">
        <f>+'ENERO '!B64+FEBRERO!B64+MARZO!B64+ABRIL!B64+Hoja6!B64+Hoja7!B64+Hoja8!B64+Hoja9!B64+Hoja10!B64+Hoja11!B64+Hoja12!B64+Hoja13!B64</f>
        <v>0</v>
      </c>
      <c r="C64" s="1404">
        <f>+'ENERO '!C64+FEBRERO!C64+MARZO!C64+ABRIL!C64+Hoja6!C64+Hoja7!C64+Hoja8!C64+Hoja9!C64+Hoja10!C64+Hoja11!C64+Hoja12!C64+Hoja13!C64</f>
        <v>0</v>
      </c>
      <c r="D64" s="1404">
        <f>+'ENERO '!D64+FEBRERO!D64+MARZO!D64+ABRIL!D64+Hoja6!D64+Hoja7!D64+Hoja8!D64+Hoja9!D64+Hoja10!D64+Hoja11!D64+Hoja12!D64+Hoja13!D64</f>
        <v>0</v>
      </c>
      <c r="E64" s="1404">
        <f>+'ENERO '!E64+FEBRERO!E64+MARZO!E64+ABRIL!E64+Hoja6!E64+Hoja7!E64+Hoja8!E64+Hoja9!E64+Hoja10!E64+Hoja11!E64+Hoja12!E64+Hoja13!E64</f>
        <v>0</v>
      </c>
      <c r="F64" s="1404">
        <f>+'ENERO '!F64+FEBRERO!F64+MARZO!F64+ABRIL!F64+Hoja6!F64+Hoja7!F64+Hoja8!F64+Hoja9!F64+Hoja10!F64+Hoja11!F64+Hoja12!F64+Hoja13!F64</f>
        <v>0</v>
      </c>
      <c r="G64" s="1404">
        <f>+'ENERO '!G64+FEBRERO!G64+MARZO!G64+ABRIL!G64+Hoja6!G64+Hoja7!G64+Hoja8!G64+Hoja9!G64+Hoja10!G64+Hoja11!G64+Hoja12!G64+Hoja13!G64</f>
        <v>0</v>
      </c>
      <c r="H64" s="1404">
        <f>+'ENERO '!H64+FEBRERO!H64+MARZO!H64+ABRIL!H64+Hoja6!H64+Hoja7!H64+Hoja8!H64+Hoja9!H64+Hoja10!H64+Hoja11!H64+Hoja12!H64+Hoja13!H64</f>
        <v>0</v>
      </c>
      <c r="I64" s="1404">
        <f>+'ENERO '!I64+FEBRERO!I64+MARZO!I64+ABRIL!I64+Hoja6!I64+Hoja7!I64+Hoja8!I64+Hoja9!I64+Hoja10!I64+Hoja11!I64+Hoja12!I64+Hoja13!I64</f>
        <v>0</v>
      </c>
      <c r="J64" s="1404">
        <f>+'ENERO '!J64+FEBRERO!J64+MARZO!J64+ABRIL!J64+Hoja6!J64+Hoja7!J64+Hoja8!J64+Hoja9!J64+Hoja10!J64+Hoja11!J64+Hoja12!J64+Hoja13!J64</f>
        <v>0</v>
      </c>
      <c r="K64" s="1404">
        <f>+'ENERO '!K64+FEBRERO!K64+MARZO!K64+ABRIL!K64+Hoja6!K64+Hoja7!K64+Hoja8!K64+Hoja9!K64+Hoja10!K64+Hoja11!K64+Hoja12!K64+Hoja13!K64</f>
        <v>0</v>
      </c>
      <c r="L64" s="1404">
        <f>+'ENERO '!L64+FEBRERO!L64+MARZO!L64+ABRIL!L64+Hoja6!L64+Hoja7!L64+Hoja8!L64+Hoja9!L64+Hoja10!L64+Hoja11!L64+Hoja12!L64+Hoja13!L64</f>
        <v>0</v>
      </c>
      <c r="M64" s="245" t="s">
        <v>151</v>
      </c>
      <c r="N64" s="154"/>
      <c r="O64" s="159"/>
      <c r="P64" s="154"/>
      <c r="Q64" s="159"/>
      <c r="R64" s="159"/>
      <c r="S64" s="159"/>
      <c r="T64" s="159"/>
      <c r="U64" s="159"/>
      <c r="V64" s="159"/>
      <c r="W64" s="159"/>
      <c r="X64" s="159"/>
      <c r="Y64" s="163"/>
      <c r="Z64" s="154"/>
      <c r="AA64" s="154"/>
      <c r="AB64" s="154"/>
      <c r="AC64" s="158"/>
      <c r="AD64" s="1337"/>
      <c r="AE64" s="159"/>
      <c r="AF64" s="159"/>
      <c r="AG64" s="158"/>
      <c r="AH64" s="166"/>
      <c r="AI64" s="159"/>
      <c r="AJ64" s="158"/>
      <c r="AK64" s="166"/>
      <c r="AL64" s="159"/>
      <c r="AM64" s="159"/>
      <c r="AN64" s="159"/>
      <c r="AO64" s="158"/>
      <c r="AP64" s="159"/>
      <c r="AQ64" s="159"/>
      <c r="AR64" s="159"/>
      <c r="AS64" s="159"/>
      <c r="AT64" s="159"/>
      <c r="AU64" s="159"/>
      <c r="AV64" s="154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250" t="s">
        <v>152</v>
      </c>
      <c r="BU64" s="250" t="s">
        <v>152</v>
      </c>
      <c r="BV64" s="250" t="s">
        <v>152</v>
      </c>
      <c r="BW64" s="154"/>
      <c r="BX64" s="154"/>
      <c r="BY64" s="154"/>
      <c r="BZ64" s="154"/>
      <c r="CA64" s="154"/>
      <c r="CB64" s="216">
        <v>0</v>
      </c>
      <c r="CC64" s="216">
        <v>0</v>
      </c>
      <c r="CD64" s="216" t="s">
        <v>152</v>
      </c>
      <c r="CE64" s="154"/>
      <c r="CF64" s="154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68"/>
      <c r="DD64" s="168"/>
    </row>
    <row r="65" spans="1:108" x14ac:dyDescent="0.25">
      <c r="A65" s="179" t="s">
        <v>103</v>
      </c>
      <c r="B65" s="1404">
        <f>+'ENERO '!B65+FEBRERO!B65+MARZO!B65+ABRIL!B65+Hoja6!B65+Hoja7!B65+Hoja8!B65+Hoja9!B65+Hoja10!B65+Hoja11!B65+Hoja12!B65+Hoja13!B65</f>
        <v>57</v>
      </c>
      <c r="C65" s="1404">
        <f>+'ENERO '!C65+FEBRERO!C65+MARZO!C65+ABRIL!C65+Hoja6!C65+Hoja7!C65+Hoja8!C65+Hoja9!C65+Hoja10!C65+Hoja11!C65+Hoja12!C65+Hoja13!C65</f>
        <v>53</v>
      </c>
      <c r="D65" s="1404">
        <f>+'ENERO '!D65+FEBRERO!D65+MARZO!D65+ABRIL!D65+Hoja6!D65+Hoja7!D65+Hoja8!D65+Hoja9!D65+Hoja10!D65+Hoja11!D65+Hoja12!D65+Hoja13!D65</f>
        <v>2</v>
      </c>
      <c r="E65" s="1404">
        <f>+'ENERO '!E65+FEBRERO!E65+MARZO!E65+ABRIL!E65+Hoja6!E65+Hoja7!E65+Hoja8!E65+Hoja9!E65+Hoja10!E65+Hoja11!E65+Hoja12!E65+Hoja13!E65</f>
        <v>0</v>
      </c>
      <c r="F65" s="1404">
        <f>+'ENERO '!F65+FEBRERO!F65+MARZO!F65+ABRIL!F65+Hoja6!F65+Hoja7!F65+Hoja8!F65+Hoja9!F65+Hoja10!F65+Hoja11!F65+Hoja12!F65+Hoja13!F65</f>
        <v>0</v>
      </c>
      <c r="G65" s="1404">
        <f>+'ENERO '!G65+FEBRERO!G65+MARZO!G65+ABRIL!G65+Hoja6!G65+Hoja7!G65+Hoja8!G65+Hoja9!G65+Hoja10!G65+Hoja11!G65+Hoja12!G65+Hoja13!G65</f>
        <v>2</v>
      </c>
      <c r="H65" s="1404">
        <f>+'ENERO '!H65+FEBRERO!H65+MARZO!H65+ABRIL!H65+Hoja6!H65+Hoja7!H65+Hoja8!H65+Hoja9!H65+Hoja10!H65+Hoja11!H65+Hoja12!H65+Hoja13!H65</f>
        <v>0</v>
      </c>
      <c r="I65" s="1404">
        <f>+'ENERO '!I65+FEBRERO!I65+MARZO!I65+ABRIL!I65+Hoja6!I65+Hoja7!I65+Hoja8!I65+Hoja9!I65+Hoja10!I65+Hoja11!I65+Hoja12!I65+Hoja13!I65</f>
        <v>39</v>
      </c>
      <c r="J65" s="1404">
        <f>+'ENERO '!J65+FEBRERO!J65+MARZO!J65+ABRIL!J65+Hoja6!J65+Hoja7!J65+Hoja8!J65+Hoja9!J65+Hoja10!J65+Hoja11!J65+Hoja12!J65+Hoja13!J65</f>
        <v>18</v>
      </c>
      <c r="K65" s="1404">
        <f>+'ENERO '!K65+FEBRERO!K65+MARZO!K65+ABRIL!K65+Hoja6!K65+Hoja7!K65+Hoja8!K65+Hoja9!K65+Hoja10!K65+Hoja11!K65+Hoja12!K65+Hoja13!K65</f>
        <v>57</v>
      </c>
      <c r="L65" s="1404">
        <f>+'ENERO '!L65+FEBRERO!L65+MARZO!L65+ABRIL!L65+Hoja6!L65+Hoja7!L65+Hoja8!L65+Hoja9!L65+Hoja10!L65+Hoja11!L65+Hoja12!L65+Hoja13!L65</f>
        <v>51</v>
      </c>
      <c r="M65" s="245" t="s">
        <v>151</v>
      </c>
      <c r="N65" s="154"/>
      <c r="O65" s="159"/>
      <c r="P65" s="154"/>
      <c r="Q65" s="159"/>
      <c r="R65" s="159"/>
      <c r="S65" s="159"/>
      <c r="T65" s="159"/>
      <c r="U65" s="159"/>
      <c r="V65" s="159"/>
      <c r="W65" s="159"/>
      <c r="X65" s="159"/>
      <c r="Y65" s="163"/>
      <c r="Z65" s="154"/>
      <c r="AA65" s="154"/>
      <c r="AB65" s="154"/>
      <c r="AC65" s="158"/>
      <c r="AD65" s="1346"/>
      <c r="AE65" s="159"/>
      <c r="AF65" s="159"/>
      <c r="AG65" s="158"/>
      <c r="AH65" s="166"/>
      <c r="AI65" s="159"/>
      <c r="AJ65" s="158"/>
      <c r="AK65" s="166"/>
      <c r="AL65" s="159"/>
      <c r="AM65" s="159"/>
      <c r="AN65" s="159"/>
      <c r="AO65" s="158"/>
      <c r="AP65" s="159"/>
      <c r="AQ65" s="159"/>
      <c r="AR65" s="159"/>
      <c r="AS65" s="159"/>
      <c r="AT65" s="159"/>
      <c r="AU65" s="159"/>
      <c r="AV65" s="154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250" t="s">
        <v>152</v>
      </c>
      <c r="BU65" s="250" t="s">
        <v>152</v>
      </c>
      <c r="BV65" s="250" t="s">
        <v>152</v>
      </c>
      <c r="BW65" s="154"/>
      <c r="BX65" s="154"/>
      <c r="BY65" s="154"/>
      <c r="BZ65" s="154"/>
      <c r="CA65" s="154"/>
      <c r="CB65" s="216">
        <v>0</v>
      </c>
      <c r="CC65" s="216">
        <v>0</v>
      </c>
      <c r="CD65" s="216" t="s">
        <v>152</v>
      </c>
      <c r="CE65" s="154"/>
      <c r="CF65" s="154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68"/>
      <c r="DD65" s="168"/>
    </row>
    <row r="66" spans="1:108" x14ac:dyDescent="0.25">
      <c r="A66" s="165" t="s">
        <v>104</v>
      </c>
      <c r="B66" s="1404">
        <f>+'ENERO '!B66+FEBRERO!B66+MARZO!B66+ABRIL!B66+Hoja6!B66+Hoja7!B66+Hoja8!B66+Hoja9!B66+Hoja10!B66+Hoja11!B66+Hoja12!B66+Hoja13!B66</f>
        <v>0</v>
      </c>
      <c r="C66" s="1404">
        <f>+'ENERO '!C66+FEBRERO!C66+MARZO!C66+ABRIL!C66+Hoja6!C66+Hoja7!C66+Hoja8!C66+Hoja9!C66+Hoja10!C66+Hoja11!C66+Hoja12!C66+Hoja13!C66</f>
        <v>0</v>
      </c>
      <c r="D66" s="1404">
        <f>+'ENERO '!D66+FEBRERO!D66+MARZO!D66+ABRIL!D66+Hoja6!D66+Hoja7!D66+Hoja8!D66+Hoja9!D66+Hoja10!D66+Hoja11!D66+Hoja12!D66+Hoja13!D66</f>
        <v>0</v>
      </c>
      <c r="E66" s="1404">
        <f>+'ENERO '!E66+FEBRERO!E66+MARZO!E66+ABRIL!E66+Hoja6!E66+Hoja7!E66+Hoja8!E66+Hoja9!E66+Hoja10!E66+Hoja11!E66+Hoja12!E66+Hoja13!E66</f>
        <v>0</v>
      </c>
      <c r="F66" s="1404">
        <f>+'ENERO '!F66+FEBRERO!F66+MARZO!F66+ABRIL!F66+Hoja6!F66+Hoja7!F66+Hoja8!F66+Hoja9!F66+Hoja10!F66+Hoja11!F66+Hoja12!F66+Hoja13!F66</f>
        <v>0</v>
      </c>
      <c r="G66" s="1404">
        <f>+'ENERO '!G66+FEBRERO!G66+MARZO!G66+ABRIL!G66+Hoja6!G66+Hoja7!G66+Hoja8!G66+Hoja9!G66+Hoja10!G66+Hoja11!G66+Hoja12!G66+Hoja13!G66</f>
        <v>0</v>
      </c>
      <c r="H66" s="1404">
        <f>+'ENERO '!H66+FEBRERO!H66+MARZO!H66+ABRIL!H66+Hoja6!H66+Hoja7!H66+Hoja8!H66+Hoja9!H66+Hoja10!H66+Hoja11!H66+Hoja12!H66+Hoja13!H66</f>
        <v>0</v>
      </c>
      <c r="I66" s="1404">
        <f>+'ENERO '!I66+FEBRERO!I66+MARZO!I66+ABRIL!I66+Hoja6!I66+Hoja7!I66+Hoja8!I66+Hoja9!I66+Hoja10!I66+Hoja11!I66+Hoja12!I66+Hoja13!I66</f>
        <v>0</v>
      </c>
      <c r="J66" s="1404">
        <f>+'ENERO '!J66+FEBRERO!J66+MARZO!J66+ABRIL!J66+Hoja6!J66+Hoja7!J66+Hoja8!J66+Hoja9!J66+Hoja10!J66+Hoja11!J66+Hoja12!J66+Hoja13!J66</f>
        <v>0</v>
      </c>
      <c r="K66" s="1404">
        <f>+'ENERO '!K66+FEBRERO!K66+MARZO!K66+ABRIL!K66+Hoja6!K66+Hoja7!K66+Hoja8!K66+Hoja9!K66+Hoja10!K66+Hoja11!K66+Hoja12!K66+Hoja13!K66</f>
        <v>0</v>
      </c>
      <c r="L66" s="1404">
        <f>+'ENERO '!L66+FEBRERO!L66+MARZO!L66+ABRIL!L66+Hoja6!L66+Hoja7!L66+Hoja8!L66+Hoja9!L66+Hoja10!L66+Hoja11!L66+Hoja12!L66+Hoja13!L66</f>
        <v>0</v>
      </c>
      <c r="M66" s="245" t="s">
        <v>151</v>
      </c>
      <c r="N66" s="154"/>
      <c r="O66" s="159"/>
      <c r="P66" s="154"/>
      <c r="Q66" s="159"/>
      <c r="R66" s="159"/>
      <c r="S66" s="159"/>
      <c r="T66" s="159"/>
      <c r="U66" s="159"/>
      <c r="V66" s="159"/>
      <c r="W66" s="159"/>
      <c r="X66" s="159"/>
      <c r="Y66" s="163"/>
      <c r="Z66" s="154"/>
      <c r="AA66" s="154"/>
      <c r="AB66" s="154"/>
      <c r="AC66" s="158"/>
      <c r="AD66" s="1337"/>
      <c r="AE66" s="159"/>
      <c r="AF66" s="159"/>
      <c r="AG66" s="158"/>
      <c r="AH66" s="166"/>
      <c r="AI66" s="159"/>
      <c r="AJ66" s="158"/>
      <c r="AK66" s="166"/>
      <c r="AL66" s="159"/>
      <c r="AM66" s="159"/>
      <c r="AN66" s="159"/>
      <c r="AO66" s="158"/>
      <c r="AP66" s="159"/>
      <c r="AQ66" s="159"/>
      <c r="AR66" s="159"/>
      <c r="AS66" s="159"/>
      <c r="AT66" s="159"/>
      <c r="AU66" s="159"/>
      <c r="AV66" s="154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250" t="s">
        <v>152</v>
      </c>
      <c r="BU66" s="250" t="s">
        <v>152</v>
      </c>
      <c r="BV66" s="250" t="s">
        <v>152</v>
      </c>
      <c r="BW66" s="154"/>
      <c r="BX66" s="154"/>
      <c r="BY66" s="154"/>
      <c r="BZ66" s="154"/>
      <c r="CA66" s="154"/>
      <c r="CB66" s="216">
        <v>0</v>
      </c>
      <c r="CC66" s="216">
        <v>0</v>
      </c>
      <c r="CD66" s="216" t="s">
        <v>152</v>
      </c>
      <c r="CE66" s="154"/>
      <c r="CF66" s="154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68"/>
      <c r="DD66" s="168"/>
    </row>
    <row r="67" spans="1:108" x14ac:dyDescent="0.25">
      <c r="A67" s="179" t="s">
        <v>105</v>
      </c>
      <c r="B67" s="1404">
        <f>+'ENERO '!B67+FEBRERO!B67+MARZO!B67+ABRIL!B67+Hoja6!B67+Hoja7!B67+Hoja8!B67+Hoja9!B67+Hoja10!B67+Hoja11!B67+Hoja12!B67+Hoja13!B67</f>
        <v>0</v>
      </c>
      <c r="C67" s="1404">
        <f>+'ENERO '!C67+FEBRERO!C67+MARZO!C67+ABRIL!C67+Hoja6!C67+Hoja7!C67+Hoja8!C67+Hoja9!C67+Hoja10!C67+Hoja11!C67+Hoja12!C67+Hoja13!C67</f>
        <v>0</v>
      </c>
      <c r="D67" s="1404">
        <f>+'ENERO '!D67+FEBRERO!D67+MARZO!D67+ABRIL!D67+Hoja6!D67+Hoja7!D67+Hoja8!D67+Hoja9!D67+Hoja10!D67+Hoja11!D67+Hoja12!D67+Hoja13!D67</f>
        <v>0</v>
      </c>
      <c r="E67" s="1404">
        <f>+'ENERO '!E67+FEBRERO!E67+MARZO!E67+ABRIL!E67+Hoja6!E67+Hoja7!E67+Hoja8!E67+Hoja9!E67+Hoja10!E67+Hoja11!E67+Hoja12!E67+Hoja13!E67</f>
        <v>0</v>
      </c>
      <c r="F67" s="1404">
        <f>+'ENERO '!F67+FEBRERO!F67+MARZO!F67+ABRIL!F67+Hoja6!F67+Hoja7!F67+Hoja8!F67+Hoja9!F67+Hoja10!F67+Hoja11!F67+Hoja12!F67+Hoja13!F67</f>
        <v>0</v>
      </c>
      <c r="G67" s="1404">
        <f>+'ENERO '!G67+FEBRERO!G67+MARZO!G67+ABRIL!G67+Hoja6!G67+Hoja7!G67+Hoja8!G67+Hoja9!G67+Hoja10!G67+Hoja11!G67+Hoja12!G67+Hoja13!G67</f>
        <v>0</v>
      </c>
      <c r="H67" s="1404">
        <f>+'ENERO '!H67+FEBRERO!H67+MARZO!H67+ABRIL!H67+Hoja6!H67+Hoja7!H67+Hoja8!H67+Hoja9!H67+Hoja10!H67+Hoja11!H67+Hoja12!H67+Hoja13!H67</f>
        <v>0</v>
      </c>
      <c r="I67" s="1404">
        <f>+'ENERO '!I67+FEBRERO!I67+MARZO!I67+ABRIL!I67+Hoja6!I67+Hoja7!I67+Hoja8!I67+Hoja9!I67+Hoja10!I67+Hoja11!I67+Hoja12!I67+Hoja13!I67</f>
        <v>0</v>
      </c>
      <c r="J67" s="1404">
        <f>+'ENERO '!J67+FEBRERO!J67+MARZO!J67+ABRIL!J67+Hoja6!J67+Hoja7!J67+Hoja8!J67+Hoja9!J67+Hoja10!J67+Hoja11!J67+Hoja12!J67+Hoja13!J67</f>
        <v>0</v>
      </c>
      <c r="K67" s="1404">
        <f>+'ENERO '!K67+FEBRERO!K67+MARZO!K67+ABRIL!K67+Hoja6!K67+Hoja7!K67+Hoja8!K67+Hoja9!K67+Hoja10!K67+Hoja11!K67+Hoja12!K67+Hoja13!K67</f>
        <v>0</v>
      </c>
      <c r="L67" s="1404">
        <f>+'ENERO '!L67+FEBRERO!L67+MARZO!L67+ABRIL!L67+Hoja6!L67+Hoja7!L67+Hoja8!L67+Hoja9!L67+Hoja10!L67+Hoja11!L67+Hoja12!L67+Hoja13!L67</f>
        <v>0</v>
      </c>
      <c r="M67" s="245" t="s">
        <v>151</v>
      </c>
      <c r="N67" s="154"/>
      <c r="O67" s="159"/>
      <c r="P67" s="154"/>
      <c r="Q67" s="159"/>
      <c r="R67" s="159"/>
      <c r="S67" s="159"/>
      <c r="T67" s="159"/>
      <c r="U67" s="159"/>
      <c r="V67" s="159"/>
      <c r="W67" s="159"/>
      <c r="X67" s="159"/>
      <c r="Y67" s="163"/>
      <c r="Z67" s="154"/>
      <c r="AA67" s="154"/>
      <c r="AB67" s="154"/>
      <c r="AC67" s="158"/>
      <c r="AD67" s="1346"/>
      <c r="AE67" s="159"/>
      <c r="AF67" s="159"/>
      <c r="AG67" s="158"/>
      <c r="AH67" s="166"/>
      <c r="AI67" s="159"/>
      <c r="AJ67" s="158"/>
      <c r="AK67" s="166"/>
      <c r="AL67" s="159"/>
      <c r="AM67" s="159"/>
      <c r="AN67" s="159"/>
      <c r="AO67" s="158"/>
      <c r="AP67" s="159"/>
      <c r="AQ67" s="159"/>
      <c r="AR67" s="159"/>
      <c r="AS67" s="159"/>
      <c r="AT67" s="159"/>
      <c r="AU67" s="159"/>
      <c r="AV67" s="154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250" t="s">
        <v>152</v>
      </c>
      <c r="BU67" s="250" t="s">
        <v>152</v>
      </c>
      <c r="BV67" s="250" t="s">
        <v>152</v>
      </c>
      <c r="BW67" s="154"/>
      <c r="BX67" s="154"/>
      <c r="BY67" s="154"/>
      <c r="BZ67" s="154"/>
      <c r="CA67" s="154"/>
      <c r="CB67" s="216">
        <v>0</v>
      </c>
      <c r="CC67" s="216">
        <v>0</v>
      </c>
      <c r="CD67" s="216" t="s">
        <v>152</v>
      </c>
      <c r="CE67" s="154"/>
      <c r="CF67" s="154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68"/>
      <c r="DD67" s="168"/>
    </row>
    <row r="68" spans="1:108" x14ac:dyDescent="0.25">
      <c r="A68" s="204" t="s">
        <v>106</v>
      </c>
      <c r="B68" s="1404">
        <f>+'ENERO '!B68+FEBRERO!B68+MARZO!B68+ABRIL!B68+Hoja6!B68+Hoja7!B68+Hoja8!B68+Hoja9!B68+Hoja10!B68+Hoja11!B68+Hoja12!B68+Hoja13!B68</f>
        <v>250</v>
      </c>
      <c r="C68" s="1404">
        <f>+'ENERO '!C68+FEBRERO!C68+MARZO!C68+ABRIL!C68+Hoja6!C68+Hoja7!C68+Hoja8!C68+Hoja9!C68+Hoja10!C68+Hoja11!C68+Hoja12!C68+Hoja13!C68</f>
        <v>1</v>
      </c>
      <c r="D68" s="1404">
        <f>+'ENERO '!D68+FEBRERO!D68+MARZO!D68+ABRIL!D68+Hoja6!D68+Hoja7!D68+Hoja8!D68+Hoja9!D68+Hoja10!D68+Hoja11!D68+Hoja12!D68+Hoja13!D68</f>
        <v>0</v>
      </c>
      <c r="E68" s="1404">
        <f>+'ENERO '!E68+FEBRERO!E68+MARZO!E68+ABRIL!E68+Hoja6!E68+Hoja7!E68+Hoja8!E68+Hoja9!E68+Hoja10!E68+Hoja11!E68+Hoja12!E68+Hoja13!E68</f>
        <v>0</v>
      </c>
      <c r="F68" s="1404">
        <f>+'ENERO '!F68+FEBRERO!F68+MARZO!F68+ABRIL!F68+Hoja6!F68+Hoja7!F68+Hoja8!F68+Hoja9!F68+Hoja10!F68+Hoja11!F68+Hoja12!F68+Hoja13!F68</f>
        <v>0</v>
      </c>
      <c r="G68" s="1404">
        <f>+'ENERO '!G68+FEBRERO!G68+MARZO!G68+ABRIL!G68+Hoja6!G68+Hoja7!G68+Hoja8!G68+Hoja9!G68+Hoja10!G68+Hoja11!G68+Hoja12!G68+Hoja13!G68</f>
        <v>0</v>
      </c>
      <c r="H68" s="1404">
        <f>+'ENERO '!H68+FEBRERO!H68+MARZO!H68+ABRIL!H68+Hoja6!H68+Hoja7!H68+Hoja8!H68+Hoja9!H68+Hoja10!H68+Hoja11!H68+Hoja12!H68+Hoja13!H68</f>
        <v>249</v>
      </c>
      <c r="I68" s="1404">
        <f>+'ENERO '!I68+FEBRERO!I68+MARZO!I68+ABRIL!I68+Hoja6!I68+Hoja7!I68+Hoja8!I68+Hoja9!I68+Hoja10!I68+Hoja11!I68+Hoja12!I68+Hoja13!I68</f>
        <v>81</v>
      </c>
      <c r="J68" s="1404">
        <f>+'ENERO '!J68+FEBRERO!J68+MARZO!J68+ABRIL!J68+Hoja6!J68+Hoja7!J68+Hoja8!J68+Hoja9!J68+Hoja10!J68+Hoja11!J68+Hoja12!J68+Hoja13!J68</f>
        <v>169</v>
      </c>
      <c r="K68" s="1404">
        <f>+'ENERO '!K68+FEBRERO!K68+MARZO!K68+ABRIL!K68+Hoja6!K68+Hoja7!K68+Hoja8!K68+Hoja9!K68+Hoja10!K68+Hoja11!K68+Hoja12!K68+Hoja13!K68</f>
        <v>250</v>
      </c>
      <c r="L68" s="1404">
        <f>+'ENERO '!L68+FEBRERO!L68+MARZO!L68+ABRIL!L68+Hoja6!L68+Hoja7!L68+Hoja8!L68+Hoja9!L68+Hoja10!L68+Hoja11!L68+Hoja12!L68+Hoja13!L68</f>
        <v>9</v>
      </c>
      <c r="M68" s="245" t="s">
        <v>151</v>
      </c>
      <c r="N68" s="154"/>
      <c r="O68" s="159"/>
      <c r="P68" s="154"/>
      <c r="Q68" s="159"/>
      <c r="R68" s="159"/>
      <c r="S68" s="159"/>
      <c r="T68" s="159"/>
      <c r="U68" s="159"/>
      <c r="V68" s="159"/>
      <c r="W68" s="159"/>
      <c r="X68" s="159"/>
      <c r="Y68" s="163"/>
      <c r="Z68" s="154"/>
      <c r="AA68" s="154"/>
      <c r="AB68" s="154"/>
      <c r="AC68" s="158"/>
      <c r="AD68" s="1337"/>
      <c r="AE68" s="159"/>
      <c r="AF68" s="159"/>
      <c r="AG68" s="158"/>
      <c r="AH68" s="166"/>
      <c r="AI68" s="159"/>
      <c r="AJ68" s="158"/>
      <c r="AK68" s="166"/>
      <c r="AL68" s="159"/>
      <c r="AM68" s="159"/>
      <c r="AN68" s="159"/>
      <c r="AO68" s="158"/>
      <c r="AP68" s="159"/>
      <c r="AQ68" s="159"/>
      <c r="AR68" s="159"/>
      <c r="AS68" s="159"/>
      <c r="AT68" s="159"/>
      <c r="AU68" s="159"/>
      <c r="AV68" s="154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250" t="s">
        <v>152</v>
      </c>
      <c r="BU68" s="250" t="s">
        <v>152</v>
      </c>
      <c r="BV68" s="250" t="s">
        <v>152</v>
      </c>
      <c r="BW68" s="154"/>
      <c r="BX68" s="154"/>
      <c r="BY68" s="154"/>
      <c r="BZ68" s="154"/>
      <c r="CA68" s="154"/>
      <c r="CB68" s="216">
        <v>0</v>
      </c>
      <c r="CC68" s="216">
        <v>0</v>
      </c>
      <c r="CD68" s="216" t="s">
        <v>152</v>
      </c>
      <c r="CE68" s="154"/>
      <c r="CF68" s="154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68"/>
      <c r="DD68" s="168"/>
    </row>
    <row r="69" spans="1:108" x14ac:dyDescent="0.25">
      <c r="A69" s="205" t="s">
        <v>107</v>
      </c>
      <c r="B69" s="1404">
        <f>+'ENERO '!B69+FEBRERO!B69+MARZO!B69+ABRIL!B69+Hoja6!B69+Hoja7!B69+Hoja8!B69+Hoja9!B69+Hoja10!B69+Hoja11!B69+Hoja12!B69+Hoja13!B69</f>
        <v>0</v>
      </c>
      <c r="C69" s="1404">
        <f>+'ENERO '!C69+FEBRERO!C69+MARZO!C69+ABRIL!C69+Hoja6!C69+Hoja7!C69+Hoja8!C69+Hoja9!C69+Hoja10!C69+Hoja11!C69+Hoja12!C69+Hoja13!C69</f>
        <v>0</v>
      </c>
      <c r="D69" s="1404">
        <f>+'ENERO '!D69+FEBRERO!D69+MARZO!D69+ABRIL!D69+Hoja6!D69+Hoja7!D69+Hoja8!D69+Hoja9!D69+Hoja10!D69+Hoja11!D69+Hoja12!D69+Hoja13!D69</f>
        <v>0</v>
      </c>
      <c r="E69" s="1404">
        <f>+'ENERO '!E69+FEBRERO!E69+MARZO!E69+ABRIL!E69+Hoja6!E69+Hoja7!E69+Hoja8!E69+Hoja9!E69+Hoja10!E69+Hoja11!E69+Hoja12!E69+Hoja13!E69</f>
        <v>0</v>
      </c>
      <c r="F69" s="1404">
        <f>+'ENERO '!F69+FEBRERO!F69+MARZO!F69+ABRIL!F69+Hoja6!F69+Hoja7!F69+Hoja8!F69+Hoja9!F69+Hoja10!F69+Hoja11!F69+Hoja12!F69+Hoja13!F69</f>
        <v>0</v>
      </c>
      <c r="G69" s="1404">
        <f>+'ENERO '!G69+FEBRERO!G69+MARZO!G69+ABRIL!G69+Hoja6!G69+Hoja7!G69+Hoja8!G69+Hoja9!G69+Hoja10!G69+Hoja11!G69+Hoja12!G69+Hoja13!G69</f>
        <v>0</v>
      </c>
      <c r="H69" s="1404">
        <f>+'ENERO '!H69+FEBRERO!H69+MARZO!H69+ABRIL!H69+Hoja6!H69+Hoja7!H69+Hoja8!H69+Hoja9!H69+Hoja10!H69+Hoja11!H69+Hoja12!H69+Hoja13!H69</f>
        <v>0</v>
      </c>
      <c r="I69" s="1404">
        <f>+'ENERO '!I69+FEBRERO!I69+MARZO!I69+ABRIL!I69+Hoja6!I69+Hoja7!I69+Hoja8!I69+Hoja9!I69+Hoja10!I69+Hoja11!I69+Hoja12!I69+Hoja13!I69</f>
        <v>0</v>
      </c>
      <c r="J69" s="1404">
        <f>+'ENERO '!J69+FEBRERO!J69+MARZO!J69+ABRIL!J69+Hoja6!J69+Hoja7!J69+Hoja8!J69+Hoja9!J69+Hoja10!J69+Hoja11!J69+Hoja12!J69+Hoja13!J69</f>
        <v>0</v>
      </c>
      <c r="K69" s="1404">
        <f>+'ENERO '!K69+FEBRERO!K69+MARZO!K69+ABRIL!K69+Hoja6!K69+Hoja7!K69+Hoja8!K69+Hoja9!K69+Hoja10!K69+Hoja11!K69+Hoja12!K69+Hoja13!K69</f>
        <v>0</v>
      </c>
      <c r="L69" s="1404">
        <f>+'ENERO '!L69+FEBRERO!L69+MARZO!L69+ABRIL!L69+Hoja6!L69+Hoja7!L69+Hoja8!L69+Hoja9!L69+Hoja10!L69+Hoja11!L69+Hoja12!L69+Hoja13!L69</f>
        <v>0</v>
      </c>
      <c r="M69" s="245" t="s">
        <v>151</v>
      </c>
      <c r="N69" s="154"/>
      <c r="O69" s="159"/>
      <c r="P69" s="154"/>
      <c r="Q69" s="159"/>
      <c r="R69" s="159"/>
      <c r="S69" s="159"/>
      <c r="T69" s="159"/>
      <c r="U69" s="159"/>
      <c r="V69" s="159"/>
      <c r="W69" s="159"/>
      <c r="X69" s="159"/>
      <c r="Y69" s="163"/>
      <c r="Z69" s="154"/>
      <c r="AA69" s="154"/>
      <c r="AB69" s="154"/>
      <c r="AC69" s="158"/>
      <c r="AD69" s="1346"/>
      <c r="AE69" s="159"/>
      <c r="AF69" s="159"/>
      <c r="AG69" s="158"/>
      <c r="AH69" s="166"/>
      <c r="AI69" s="159"/>
      <c r="AJ69" s="158"/>
      <c r="AK69" s="166"/>
      <c r="AL69" s="159"/>
      <c r="AM69" s="159"/>
      <c r="AN69" s="159"/>
      <c r="AO69" s="158"/>
      <c r="AP69" s="159"/>
      <c r="AQ69" s="159"/>
      <c r="AR69" s="159"/>
      <c r="AS69" s="159"/>
      <c r="AT69" s="159"/>
      <c r="AU69" s="159"/>
      <c r="AV69" s="154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250" t="s">
        <v>152</v>
      </c>
      <c r="BU69" s="250" t="s">
        <v>152</v>
      </c>
      <c r="BV69" s="250" t="s">
        <v>152</v>
      </c>
      <c r="BW69" s="154"/>
      <c r="BX69" s="154"/>
      <c r="BY69" s="154"/>
      <c r="BZ69" s="154"/>
      <c r="CA69" s="154"/>
      <c r="CB69" s="216">
        <v>0</v>
      </c>
      <c r="CC69" s="216">
        <v>0</v>
      </c>
      <c r="CD69" s="216" t="s">
        <v>152</v>
      </c>
      <c r="CE69" s="154"/>
      <c r="CF69" s="154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68"/>
      <c r="DD69" s="168"/>
    </row>
    <row r="70" spans="1:108" x14ac:dyDescent="0.25">
      <c r="A70" s="206" t="s">
        <v>40</v>
      </c>
      <c r="B70" s="1404">
        <f>+'ENERO '!B70+FEBRERO!B70+MARZO!B70+ABRIL!B70+Hoja6!B70+Hoja7!B70+Hoja8!B70+Hoja9!B70+Hoja10!B70+Hoja11!B70+Hoja12!B70+Hoja13!B70</f>
        <v>5318</v>
      </c>
      <c r="C70" s="1404">
        <f>+'ENERO '!C70+FEBRERO!C70+MARZO!C70+ABRIL!C70+Hoja6!C70+Hoja7!C70+Hoja8!C70+Hoja9!C70+Hoja10!C70+Hoja11!C70+Hoja12!C70+Hoja13!C70</f>
        <v>504</v>
      </c>
      <c r="D70" s="1404">
        <f>+'ENERO '!D70+FEBRERO!D70+MARZO!D70+ABRIL!D70+Hoja6!D70+Hoja7!D70+Hoja8!D70+Hoja9!D70+Hoja10!D70+Hoja11!D70+Hoja12!D70+Hoja13!D70</f>
        <v>171</v>
      </c>
      <c r="E70" s="1404">
        <f>+'ENERO '!E70+FEBRERO!E70+MARZO!E70+ABRIL!E70+Hoja6!E70+Hoja7!E70+Hoja8!E70+Hoja9!E70+Hoja10!E70+Hoja11!E70+Hoja12!E70+Hoja13!E70</f>
        <v>250</v>
      </c>
      <c r="F70" s="1404">
        <f>+'ENERO '!F70+FEBRERO!F70+MARZO!F70+ABRIL!F70+Hoja6!F70+Hoja7!F70+Hoja8!F70+Hoja9!F70+Hoja10!F70+Hoja11!F70+Hoja12!F70+Hoja13!F70</f>
        <v>459</v>
      </c>
      <c r="G70" s="1404">
        <f>+'ENERO '!G70+FEBRERO!G70+MARZO!G70+ABRIL!G70+Hoja6!G70+Hoja7!G70+Hoja8!G70+Hoja9!G70+Hoja10!G70+Hoja11!G70+Hoja12!G70+Hoja13!G70</f>
        <v>2592</v>
      </c>
      <c r="H70" s="1404">
        <f>+'ENERO '!H70+FEBRERO!H70+MARZO!H70+ABRIL!H70+Hoja6!H70+Hoja7!H70+Hoja8!H70+Hoja9!H70+Hoja10!H70+Hoja11!H70+Hoja12!H70+Hoja13!H70</f>
        <v>1342</v>
      </c>
      <c r="I70" s="1404">
        <f>+'ENERO '!I70+FEBRERO!I70+MARZO!I70+ABRIL!I70+Hoja6!I70+Hoja7!I70+Hoja8!I70+Hoja9!I70+Hoja10!I70+Hoja11!I70+Hoja12!I70+Hoja13!I70</f>
        <v>1698</v>
      </c>
      <c r="J70" s="1404">
        <f>+'ENERO '!J70+FEBRERO!J70+MARZO!J70+ABRIL!J70+Hoja6!J70+Hoja7!J70+Hoja8!J70+Hoja9!J70+Hoja10!J70+Hoja11!J70+Hoja12!J70+Hoja13!J70</f>
        <v>3620</v>
      </c>
      <c r="K70" s="1404">
        <f>+'ENERO '!K70+FEBRERO!K70+MARZO!K70+ABRIL!K70+Hoja6!K70+Hoja7!K70+Hoja8!K70+Hoja9!K70+Hoja10!K70+Hoja11!K70+Hoja12!K70+Hoja13!K70</f>
        <v>5318</v>
      </c>
      <c r="L70" s="1404">
        <f>+'ENERO '!L70+FEBRERO!L70+MARZO!L70+ABRIL!L70+Hoja6!L70+Hoja7!L70+Hoja8!L70+Hoja9!L70+Hoja10!L70+Hoja11!L70+Hoja12!L70+Hoja13!L70</f>
        <v>4708</v>
      </c>
      <c r="M70" s="245" t="s">
        <v>151</v>
      </c>
      <c r="N70" s="154"/>
      <c r="O70" s="159"/>
      <c r="P70" s="154"/>
      <c r="Q70" s="159"/>
      <c r="R70" s="159"/>
      <c r="S70" s="159"/>
      <c r="T70" s="159"/>
      <c r="U70" s="159"/>
      <c r="V70" s="159"/>
      <c r="W70" s="159"/>
      <c r="X70" s="159"/>
      <c r="Y70" s="163"/>
      <c r="Z70" s="154"/>
      <c r="AA70" s="154"/>
      <c r="AB70" s="154"/>
      <c r="AC70" s="158"/>
      <c r="AD70" s="1337"/>
      <c r="AE70" s="159"/>
      <c r="AF70" s="159"/>
      <c r="AG70" s="158"/>
      <c r="AH70" s="166"/>
      <c r="AI70" s="159"/>
      <c r="AJ70" s="158"/>
      <c r="AK70" s="166"/>
      <c r="AL70" s="159"/>
      <c r="AM70" s="159"/>
      <c r="AN70" s="159"/>
      <c r="AO70" s="158"/>
      <c r="AP70" s="159"/>
      <c r="AQ70" s="159"/>
      <c r="AR70" s="159"/>
      <c r="AS70" s="159"/>
      <c r="AT70" s="159"/>
      <c r="AU70" s="159"/>
      <c r="AV70" s="154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250" t="s">
        <v>152</v>
      </c>
      <c r="BU70" s="250" t="s">
        <v>152</v>
      </c>
      <c r="BV70" s="250" t="s">
        <v>152</v>
      </c>
      <c r="BW70" s="154"/>
      <c r="BX70" s="154"/>
      <c r="BY70" s="154"/>
      <c r="BZ70" s="154"/>
      <c r="CA70" s="154"/>
      <c r="CB70" s="216">
        <v>0</v>
      </c>
      <c r="CC70" s="216">
        <v>0</v>
      </c>
      <c r="CD70" s="216" t="s">
        <v>152</v>
      </c>
      <c r="CE70" s="154"/>
      <c r="CF70" s="154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68"/>
      <c r="DD70" s="168"/>
    </row>
    <row r="71" spans="1:108" x14ac:dyDescent="0.25">
      <c r="A71" s="207" t="s">
        <v>108</v>
      </c>
      <c r="B71" s="207"/>
      <c r="C71" s="207"/>
      <c r="D71" s="207"/>
      <c r="E71" s="207"/>
      <c r="F71" s="208"/>
      <c r="G71" s="208"/>
      <c r="H71" s="208"/>
      <c r="I71" s="208"/>
      <c r="J71" s="175"/>
      <c r="K71" s="175"/>
      <c r="L71" s="156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62"/>
      <c r="AD71" s="1346"/>
      <c r="AE71" s="154"/>
      <c r="AF71" s="162"/>
      <c r="AG71" s="154"/>
      <c r="AH71" s="154"/>
      <c r="AI71" s="162"/>
      <c r="AJ71" s="154"/>
      <c r="AK71" s="154"/>
      <c r="AL71" s="162"/>
      <c r="AM71" s="162"/>
      <c r="AN71" s="162"/>
      <c r="AO71" s="154"/>
      <c r="AP71" s="154"/>
      <c r="AQ71" s="154"/>
      <c r="AR71" s="154"/>
      <c r="AS71" s="154"/>
      <c r="AT71" s="154"/>
      <c r="AU71" s="154"/>
      <c r="AV71" s="154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68"/>
      <c r="DD71" s="168"/>
    </row>
    <row r="72" spans="1:108" x14ac:dyDescent="0.2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154"/>
      <c r="N72" s="154"/>
      <c r="O72" s="162"/>
      <c r="P72" s="154"/>
      <c r="Q72" s="154"/>
      <c r="R72" s="162"/>
      <c r="S72" s="154"/>
      <c r="T72" s="154"/>
      <c r="U72" s="154"/>
      <c r="V72" s="154"/>
      <c r="W72" s="162"/>
      <c r="X72" s="154"/>
      <c r="Y72" s="154"/>
      <c r="Z72" s="162"/>
      <c r="AA72" s="154"/>
      <c r="AB72" s="154"/>
      <c r="AC72" s="154"/>
      <c r="AD72" s="1337"/>
      <c r="AE72" s="154"/>
      <c r="AF72" s="154"/>
      <c r="AG72" s="154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4"/>
      <c r="AT72" s="154"/>
      <c r="AU72" s="154"/>
      <c r="AV72" s="154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68"/>
      <c r="DD72" s="168"/>
    </row>
    <row r="73" spans="1:108" x14ac:dyDescent="0.25">
      <c r="A73" s="1528"/>
      <c r="B73" s="1499"/>
      <c r="C73" s="1513"/>
      <c r="D73" s="167" t="s">
        <v>97</v>
      </c>
      <c r="E73" s="167" t="s">
        <v>30</v>
      </c>
      <c r="F73" s="167" t="s">
        <v>31</v>
      </c>
      <c r="G73" s="167" t="s">
        <v>32</v>
      </c>
      <c r="H73" s="167" t="s">
        <v>33</v>
      </c>
      <c r="I73" s="167" t="s">
        <v>34</v>
      </c>
      <c r="J73" s="167" t="s">
        <v>98</v>
      </c>
      <c r="K73" s="167" t="s">
        <v>39</v>
      </c>
      <c r="L73" s="1529"/>
      <c r="M73" s="154"/>
      <c r="N73" s="154"/>
      <c r="O73" s="162"/>
      <c r="P73" s="154"/>
      <c r="Q73" s="154"/>
      <c r="R73" s="162"/>
      <c r="S73" s="154"/>
      <c r="T73" s="154"/>
      <c r="U73" s="154"/>
      <c r="V73" s="154"/>
      <c r="W73" s="162"/>
      <c r="X73" s="154"/>
      <c r="Y73" s="154"/>
      <c r="Z73" s="162"/>
      <c r="AA73" s="154"/>
      <c r="AB73" s="154"/>
      <c r="AC73" s="154"/>
      <c r="AD73" s="1346"/>
      <c r="AE73" s="154"/>
      <c r="AF73" s="154"/>
      <c r="AG73" s="154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4"/>
      <c r="AT73" s="154"/>
      <c r="AU73" s="154"/>
      <c r="AV73" s="154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68"/>
      <c r="DD73" s="168"/>
    </row>
    <row r="74" spans="1:108" x14ac:dyDescent="0.25">
      <c r="A74" s="1530" t="s">
        <v>110</v>
      </c>
      <c r="B74" s="202" t="s">
        <v>99</v>
      </c>
      <c r="C74" s="1404">
        <f>+'ENERO '!C74+FEBRERO!C74+MARZO!C74+ABRIL!C74+Hoja6!C74+Hoja7!C74+Hoja8!C74+Hoja9!C74+Hoja10!C74+Hoja11!C74+Hoja12!C74+Hoja13!C74</f>
        <v>0</v>
      </c>
      <c r="D74" s="1404">
        <f>+'ENERO '!D74+FEBRERO!D74+MARZO!D74+ABRIL!D74+Hoja6!D74+Hoja7!D74+Hoja8!D74+Hoja9!D74+Hoja10!D74+Hoja11!D74+Hoja12!D74+Hoja13!D74</f>
        <v>0</v>
      </c>
      <c r="E74" s="1404">
        <f>+'ENERO '!E74+FEBRERO!E74+MARZO!E74+ABRIL!E74+Hoja6!E74+Hoja7!E74+Hoja8!E74+Hoja9!E74+Hoja10!E74+Hoja11!E74+Hoja12!E74+Hoja13!E74</f>
        <v>0</v>
      </c>
      <c r="F74" s="1404">
        <f>+'ENERO '!F74+FEBRERO!F74+MARZO!F74+ABRIL!F74+Hoja6!F74+Hoja7!F74+Hoja8!F74+Hoja9!F74+Hoja10!F74+Hoja11!F74+Hoja12!F74+Hoja13!F74</f>
        <v>0</v>
      </c>
      <c r="G74" s="1404">
        <f>+'ENERO '!G74+FEBRERO!G74+MARZO!G74+ABRIL!G74+Hoja6!G74+Hoja7!G74+Hoja8!G74+Hoja9!G74+Hoja10!G74+Hoja11!G74+Hoja12!G74+Hoja13!G74</f>
        <v>0</v>
      </c>
      <c r="H74" s="1404">
        <f>+'ENERO '!H74+FEBRERO!H74+MARZO!H74+ABRIL!H74+Hoja6!H74+Hoja7!H74+Hoja8!H74+Hoja9!H74+Hoja10!H74+Hoja11!H74+Hoja12!H74+Hoja13!H74</f>
        <v>0</v>
      </c>
      <c r="I74" s="1404">
        <f>+'ENERO '!I74+FEBRERO!I74+MARZO!I74+ABRIL!I74+Hoja6!I74+Hoja7!I74+Hoja8!I74+Hoja9!I74+Hoja10!I74+Hoja11!I74+Hoja12!I74+Hoja13!I74</f>
        <v>0</v>
      </c>
      <c r="J74" s="1404">
        <f>+'ENERO '!J74+FEBRERO!J74+MARZO!J74+ABRIL!J74+Hoja6!J74+Hoja7!J74+Hoja8!J74+Hoja9!J74+Hoja10!J74+Hoja11!J74+Hoja12!J74+Hoja13!J74</f>
        <v>0</v>
      </c>
      <c r="K74" s="1404">
        <f>+'ENERO '!K74+FEBRERO!K74+MARZO!K74+ABRIL!K74+Hoja6!K74+Hoja7!K74+Hoja8!K74+Hoja9!K74+Hoja10!K74+Hoja11!K74+Hoja12!K74+Hoja13!K74</f>
        <v>0</v>
      </c>
      <c r="L74" s="1404">
        <f>+'ENERO '!L74+FEBRERO!L74+MARZO!L74+ABRIL!L74+Hoja6!L74+Hoja7!L74+Hoja8!L74+Hoja9!L74+Hoja10!L74+Hoja11!L74+Hoja12!L74+Hoja13!L74</f>
        <v>0</v>
      </c>
      <c r="M74" s="217" t="s">
        <v>151</v>
      </c>
      <c r="N74" s="154"/>
      <c r="O74" s="162"/>
      <c r="P74" s="154"/>
      <c r="Q74" s="154"/>
      <c r="R74" s="162"/>
      <c r="S74" s="154"/>
      <c r="T74" s="154"/>
      <c r="U74" s="154"/>
      <c r="V74" s="154"/>
      <c r="W74" s="162"/>
      <c r="X74" s="154"/>
      <c r="Y74" s="154"/>
      <c r="Z74" s="162"/>
      <c r="AA74" s="154"/>
      <c r="AB74" s="154"/>
      <c r="AC74" s="154"/>
      <c r="AD74" s="1337"/>
      <c r="AE74" s="154"/>
      <c r="AF74" s="154"/>
      <c r="AG74" s="154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4"/>
      <c r="AT74" s="154"/>
      <c r="AU74" s="154"/>
      <c r="AV74" s="154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250" t="s">
        <v>152</v>
      </c>
      <c r="BU74" s="250" t="s">
        <v>152</v>
      </c>
      <c r="BV74" s="250" t="s">
        <v>152</v>
      </c>
      <c r="BW74" s="250" t="s">
        <v>152</v>
      </c>
      <c r="BX74" s="154"/>
      <c r="BY74" s="154"/>
      <c r="BZ74" s="154"/>
      <c r="CA74" s="154"/>
      <c r="CB74" s="216">
        <v>0</v>
      </c>
      <c r="CC74" s="216">
        <v>0</v>
      </c>
      <c r="CD74" s="216" t="s">
        <v>152</v>
      </c>
      <c r="CE74" s="216">
        <v>0</v>
      </c>
      <c r="CF74" s="154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68"/>
      <c r="DD74" s="168"/>
    </row>
    <row r="75" spans="1:108" x14ac:dyDescent="0.25">
      <c r="A75" s="1531"/>
      <c r="B75" s="209" t="s">
        <v>100</v>
      </c>
      <c r="C75" s="1404">
        <f>+'ENERO '!C75+FEBRERO!C75+MARZO!C75+ABRIL!C75+Hoja6!C75+Hoja7!C75+Hoja8!C75+Hoja9!C75+Hoja10!C75+Hoja11!C75+Hoja12!C75+Hoja13!C75</f>
        <v>65</v>
      </c>
      <c r="D75" s="1404">
        <f>+'ENERO '!D75+FEBRERO!D75+MARZO!D75+ABRIL!D75+Hoja6!D75+Hoja7!D75+Hoja8!D75+Hoja9!D75+Hoja10!D75+Hoja11!D75+Hoja12!D75+Hoja13!D75</f>
        <v>2</v>
      </c>
      <c r="E75" s="1404">
        <f>+'ENERO '!E75+FEBRERO!E75+MARZO!E75+ABRIL!E75+Hoja6!E75+Hoja7!E75+Hoja8!E75+Hoja9!E75+Hoja10!E75+Hoja11!E75+Hoja12!E75+Hoja13!E75</f>
        <v>3</v>
      </c>
      <c r="F75" s="1404">
        <f>+'ENERO '!F75+FEBRERO!F75+MARZO!F75+ABRIL!F75+Hoja6!F75+Hoja7!F75+Hoja8!F75+Hoja9!F75+Hoja10!F75+Hoja11!F75+Hoja12!F75+Hoja13!F75</f>
        <v>1</v>
      </c>
      <c r="G75" s="1404">
        <f>+'ENERO '!G75+FEBRERO!G75+MARZO!G75+ABRIL!G75+Hoja6!G75+Hoja7!G75+Hoja8!G75+Hoja9!G75+Hoja10!G75+Hoja11!G75+Hoja12!G75+Hoja13!G75</f>
        <v>10</v>
      </c>
      <c r="H75" s="1404">
        <f>+'ENERO '!H75+FEBRERO!H75+MARZO!H75+ABRIL!H75+Hoja6!H75+Hoja7!H75+Hoja8!H75+Hoja9!H75+Hoja10!H75+Hoja11!H75+Hoja12!H75+Hoja13!H75</f>
        <v>45</v>
      </c>
      <c r="I75" s="1404">
        <f>+'ENERO '!I75+FEBRERO!I75+MARZO!I75+ABRIL!I75+Hoja6!I75+Hoja7!I75+Hoja8!I75+Hoja9!I75+Hoja10!I75+Hoja11!I75+Hoja12!I75+Hoja13!I75</f>
        <v>4</v>
      </c>
      <c r="J75" s="1404">
        <f>+'ENERO '!J75+FEBRERO!J75+MARZO!J75+ABRIL!J75+Hoja6!J75+Hoja7!J75+Hoja8!J75+Hoja9!J75+Hoja10!J75+Hoja11!J75+Hoja12!J75+Hoja13!J75</f>
        <v>12</v>
      </c>
      <c r="K75" s="1404">
        <f>+'ENERO '!K75+FEBRERO!K75+MARZO!K75+ABRIL!K75+Hoja6!K75+Hoja7!K75+Hoja8!K75+Hoja9!K75+Hoja10!K75+Hoja11!K75+Hoja12!K75+Hoja13!K75</f>
        <v>53</v>
      </c>
      <c r="L75" s="1404">
        <f>+'ENERO '!L75+FEBRERO!L75+MARZO!L75+ABRIL!L75+Hoja6!L75+Hoja7!L75+Hoja8!L75+Hoja9!L75+Hoja10!L75+Hoja11!L75+Hoja12!L75+Hoja13!L75</f>
        <v>65</v>
      </c>
      <c r="M75" s="254" t="s">
        <v>151</v>
      </c>
      <c r="N75" s="154"/>
      <c r="O75" s="162"/>
      <c r="P75" s="154"/>
      <c r="Q75" s="154"/>
      <c r="R75" s="162"/>
      <c r="S75" s="154"/>
      <c r="T75" s="154"/>
      <c r="U75" s="154"/>
      <c r="V75" s="154"/>
      <c r="W75" s="162"/>
      <c r="X75" s="154"/>
      <c r="Y75" s="154"/>
      <c r="Z75" s="162"/>
      <c r="AA75" s="154"/>
      <c r="AB75" s="154"/>
      <c r="AC75" s="154"/>
      <c r="AD75" s="1346"/>
      <c r="AE75" s="154"/>
      <c r="AF75" s="154"/>
      <c r="AG75" s="154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4"/>
      <c r="AT75" s="154"/>
      <c r="AU75" s="154"/>
      <c r="AV75" s="154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250" t="s">
        <v>152</v>
      </c>
      <c r="BU75" s="250" t="s">
        <v>152</v>
      </c>
      <c r="BV75" s="250" t="s">
        <v>152</v>
      </c>
      <c r="BW75" s="250" t="s">
        <v>152</v>
      </c>
      <c r="BX75" s="154"/>
      <c r="BY75" s="154"/>
      <c r="BZ75" s="154"/>
      <c r="CA75" s="154"/>
      <c r="CB75" s="216">
        <v>0</v>
      </c>
      <c r="CC75" s="216">
        <v>0</v>
      </c>
      <c r="CD75" s="216" t="s">
        <v>152</v>
      </c>
      <c r="CE75" s="216">
        <v>0</v>
      </c>
      <c r="CF75" s="154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68"/>
      <c r="DD75" s="168"/>
    </row>
    <row r="76" spans="1:108" x14ac:dyDescent="0.25">
      <c r="A76" s="1524" t="s">
        <v>111</v>
      </c>
      <c r="B76" s="202" t="s">
        <v>99</v>
      </c>
      <c r="C76" s="1404">
        <f>+'ENERO '!C76+FEBRERO!C76+MARZO!C76+ABRIL!C76+Hoja6!C76+Hoja7!C76+Hoja8!C76+Hoja9!C76+Hoja10!C76+Hoja11!C76+Hoja12!C76+Hoja13!C76</f>
        <v>132</v>
      </c>
      <c r="D76" s="1404">
        <f>+'ENERO '!D76+FEBRERO!D76+MARZO!D76+ABRIL!D76+Hoja6!D76+Hoja7!D76+Hoja8!D76+Hoja9!D76+Hoja10!D76+Hoja11!D76+Hoja12!D76+Hoja13!D76</f>
        <v>2</v>
      </c>
      <c r="E76" s="1404">
        <f>+'ENERO '!E76+FEBRERO!E76+MARZO!E76+ABRIL!E76+Hoja6!E76+Hoja7!E76+Hoja8!E76+Hoja9!E76+Hoja10!E76+Hoja11!E76+Hoja12!E76+Hoja13!E76</f>
        <v>0</v>
      </c>
      <c r="F76" s="1404">
        <f>+'ENERO '!F76+FEBRERO!F76+MARZO!F76+ABRIL!F76+Hoja6!F76+Hoja7!F76+Hoja8!F76+Hoja9!F76+Hoja10!F76+Hoja11!F76+Hoja12!F76+Hoja13!F76</f>
        <v>2</v>
      </c>
      <c r="G76" s="1404">
        <f>+'ENERO '!G76+FEBRERO!G76+MARZO!G76+ABRIL!G76+Hoja6!G76+Hoja7!G76+Hoja8!G76+Hoja9!G76+Hoja10!G76+Hoja11!G76+Hoja12!G76+Hoja13!G76</f>
        <v>12</v>
      </c>
      <c r="H76" s="1404">
        <f>+'ENERO '!H76+FEBRERO!H76+MARZO!H76+ABRIL!H76+Hoja6!H76+Hoja7!H76+Hoja8!H76+Hoja9!H76+Hoja10!H76+Hoja11!H76+Hoja12!H76+Hoja13!H76</f>
        <v>108</v>
      </c>
      <c r="I76" s="1404">
        <f>+'ENERO '!I76+FEBRERO!I76+MARZO!I76+ABRIL!I76+Hoja6!I76+Hoja7!I76+Hoja8!I76+Hoja9!I76+Hoja10!I76+Hoja11!I76+Hoja12!I76+Hoja13!I76</f>
        <v>8</v>
      </c>
      <c r="J76" s="1404">
        <f>+'ENERO '!J76+FEBRERO!J76+MARZO!J76+ABRIL!J76+Hoja6!J76+Hoja7!J76+Hoja8!J76+Hoja9!J76+Hoja10!J76+Hoja11!J76+Hoja12!J76+Hoja13!J76</f>
        <v>89</v>
      </c>
      <c r="K76" s="1404">
        <f>+'ENERO '!K76+FEBRERO!K76+MARZO!K76+ABRIL!K76+Hoja6!K76+Hoja7!K76+Hoja8!K76+Hoja9!K76+Hoja10!K76+Hoja11!K76+Hoja12!K76+Hoja13!K76</f>
        <v>43</v>
      </c>
      <c r="L76" s="1404">
        <f>+'ENERO '!L76+FEBRERO!L76+MARZO!L76+ABRIL!L76+Hoja6!L76+Hoja7!L76+Hoja8!L76+Hoja9!L76+Hoja10!L76+Hoja11!L76+Hoja12!L76+Hoja13!L76</f>
        <v>132</v>
      </c>
      <c r="M76" s="254" t="s">
        <v>151</v>
      </c>
      <c r="N76" s="154"/>
      <c r="O76" s="162"/>
      <c r="P76" s="154"/>
      <c r="Q76" s="154"/>
      <c r="R76" s="162"/>
      <c r="S76" s="154"/>
      <c r="T76" s="154"/>
      <c r="U76" s="154"/>
      <c r="V76" s="154"/>
      <c r="W76" s="162"/>
      <c r="X76" s="154"/>
      <c r="Y76" s="154"/>
      <c r="Z76" s="162"/>
      <c r="AA76" s="154"/>
      <c r="AB76" s="154"/>
      <c r="AC76" s="154"/>
      <c r="AD76" s="1337"/>
      <c r="AE76" s="154"/>
      <c r="AF76" s="154"/>
      <c r="AG76" s="154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4"/>
      <c r="AT76" s="154"/>
      <c r="AU76" s="154"/>
      <c r="AV76" s="154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250" t="s">
        <v>152</v>
      </c>
      <c r="BU76" s="250" t="s">
        <v>152</v>
      </c>
      <c r="BV76" s="250" t="s">
        <v>152</v>
      </c>
      <c r="BW76" s="250" t="s">
        <v>152</v>
      </c>
      <c r="BX76" s="154"/>
      <c r="BY76" s="154"/>
      <c r="BZ76" s="154"/>
      <c r="CA76" s="154"/>
      <c r="CB76" s="216">
        <v>0</v>
      </c>
      <c r="CC76" s="216">
        <v>0</v>
      </c>
      <c r="CD76" s="216" t="s">
        <v>152</v>
      </c>
      <c r="CE76" s="216">
        <v>0</v>
      </c>
      <c r="CF76" s="154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68"/>
      <c r="DD76" s="168"/>
    </row>
    <row r="77" spans="1:108" x14ac:dyDescent="0.25">
      <c r="A77" s="1525"/>
      <c r="B77" s="203" t="s">
        <v>100</v>
      </c>
      <c r="C77" s="1404">
        <f>+'ENERO '!C77+FEBRERO!C77+MARZO!C77+ABRIL!C77+Hoja6!C77+Hoja7!C77+Hoja8!C77+Hoja9!C77+Hoja10!C77+Hoja11!C77+Hoja12!C77+Hoja13!C77</f>
        <v>0</v>
      </c>
      <c r="D77" s="1404">
        <f>+'ENERO '!D77+FEBRERO!D77+MARZO!D77+ABRIL!D77+Hoja6!D77+Hoja7!D77+Hoja8!D77+Hoja9!D77+Hoja10!D77+Hoja11!D77+Hoja12!D77+Hoja13!D77</f>
        <v>0</v>
      </c>
      <c r="E77" s="1404">
        <f>+'ENERO '!E77+FEBRERO!E77+MARZO!E77+ABRIL!E77+Hoja6!E77+Hoja7!E77+Hoja8!E77+Hoja9!E77+Hoja10!E77+Hoja11!E77+Hoja12!E77+Hoja13!E77</f>
        <v>0</v>
      </c>
      <c r="F77" s="1404">
        <f>+'ENERO '!F77+FEBRERO!F77+MARZO!F77+ABRIL!F77+Hoja6!F77+Hoja7!F77+Hoja8!F77+Hoja9!F77+Hoja10!F77+Hoja11!F77+Hoja12!F77+Hoja13!F77</f>
        <v>0</v>
      </c>
      <c r="G77" s="1404">
        <f>+'ENERO '!G77+FEBRERO!G77+MARZO!G77+ABRIL!G77+Hoja6!G77+Hoja7!G77+Hoja8!G77+Hoja9!G77+Hoja10!G77+Hoja11!G77+Hoja12!G77+Hoja13!G77</f>
        <v>0</v>
      </c>
      <c r="H77" s="1404">
        <f>+'ENERO '!H77+FEBRERO!H77+MARZO!H77+ABRIL!H77+Hoja6!H77+Hoja7!H77+Hoja8!H77+Hoja9!H77+Hoja10!H77+Hoja11!H77+Hoja12!H77+Hoja13!H77</f>
        <v>0</v>
      </c>
      <c r="I77" s="1404">
        <f>+'ENERO '!I77+FEBRERO!I77+MARZO!I77+ABRIL!I77+Hoja6!I77+Hoja7!I77+Hoja8!I77+Hoja9!I77+Hoja10!I77+Hoja11!I77+Hoja12!I77+Hoja13!I77</f>
        <v>0</v>
      </c>
      <c r="J77" s="1404">
        <f>+'ENERO '!J77+FEBRERO!J77+MARZO!J77+ABRIL!J77+Hoja6!J77+Hoja7!J77+Hoja8!J77+Hoja9!J77+Hoja10!J77+Hoja11!J77+Hoja12!J77+Hoja13!J77</f>
        <v>0</v>
      </c>
      <c r="K77" s="1404">
        <f>+'ENERO '!K77+FEBRERO!K77+MARZO!K77+ABRIL!K77+Hoja6!K77+Hoja7!K77+Hoja8!K77+Hoja9!K77+Hoja10!K77+Hoja11!K77+Hoja12!K77+Hoja13!K77</f>
        <v>0</v>
      </c>
      <c r="L77" s="1404">
        <f>+'ENERO '!L77+FEBRERO!L77+MARZO!L77+ABRIL!L77+Hoja6!L77+Hoja7!L77+Hoja8!L77+Hoja9!L77+Hoja10!L77+Hoja11!L77+Hoja12!L77+Hoja13!L77</f>
        <v>0</v>
      </c>
      <c r="M77" s="254" t="s">
        <v>151</v>
      </c>
      <c r="N77" s="154"/>
      <c r="O77" s="162"/>
      <c r="P77" s="154"/>
      <c r="Q77" s="154"/>
      <c r="R77" s="162"/>
      <c r="S77" s="154"/>
      <c r="T77" s="154"/>
      <c r="U77" s="154"/>
      <c r="V77" s="154"/>
      <c r="W77" s="162"/>
      <c r="X77" s="154"/>
      <c r="Y77" s="154"/>
      <c r="Z77" s="162"/>
      <c r="AA77" s="154"/>
      <c r="AB77" s="154"/>
      <c r="AC77" s="154"/>
      <c r="AD77" s="1346"/>
      <c r="AE77" s="154"/>
      <c r="AF77" s="154"/>
      <c r="AG77" s="154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4"/>
      <c r="AT77" s="154"/>
      <c r="AU77" s="154"/>
      <c r="AV77" s="154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250" t="s">
        <v>152</v>
      </c>
      <c r="BU77" s="250" t="s">
        <v>152</v>
      </c>
      <c r="BV77" s="250" t="s">
        <v>152</v>
      </c>
      <c r="BW77" s="250" t="s">
        <v>152</v>
      </c>
      <c r="BX77" s="154"/>
      <c r="BY77" s="154"/>
      <c r="BZ77" s="154"/>
      <c r="CA77" s="154"/>
      <c r="CB77" s="216">
        <v>0</v>
      </c>
      <c r="CC77" s="216">
        <v>0</v>
      </c>
      <c r="CD77" s="216" t="s">
        <v>152</v>
      </c>
      <c r="CE77" s="216">
        <v>0</v>
      </c>
      <c r="CF77" s="154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68"/>
      <c r="DD77" s="168"/>
    </row>
    <row r="78" spans="1:108" x14ac:dyDescent="0.25">
      <c r="A78" s="1526"/>
      <c r="B78" s="209" t="s">
        <v>112</v>
      </c>
      <c r="C78" s="1404">
        <f>+'ENERO '!C78+FEBRERO!C78+MARZO!C78+ABRIL!C78+Hoja6!C78+Hoja7!C78+Hoja8!C78+Hoja9!C78+Hoja10!C78+Hoja11!C78+Hoja12!C78+Hoja13!C78</f>
        <v>0</v>
      </c>
      <c r="D78" s="1404">
        <f>+'ENERO '!D78+FEBRERO!D78+MARZO!D78+ABRIL!D78+Hoja6!D78+Hoja7!D78+Hoja8!D78+Hoja9!D78+Hoja10!D78+Hoja11!D78+Hoja12!D78+Hoja13!D78</f>
        <v>0</v>
      </c>
      <c r="E78" s="1404">
        <f>+'ENERO '!E78+FEBRERO!E78+MARZO!E78+ABRIL!E78+Hoja6!E78+Hoja7!E78+Hoja8!E78+Hoja9!E78+Hoja10!E78+Hoja11!E78+Hoja12!E78+Hoja13!E78</f>
        <v>0</v>
      </c>
      <c r="F78" s="1404">
        <f>+'ENERO '!F78+FEBRERO!F78+MARZO!F78+ABRIL!F78+Hoja6!F78+Hoja7!F78+Hoja8!F78+Hoja9!F78+Hoja10!F78+Hoja11!F78+Hoja12!F78+Hoja13!F78</f>
        <v>0</v>
      </c>
      <c r="G78" s="1404">
        <f>+'ENERO '!G78+FEBRERO!G78+MARZO!G78+ABRIL!G78+Hoja6!G78+Hoja7!G78+Hoja8!G78+Hoja9!G78+Hoja10!G78+Hoja11!G78+Hoja12!G78+Hoja13!G78</f>
        <v>0</v>
      </c>
      <c r="H78" s="1404">
        <f>+'ENERO '!H78+FEBRERO!H78+MARZO!H78+ABRIL!H78+Hoja6!H78+Hoja7!H78+Hoja8!H78+Hoja9!H78+Hoja10!H78+Hoja11!H78+Hoja12!H78+Hoja13!H78</f>
        <v>0</v>
      </c>
      <c r="I78" s="1404">
        <f>+'ENERO '!I78+FEBRERO!I78+MARZO!I78+ABRIL!I78+Hoja6!I78+Hoja7!I78+Hoja8!I78+Hoja9!I78+Hoja10!I78+Hoja11!I78+Hoja12!I78+Hoja13!I78</f>
        <v>0</v>
      </c>
      <c r="J78" s="1404">
        <f>+'ENERO '!J78+FEBRERO!J78+MARZO!J78+ABRIL!J78+Hoja6!J78+Hoja7!J78+Hoja8!J78+Hoja9!J78+Hoja10!J78+Hoja11!J78+Hoja12!J78+Hoja13!J78</f>
        <v>0</v>
      </c>
      <c r="K78" s="1404">
        <f>+'ENERO '!K78+FEBRERO!K78+MARZO!K78+ABRIL!K78+Hoja6!K78+Hoja7!K78+Hoja8!K78+Hoja9!K78+Hoja10!K78+Hoja11!K78+Hoja12!K78+Hoja13!K78</f>
        <v>0</v>
      </c>
      <c r="L78" s="1404">
        <f>+'ENERO '!L78+FEBRERO!L78+MARZO!L78+ABRIL!L78+Hoja6!L78+Hoja7!L78+Hoja8!L78+Hoja9!L78+Hoja10!L78+Hoja11!L78+Hoja12!L78+Hoja13!L78</f>
        <v>0</v>
      </c>
      <c r="M78" s="254" t="s">
        <v>151</v>
      </c>
      <c r="N78" s="154"/>
      <c r="O78" s="162"/>
      <c r="P78" s="154"/>
      <c r="Q78" s="154"/>
      <c r="R78" s="162"/>
      <c r="S78" s="154"/>
      <c r="T78" s="154"/>
      <c r="U78" s="154"/>
      <c r="V78" s="154"/>
      <c r="W78" s="162"/>
      <c r="X78" s="154"/>
      <c r="Y78" s="154"/>
      <c r="Z78" s="162"/>
      <c r="AA78" s="154"/>
      <c r="AB78" s="154"/>
      <c r="AC78" s="154"/>
      <c r="AD78" s="1337"/>
      <c r="AE78" s="154"/>
      <c r="AF78" s="154"/>
      <c r="AG78" s="154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4"/>
      <c r="AT78" s="154"/>
      <c r="AU78" s="154"/>
      <c r="AV78" s="154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250" t="s">
        <v>152</v>
      </c>
      <c r="BU78" s="250" t="s">
        <v>152</v>
      </c>
      <c r="BV78" s="250" t="s">
        <v>152</v>
      </c>
      <c r="BW78" s="250" t="s">
        <v>152</v>
      </c>
      <c r="BX78" s="154"/>
      <c r="BY78" s="154"/>
      <c r="BZ78" s="154"/>
      <c r="CA78" s="154"/>
      <c r="CB78" s="216">
        <v>0</v>
      </c>
      <c r="CC78" s="216">
        <v>0</v>
      </c>
      <c r="CD78" s="216" t="s">
        <v>152</v>
      </c>
      <c r="CE78" s="216">
        <v>0</v>
      </c>
      <c r="CF78" s="154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68"/>
      <c r="DD78" s="168"/>
    </row>
    <row r="79" spans="1:108" x14ac:dyDescent="0.25">
      <c r="A79" s="1494" t="s">
        <v>113</v>
      </c>
      <c r="B79" s="202" t="s">
        <v>99</v>
      </c>
      <c r="C79" s="1404">
        <f>+'ENERO '!C79+FEBRERO!C79+MARZO!C79+ABRIL!C79+Hoja6!C79+Hoja7!C79+Hoja8!C79+Hoja9!C79+Hoja10!C79+Hoja11!C79+Hoja12!C79+Hoja13!C79</f>
        <v>0</v>
      </c>
      <c r="D79" s="1404">
        <f>+'ENERO '!D79+FEBRERO!D79+MARZO!D79+ABRIL!D79+Hoja6!D79+Hoja7!D79+Hoja8!D79+Hoja9!D79+Hoja10!D79+Hoja11!D79+Hoja12!D79+Hoja13!D79</f>
        <v>0</v>
      </c>
      <c r="E79" s="1404">
        <f>+'ENERO '!E79+FEBRERO!E79+MARZO!E79+ABRIL!E79+Hoja6!E79+Hoja7!E79+Hoja8!E79+Hoja9!E79+Hoja10!E79+Hoja11!E79+Hoja12!E79+Hoja13!E79</f>
        <v>0</v>
      </c>
      <c r="F79" s="1404">
        <f>+'ENERO '!F79+FEBRERO!F79+MARZO!F79+ABRIL!F79+Hoja6!F79+Hoja7!F79+Hoja8!F79+Hoja9!F79+Hoja10!F79+Hoja11!F79+Hoja12!F79+Hoja13!F79</f>
        <v>0</v>
      </c>
      <c r="G79" s="1404">
        <f>+'ENERO '!G79+FEBRERO!G79+MARZO!G79+ABRIL!G79+Hoja6!G79+Hoja7!G79+Hoja8!G79+Hoja9!G79+Hoja10!G79+Hoja11!G79+Hoja12!G79+Hoja13!G79</f>
        <v>0</v>
      </c>
      <c r="H79" s="1404">
        <f>+'ENERO '!H79+FEBRERO!H79+MARZO!H79+ABRIL!H79+Hoja6!H79+Hoja7!H79+Hoja8!H79+Hoja9!H79+Hoja10!H79+Hoja11!H79+Hoja12!H79+Hoja13!H79</f>
        <v>0</v>
      </c>
      <c r="I79" s="1404">
        <f>+'ENERO '!I79+FEBRERO!I79+MARZO!I79+ABRIL!I79+Hoja6!I79+Hoja7!I79+Hoja8!I79+Hoja9!I79+Hoja10!I79+Hoja11!I79+Hoja12!I79+Hoja13!I79</f>
        <v>0</v>
      </c>
      <c r="J79" s="1404">
        <f>+'ENERO '!J79+FEBRERO!J79+MARZO!J79+ABRIL!J79+Hoja6!J79+Hoja7!J79+Hoja8!J79+Hoja9!J79+Hoja10!J79+Hoja11!J79+Hoja12!J79+Hoja13!J79</f>
        <v>0</v>
      </c>
      <c r="K79" s="1404">
        <f>+'ENERO '!K79+FEBRERO!K79+MARZO!K79+ABRIL!K79+Hoja6!K79+Hoja7!K79+Hoja8!K79+Hoja9!K79+Hoja10!K79+Hoja11!K79+Hoja12!K79+Hoja13!K79</f>
        <v>0</v>
      </c>
      <c r="L79" s="1404">
        <f>+'ENERO '!L79+FEBRERO!L79+MARZO!L79+ABRIL!L79+Hoja6!L79+Hoja7!L79+Hoja8!L79+Hoja9!L79+Hoja10!L79+Hoja11!L79+Hoja12!L79+Hoja13!L79</f>
        <v>0</v>
      </c>
      <c r="M79" s="254" t="s">
        <v>151</v>
      </c>
      <c r="N79" s="154"/>
      <c r="O79" s="162"/>
      <c r="P79" s="154"/>
      <c r="Q79" s="154"/>
      <c r="R79" s="162"/>
      <c r="S79" s="154"/>
      <c r="T79" s="154"/>
      <c r="U79" s="154"/>
      <c r="V79" s="154"/>
      <c r="W79" s="162"/>
      <c r="X79" s="154"/>
      <c r="Y79" s="154"/>
      <c r="Z79" s="162"/>
      <c r="AA79" s="154"/>
      <c r="AB79" s="154"/>
      <c r="AC79" s="154"/>
      <c r="AD79" s="1346"/>
      <c r="AE79" s="154"/>
      <c r="AF79" s="154"/>
      <c r="AG79" s="154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4"/>
      <c r="AT79" s="154"/>
      <c r="AU79" s="154"/>
      <c r="AV79" s="154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250" t="s">
        <v>152</v>
      </c>
      <c r="BU79" s="250" t="s">
        <v>152</v>
      </c>
      <c r="BV79" s="250" t="s">
        <v>152</v>
      </c>
      <c r="BW79" s="156"/>
      <c r="BX79" s="154"/>
      <c r="BY79" s="154"/>
      <c r="BZ79" s="154"/>
      <c r="CA79" s="154"/>
      <c r="CB79" s="216">
        <v>0</v>
      </c>
      <c r="CC79" s="216">
        <v>0</v>
      </c>
      <c r="CD79" s="216" t="s">
        <v>152</v>
      </c>
      <c r="CE79" s="154"/>
      <c r="CF79" s="154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68"/>
      <c r="DD79" s="168"/>
    </row>
    <row r="80" spans="1:108" x14ac:dyDescent="0.25">
      <c r="A80" s="1496"/>
      <c r="B80" s="209" t="s">
        <v>100</v>
      </c>
      <c r="C80" s="1404">
        <f>+'ENERO '!C80+FEBRERO!C80+MARZO!C80+ABRIL!C80+Hoja6!C80+Hoja7!C80+Hoja8!C80+Hoja9!C80+Hoja10!C80+Hoja11!C80+Hoja12!C80+Hoja13!C80</f>
        <v>43</v>
      </c>
      <c r="D80" s="1404">
        <f>+'ENERO '!D80+FEBRERO!D80+MARZO!D80+ABRIL!D80+Hoja6!D80+Hoja7!D80+Hoja8!D80+Hoja9!D80+Hoja10!D80+Hoja11!D80+Hoja12!D80+Hoja13!D80</f>
        <v>0</v>
      </c>
      <c r="E80" s="1404">
        <f>+'ENERO '!E80+FEBRERO!E80+MARZO!E80+ABRIL!E80+Hoja6!E80+Hoja7!E80+Hoja8!E80+Hoja9!E80+Hoja10!E80+Hoja11!E80+Hoja12!E80+Hoja13!E80</f>
        <v>0</v>
      </c>
      <c r="F80" s="1404">
        <f>+'ENERO '!F80+FEBRERO!F80+MARZO!F80+ABRIL!F80+Hoja6!F80+Hoja7!F80+Hoja8!F80+Hoja9!F80+Hoja10!F80+Hoja11!F80+Hoja12!F80+Hoja13!F80</f>
        <v>0</v>
      </c>
      <c r="G80" s="1404">
        <f>+'ENERO '!G80+FEBRERO!G80+MARZO!G80+ABRIL!G80+Hoja6!G80+Hoja7!G80+Hoja8!G80+Hoja9!G80+Hoja10!G80+Hoja11!G80+Hoja12!G80+Hoja13!G80</f>
        <v>9</v>
      </c>
      <c r="H80" s="1404">
        <f>+'ENERO '!H80+FEBRERO!H80+MARZO!H80+ABRIL!H80+Hoja6!H80+Hoja7!H80+Hoja8!H80+Hoja9!H80+Hoja10!H80+Hoja11!H80+Hoja12!H80+Hoja13!H80</f>
        <v>34</v>
      </c>
      <c r="I80" s="1404">
        <f>+'ENERO '!I80+FEBRERO!I80+MARZO!I80+ABRIL!I80+Hoja6!I80+Hoja7!I80+Hoja8!I80+Hoja9!I80+Hoja10!I80+Hoja11!I80+Hoja12!I80+Hoja13!I80</f>
        <v>0</v>
      </c>
      <c r="J80" s="1404">
        <f>+'ENERO '!J80+FEBRERO!J80+MARZO!J80+ABRIL!J80+Hoja6!J80+Hoja7!J80+Hoja8!J80+Hoja9!J80+Hoja10!J80+Hoja11!J80+Hoja12!J80+Hoja13!J80</f>
        <v>3</v>
      </c>
      <c r="K80" s="1404">
        <f>+'ENERO '!K80+FEBRERO!K80+MARZO!K80+ABRIL!K80+Hoja6!K80+Hoja7!K80+Hoja8!K80+Hoja9!K80+Hoja10!K80+Hoja11!K80+Hoja12!K80+Hoja13!K80</f>
        <v>40</v>
      </c>
      <c r="L80" s="1404">
        <f>+'ENERO '!L80+FEBRERO!L80+MARZO!L80+ABRIL!L80+Hoja6!L80+Hoja7!L80+Hoja8!L80+Hoja9!L80+Hoja10!L80+Hoja11!L80+Hoja12!L80+Hoja13!L80</f>
        <v>43</v>
      </c>
      <c r="M80" s="254" t="s">
        <v>151</v>
      </c>
      <c r="N80" s="154"/>
      <c r="O80" s="162"/>
      <c r="P80" s="154"/>
      <c r="Q80" s="154"/>
      <c r="R80" s="162"/>
      <c r="S80" s="154"/>
      <c r="T80" s="154"/>
      <c r="U80" s="154"/>
      <c r="V80" s="154"/>
      <c r="W80" s="162"/>
      <c r="X80" s="154"/>
      <c r="Y80" s="154"/>
      <c r="Z80" s="162"/>
      <c r="AA80" s="154"/>
      <c r="AB80" s="154"/>
      <c r="AC80" s="154"/>
      <c r="AD80" s="1337"/>
      <c r="AE80" s="154"/>
      <c r="AF80" s="154"/>
      <c r="AG80" s="154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4"/>
      <c r="AT80" s="154"/>
      <c r="AU80" s="154"/>
      <c r="AV80" s="154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250" t="s">
        <v>152</v>
      </c>
      <c r="BU80" s="250" t="s">
        <v>152</v>
      </c>
      <c r="BV80" s="250" t="s">
        <v>152</v>
      </c>
      <c r="BW80" s="156"/>
      <c r="BX80" s="154"/>
      <c r="BY80" s="154"/>
      <c r="BZ80" s="154"/>
      <c r="CA80" s="154"/>
      <c r="CB80" s="216">
        <v>0</v>
      </c>
      <c r="CC80" s="216">
        <v>0</v>
      </c>
      <c r="CD80" s="216" t="s">
        <v>152</v>
      </c>
      <c r="CE80" s="154"/>
      <c r="CF80" s="154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68"/>
      <c r="DD80" s="168"/>
    </row>
    <row r="81" spans="1:108" x14ac:dyDescent="0.25">
      <c r="A81" s="218" t="s">
        <v>114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62"/>
      <c r="AD81" s="1346"/>
      <c r="AE81" s="154"/>
      <c r="AF81" s="162"/>
      <c r="AG81" s="154"/>
      <c r="AH81" s="154"/>
      <c r="AI81" s="162"/>
      <c r="AJ81" s="154"/>
      <c r="AK81" s="154"/>
      <c r="AL81" s="162"/>
      <c r="AM81" s="162"/>
      <c r="AN81" s="162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>
        <v>0</v>
      </c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9"/>
      <c r="DD81" s="159"/>
    </row>
    <row r="82" spans="1:108" ht="64.5" x14ac:dyDescent="0.25">
      <c r="A82" s="201" t="s">
        <v>115</v>
      </c>
      <c r="B82" s="210" t="s">
        <v>116</v>
      </c>
      <c r="C82" s="162"/>
      <c r="D82" s="162"/>
      <c r="E82" s="162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62"/>
      <c r="Y82" s="154"/>
      <c r="Z82" s="154"/>
      <c r="AA82" s="162"/>
      <c r="AB82" s="154"/>
      <c r="AC82" s="154"/>
      <c r="AD82" s="1337"/>
      <c r="AE82" s="154"/>
      <c r="AF82" s="154"/>
      <c r="AG82" s="162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>
        <v>0</v>
      </c>
      <c r="CC82" s="154"/>
      <c r="CD82" s="154"/>
      <c r="CE82" s="154"/>
      <c r="CF82" s="154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68"/>
      <c r="DB82" s="168"/>
      <c r="DC82" s="156"/>
      <c r="DD82" s="156"/>
    </row>
    <row r="83" spans="1:108" x14ac:dyDescent="0.25">
      <c r="A83" s="202" t="s">
        <v>117</v>
      </c>
      <c r="B83" s="1404">
        <f>+'ENERO '!B83+FEBRERO!B83+MARZO!B83+ABRIL!B83+Hoja6!B83+Hoja7!B83+Hoja8!B83+Hoja9!B83+Hoja10!B83+Hoja11!B83+Hoja12!B83+Hoja13!B83</f>
        <v>0</v>
      </c>
      <c r="C83" s="252" t="s">
        <v>152</v>
      </c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62"/>
      <c r="Y83" s="154"/>
      <c r="Z83" s="154"/>
      <c r="AA83" s="162"/>
      <c r="AB83" s="154"/>
      <c r="AC83" s="154"/>
      <c r="AD83" s="162"/>
      <c r="AE83" s="154"/>
      <c r="AF83" s="154"/>
      <c r="AG83" s="162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76" t="s">
        <v>152</v>
      </c>
      <c r="BU83" s="156"/>
      <c r="BV83" s="154"/>
      <c r="BW83" s="154"/>
      <c r="BX83" s="154"/>
      <c r="BY83" s="154"/>
      <c r="BZ83" s="154"/>
      <c r="CA83" s="154"/>
      <c r="CB83" s="216">
        <v>0</v>
      </c>
      <c r="CC83" s="154"/>
      <c r="CD83" s="154"/>
      <c r="CE83" s="154"/>
      <c r="CF83" s="154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  <c r="CX83" s="156"/>
      <c r="CY83" s="156"/>
      <c r="CZ83" s="156"/>
      <c r="DA83" s="168"/>
      <c r="DB83" s="168"/>
      <c r="DC83" s="156"/>
      <c r="DD83" s="156"/>
    </row>
    <row r="84" spans="1:108" x14ac:dyDescent="0.25">
      <c r="A84" s="209" t="s">
        <v>86</v>
      </c>
      <c r="B84" s="1404">
        <f>+'ENERO '!B84+FEBRERO!B84+MARZO!B84+ABRIL!B84+Hoja6!B84+Hoja7!B84+Hoja8!B84+Hoja9!B84+Hoja10!B84+Hoja11!B84+Hoja12!B84+Hoja13!B84</f>
        <v>0</v>
      </c>
      <c r="C84" s="252" t="s">
        <v>152</v>
      </c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62"/>
      <c r="Y84" s="154"/>
      <c r="Z84" s="154"/>
      <c r="AA84" s="162"/>
      <c r="AB84" s="154"/>
      <c r="AC84" s="154"/>
      <c r="AD84" s="162"/>
      <c r="AE84" s="154"/>
      <c r="AF84" s="154"/>
      <c r="AG84" s="162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76" t="s">
        <v>152</v>
      </c>
      <c r="BU84" s="156"/>
      <c r="BV84" s="154"/>
      <c r="BW84" s="154"/>
      <c r="BX84" s="154"/>
      <c r="BY84" s="154"/>
      <c r="BZ84" s="154"/>
      <c r="CA84" s="154"/>
      <c r="CB84" s="216">
        <v>0</v>
      </c>
      <c r="CC84" s="154"/>
      <c r="CD84" s="154"/>
      <c r="CE84" s="154"/>
      <c r="CF84" s="154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  <c r="CX84" s="156"/>
      <c r="CY84" s="156"/>
      <c r="CZ84" s="156"/>
      <c r="DA84" s="168"/>
      <c r="DB84" s="168"/>
      <c r="DC84" s="156"/>
      <c r="DD84" s="156"/>
    </row>
    <row r="85" spans="1:108" ht="15.75" x14ac:dyDescent="0.25">
      <c r="A85" s="186" t="s">
        <v>118</v>
      </c>
      <c r="B85" s="187"/>
      <c r="C85" s="187"/>
      <c r="D85" s="187"/>
      <c r="E85" s="169"/>
      <c r="F85" s="169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62"/>
      <c r="AA85" s="154"/>
      <c r="AB85" s="154"/>
      <c r="AC85" s="162"/>
      <c r="AD85" s="154"/>
      <c r="AE85" s="154"/>
      <c r="AF85" s="162"/>
      <c r="AG85" s="154"/>
      <c r="AH85" s="154"/>
      <c r="AI85" s="162"/>
      <c r="AJ85" s="154"/>
      <c r="AK85" s="154"/>
      <c r="AL85" s="154"/>
      <c r="AM85" s="154"/>
      <c r="AN85" s="154"/>
      <c r="AO85" s="154"/>
      <c r="AP85" s="154"/>
      <c r="AQ85" s="154"/>
      <c r="AR85" s="159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6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9"/>
      <c r="DD85" s="159"/>
    </row>
    <row r="86" spans="1:108" ht="52.5" x14ac:dyDescent="0.25">
      <c r="A86" s="1488" t="s">
        <v>119</v>
      </c>
      <c r="B86" s="1522"/>
      <c r="C86" s="188" t="s">
        <v>120</v>
      </c>
      <c r="D86" s="188" t="s">
        <v>121</v>
      </c>
      <c r="E86" s="188" t="s">
        <v>122</v>
      </c>
      <c r="F86" s="170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62"/>
      <c r="AA86" s="154"/>
      <c r="AB86" s="154"/>
      <c r="AC86" s="162"/>
      <c r="AD86" s="154"/>
      <c r="AE86" s="154"/>
      <c r="AF86" s="162"/>
      <c r="AG86" s="154"/>
      <c r="AH86" s="154"/>
      <c r="AI86" s="162"/>
      <c r="AJ86" s="154"/>
      <c r="AK86" s="154"/>
      <c r="AL86" s="154"/>
      <c r="AM86" s="154"/>
      <c r="AN86" s="154"/>
      <c r="AO86" s="154"/>
      <c r="AP86" s="154"/>
      <c r="AQ86" s="154"/>
      <c r="AR86" s="159"/>
      <c r="AS86" s="154"/>
      <c r="AT86" s="154"/>
      <c r="AU86" s="154"/>
      <c r="AV86" s="154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68"/>
      <c r="DD86" s="168"/>
    </row>
    <row r="87" spans="1:108" x14ac:dyDescent="0.25">
      <c r="A87" s="1523" t="s">
        <v>123</v>
      </c>
      <c r="B87" s="1523"/>
      <c r="C87" s="1404">
        <f>+'ENERO '!C87+FEBRERO!C87+MARZO!C87+ABRIL!C87+Hoja6!C87+Hoja7!C87+Hoja8!C87+Hoja9!C87+Hoja10!C87+Hoja11!C87+Hoja12!C87+Hoja13!C87</f>
        <v>0</v>
      </c>
      <c r="D87" s="1404">
        <f>+'ENERO '!D87+FEBRERO!D87+MARZO!D87+ABRIL!D87+Hoja6!D87+Hoja7!D87+Hoja8!D87+Hoja9!D87+Hoja10!D87+Hoja11!D87+Hoja12!D87+Hoja13!D87</f>
        <v>0</v>
      </c>
      <c r="E87" s="1404">
        <f>+'ENERO '!E87+FEBRERO!E87+MARZO!E87+ABRIL!E87+Hoja6!E87+Hoja7!E87+Hoja8!E87+Hoja9!E87+Hoja10!E87+Hoja11!E87+Hoja12!E87+Hoja13!E87</f>
        <v>0</v>
      </c>
      <c r="F87" s="170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62"/>
      <c r="AD87" s="154"/>
      <c r="AE87" s="154"/>
      <c r="AF87" s="162"/>
      <c r="AG87" s="154"/>
      <c r="AH87" s="154"/>
      <c r="AI87" s="162"/>
      <c r="AJ87" s="154"/>
      <c r="AK87" s="154"/>
      <c r="AL87" s="162"/>
      <c r="AM87" s="162"/>
      <c r="AN87" s="162"/>
      <c r="AO87" s="154"/>
      <c r="AP87" s="154"/>
      <c r="AQ87" s="154"/>
      <c r="AR87" s="154"/>
      <c r="AS87" s="154"/>
      <c r="AT87" s="154"/>
      <c r="AU87" s="154"/>
      <c r="AV87" s="154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  <c r="CW87" s="156"/>
      <c r="CX87" s="156"/>
      <c r="CY87" s="156"/>
      <c r="CZ87" s="156"/>
      <c r="DA87" s="156"/>
      <c r="DB87" s="156"/>
      <c r="DC87" s="168"/>
      <c r="DD87" s="168"/>
    </row>
    <row r="88" spans="1:108" x14ac:dyDescent="0.25">
      <c r="A88" s="1520" t="s">
        <v>124</v>
      </c>
      <c r="B88" s="1520"/>
      <c r="C88" s="1404">
        <f>+'ENERO '!C88+FEBRERO!C88+MARZO!C88+ABRIL!C88+Hoja6!C88+Hoja7!C88+Hoja8!C88+Hoja9!C88+Hoja10!C88+Hoja11!C88+Hoja12!C88+Hoja13!C88</f>
        <v>0</v>
      </c>
      <c r="D88" s="1404">
        <f>+'ENERO '!D88+FEBRERO!D88+MARZO!D88+ABRIL!D88+Hoja6!D88+Hoja7!D88+Hoja8!D88+Hoja9!D88+Hoja10!D88+Hoja11!D88+Hoja12!D88+Hoja13!D88</f>
        <v>0</v>
      </c>
      <c r="E88" s="1404">
        <f>+'ENERO '!E88+FEBRERO!E88+MARZO!E88+ABRIL!E88+Hoja6!E88+Hoja7!E88+Hoja8!E88+Hoja9!E88+Hoja10!E88+Hoja11!E88+Hoja12!E88+Hoja13!E88</f>
        <v>0</v>
      </c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62"/>
      <c r="AD88" s="154"/>
      <c r="AE88" s="154"/>
      <c r="AF88" s="162"/>
      <c r="AG88" s="154"/>
      <c r="AH88" s="154"/>
      <c r="AI88" s="162"/>
      <c r="AJ88" s="154"/>
      <c r="AK88" s="154"/>
      <c r="AL88" s="162"/>
      <c r="AM88" s="162"/>
      <c r="AN88" s="162"/>
      <c r="AO88" s="154"/>
      <c r="AP88" s="154"/>
      <c r="AQ88" s="154"/>
      <c r="AR88" s="154"/>
      <c r="AS88" s="154"/>
      <c r="AT88" s="154"/>
      <c r="AU88" s="154"/>
      <c r="AV88" s="154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68"/>
      <c r="DD88" s="168"/>
    </row>
    <row r="89" spans="1:108" x14ac:dyDescent="0.25">
      <c r="A89" s="1520" t="s">
        <v>125</v>
      </c>
      <c r="B89" s="1520"/>
      <c r="C89" s="1404">
        <f>+'ENERO '!C89+FEBRERO!C89+MARZO!C89+ABRIL!C89+Hoja6!C89+Hoja7!C89+Hoja8!C89+Hoja9!C89+Hoja10!C89+Hoja11!C89+Hoja12!C89+Hoja13!C89</f>
        <v>0</v>
      </c>
      <c r="D89" s="1404">
        <f>+'ENERO '!D89+FEBRERO!D89+MARZO!D89+ABRIL!D89+Hoja6!D89+Hoja7!D89+Hoja8!D89+Hoja9!D89+Hoja10!D89+Hoja11!D89+Hoja12!D89+Hoja13!D89</f>
        <v>0</v>
      </c>
      <c r="E89" s="1404">
        <f>+'ENERO '!E89+FEBRERO!E89+MARZO!E89+ABRIL!E89+Hoja6!E89+Hoja7!E89+Hoja8!E89+Hoja9!E89+Hoja10!E89+Hoja11!E89+Hoja12!E89+Hoja13!E89</f>
        <v>0</v>
      </c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62"/>
      <c r="AD89" s="154"/>
      <c r="AE89" s="154"/>
      <c r="AF89" s="162"/>
      <c r="AG89" s="154"/>
      <c r="AH89" s="154"/>
      <c r="AI89" s="162"/>
      <c r="AJ89" s="154"/>
      <c r="AK89" s="154"/>
      <c r="AL89" s="162"/>
      <c r="AM89" s="162"/>
      <c r="AN89" s="162"/>
      <c r="AO89" s="154"/>
      <c r="AP89" s="154"/>
      <c r="AQ89" s="154"/>
      <c r="AR89" s="154"/>
      <c r="AS89" s="154"/>
      <c r="AT89" s="154"/>
      <c r="AU89" s="154"/>
      <c r="AV89" s="154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68"/>
      <c r="DD89" s="168"/>
    </row>
    <row r="90" spans="1:108" x14ac:dyDescent="0.25">
      <c r="A90" s="1520" t="s">
        <v>126</v>
      </c>
      <c r="B90" s="1520"/>
      <c r="C90" s="1404">
        <f>+'ENERO '!C90+FEBRERO!C90+MARZO!C90+ABRIL!C90+Hoja6!C90+Hoja7!C90+Hoja8!C90+Hoja9!C90+Hoja10!C90+Hoja11!C90+Hoja12!C90+Hoja13!C90</f>
        <v>0</v>
      </c>
      <c r="D90" s="1404">
        <f>+'ENERO '!D90+FEBRERO!D90+MARZO!D90+ABRIL!D90+Hoja6!D90+Hoja7!D90+Hoja8!D90+Hoja9!D90+Hoja10!D90+Hoja11!D90+Hoja12!D90+Hoja13!D90</f>
        <v>0</v>
      </c>
      <c r="E90" s="1404">
        <f>+'ENERO '!E90+FEBRERO!E90+MARZO!E90+ABRIL!E90+Hoja6!E90+Hoja7!E90+Hoja8!E90+Hoja9!E90+Hoja10!E90+Hoja11!E90+Hoja12!E90+Hoja13!E90</f>
        <v>0</v>
      </c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62"/>
      <c r="AD90" s="154"/>
      <c r="AE90" s="154"/>
      <c r="AF90" s="162"/>
      <c r="AG90" s="154"/>
      <c r="AH90" s="154"/>
      <c r="AI90" s="162"/>
      <c r="AJ90" s="154"/>
      <c r="AK90" s="154"/>
      <c r="AL90" s="162"/>
      <c r="AM90" s="162"/>
      <c r="AN90" s="162"/>
      <c r="AO90" s="154"/>
      <c r="AP90" s="154"/>
      <c r="AQ90" s="154"/>
      <c r="AR90" s="154"/>
      <c r="AS90" s="154"/>
      <c r="AT90" s="154"/>
      <c r="AU90" s="154"/>
      <c r="AV90" s="154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68"/>
      <c r="DD90" s="168"/>
    </row>
    <row r="91" spans="1:108" x14ac:dyDescent="0.25">
      <c r="A91" s="1520" t="s">
        <v>127</v>
      </c>
      <c r="B91" s="1520"/>
      <c r="C91" s="1404">
        <f>+'ENERO '!C91+FEBRERO!C91+MARZO!C91+ABRIL!C91+Hoja6!C91+Hoja7!C91+Hoja8!C91+Hoja9!C91+Hoja10!C91+Hoja11!C91+Hoja12!C91+Hoja13!C91</f>
        <v>0</v>
      </c>
      <c r="D91" s="1404">
        <f>+'ENERO '!D91+FEBRERO!D91+MARZO!D91+ABRIL!D91+Hoja6!D91+Hoja7!D91+Hoja8!D91+Hoja9!D91+Hoja10!D91+Hoja11!D91+Hoja12!D91+Hoja13!D91</f>
        <v>0</v>
      </c>
      <c r="E91" s="1404">
        <f>+'ENERO '!E91+FEBRERO!E91+MARZO!E91+ABRIL!E91+Hoja6!E91+Hoja7!E91+Hoja8!E91+Hoja9!E91+Hoja10!E91+Hoja11!E91+Hoja12!E91+Hoja13!E91</f>
        <v>0</v>
      </c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62"/>
      <c r="AD91" s="154"/>
      <c r="AE91" s="154"/>
      <c r="AF91" s="162"/>
      <c r="AG91" s="154"/>
      <c r="AH91" s="154"/>
      <c r="AI91" s="162"/>
      <c r="AJ91" s="154"/>
      <c r="AK91" s="154"/>
      <c r="AL91" s="162"/>
      <c r="AM91" s="162"/>
      <c r="AN91" s="162"/>
      <c r="AO91" s="154"/>
      <c r="AP91" s="154"/>
      <c r="AQ91" s="154"/>
      <c r="AR91" s="154"/>
      <c r="AS91" s="154"/>
      <c r="AT91" s="154"/>
      <c r="AU91" s="154"/>
      <c r="AV91" s="154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68"/>
      <c r="DD91" s="168"/>
    </row>
    <row r="92" spans="1:108" x14ac:dyDescent="0.25">
      <c r="A92" s="1520" t="s">
        <v>128</v>
      </c>
      <c r="B92" s="1520"/>
      <c r="C92" s="1404">
        <f>+'ENERO '!C92+FEBRERO!C92+MARZO!C92+ABRIL!C92+Hoja6!C92+Hoja7!C92+Hoja8!C92+Hoja9!C92+Hoja10!C92+Hoja11!C92+Hoja12!C92+Hoja13!C92</f>
        <v>0</v>
      </c>
      <c r="D92" s="1404">
        <f>+'ENERO '!D92+FEBRERO!D92+MARZO!D92+ABRIL!D92+Hoja6!D92+Hoja7!D92+Hoja8!D92+Hoja9!D92+Hoja10!D92+Hoja11!D92+Hoja12!D92+Hoja13!D92</f>
        <v>0</v>
      </c>
      <c r="E92" s="1404">
        <f>+'ENERO '!E92+FEBRERO!E92+MARZO!E92+ABRIL!E92+Hoja6!E92+Hoja7!E92+Hoja8!E92+Hoja9!E92+Hoja10!E92+Hoja11!E92+Hoja12!E92+Hoja13!E92</f>
        <v>0</v>
      </c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62"/>
      <c r="AD92" s="154"/>
      <c r="AE92" s="154"/>
      <c r="AF92" s="162"/>
      <c r="AG92" s="154"/>
      <c r="AH92" s="154"/>
      <c r="AI92" s="162"/>
      <c r="AJ92" s="154"/>
      <c r="AK92" s="154"/>
      <c r="AL92" s="162"/>
      <c r="AM92" s="162"/>
      <c r="AN92" s="162"/>
      <c r="AO92" s="154"/>
      <c r="AP92" s="154"/>
      <c r="AQ92" s="154"/>
      <c r="AR92" s="154"/>
      <c r="AS92" s="154"/>
      <c r="AT92" s="154"/>
      <c r="AU92" s="154"/>
      <c r="AV92" s="154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68"/>
      <c r="DD92" s="168"/>
    </row>
    <row r="93" spans="1:108" x14ac:dyDescent="0.25">
      <c r="A93" s="1520" t="s">
        <v>129</v>
      </c>
      <c r="B93" s="1520"/>
      <c r="C93" s="1404">
        <f>+'ENERO '!C93+FEBRERO!C93+MARZO!C93+ABRIL!C93+Hoja6!C93+Hoja7!C93+Hoja8!C93+Hoja9!C93+Hoja10!C93+Hoja11!C93+Hoja12!C93+Hoja13!C93</f>
        <v>0</v>
      </c>
      <c r="D93" s="1404">
        <f>+'ENERO '!D93+FEBRERO!D93+MARZO!D93+ABRIL!D93+Hoja6!D93+Hoja7!D93+Hoja8!D93+Hoja9!D93+Hoja10!D93+Hoja11!D93+Hoja12!D93+Hoja13!D93</f>
        <v>0</v>
      </c>
      <c r="E93" s="1404">
        <f>+'ENERO '!E93+FEBRERO!E93+MARZO!E93+ABRIL!E93+Hoja6!E93+Hoja7!E93+Hoja8!E93+Hoja9!E93+Hoja10!E93+Hoja11!E93+Hoja12!E93+Hoja13!E93</f>
        <v>0</v>
      </c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62"/>
      <c r="AD93" s="154"/>
      <c r="AE93" s="154"/>
      <c r="AF93" s="162"/>
      <c r="AG93" s="154"/>
      <c r="AH93" s="154"/>
      <c r="AI93" s="162"/>
      <c r="AJ93" s="154"/>
      <c r="AK93" s="154"/>
      <c r="AL93" s="162"/>
      <c r="AM93" s="162"/>
      <c r="AN93" s="162"/>
      <c r="AO93" s="154"/>
      <c r="AP93" s="154"/>
      <c r="AQ93" s="154"/>
      <c r="AR93" s="154"/>
      <c r="AS93" s="154"/>
      <c r="AT93" s="154"/>
      <c r="AU93" s="154"/>
      <c r="AV93" s="154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  <c r="CW93" s="156"/>
      <c r="CX93" s="156"/>
      <c r="CY93" s="156"/>
      <c r="CZ93" s="156"/>
      <c r="DA93" s="156"/>
      <c r="DB93" s="156"/>
      <c r="DC93" s="168"/>
      <c r="DD93" s="168"/>
    </row>
    <row r="94" spans="1:108" x14ac:dyDescent="0.25">
      <c r="A94" s="1520" t="s">
        <v>130</v>
      </c>
      <c r="B94" s="1520"/>
      <c r="C94" s="1404">
        <f>+'ENERO '!C94+FEBRERO!C94+MARZO!C94+ABRIL!C94+Hoja6!C94+Hoja7!C94+Hoja8!C94+Hoja9!C94+Hoja10!C94+Hoja11!C94+Hoja12!C94+Hoja13!C94</f>
        <v>0</v>
      </c>
      <c r="D94" s="1404">
        <f>+'ENERO '!D94+FEBRERO!D94+MARZO!D94+ABRIL!D94+Hoja6!D94+Hoja7!D94+Hoja8!D94+Hoja9!D94+Hoja10!D94+Hoja11!D94+Hoja12!D94+Hoja13!D94</f>
        <v>0</v>
      </c>
      <c r="E94" s="1404">
        <f>+'ENERO '!E94+FEBRERO!E94+MARZO!E94+ABRIL!E94+Hoja6!E94+Hoja7!E94+Hoja8!E94+Hoja9!E94+Hoja10!E94+Hoja11!E94+Hoja12!E94+Hoja13!E94</f>
        <v>0</v>
      </c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62"/>
      <c r="AD94" s="154"/>
      <c r="AE94" s="154"/>
      <c r="AF94" s="162"/>
      <c r="AG94" s="154"/>
      <c r="AH94" s="154"/>
      <c r="AI94" s="162"/>
      <c r="AJ94" s="154"/>
      <c r="AK94" s="154"/>
      <c r="AL94" s="162"/>
      <c r="AM94" s="162"/>
      <c r="AN94" s="162"/>
      <c r="AO94" s="154"/>
      <c r="AP94" s="154"/>
      <c r="AQ94" s="162"/>
      <c r="AR94" s="154"/>
      <c r="AS94" s="154"/>
      <c r="AT94" s="154"/>
      <c r="AU94" s="154"/>
      <c r="AV94" s="154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68"/>
      <c r="DD94" s="168"/>
    </row>
    <row r="95" spans="1:108" x14ac:dyDescent="0.25">
      <c r="A95" s="1520" t="s">
        <v>131</v>
      </c>
      <c r="B95" s="1520"/>
      <c r="C95" s="1404">
        <f>+'ENERO '!C95+FEBRERO!C95+MARZO!C95+ABRIL!C95+Hoja6!C95+Hoja7!C95+Hoja8!C95+Hoja9!C95+Hoja10!C95+Hoja11!C95+Hoja12!C95+Hoja13!C95</f>
        <v>0</v>
      </c>
      <c r="D95" s="1404">
        <f>+'ENERO '!D95+FEBRERO!D95+MARZO!D95+ABRIL!D95+Hoja6!D95+Hoja7!D95+Hoja8!D95+Hoja9!D95+Hoja10!D95+Hoja11!D95+Hoja12!D95+Hoja13!D95</f>
        <v>0</v>
      </c>
      <c r="E95" s="1404">
        <f>+'ENERO '!E95+FEBRERO!E95+MARZO!E95+ABRIL!E95+Hoja6!E95+Hoja7!E95+Hoja8!E95+Hoja9!E95+Hoja10!E95+Hoja11!E95+Hoja12!E95+Hoja13!E95</f>
        <v>0</v>
      </c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62"/>
      <c r="AD95" s="154"/>
      <c r="AE95" s="154"/>
      <c r="AF95" s="162"/>
      <c r="AG95" s="154"/>
      <c r="AH95" s="154"/>
      <c r="AI95" s="162"/>
      <c r="AJ95" s="154"/>
      <c r="AK95" s="154"/>
      <c r="AL95" s="162"/>
      <c r="AM95" s="162"/>
      <c r="AN95" s="162"/>
      <c r="AO95" s="154"/>
      <c r="AP95" s="154"/>
      <c r="AQ95" s="162"/>
      <c r="AR95" s="154"/>
      <c r="AS95" s="154"/>
      <c r="AT95" s="154"/>
      <c r="AU95" s="154"/>
      <c r="AV95" s="154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68"/>
      <c r="DD95" s="168"/>
    </row>
    <row r="96" spans="1:108" x14ac:dyDescent="0.25">
      <c r="A96" s="1520" t="s">
        <v>132</v>
      </c>
      <c r="B96" s="1520"/>
      <c r="C96" s="1404">
        <f>+'ENERO '!C96+FEBRERO!C96+MARZO!C96+ABRIL!C96+Hoja6!C96+Hoja7!C96+Hoja8!C96+Hoja9!C96+Hoja10!C96+Hoja11!C96+Hoja12!C96+Hoja13!C96</f>
        <v>0</v>
      </c>
      <c r="D96" s="1404">
        <f>+'ENERO '!D96+FEBRERO!D96+MARZO!D96+ABRIL!D96+Hoja6!D96+Hoja7!D96+Hoja8!D96+Hoja9!D96+Hoja10!D96+Hoja11!D96+Hoja12!D96+Hoja13!D96</f>
        <v>0</v>
      </c>
      <c r="E96" s="1404">
        <f>+'ENERO '!E96+FEBRERO!E96+MARZO!E96+ABRIL!E96+Hoja6!E96+Hoja7!E96+Hoja8!E96+Hoja9!E96+Hoja10!E96+Hoja11!E96+Hoja12!E96+Hoja13!E96</f>
        <v>0</v>
      </c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62"/>
      <c r="AD96" s="154"/>
      <c r="AE96" s="154"/>
      <c r="AF96" s="162"/>
      <c r="AG96" s="154"/>
      <c r="AH96" s="154"/>
      <c r="AI96" s="162"/>
      <c r="AJ96" s="154"/>
      <c r="AK96" s="154"/>
      <c r="AL96" s="162"/>
      <c r="AM96" s="162"/>
      <c r="AN96" s="162"/>
      <c r="AO96" s="154"/>
      <c r="AP96" s="154"/>
      <c r="AQ96" s="162"/>
      <c r="AR96" s="154"/>
      <c r="AS96" s="154"/>
      <c r="AT96" s="154"/>
      <c r="AU96" s="154"/>
      <c r="AV96" s="154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68"/>
      <c r="DD96" s="168"/>
    </row>
    <row r="97" spans="1:108" x14ac:dyDescent="0.25">
      <c r="A97" s="1520" t="s">
        <v>86</v>
      </c>
      <c r="B97" s="1520"/>
      <c r="C97" s="1404">
        <f>+'ENERO '!C97+FEBRERO!C97+MARZO!C97+ABRIL!C97+Hoja6!C97+Hoja7!C97+Hoja8!C97+Hoja9!C97+Hoja10!C97+Hoja11!C97+Hoja12!C97+Hoja13!C97</f>
        <v>0</v>
      </c>
      <c r="D97" s="1404">
        <f>+'ENERO '!D97+FEBRERO!D97+MARZO!D97+ABRIL!D97+Hoja6!D97+Hoja7!D97+Hoja8!D97+Hoja9!D97+Hoja10!D97+Hoja11!D97+Hoja12!D97+Hoja13!D97</f>
        <v>0</v>
      </c>
      <c r="E97" s="1404">
        <f>+'ENERO '!E97+FEBRERO!E97+MARZO!E97+ABRIL!E97+Hoja6!E97+Hoja7!E97+Hoja8!E97+Hoja9!E97+Hoja10!E97+Hoja11!E97+Hoja12!E97+Hoja13!E97</f>
        <v>0</v>
      </c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62"/>
      <c r="AD97" s="154"/>
      <c r="AE97" s="154"/>
      <c r="AF97" s="162"/>
      <c r="AG97" s="154"/>
      <c r="AH97" s="154"/>
      <c r="AI97" s="162"/>
      <c r="AJ97" s="154"/>
      <c r="AK97" s="154"/>
      <c r="AL97" s="162"/>
      <c r="AM97" s="162"/>
      <c r="AN97" s="162"/>
      <c r="AO97" s="154"/>
      <c r="AP97" s="154"/>
      <c r="AQ97" s="162"/>
      <c r="AR97" s="154"/>
      <c r="AS97" s="154"/>
      <c r="AT97" s="154"/>
      <c r="AU97" s="154"/>
      <c r="AV97" s="154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68"/>
      <c r="DD97" s="168"/>
    </row>
    <row r="98" spans="1:108" x14ac:dyDescent="0.25">
      <c r="A98" s="1520" t="s">
        <v>117</v>
      </c>
      <c r="B98" s="1520"/>
      <c r="C98" s="1404">
        <f>+'ENERO '!C98+FEBRERO!C98+MARZO!C98+ABRIL!C98+Hoja6!C98+Hoja7!C98+Hoja8!C98+Hoja9!C98+Hoja10!C98+Hoja11!C98+Hoja12!C98+Hoja13!C98</f>
        <v>0</v>
      </c>
      <c r="D98" s="1404">
        <f>+'ENERO '!D98+FEBRERO!D98+MARZO!D98+ABRIL!D98+Hoja6!D98+Hoja7!D98+Hoja8!D98+Hoja9!D98+Hoja10!D98+Hoja11!D98+Hoja12!D98+Hoja13!D98</f>
        <v>0</v>
      </c>
      <c r="E98" s="1404">
        <f>+'ENERO '!E98+FEBRERO!E98+MARZO!E98+ABRIL!E98+Hoja6!E98+Hoja7!E98+Hoja8!E98+Hoja9!E98+Hoja10!E98+Hoja11!E98+Hoja12!E98+Hoja13!E98</f>
        <v>0</v>
      </c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62"/>
      <c r="AD98" s="154"/>
      <c r="AE98" s="154"/>
      <c r="AF98" s="162"/>
      <c r="AG98" s="154"/>
      <c r="AH98" s="154"/>
      <c r="AI98" s="162"/>
      <c r="AJ98" s="154"/>
      <c r="AK98" s="154"/>
      <c r="AL98" s="162"/>
      <c r="AM98" s="162"/>
      <c r="AN98" s="162"/>
      <c r="AO98" s="154"/>
      <c r="AP98" s="154"/>
      <c r="AQ98" s="162"/>
      <c r="AR98" s="154"/>
      <c r="AS98" s="154"/>
      <c r="AT98" s="154"/>
      <c r="AU98" s="154"/>
      <c r="AV98" s="154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68"/>
      <c r="DD98" s="168"/>
    </row>
    <row r="99" spans="1:108" x14ac:dyDescent="0.25">
      <c r="A99" s="1502" t="s">
        <v>133</v>
      </c>
      <c r="B99" s="1502"/>
      <c r="C99" s="1404">
        <f>+'ENERO '!C99+FEBRERO!C99+MARZO!C99+ABRIL!C99+Hoja6!C99+Hoja7!C99+Hoja8!C99+Hoja9!C99+Hoja10!C99+Hoja11!C99+Hoja12!C99+Hoja13!C99</f>
        <v>0</v>
      </c>
      <c r="D99" s="1404">
        <f>+'ENERO '!D99+FEBRERO!D99+MARZO!D99+ABRIL!D99+Hoja6!D99+Hoja7!D99+Hoja8!D99+Hoja9!D99+Hoja10!D99+Hoja11!D99+Hoja12!D99+Hoja13!D99</f>
        <v>0</v>
      </c>
      <c r="E99" s="1404">
        <f>+'ENERO '!E99+FEBRERO!E99+MARZO!E99+ABRIL!E99+Hoja6!E99+Hoja7!E99+Hoja8!E99+Hoja9!E99+Hoja10!E99+Hoja11!E99+Hoja12!E99+Hoja13!E99</f>
        <v>0</v>
      </c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62"/>
      <c r="AD99" s="162"/>
      <c r="AE99" s="154"/>
      <c r="AF99" s="154"/>
      <c r="AG99" s="162"/>
      <c r="AH99" s="154"/>
      <c r="AI99" s="154"/>
      <c r="AJ99" s="162"/>
      <c r="AK99" s="154"/>
      <c r="AL99" s="154"/>
      <c r="AM99" s="154"/>
      <c r="AN99" s="154"/>
      <c r="AO99" s="162"/>
      <c r="AP99" s="154"/>
      <c r="AQ99" s="154"/>
      <c r="AR99" s="154"/>
      <c r="AS99" s="154"/>
      <c r="AT99" s="154"/>
      <c r="AU99" s="154"/>
      <c r="AV99" s="154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156"/>
    </row>
    <row r="100" spans="1:108" x14ac:dyDescent="0.25">
      <c r="A100" s="213" t="s">
        <v>134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246"/>
      <c r="N100" s="154"/>
      <c r="O100" s="154"/>
      <c r="P100" s="154"/>
      <c r="Q100" s="154"/>
      <c r="R100" s="154"/>
      <c r="S100" s="154"/>
      <c r="T100" s="154"/>
      <c r="U100" s="154"/>
      <c r="V100" s="154"/>
      <c r="W100" s="182"/>
      <c r="X100" s="154"/>
      <c r="Y100" s="154"/>
      <c r="Z100" s="154"/>
      <c r="AA100" s="154"/>
      <c r="AB100" s="154"/>
      <c r="AC100" s="162"/>
      <c r="AD100" s="162"/>
      <c r="AE100" s="154"/>
      <c r="AF100" s="154"/>
      <c r="AG100" s="162"/>
      <c r="AH100" s="154"/>
      <c r="AI100" s="154"/>
      <c r="AJ100" s="162"/>
      <c r="AK100" s="154"/>
      <c r="AL100" s="154"/>
      <c r="AM100" s="154"/>
      <c r="AN100" s="154"/>
      <c r="AO100" s="162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</row>
    <row r="101" spans="1:108" ht="58.5" customHeight="1" x14ac:dyDescent="0.2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154"/>
      <c r="Z101" s="154"/>
      <c r="AA101" s="162"/>
      <c r="AB101" s="162"/>
      <c r="AC101" s="154"/>
      <c r="AD101" s="154"/>
      <c r="AE101" s="162"/>
      <c r="AF101" s="154"/>
      <c r="AG101" s="154"/>
      <c r="AH101" s="162"/>
      <c r="AI101" s="154"/>
      <c r="AJ101" s="154"/>
      <c r="AK101" s="154"/>
      <c r="AL101" s="154"/>
      <c r="AM101" s="162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</row>
    <row r="102" spans="1:108" x14ac:dyDescent="0.2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184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154"/>
      <c r="Z102" s="154"/>
      <c r="AA102" s="162"/>
      <c r="AB102" s="162"/>
      <c r="AC102" s="154"/>
      <c r="AD102" s="154"/>
      <c r="AE102" s="162"/>
      <c r="AF102" s="154"/>
      <c r="AG102" s="154"/>
      <c r="AH102" s="162"/>
      <c r="AI102" s="154"/>
      <c r="AJ102" s="154"/>
      <c r="AK102" s="154"/>
      <c r="AL102" s="154"/>
      <c r="AM102" s="162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</row>
    <row r="103" spans="1:108" x14ac:dyDescent="0.2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154"/>
      <c r="Z103" s="154"/>
      <c r="AA103" s="162"/>
      <c r="AB103" s="162"/>
      <c r="AC103" s="154"/>
      <c r="AD103" s="154"/>
      <c r="AE103" s="162"/>
      <c r="AF103" s="154"/>
      <c r="AG103" s="154"/>
      <c r="AH103" s="162"/>
      <c r="AI103" s="154"/>
      <c r="AJ103" s="154"/>
      <c r="AK103" s="154"/>
      <c r="AL103" s="154"/>
      <c r="AM103" s="162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6"/>
    </row>
    <row r="104" spans="1:108" ht="21" x14ac:dyDescent="0.25">
      <c r="A104" s="1505"/>
      <c r="B104" s="1499"/>
      <c r="C104" s="1521"/>
      <c r="D104" s="1501"/>
      <c r="E104" s="1501"/>
      <c r="F104" s="1501"/>
      <c r="G104" s="1501"/>
      <c r="H104" s="1518"/>
      <c r="I104" s="161" t="s">
        <v>22</v>
      </c>
      <c r="J104" s="173" t="s">
        <v>37</v>
      </c>
      <c r="K104" s="185" t="s">
        <v>38</v>
      </c>
      <c r="L104" s="173" t="s">
        <v>39</v>
      </c>
      <c r="M104" s="196" t="s">
        <v>40</v>
      </c>
      <c r="N104" s="183" t="s">
        <v>41</v>
      </c>
      <c r="O104" s="164" t="s">
        <v>42</v>
      </c>
      <c r="P104" s="173" t="s">
        <v>43</v>
      </c>
      <c r="Q104" s="183" t="s">
        <v>40</v>
      </c>
      <c r="R104" s="183" t="s">
        <v>41</v>
      </c>
      <c r="S104" s="164" t="s">
        <v>42</v>
      </c>
      <c r="T104" s="211" t="s">
        <v>43</v>
      </c>
      <c r="U104" s="1496"/>
      <c r="V104" s="1499"/>
      <c r="W104" s="1487"/>
      <c r="X104" s="1493"/>
      <c r="Y104" s="154"/>
      <c r="Z104" s="154"/>
      <c r="AA104" s="162"/>
      <c r="AB104" s="162"/>
      <c r="AC104" s="154"/>
      <c r="AD104" s="154"/>
      <c r="AE104" s="162"/>
      <c r="AF104" s="154"/>
      <c r="AG104" s="154"/>
      <c r="AH104" s="162"/>
      <c r="AI104" s="154"/>
      <c r="AJ104" s="154"/>
      <c r="AK104" s="154"/>
      <c r="AL104" s="154"/>
      <c r="AM104" s="162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</row>
    <row r="105" spans="1:108" x14ac:dyDescent="0.25">
      <c r="A105" s="178" t="s">
        <v>139</v>
      </c>
      <c r="B105" s="1404">
        <f>+'ENERO '!B105+FEBRERO!B105+MARZO!B105+ABRIL!B105+Hoja6!B105+Hoja7!B105+Hoja8!B105+Hoja9!B105+Hoja10!B105+Hoja11!B105+Hoja12!B105+Hoja13!B105</f>
        <v>91</v>
      </c>
      <c r="C105" s="1404">
        <f>+'ENERO '!C105+FEBRERO!C105+MARZO!C105+ABRIL!C105+Hoja6!C105+Hoja7!C105+Hoja8!C105+Hoja9!C105+Hoja10!C105+Hoja11!C105+Hoja12!C105+Hoja13!C105</f>
        <v>0</v>
      </c>
      <c r="D105" s="1404">
        <f>+'ENERO '!D105+FEBRERO!D105+MARZO!D105+ABRIL!D105+Hoja6!D105+Hoja7!D105+Hoja8!D105+Hoja9!D105+Hoja10!D105+Hoja11!D105+Hoja12!D105+Hoja13!D105</f>
        <v>3</v>
      </c>
      <c r="E105" s="1404">
        <f>+'ENERO '!E105+FEBRERO!E105+MARZO!E105+ABRIL!E105+Hoja6!E105+Hoja7!E105+Hoja8!E105+Hoja9!E105+Hoja10!E105+Hoja11!E105+Hoja12!E105+Hoja13!E105</f>
        <v>0</v>
      </c>
      <c r="F105" s="1404">
        <f>+'ENERO '!F105+FEBRERO!F105+MARZO!F105+ABRIL!F105+Hoja6!F105+Hoja7!F105+Hoja8!F105+Hoja9!F105+Hoja10!F105+Hoja11!F105+Hoja12!F105+Hoja13!F105</f>
        <v>5</v>
      </c>
      <c r="G105" s="1404">
        <f>+'ENERO '!G105+FEBRERO!G105+MARZO!G105+ABRIL!G105+Hoja6!G105+Hoja7!G105+Hoja8!G105+Hoja9!G105+Hoja10!G105+Hoja11!G105+Hoja12!G105+Hoja13!G105</f>
        <v>34</v>
      </c>
      <c r="H105" s="1404">
        <f>+'ENERO '!H105+FEBRERO!H105+MARZO!H105+ABRIL!H105+Hoja6!H105+Hoja7!H105+Hoja8!H105+Hoja9!H105+Hoja10!H105+Hoja11!H105+Hoja12!H105+Hoja13!H105</f>
        <v>49</v>
      </c>
      <c r="I105" s="1404">
        <f>+'ENERO '!I105+FEBRERO!I105+MARZO!I105+ABRIL!I105+Hoja6!I105+Hoja7!I105+Hoja8!I105+Hoja9!I105+Hoja10!I105+Hoja11!I105+Hoja12!I105+Hoja13!I105</f>
        <v>3</v>
      </c>
      <c r="J105" s="1404">
        <f>+'ENERO '!J105+FEBRERO!J105+MARZO!J105+ABRIL!J105+Hoja6!J105+Hoja7!J105+Hoja8!J105+Hoja9!J105+Hoja10!J105+Hoja11!J105+Hoja12!J105+Hoja13!J105</f>
        <v>88</v>
      </c>
      <c r="K105" s="1404">
        <f>+'ENERO '!K105+FEBRERO!K105+MARZO!K105+ABRIL!K105+Hoja6!K105+Hoja7!K105+Hoja8!K105+Hoja9!K105+Hoja10!K105+Hoja11!K105+Hoja12!K105+Hoja13!K105</f>
        <v>50</v>
      </c>
      <c r="L105" s="1404">
        <f>+'ENERO '!L105+FEBRERO!L105+MARZO!L105+ABRIL!L105+Hoja6!L105+Hoja7!L105+Hoja8!L105+Hoja9!L105+Hoja10!L105+Hoja11!L105+Hoja12!L105+Hoja13!L105</f>
        <v>41</v>
      </c>
      <c r="M105" s="1404">
        <f>+'ENERO '!M105+FEBRERO!M105+MARZO!M105+ABRIL!M105+Hoja6!M105+Hoja7!M105+Hoja8!M105+Hoja9!M105+Hoja10!M105+Hoja11!M105+Hoja12!M105+Hoja13!M105</f>
        <v>3</v>
      </c>
      <c r="N105" s="1404">
        <f>+'ENERO '!N105+FEBRERO!N105+MARZO!N105+ABRIL!N105+Hoja6!N105+Hoja7!N105+Hoja8!N105+Hoja9!N105+Hoja10!N105+Hoja11!N105+Hoja12!N105+Hoja13!N105</f>
        <v>0</v>
      </c>
      <c r="O105" s="1404">
        <f>+'ENERO '!O105+FEBRERO!O105+MARZO!O105+ABRIL!O105+Hoja6!O105+Hoja7!O105+Hoja8!O105+Hoja9!O105+Hoja10!O105+Hoja11!O105+Hoja12!O105+Hoja13!O105</f>
        <v>3</v>
      </c>
      <c r="P105" s="1404">
        <f>+'ENERO '!P105+FEBRERO!P105+MARZO!P105+ABRIL!P105+Hoja6!P105+Hoja7!P105+Hoja8!P105+Hoja9!P105+Hoja10!P105+Hoja11!P105+Hoja12!P105+Hoja13!P105</f>
        <v>0</v>
      </c>
      <c r="Q105" s="1404">
        <f>+'ENERO '!Q105+FEBRERO!Q105+MARZO!Q105+ABRIL!Q105+Hoja6!Q105+Hoja7!Q105+Hoja8!Q105+Hoja9!Q105+Hoja10!Q105+Hoja11!Q105+Hoja12!Q105+Hoja13!Q105</f>
        <v>82</v>
      </c>
      <c r="R105" s="1404">
        <f>+'ENERO '!R105+FEBRERO!R105+MARZO!R105+ABRIL!R105+Hoja6!R105+Hoja7!R105+Hoja8!R105+Hoja9!R105+Hoja10!R105+Hoja11!R105+Hoja12!R105+Hoja13!R105</f>
        <v>0</v>
      </c>
      <c r="S105" s="1404">
        <f>+'ENERO '!S105+FEBRERO!S105+MARZO!S105+ABRIL!S105+Hoja6!S105+Hoja7!S105+Hoja8!S105+Hoja9!S105+Hoja10!S105+Hoja11!S105+Hoja12!S105+Hoja13!S105</f>
        <v>82</v>
      </c>
      <c r="T105" s="1404">
        <f>+'ENERO '!T105+FEBRERO!T105+MARZO!T105+ABRIL!T105+Hoja6!T105+Hoja7!T105+Hoja8!T105+Hoja9!T105+Hoja10!T105+Hoja11!T105+Hoja12!T105+Hoja13!T105</f>
        <v>0</v>
      </c>
      <c r="U105" s="1404">
        <f>+'ENERO '!U105+FEBRERO!U105+MARZO!U105+ABRIL!U105+Hoja6!U105+Hoja7!U105+Hoja8!U105+Hoja9!U105+Hoja10!U105+Hoja11!U105+Hoja12!U105+Hoja13!U105</f>
        <v>0</v>
      </c>
      <c r="V105" s="1404">
        <f>+'ENERO '!V105+FEBRERO!V105+MARZO!V105+ABRIL!V105+Hoja6!V105+Hoja7!V105+Hoja8!V105+Hoja9!V105+Hoja10!V105+Hoja11!V105+Hoja12!V105+Hoja13!V105</f>
        <v>0</v>
      </c>
      <c r="W105" s="1404">
        <f>+'ENERO '!W105+FEBRERO!W105+MARZO!W105+ABRIL!W105+Hoja6!W105+Hoja7!W105+Hoja8!W105+Hoja9!W105+Hoja10!W105+Hoja11!W105+Hoja12!W105+Hoja13!W105</f>
        <v>0</v>
      </c>
      <c r="X105" s="1404">
        <f>+'ENERO '!X105+FEBRERO!X105+MARZO!X105+ABRIL!X105+Hoja6!X105+Hoja7!X105+Hoja8!X105+Hoja9!X105+Hoja10!X105+Hoja11!X105+Hoja12!X105+Hoja13!X105</f>
        <v>0</v>
      </c>
      <c r="Y105" s="245" t="s">
        <v>151</v>
      </c>
      <c r="Z105" s="154"/>
      <c r="AA105" s="162"/>
      <c r="AB105" s="162"/>
      <c r="AC105" s="154"/>
      <c r="AD105" s="154"/>
      <c r="AE105" s="162"/>
      <c r="AF105" s="154"/>
      <c r="AG105" s="154"/>
      <c r="AH105" s="162"/>
      <c r="AI105" s="154"/>
      <c r="AJ105" s="154"/>
      <c r="AK105" s="154"/>
      <c r="AL105" s="154"/>
      <c r="AM105" s="162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250" t="s">
        <v>152</v>
      </c>
      <c r="BU105" s="250" t="s">
        <v>152</v>
      </c>
      <c r="BV105" s="250" t="s">
        <v>152</v>
      </c>
      <c r="BW105" s="250" t="s">
        <v>152</v>
      </c>
      <c r="BX105" s="156"/>
      <c r="BY105" s="156"/>
      <c r="BZ105" s="156"/>
      <c r="CA105" s="156"/>
      <c r="CB105" s="216">
        <v>0</v>
      </c>
      <c r="CC105" s="216">
        <v>0</v>
      </c>
      <c r="CD105" s="216">
        <v>0</v>
      </c>
      <c r="CE105" s="216" t="s">
        <v>152</v>
      </c>
      <c r="CF105" s="154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</row>
    <row r="106" spans="1:108" x14ac:dyDescent="0.25">
      <c r="A106" s="178" t="s">
        <v>140</v>
      </c>
      <c r="B106" s="1404">
        <f>+'ENERO '!B106+FEBRERO!B106+MARZO!B106+ABRIL!B106+Hoja6!B106+Hoja7!B106+Hoja8!B106+Hoja9!B106+Hoja10!B106+Hoja11!B106+Hoja12!B106+Hoja13!B106</f>
        <v>0</v>
      </c>
      <c r="C106" s="1404">
        <f>+'ENERO '!C106+FEBRERO!C106+MARZO!C106+ABRIL!C106+Hoja6!C106+Hoja7!C106+Hoja8!C106+Hoja9!C106+Hoja10!C106+Hoja11!C106+Hoja12!C106+Hoja13!C106</f>
        <v>0</v>
      </c>
      <c r="D106" s="1404">
        <f>+'ENERO '!D106+FEBRERO!D106+MARZO!D106+ABRIL!D106+Hoja6!D106+Hoja7!D106+Hoja8!D106+Hoja9!D106+Hoja10!D106+Hoja11!D106+Hoja12!D106+Hoja13!D106</f>
        <v>0</v>
      </c>
      <c r="E106" s="1404">
        <f>+'ENERO '!E106+FEBRERO!E106+MARZO!E106+ABRIL!E106+Hoja6!E106+Hoja7!E106+Hoja8!E106+Hoja9!E106+Hoja10!E106+Hoja11!E106+Hoja12!E106+Hoja13!E106</f>
        <v>0</v>
      </c>
      <c r="F106" s="1404">
        <f>+'ENERO '!F106+FEBRERO!F106+MARZO!F106+ABRIL!F106+Hoja6!F106+Hoja7!F106+Hoja8!F106+Hoja9!F106+Hoja10!F106+Hoja11!F106+Hoja12!F106+Hoja13!F106</f>
        <v>0</v>
      </c>
      <c r="G106" s="1404">
        <f>+'ENERO '!G106+FEBRERO!G106+MARZO!G106+ABRIL!G106+Hoja6!G106+Hoja7!G106+Hoja8!G106+Hoja9!G106+Hoja10!G106+Hoja11!G106+Hoja12!G106+Hoja13!G106</f>
        <v>0</v>
      </c>
      <c r="H106" s="1404">
        <f>+'ENERO '!H106+FEBRERO!H106+MARZO!H106+ABRIL!H106+Hoja6!H106+Hoja7!H106+Hoja8!H106+Hoja9!H106+Hoja10!H106+Hoja11!H106+Hoja12!H106+Hoja13!H106</f>
        <v>0</v>
      </c>
      <c r="I106" s="1404">
        <f>+'ENERO '!I106+FEBRERO!I106+MARZO!I106+ABRIL!I106+Hoja6!I106+Hoja7!I106+Hoja8!I106+Hoja9!I106+Hoja10!I106+Hoja11!I106+Hoja12!I106+Hoja13!I106</f>
        <v>0</v>
      </c>
      <c r="J106" s="1404">
        <f>+'ENERO '!J106+FEBRERO!J106+MARZO!J106+ABRIL!J106+Hoja6!J106+Hoja7!J106+Hoja8!J106+Hoja9!J106+Hoja10!J106+Hoja11!J106+Hoja12!J106+Hoja13!J106</f>
        <v>0</v>
      </c>
      <c r="K106" s="1404">
        <f>+'ENERO '!K106+FEBRERO!K106+MARZO!K106+ABRIL!K106+Hoja6!K106+Hoja7!K106+Hoja8!K106+Hoja9!K106+Hoja10!K106+Hoja11!K106+Hoja12!K106+Hoja13!K106</f>
        <v>0</v>
      </c>
      <c r="L106" s="1404">
        <f>+'ENERO '!L106+FEBRERO!L106+MARZO!L106+ABRIL!L106+Hoja6!L106+Hoja7!L106+Hoja8!L106+Hoja9!L106+Hoja10!L106+Hoja11!L106+Hoja12!L106+Hoja13!L106</f>
        <v>0</v>
      </c>
      <c r="M106" s="1404">
        <f>+'ENERO '!M106+FEBRERO!M106+MARZO!M106+ABRIL!M106+Hoja6!M106+Hoja7!M106+Hoja8!M106+Hoja9!M106+Hoja10!M106+Hoja11!M106+Hoja12!M106+Hoja13!M106</f>
        <v>0</v>
      </c>
      <c r="N106" s="1404">
        <f>+'ENERO '!N106+FEBRERO!N106+MARZO!N106+ABRIL!N106+Hoja6!N106+Hoja7!N106+Hoja8!N106+Hoja9!N106+Hoja10!N106+Hoja11!N106+Hoja12!N106+Hoja13!N106</f>
        <v>0</v>
      </c>
      <c r="O106" s="1404">
        <f>+'ENERO '!O106+FEBRERO!O106+MARZO!O106+ABRIL!O106+Hoja6!O106+Hoja7!O106+Hoja8!O106+Hoja9!O106+Hoja10!O106+Hoja11!O106+Hoja12!O106+Hoja13!O106</f>
        <v>0</v>
      </c>
      <c r="P106" s="1404">
        <f>+'ENERO '!P106+FEBRERO!P106+MARZO!P106+ABRIL!P106+Hoja6!P106+Hoja7!P106+Hoja8!P106+Hoja9!P106+Hoja10!P106+Hoja11!P106+Hoja12!P106+Hoja13!P106</f>
        <v>0</v>
      </c>
      <c r="Q106" s="1404">
        <f>+'ENERO '!Q106+FEBRERO!Q106+MARZO!Q106+ABRIL!Q106+Hoja6!Q106+Hoja7!Q106+Hoja8!Q106+Hoja9!Q106+Hoja10!Q106+Hoja11!Q106+Hoja12!Q106+Hoja13!Q106</f>
        <v>0</v>
      </c>
      <c r="R106" s="1404">
        <f>+'ENERO '!R106+FEBRERO!R106+MARZO!R106+ABRIL!R106+Hoja6!R106+Hoja7!R106+Hoja8!R106+Hoja9!R106+Hoja10!R106+Hoja11!R106+Hoja12!R106+Hoja13!R106</f>
        <v>0</v>
      </c>
      <c r="S106" s="1404">
        <f>+'ENERO '!S106+FEBRERO!S106+MARZO!S106+ABRIL!S106+Hoja6!S106+Hoja7!S106+Hoja8!S106+Hoja9!S106+Hoja10!S106+Hoja11!S106+Hoja12!S106+Hoja13!S106</f>
        <v>0</v>
      </c>
      <c r="T106" s="1404">
        <f>+'ENERO '!T106+FEBRERO!T106+MARZO!T106+ABRIL!T106+Hoja6!T106+Hoja7!T106+Hoja8!T106+Hoja9!T106+Hoja10!T106+Hoja11!T106+Hoja12!T106+Hoja13!T106</f>
        <v>0</v>
      </c>
      <c r="U106" s="1404">
        <f>+'ENERO '!U106+FEBRERO!U106+MARZO!U106+ABRIL!U106+Hoja6!U106+Hoja7!U106+Hoja8!U106+Hoja9!U106+Hoja10!U106+Hoja11!U106+Hoja12!U106+Hoja13!U106</f>
        <v>0</v>
      </c>
      <c r="V106" s="1404">
        <f>+'ENERO '!V106+FEBRERO!V106+MARZO!V106+ABRIL!V106+Hoja6!V106+Hoja7!V106+Hoja8!V106+Hoja9!V106+Hoja10!V106+Hoja11!V106+Hoja12!V106+Hoja13!V106</f>
        <v>0</v>
      </c>
      <c r="W106" s="1404">
        <f>+'ENERO '!W106+FEBRERO!W106+MARZO!W106+ABRIL!W106+Hoja6!W106+Hoja7!W106+Hoja8!W106+Hoja9!W106+Hoja10!W106+Hoja11!W106+Hoja12!W106+Hoja13!W106</f>
        <v>0</v>
      </c>
      <c r="X106" s="1404">
        <f>+'ENERO '!X106+FEBRERO!X106+MARZO!X106+ABRIL!X106+Hoja6!X106+Hoja7!X106+Hoja8!X106+Hoja9!X106+Hoja10!X106+Hoja11!X106+Hoja12!X106+Hoja13!X106</f>
        <v>0</v>
      </c>
      <c r="Y106" s="245" t="s">
        <v>151</v>
      </c>
      <c r="Z106" s="154"/>
      <c r="AA106" s="162"/>
      <c r="AB106" s="162"/>
      <c r="AC106" s="154"/>
      <c r="AD106" s="154"/>
      <c r="AE106" s="162"/>
      <c r="AF106" s="154"/>
      <c r="AG106" s="154"/>
      <c r="AH106" s="162"/>
      <c r="AI106" s="154"/>
      <c r="AJ106" s="154"/>
      <c r="AK106" s="154"/>
      <c r="AL106" s="154"/>
      <c r="AM106" s="162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250" t="s">
        <v>152</v>
      </c>
      <c r="BU106" s="250" t="s">
        <v>152</v>
      </c>
      <c r="BV106" s="250" t="s">
        <v>152</v>
      </c>
      <c r="BW106" s="250" t="s">
        <v>152</v>
      </c>
      <c r="BX106" s="156"/>
      <c r="BY106" s="156"/>
      <c r="BZ106" s="156"/>
      <c r="CA106" s="156"/>
      <c r="CB106" s="216">
        <v>0</v>
      </c>
      <c r="CC106" s="216">
        <v>0</v>
      </c>
      <c r="CD106" s="216">
        <v>0</v>
      </c>
      <c r="CE106" s="216" t="s">
        <v>152</v>
      </c>
      <c r="CF106" s="154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</row>
    <row r="107" spans="1:108" x14ac:dyDescent="0.25">
      <c r="A107" s="178" t="s">
        <v>141</v>
      </c>
      <c r="B107" s="1404">
        <f>+'ENERO '!B107+FEBRERO!B107+MARZO!B107+ABRIL!B107+Hoja6!B107+Hoja7!B107+Hoja8!B107+Hoja9!B107+Hoja10!B107+Hoja11!B107+Hoja12!B107+Hoja13!B107</f>
        <v>42</v>
      </c>
      <c r="C107" s="1404">
        <f>+'ENERO '!C107+FEBRERO!C107+MARZO!C107+ABRIL!C107+Hoja6!C107+Hoja7!C107+Hoja8!C107+Hoja9!C107+Hoja10!C107+Hoja11!C107+Hoja12!C107+Hoja13!C107</f>
        <v>12</v>
      </c>
      <c r="D107" s="1404">
        <f>+'ENERO '!D107+FEBRERO!D107+MARZO!D107+ABRIL!D107+Hoja6!D107+Hoja7!D107+Hoja8!D107+Hoja9!D107+Hoja10!D107+Hoja11!D107+Hoja12!D107+Hoja13!D107</f>
        <v>21</v>
      </c>
      <c r="E107" s="1404">
        <f>+'ENERO '!E107+FEBRERO!E107+MARZO!E107+ABRIL!E107+Hoja6!E107+Hoja7!E107+Hoja8!E107+Hoja9!E107+Hoja10!E107+Hoja11!E107+Hoja12!E107+Hoja13!E107</f>
        <v>9</v>
      </c>
      <c r="F107" s="1404">
        <f>+'ENERO '!F107+FEBRERO!F107+MARZO!F107+ABRIL!F107+Hoja6!F107+Hoja7!F107+Hoja8!F107+Hoja9!F107+Hoja10!F107+Hoja11!F107+Hoja12!F107+Hoja13!F107</f>
        <v>0</v>
      </c>
      <c r="G107" s="1404">
        <f>+'ENERO '!G107+FEBRERO!G107+MARZO!G107+ABRIL!G107+Hoja6!G107+Hoja7!G107+Hoja8!G107+Hoja9!G107+Hoja10!G107+Hoja11!G107+Hoja12!G107+Hoja13!G107</f>
        <v>0</v>
      </c>
      <c r="H107" s="1404">
        <f>+'ENERO '!H107+FEBRERO!H107+MARZO!H107+ABRIL!H107+Hoja6!H107+Hoja7!H107+Hoja8!H107+Hoja9!H107+Hoja10!H107+Hoja11!H107+Hoja12!H107+Hoja13!H107</f>
        <v>0</v>
      </c>
      <c r="I107" s="1404">
        <f>+'ENERO '!I107+FEBRERO!I107+MARZO!I107+ABRIL!I107+Hoja6!I107+Hoja7!I107+Hoja8!I107+Hoja9!I107+Hoja10!I107+Hoja11!I107+Hoja12!I107+Hoja13!I107</f>
        <v>35</v>
      </c>
      <c r="J107" s="1404">
        <f>+'ENERO '!J107+FEBRERO!J107+MARZO!J107+ABRIL!J107+Hoja6!J107+Hoja7!J107+Hoja8!J107+Hoja9!J107+Hoja10!J107+Hoja11!J107+Hoja12!J107+Hoja13!J107</f>
        <v>7</v>
      </c>
      <c r="K107" s="1404">
        <f>+'ENERO '!K107+FEBRERO!K107+MARZO!K107+ABRIL!K107+Hoja6!K107+Hoja7!K107+Hoja8!K107+Hoja9!K107+Hoja10!K107+Hoja11!K107+Hoja12!K107+Hoja13!K107</f>
        <v>32</v>
      </c>
      <c r="L107" s="1404">
        <f>+'ENERO '!L107+FEBRERO!L107+MARZO!L107+ABRIL!L107+Hoja6!L107+Hoja7!L107+Hoja8!L107+Hoja9!L107+Hoja10!L107+Hoja11!L107+Hoja12!L107+Hoja13!L107</f>
        <v>10</v>
      </c>
      <c r="M107" s="1404">
        <f>+'ENERO '!M107+FEBRERO!M107+MARZO!M107+ABRIL!M107+Hoja6!M107+Hoja7!M107+Hoja8!M107+Hoja9!M107+Hoja10!M107+Hoja11!M107+Hoja12!M107+Hoja13!M107</f>
        <v>11</v>
      </c>
      <c r="N107" s="1404">
        <f>+'ENERO '!N107+FEBRERO!N107+MARZO!N107+ABRIL!N107+Hoja6!N107+Hoja7!N107+Hoja8!N107+Hoja9!N107+Hoja10!N107+Hoja11!N107+Hoja12!N107+Hoja13!N107</f>
        <v>0</v>
      </c>
      <c r="O107" s="1404">
        <f>+'ENERO '!O107+FEBRERO!O107+MARZO!O107+ABRIL!O107+Hoja6!O107+Hoja7!O107+Hoja8!O107+Hoja9!O107+Hoja10!O107+Hoja11!O107+Hoja12!O107+Hoja13!O107</f>
        <v>11</v>
      </c>
      <c r="P107" s="1404">
        <f>+'ENERO '!P107+FEBRERO!P107+MARZO!P107+ABRIL!P107+Hoja6!P107+Hoja7!P107+Hoja8!P107+Hoja9!P107+Hoja10!P107+Hoja11!P107+Hoja12!P107+Hoja13!P107</f>
        <v>0</v>
      </c>
      <c r="Q107" s="1404">
        <f>+'ENERO '!Q107+FEBRERO!Q107+MARZO!Q107+ABRIL!Q107+Hoja6!Q107+Hoja7!Q107+Hoja8!Q107+Hoja9!Q107+Hoja10!Q107+Hoja11!Q107+Hoja12!Q107+Hoja13!Q107</f>
        <v>23</v>
      </c>
      <c r="R107" s="1404">
        <f>+'ENERO '!R107+FEBRERO!R107+MARZO!R107+ABRIL!R107+Hoja6!R107+Hoja7!R107+Hoja8!R107+Hoja9!R107+Hoja10!R107+Hoja11!R107+Hoja12!R107+Hoja13!R107</f>
        <v>0</v>
      </c>
      <c r="S107" s="1404">
        <f>+'ENERO '!S107+FEBRERO!S107+MARZO!S107+ABRIL!S107+Hoja6!S107+Hoja7!S107+Hoja8!S107+Hoja9!S107+Hoja10!S107+Hoja11!S107+Hoja12!S107+Hoja13!S107</f>
        <v>23</v>
      </c>
      <c r="T107" s="1404">
        <f>+'ENERO '!T107+FEBRERO!T107+MARZO!T107+ABRIL!T107+Hoja6!T107+Hoja7!T107+Hoja8!T107+Hoja9!T107+Hoja10!T107+Hoja11!T107+Hoja12!T107+Hoja13!T107</f>
        <v>0</v>
      </c>
      <c r="U107" s="1404">
        <f>+'ENERO '!U107+FEBRERO!U107+MARZO!U107+ABRIL!U107+Hoja6!U107+Hoja7!U107+Hoja8!U107+Hoja9!U107+Hoja10!U107+Hoja11!U107+Hoja12!U107+Hoja13!U107</f>
        <v>0</v>
      </c>
      <c r="V107" s="1404">
        <f>+'ENERO '!V107+FEBRERO!V107+MARZO!V107+ABRIL!V107+Hoja6!V107+Hoja7!V107+Hoja8!V107+Hoja9!V107+Hoja10!V107+Hoja11!V107+Hoja12!V107+Hoja13!V107</f>
        <v>0</v>
      </c>
      <c r="W107" s="1404">
        <f>+'ENERO '!W107+FEBRERO!W107+MARZO!W107+ABRIL!W107+Hoja6!W107+Hoja7!W107+Hoja8!W107+Hoja9!W107+Hoja10!W107+Hoja11!W107+Hoja12!W107+Hoja13!W107</f>
        <v>0</v>
      </c>
      <c r="X107" s="1404">
        <f>+'ENERO '!X107+FEBRERO!X107+MARZO!X107+ABRIL!X107+Hoja6!X107+Hoja7!X107+Hoja8!X107+Hoja9!X107+Hoja10!X107+Hoja11!X107+Hoja12!X107+Hoja13!X107</f>
        <v>0</v>
      </c>
      <c r="Y107" s="245" t="s">
        <v>151</v>
      </c>
      <c r="Z107" s="154"/>
      <c r="AA107" s="162"/>
      <c r="AB107" s="162"/>
      <c r="AC107" s="154"/>
      <c r="AD107" s="154"/>
      <c r="AE107" s="162"/>
      <c r="AF107" s="154"/>
      <c r="AG107" s="154"/>
      <c r="AH107" s="162"/>
      <c r="AI107" s="154"/>
      <c r="AJ107" s="154"/>
      <c r="AK107" s="154"/>
      <c r="AL107" s="154"/>
      <c r="AM107" s="162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250" t="s">
        <v>152</v>
      </c>
      <c r="BU107" s="250" t="s">
        <v>152</v>
      </c>
      <c r="BV107" s="250" t="s">
        <v>152</v>
      </c>
      <c r="BW107" s="250" t="s">
        <v>152</v>
      </c>
      <c r="BX107" s="156"/>
      <c r="BY107" s="156"/>
      <c r="BZ107" s="156"/>
      <c r="CA107" s="156"/>
      <c r="CB107" s="216">
        <v>0</v>
      </c>
      <c r="CC107" s="216">
        <v>0</v>
      </c>
      <c r="CD107" s="216">
        <v>0</v>
      </c>
      <c r="CE107" s="216" t="s">
        <v>152</v>
      </c>
      <c r="CF107" s="154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</row>
    <row r="108" spans="1:108" x14ac:dyDescent="0.25">
      <c r="A108" s="178" t="s">
        <v>142</v>
      </c>
      <c r="B108" s="1404">
        <f>+'ENERO '!B108+FEBRERO!B108+MARZO!B108+ABRIL!B108+Hoja6!B108+Hoja7!B108+Hoja8!B108+Hoja9!B108+Hoja10!B108+Hoja11!B108+Hoja12!B108+Hoja13!B108</f>
        <v>0</v>
      </c>
      <c r="C108" s="1404">
        <f>+'ENERO '!C108+FEBRERO!C108+MARZO!C108+ABRIL!C108+Hoja6!C108+Hoja7!C108+Hoja8!C108+Hoja9!C108+Hoja10!C108+Hoja11!C108+Hoja12!C108+Hoja13!C108</f>
        <v>0</v>
      </c>
      <c r="D108" s="1404">
        <f>+'ENERO '!D108+FEBRERO!D108+MARZO!D108+ABRIL!D108+Hoja6!D108+Hoja7!D108+Hoja8!D108+Hoja9!D108+Hoja10!D108+Hoja11!D108+Hoja12!D108+Hoja13!D108</f>
        <v>0</v>
      </c>
      <c r="E108" s="1404">
        <f>+'ENERO '!E108+FEBRERO!E108+MARZO!E108+ABRIL!E108+Hoja6!E108+Hoja7!E108+Hoja8!E108+Hoja9!E108+Hoja10!E108+Hoja11!E108+Hoja12!E108+Hoja13!E108</f>
        <v>0</v>
      </c>
      <c r="F108" s="1404">
        <f>+'ENERO '!F108+FEBRERO!F108+MARZO!F108+ABRIL!F108+Hoja6!F108+Hoja7!F108+Hoja8!F108+Hoja9!F108+Hoja10!F108+Hoja11!F108+Hoja12!F108+Hoja13!F108</f>
        <v>0</v>
      </c>
      <c r="G108" s="1404">
        <f>+'ENERO '!G108+FEBRERO!G108+MARZO!G108+ABRIL!G108+Hoja6!G108+Hoja7!G108+Hoja8!G108+Hoja9!G108+Hoja10!G108+Hoja11!G108+Hoja12!G108+Hoja13!G108</f>
        <v>0</v>
      </c>
      <c r="H108" s="1404">
        <f>+'ENERO '!H108+FEBRERO!H108+MARZO!H108+ABRIL!H108+Hoja6!H108+Hoja7!H108+Hoja8!H108+Hoja9!H108+Hoja10!H108+Hoja11!H108+Hoja12!H108+Hoja13!H108</f>
        <v>0</v>
      </c>
      <c r="I108" s="1404">
        <f>+'ENERO '!I108+FEBRERO!I108+MARZO!I108+ABRIL!I108+Hoja6!I108+Hoja7!I108+Hoja8!I108+Hoja9!I108+Hoja10!I108+Hoja11!I108+Hoja12!I108+Hoja13!I108</f>
        <v>0</v>
      </c>
      <c r="J108" s="1404">
        <f>+'ENERO '!J108+FEBRERO!J108+MARZO!J108+ABRIL!J108+Hoja6!J108+Hoja7!J108+Hoja8!J108+Hoja9!J108+Hoja10!J108+Hoja11!J108+Hoja12!J108+Hoja13!J108</f>
        <v>0</v>
      </c>
      <c r="K108" s="1404">
        <f>+'ENERO '!K108+FEBRERO!K108+MARZO!K108+ABRIL!K108+Hoja6!K108+Hoja7!K108+Hoja8!K108+Hoja9!K108+Hoja10!K108+Hoja11!K108+Hoja12!K108+Hoja13!K108</f>
        <v>0</v>
      </c>
      <c r="L108" s="1404">
        <f>+'ENERO '!L108+FEBRERO!L108+MARZO!L108+ABRIL!L108+Hoja6!L108+Hoja7!L108+Hoja8!L108+Hoja9!L108+Hoja10!L108+Hoja11!L108+Hoja12!L108+Hoja13!L108</f>
        <v>0</v>
      </c>
      <c r="M108" s="1404">
        <f>+'ENERO '!M108+FEBRERO!M108+MARZO!M108+ABRIL!M108+Hoja6!M108+Hoja7!M108+Hoja8!M108+Hoja9!M108+Hoja10!M108+Hoja11!M108+Hoja12!M108+Hoja13!M108</f>
        <v>0</v>
      </c>
      <c r="N108" s="1404">
        <f>+'ENERO '!N108+FEBRERO!N108+MARZO!N108+ABRIL!N108+Hoja6!N108+Hoja7!N108+Hoja8!N108+Hoja9!N108+Hoja10!N108+Hoja11!N108+Hoja12!N108+Hoja13!N108</f>
        <v>0</v>
      </c>
      <c r="O108" s="1404">
        <f>+'ENERO '!O108+FEBRERO!O108+MARZO!O108+ABRIL!O108+Hoja6!O108+Hoja7!O108+Hoja8!O108+Hoja9!O108+Hoja10!O108+Hoja11!O108+Hoja12!O108+Hoja13!O108</f>
        <v>0</v>
      </c>
      <c r="P108" s="1404">
        <f>+'ENERO '!P108+FEBRERO!P108+MARZO!P108+ABRIL!P108+Hoja6!P108+Hoja7!P108+Hoja8!P108+Hoja9!P108+Hoja10!P108+Hoja11!P108+Hoja12!P108+Hoja13!P108</f>
        <v>0</v>
      </c>
      <c r="Q108" s="1404">
        <f>+'ENERO '!Q108+FEBRERO!Q108+MARZO!Q108+ABRIL!Q108+Hoja6!Q108+Hoja7!Q108+Hoja8!Q108+Hoja9!Q108+Hoja10!Q108+Hoja11!Q108+Hoja12!Q108+Hoja13!Q108</f>
        <v>0</v>
      </c>
      <c r="R108" s="1404">
        <f>+'ENERO '!R108+FEBRERO!R108+MARZO!R108+ABRIL!R108+Hoja6!R108+Hoja7!R108+Hoja8!R108+Hoja9!R108+Hoja10!R108+Hoja11!R108+Hoja12!R108+Hoja13!R108</f>
        <v>0</v>
      </c>
      <c r="S108" s="1404">
        <f>+'ENERO '!S108+FEBRERO!S108+MARZO!S108+ABRIL!S108+Hoja6!S108+Hoja7!S108+Hoja8!S108+Hoja9!S108+Hoja10!S108+Hoja11!S108+Hoja12!S108+Hoja13!S108</f>
        <v>0</v>
      </c>
      <c r="T108" s="1404">
        <f>+'ENERO '!T108+FEBRERO!T108+MARZO!T108+ABRIL!T108+Hoja6!T108+Hoja7!T108+Hoja8!T108+Hoja9!T108+Hoja10!T108+Hoja11!T108+Hoja12!T108+Hoja13!T108</f>
        <v>0</v>
      </c>
      <c r="U108" s="1404">
        <f>+'ENERO '!U108+FEBRERO!U108+MARZO!U108+ABRIL!U108+Hoja6!U108+Hoja7!U108+Hoja8!U108+Hoja9!U108+Hoja10!U108+Hoja11!U108+Hoja12!U108+Hoja13!U108</f>
        <v>0</v>
      </c>
      <c r="V108" s="1404">
        <f>+'ENERO '!V108+FEBRERO!V108+MARZO!V108+ABRIL!V108+Hoja6!V108+Hoja7!V108+Hoja8!V108+Hoja9!V108+Hoja10!V108+Hoja11!V108+Hoja12!V108+Hoja13!V108</f>
        <v>0</v>
      </c>
      <c r="W108" s="1404">
        <f>+'ENERO '!W108+FEBRERO!W108+MARZO!W108+ABRIL!W108+Hoja6!W108+Hoja7!W108+Hoja8!W108+Hoja9!W108+Hoja10!W108+Hoja11!W108+Hoja12!W108+Hoja13!W108</f>
        <v>0</v>
      </c>
      <c r="X108" s="1404">
        <f>+'ENERO '!X108+FEBRERO!X108+MARZO!X108+ABRIL!X108+Hoja6!X108+Hoja7!X108+Hoja8!X108+Hoja9!X108+Hoja10!X108+Hoja11!X108+Hoja12!X108+Hoja13!X108</f>
        <v>0</v>
      </c>
      <c r="Y108" s="245" t="s">
        <v>151</v>
      </c>
      <c r="Z108" s="154"/>
      <c r="AA108" s="162"/>
      <c r="AB108" s="162"/>
      <c r="AC108" s="154"/>
      <c r="AD108" s="154"/>
      <c r="AE108" s="162"/>
      <c r="AF108" s="154"/>
      <c r="AG108" s="154"/>
      <c r="AH108" s="162"/>
      <c r="AI108" s="154"/>
      <c r="AJ108" s="154"/>
      <c r="AK108" s="154"/>
      <c r="AL108" s="154"/>
      <c r="AM108" s="162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250" t="s">
        <v>152</v>
      </c>
      <c r="BU108" s="250" t="s">
        <v>152</v>
      </c>
      <c r="BV108" s="250" t="s">
        <v>152</v>
      </c>
      <c r="BW108" s="250" t="s">
        <v>152</v>
      </c>
      <c r="BX108" s="156"/>
      <c r="BY108" s="156"/>
      <c r="BZ108" s="156"/>
      <c r="CA108" s="156"/>
      <c r="CB108" s="216">
        <v>0</v>
      </c>
      <c r="CC108" s="216">
        <v>0</v>
      </c>
      <c r="CD108" s="216">
        <v>0</v>
      </c>
      <c r="CE108" s="216" t="s">
        <v>152</v>
      </c>
      <c r="CF108" s="154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</row>
    <row r="109" spans="1:108" x14ac:dyDescent="0.25">
      <c r="A109" s="178" t="s">
        <v>143</v>
      </c>
      <c r="B109" s="1404">
        <f>+'ENERO '!B109+FEBRERO!B109+MARZO!B109+ABRIL!B109+Hoja6!B109+Hoja7!B109+Hoja8!B109+Hoja9!B109+Hoja10!B109+Hoja11!B109+Hoja12!B109+Hoja13!B109</f>
        <v>0</v>
      </c>
      <c r="C109" s="1404">
        <f>+'ENERO '!C109+FEBRERO!C109+MARZO!C109+ABRIL!C109+Hoja6!C109+Hoja7!C109+Hoja8!C109+Hoja9!C109+Hoja10!C109+Hoja11!C109+Hoja12!C109+Hoja13!C109</f>
        <v>0</v>
      </c>
      <c r="D109" s="1404">
        <f>+'ENERO '!D109+FEBRERO!D109+MARZO!D109+ABRIL!D109+Hoja6!D109+Hoja7!D109+Hoja8!D109+Hoja9!D109+Hoja10!D109+Hoja11!D109+Hoja12!D109+Hoja13!D109</f>
        <v>0</v>
      </c>
      <c r="E109" s="1404">
        <f>+'ENERO '!E109+FEBRERO!E109+MARZO!E109+ABRIL!E109+Hoja6!E109+Hoja7!E109+Hoja8!E109+Hoja9!E109+Hoja10!E109+Hoja11!E109+Hoja12!E109+Hoja13!E109</f>
        <v>0</v>
      </c>
      <c r="F109" s="1404">
        <f>+'ENERO '!F109+FEBRERO!F109+MARZO!F109+ABRIL!F109+Hoja6!F109+Hoja7!F109+Hoja8!F109+Hoja9!F109+Hoja10!F109+Hoja11!F109+Hoja12!F109+Hoja13!F109</f>
        <v>0</v>
      </c>
      <c r="G109" s="1404">
        <f>+'ENERO '!G109+FEBRERO!G109+MARZO!G109+ABRIL!G109+Hoja6!G109+Hoja7!G109+Hoja8!G109+Hoja9!G109+Hoja10!G109+Hoja11!G109+Hoja12!G109+Hoja13!G109</f>
        <v>0</v>
      </c>
      <c r="H109" s="1404">
        <f>+'ENERO '!H109+FEBRERO!H109+MARZO!H109+ABRIL!H109+Hoja6!H109+Hoja7!H109+Hoja8!H109+Hoja9!H109+Hoja10!H109+Hoja11!H109+Hoja12!H109+Hoja13!H109</f>
        <v>0</v>
      </c>
      <c r="I109" s="1404">
        <f>+'ENERO '!I109+FEBRERO!I109+MARZO!I109+ABRIL!I109+Hoja6!I109+Hoja7!I109+Hoja8!I109+Hoja9!I109+Hoja10!I109+Hoja11!I109+Hoja12!I109+Hoja13!I109</f>
        <v>0</v>
      </c>
      <c r="J109" s="1404">
        <f>+'ENERO '!J109+FEBRERO!J109+MARZO!J109+ABRIL!J109+Hoja6!J109+Hoja7!J109+Hoja8!J109+Hoja9!J109+Hoja10!J109+Hoja11!J109+Hoja12!J109+Hoja13!J109</f>
        <v>0</v>
      </c>
      <c r="K109" s="1404">
        <f>+'ENERO '!K109+FEBRERO!K109+MARZO!K109+ABRIL!K109+Hoja6!K109+Hoja7!K109+Hoja8!K109+Hoja9!K109+Hoja10!K109+Hoja11!K109+Hoja12!K109+Hoja13!K109</f>
        <v>0</v>
      </c>
      <c r="L109" s="1404">
        <f>+'ENERO '!L109+FEBRERO!L109+MARZO!L109+ABRIL!L109+Hoja6!L109+Hoja7!L109+Hoja8!L109+Hoja9!L109+Hoja10!L109+Hoja11!L109+Hoja12!L109+Hoja13!L109</f>
        <v>0</v>
      </c>
      <c r="M109" s="1404">
        <f>+'ENERO '!M109+FEBRERO!M109+MARZO!M109+ABRIL!M109+Hoja6!M109+Hoja7!M109+Hoja8!M109+Hoja9!M109+Hoja10!M109+Hoja11!M109+Hoja12!M109+Hoja13!M109</f>
        <v>0</v>
      </c>
      <c r="N109" s="1404">
        <f>+'ENERO '!N109+FEBRERO!N109+MARZO!N109+ABRIL!N109+Hoja6!N109+Hoja7!N109+Hoja8!N109+Hoja9!N109+Hoja10!N109+Hoja11!N109+Hoja12!N109+Hoja13!N109</f>
        <v>0</v>
      </c>
      <c r="O109" s="1404">
        <f>+'ENERO '!O109+FEBRERO!O109+MARZO!O109+ABRIL!O109+Hoja6!O109+Hoja7!O109+Hoja8!O109+Hoja9!O109+Hoja10!O109+Hoja11!O109+Hoja12!O109+Hoja13!O109</f>
        <v>0</v>
      </c>
      <c r="P109" s="1404">
        <f>+'ENERO '!P109+FEBRERO!P109+MARZO!P109+ABRIL!P109+Hoja6!P109+Hoja7!P109+Hoja8!P109+Hoja9!P109+Hoja10!P109+Hoja11!P109+Hoja12!P109+Hoja13!P109</f>
        <v>0</v>
      </c>
      <c r="Q109" s="1404">
        <f>+'ENERO '!Q109+FEBRERO!Q109+MARZO!Q109+ABRIL!Q109+Hoja6!Q109+Hoja7!Q109+Hoja8!Q109+Hoja9!Q109+Hoja10!Q109+Hoja11!Q109+Hoja12!Q109+Hoja13!Q109</f>
        <v>0</v>
      </c>
      <c r="R109" s="1404">
        <f>+'ENERO '!R109+FEBRERO!R109+MARZO!R109+ABRIL!R109+Hoja6!R109+Hoja7!R109+Hoja8!R109+Hoja9!R109+Hoja10!R109+Hoja11!R109+Hoja12!R109+Hoja13!R109</f>
        <v>0</v>
      </c>
      <c r="S109" s="1404">
        <f>+'ENERO '!S109+FEBRERO!S109+MARZO!S109+ABRIL!S109+Hoja6!S109+Hoja7!S109+Hoja8!S109+Hoja9!S109+Hoja10!S109+Hoja11!S109+Hoja12!S109+Hoja13!S109</f>
        <v>0</v>
      </c>
      <c r="T109" s="1404">
        <f>+'ENERO '!T109+FEBRERO!T109+MARZO!T109+ABRIL!T109+Hoja6!T109+Hoja7!T109+Hoja8!T109+Hoja9!T109+Hoja10!T109+Hoja11!T109+Hoja12!T109+Hoja13!T109</f>
        <v>0</v>
      </c>
      <c r="U109" s="1404">
        <f>+'ENERO '!U109+FEBRERO!U109+MARZO!U109+ABRIL!U109+Hoja6!U109+Hoja7!U109+Hoja8!U109+Hoja9!U109+Hoja10!U109+Hoja11!U109+Hoja12!U109+Hoja13!U109</f>
        <v>0</v>
      </c>
      <c r="V109" s="1404">
        <f>+'ENERO '!V109+FEBRERO!V109+MARZO!V109+ABRIL!V109+Hoja6!V109+Hoja7!V109+Hoja8!V109+Hoja9!V109+Hoja10!V109+Hoja11!V109+Hoja12!V109+Hoja13!V109</f>
        <v>0</v>
      </c>
      <c r="W109" s="1404">
        <f>+'ENERO '!W109+FEBRERO!W109+MARZO!W109+ABRIL!W109+Hoja6!W109+Hoja7!W109+Hoja8!W109+Hoja9!W109+Hoja10!W109+Hoja11!W109+Hoja12!W109+Hoja13!W109</f>
        <v>0</v>
      </c>
      <c r="X109" s="1404">
        <f>+'ENERO '!X109+FEBRERO!X109+MARZO!X109+ABRIL!X109+Hoja6!X109+Hoja7!X109+Hoja8!X109+Hoja9!X109+Hoja10!X109+Hoja11!X109+Hoja12!X109+Hoja13!X109</f>
        <v>0</v>
      </c>
      <c r="Y109" s="245" t="s">
        <v>151</v>
      </c>
      <c r="Z109" s="154"/>
      <c r="AA109" s="162"/>
      <c r="AB109" s="162"/>
      <c r="AC109" s="154"/>
      <c r="AD109" s="154"/>
      <c r="AE109" s="162"/>
      <c r="AF109" s="154"/>
      <c r="AG109" s="154"/>
      <c r="AH109" s="162"/>
      <c r="AI109" s="154"/>
      <c r="AJ109" s="154"/>
      <c r="AK109" s="154"/>
      <c r="AL109" s="154"/>
      <c r="AM109" s="162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250" t="s">
        <v>152</v>
      </c>
      <c r="BU109" s="250" t="s">
        <v>152</v>
      </c>
      <c r="BV109" s="250" t="s">
        <v>152</v>
      </c>
      <c r="BW109" s="250" t="s">
        <v>152</v>
      </c>
      <c r="BX109" s="156"/>
      <c r="BY109" s="156"/>
      <c r="BZ109" s="156"/>
      <c r="CA109" s="156"/>
      <c r="CB109" s="216">
        <v>0</v>
      </c>
      <c r="CC109" s="216">
        <v>0</v>
      </c>
      <c r="CD109" s="216">
        <v>0</v>
      </c>
      <c r="CE109" s="216" t="s">
        <v>152</v>
      </c>
      <c r="CF109" s="154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</row>
    <row r="110" spans="1:108" x14ac:dyDescent="0.25">
      <c r="A110" s="199" t="s">
        <v>144</v>
      </c>
      <c r="B110" s="1404">
        <f>+'ENERO '!B110+FEBRERO!B110+MARZO!B110+ABRIL!B110+Hoja6!B110+Hoja7!B110+Hoja8!B110+Hoja9!B110+Hoja10!B110+Hoja11!B110+Hoja12!B110+Hoja13!B110</f>
        <v>0</v>
      </c>
      <c r="C110" s="1404">
        <f>+'ENERO '!C110+FEBRERO!C110+MARZO!C110+ABRIL!C110+Hoja6!C110+Hoja7!C110+Hoja8!C110+Hoja9!C110+Hoja10!C110+Hoja11!C110+Hoja12!C110+Hoja13!C110</f>
        <v>0</v>
      </c>
      <c r="D110" s="1404">
        <f>+'ENERO '!D110+FEBRERO!D110+MARZO!D110+ABRIL!D110+Hoja6!D110+Hoja7!D110+Hoja8!D110+Hoja9!D110+Hoja10!D110+Hoja11!D110+Hoja12!D110+Hoja13!D110</f>
        <v>0</v>
      </c>
      <c r="E110" s="1404">
        <f>+'ENERO '!E110+FEBRERO!E110+MARZO!E110+ABRIL!E110+Hoja6!E110+Hoja7!E110+Hoja8!E110+Hoja9!E110+Hoja10!E110+Hoja11!E110+Hoja12!E110+Hoja13!E110</f>
        <v>0</v>
      </c>
      <c r="F110" s="1404">
        <f>+'ENERO '!F110+FEBRERO!F110+MARZO!F110+ABRIL!F110+Hoja6!F110+Hoja7!F110+Hoja8!F110+Hoja9!F110+Hoja10!F110+Hoja11!F110+Hoja12!F110+Hoja13!F110</f>
        <v>0</v>
      </c>
      <c r="G110" s="1404">
        <f>+'ENERO '!G110+FEBRERO!G110+MARZO!G110+ABRIL!G110+Hoja6!G110+Hoja7!G110+Hoja8!G110+Hoja9!G110+Hoja10!G110+Hoja11!G110+Hoja12!G110+Hoja13!G110</f>
        <v>0</v>
      </c>
      <c r="H110" s="1404">
        <f>+'ENERO '!H110+FEBRERO!H110+MARZO!H110+ABRIL!H110+Hoja6!H110+Hoja7!H110+Hoja8!H110+Hoja9!H110+Hoja10!H110+Hoja11!H110+Hoja12!H110+Hoja13!H110</f>
        <v>0</v>
      </c>
      <c r="I110" s="1404">
        <f>+'ENERO '!I110+FEBRERO!I110+MARZO!I110+ABRIL!I110+Hoja6!I110+Hoja7!I110+Hoja8!I110+Hoja9!I110+Hoja10!I110+Hoja11!I110+Hoja12!I110+Hoja13!I110</f>
        <v>0</v>
      </c>
      <c r="J110" s="1404">
        <f>+'ENERO '!J110+FEBRERO!J110+MARZO!J110+ABRIL!J110+Hoja6!J110+Hoja7!J110+Hoja8!J110+Hoja9!J110+Hoja10!J110+Hoja11!J110+Hoja12!J110+Hoja13!J110</f>
        <v>0</v>
      </c>
      <c r="K110" s="1404">
        <f>+'ENERO '!K110+FEBRERO!K110+MARZO!K110+ABRIL!K110+Hoja6!K110+Hoja7!K110+Hoja8!K110+Hoja9!K110+Hoja10!K110+Hoja11!K110+Hoja12!K110+Hoja13!K110</f>
        <v>0</v>
      </c>
      <c r="L110" s="1404">
        <f>+'ENERO '!L110+FEBRERO!L110+MARZO!L110+ABRIL!L110+Hoja6!L110+Hoja7!L110+Hoja8!L110+Hoja9!L110+Hoja10!L110+Hoja11!L110+Hoja12!L110+Hoja13!L110</f>
        <v>0</v>
      </c>
      <c r="M110" s="1404">
        <f>+'ENERO '!M110+FEBRERO!M110+MARZO!M110+ABRIL!M110+Hoja6!M110+Hoja7!M110+Hoja8!M110+Hoja9!M110+Hoja10!M110+Hoja11!M110+Hoja12!M110+Hoja13!M110</f>
        <v>0</v>
      </c>
      <c r="N110" s="1404">
        <f>+'ENERO '!N110+FEBRERO!N110+MARZO!N110+ABRIL!N110+Hoja6!N110+Hoja7!N110+Hoja8!N110+Hoja9!N110+Hoja10!N110+Hoja11!N110+Hoja12!N110+Hoja13!N110</f>
        <v>0</v>
      </c>
      <c r="O110" s="1404">
        <f>+'ENERO '!O110+FEBRERO!O110+MARZO!O110+ABRIL!O110+Hoja6!O110+Hoja7!O110+Hoja8!O110+Hoja9!O110+Hoja10!O110+Hoja11!O110+Hoja12!O110+Hoja13!O110</f>
        <v>0</v>
      </c>
      <c r="P110" s="1404">
        <f>+'ENERO '!P110+FEBRERO!P110+MARZO!P110+ABRIL!P110+Hoja6!P110+Hoja7!P110+Hoja8!P110+Hoja9!P110+Hoja10!P110+Hoja11!P110+Hoja12!P110+Hoja13!P110</f>
        <v>0</v>
      </c>
      <c r="Q110" s="1404">
        <f>+'ENERO '!Q110+FEBRERO!Q110+MARZO!Q110+ABRIL!Q110+Hoja6!Q110+Hoja7!Q110+Hoja8!Q110+Hoja9!Q110+Hoja10!Q110+Hoja11!Q110+Hoja12!Q110+Hoja13!Q110</f>
        <v>0</v>
      </c>
      <c r="R110" s="1404">
        <f>+'ENERO '!R110+FEBRERO!R110+MARZO!R110+ABRIL!R110+Hoja6!R110+Hoja7!R110+Hoja8!R110+Hoja9!R110+Hoja10!R110+Hoja11!R110+Hoja12!R110+Hoja13!R110</f>
        <v>0</v>
      </c>
      <c r="S110" s="1404">
        <f>+'ENERO '!S110+FEBRERO!S110+MARZO!S110+ABRIL!S110+Hoja6!S110+Hoja7!S110+Hoja8!S110+Hoja9!S110+Hoja10!S110+Hoja11!S110+Hoja12!S110+Hoja13!S110</f>
        <v>0</v>
      </c>
      <c r="T110" s="1404">
        <f>+'ENERO '!T110+FEBRERO!T110+MARZO!T110+ABRIL!T110+Hoja6!T110+Hoja7!T110+Hoja8!T110+Hoja9!T110+Hoja10!T110+Hoja11!T110+Hoja12!T110+Hoja13!T110</f>
        <v>0</v>
      </c>
      <c r="U110" s="1404">
        <f>+'ENERO '!U110+FEBRERO!U110+MARZO!U110+ABRIL!U110+Hoja6!U110+Hoja7!U110+Hoja8!U110+Hoja9!U110+Hoja10!U110+Hoja11!U110+Hoja12!U110+Hoja13!U110</f>
        <v>0</v>
      </c>
      <c r="V110" s="1404">
        <f>+'ENERO '!V110+FEBRERO!V110+MARZO!V110+ABRIL!V110+Hoja6!V110+Hoja7!V110+Hoja8!V110+Hoja9!V110+Hoja10!V110+Hoja11!V110+Hoja12!V110+Hoja13!V110</f>
        <v>0</v>
      </c>
      <c r="W110" s="1404">
        <f>+'ENERO '!W110+FEBRERO!W110+MARZO!W110+ABRIL!W110+Hoja6!W110+Hoja7!W110+Hoja8!W110+Hoja9!W110+Hoja10!W110+Hoja11!W110+Hoja12!W110+Hoja13!W110</f>
        <v>0</v>
      </c>
      <c r="X110" s="1404">
        <f>+'ENERO '!X110+FEBRERO!X110+MARZO!X110+ABRIL!X110+Hoja6!X110+Hoja7!X110+Hoja8!X110+Hoja9!X110+Hoja10!X110+Hoja11!X110+Hoja12!X110+Hoja13!X110</f>
        <v>0</v>
      </c>
      <c r="Y110" s="245" t="s">
        <v>151</v>
      </c>
      <c r="Z110" s="154"/>
      <c r="AA110" s="162"/>
      <c r="AB110" s="162"/>
      <c r="AC110" s="154"/>
      <c r="AD110" s="154"/>
      <c r="AE110" s="162"/>
      <c r="AF110" s="154"/>
      <c r="AG110" s="154"/>
      <c r="AH110" s="162"/>
      <c r="AI110" s="154"/>
      <c r="AJ110" s="154"/>
      <c r="AK110" s="154"/>
      <c r="AL110" s="154"/>
      <c r="AM110" s="162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250" t="s">
        <v>152</v>
      </c>
      <c r="BU110" s="250" t="s">
        <v>152</v>
      </c>
      <c r="BV110" s="250" t="s">
        <v>152</v>
      </c>
      <c r="BW110" s="250" t="s">
        <v>152</v>
      </c>
      <c r="BX110" s="156"/>
      <c r="BY110" s="156"/>
      <c r="BZ110" s="156"/>
      <c r="CA110" s="156"/>
      <c r="CB110" s="216">
        <v>0</v>
      </c>
      <c r="CC110" s="216">
        <v>0</v>
      </c>
      <c r="CD110" s="216">
        <v>0</v>
      </c>
      <c r="CE110" s="216" t="s">
        <v>152</v>
      </c>
      <c r="CF110" s="154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</row>
    <row r="111" spans="1:108" x14ac:dyDescent="0.25">
      <c r="A111" s="196" t="s">
        <v>40</v>
      </c>
      <c r="B111" s="1404">
        <f>+'ENERO '!B111+FEBRERO!B111+MARZO!B111+ABRIL!B111+Hoja6!B111+Hoja7!B111+Hoja8!B111+Hoja9!B111+Hoja10!B111+Hoja11!B111+Hoja12!B111+Hoja13!B111</f>
        <v>133</v>
      </c>
      <c r="C111" s="1404">
        <f>+'ENERO '!C111+FEBRERO!C111+MARZO!C111+ABRIL!C111+Hoja6!C111+Hoja7!C111+Hoja8!C111+Hoja9!C111+Hoja10!C111+Hoja11!C111+Hoja12!C111+Hoja13!C111</f>
        <v>12</v>
      </c>
      <c r="D111" s="1404">
        <f>+'ENERO '!D111+FEBRERO!D111+MARZO!D111+ABRIL!D111+Hoja6!D111+Hoja7!D111+Hoja8!D111+Hoja9!D111+Hoja10!D111+Hoja11!D111+Hoja12!D111+Hoja13!D111</f>
        <v>24</v>
      </c>
      <c r="E111" s="1404">
        <f>+'ENERO '!E111+FEBRERO!E111+MARZO!E111+ABRIL!E111+Hoja6!E111+Hoja7!E111+Hoja8!E111+Hoja9!E111+Hoja10!E111+Hoja11!E111+Hoja12!E111+Hoja13!E111</f>
        <v>9</v>
      </c>
      <c r="F111" s="1404">
        <f>+'ENERO '!F111+FEBRERO!F111+MARZO!F111+ABRIL!F111+Hoja6!F111+Hoja7!F111+Hoja8!F111+Hoja9!F111+Hoja10!F111+Hoja11!F111+Hoja12!F111+Hoja13!F111</f>
        <v>5</v>
      </c>
      <c r="G111" s="1404">
        <f>+'ENERO '!G111+FEBRERO!G111+MARZO!G111+ABRIL!G111+Hoja6!G111+Hoja7!G111+Hoja8!G111+Hoja9!G111+Hoja10!G111+Hoja11!G111+Hoja12!G111+Hoja13!G111</f>
        <v>34</v>
      </c>
      <c r="H111" s="1404">
        <f>+'ENERO '!H111+FEBRERO!H111+MARZO!H111+ABRIL!H111+Hoja6!H111+Hoja7!H111+Hoja8!H111+Hoja9!H111+Hoja10!H111+Hoja11!H111+Hoja12!H111+Hoja13!H111</f>
        <v>49</v>
      </c>
      <c r="I111" s="1404">
        <f>+'ENERO '!I111+FEBRERO!I111+MARZO!I111+ABRIL!I111+Hoja6!I111+Hoja7!I111+Hoja8!I111+Hoja9!I111+Hoja10!I111+Hoja11!I111+Hoja12!I111+Hoja13!I111</f>
        <v>38</v>
      </c>
      <c r="J111" s="1404">
        <f>+'ENERO '!J111+FEBRERO!J111+MARZO!J111+ABRIL!J111+Hoja6!J111+Hoja7!J111+Hoja8!J111+Hoja9!J111+Hoja10!J111+Hoja11!J111+Hoja12!J111+Hoja13!J111</f>
        <v>95</v>
      </c>
      <c r="K111" s="1404">
        <f>+'ENERO '!K111+FEBRERO!K111+MARZO!K111+ABRIL!K111+Hoja6!K111+Hoja7!K111+Hoja8!K111+Hoja9!K111+Hoja10!K111+Hoja11!K111+Hoja12!K111+Hoja13!K111</f>
        <v>82</v>
      </c>
      <c r="L111" s="1404">
        <f>+'ENERO '!L111+FEBRERO!L111+MARZO!L111+ABRIL!L111+Hoja6!L111+Hoja7!L111+Hoja8!L111+Hoja9!L111+Hoja10!L111+Hoja11!L111+Hoja12!L111+Hoja13!L111</f>
        <v>51</v>
      </c>
      <c r="M111" s="1404">
        <f>+'ENERO '!M111+FEBRERO!M111+MARZO!M111+ABRIL!M111+Hoja6!M111+Hoja7!M111+Hoja8!M111+Hoja9!M111+Hoja10!M111+Hoja11!M111+Hoja12!M111+Hoja13!M111</f>
        <v>14</v>
      </c>
      <c r="N111" s="1404">
        <f>+'ENERO '!N111+FEBRERO!N111+MARZO!N111+ABRIL!N111+Hoja6!N111+Hoja7!N111+Hoja8!N111+Hoja9!N111+Hoja10!N111+Hoja11!N111+Hoja12!N111+Hoja13!N111</f>
        <v>0</v>
      </c>
      <c r="O111" s="1404">
        <f>+'ENERO '!O111+FEBRERO!O111+MARZO!O111+ABRIL!O111+Hoja6!O111+Hoja7!O111+Hoja8!O111+Hoja9!O111+Hoja10!O111+Hoja11!O111+Hoja12!O111+Hoja13!O111</f>
        <v>14</v>
      </c>
      <c r="P111" s="1404">
        <f>+'ENERO '!P111+FEBRERO!P111+MARZO!P111+ABRIL!P111+Hoja6!P111+Hoja7!P111+Hoja8!P111+Hoja9!P111+Hoja10!P111+Hoja11!P111+Hoja12!P111+Hoja13!P111</f>
        <v>0</v>
      </c>
      <c r="Q111" s="1404">
        <f>+'ENERO '!Q111+FEBRERO!Q111+MARZO!Q111+ABRIL!Q111+Hoja6!Q111+Hoja7!Q111+Hoja8!Q111+Hoja9!Q111+Hoja10!Q111+Hoja11!Q111+Hoja12!Q111+Hoja13!Q111</f>
        <v>105</v>
      </c>
      <c r="R111" s="1404">
        <f>+'ENERO '!R111+FEBRERO!R111+MARZO!R111+ABRIL!R111+Hoja6!R111+Hoja7!R111+Hoja8!R111+Hoja9!R111+Hoja10!R111+Hoja11!R111+Hoja12!R111+Hoja13!R111</f>
        <v>0</v>
      </c>
      <c r="S111" s="1404">
        <f>+'ENERO '!S111+FEBRERO!S111+MARZO!S111+ABRIL!S111+Hoja6!S111+Hoja7!S111+Hoja8!S111+Hoja9!S111+Hoja10!S111+Hoja11!S111+Hoja12!S111+Hoja13!S111</f>
        <v>105</v>
      </c>
      <c r="T111" s="1404">
        <f>+'ENERO '!T111+FEBRERO!T111+MARZO!T111+ABRIL!T111+Hoja6!T111+Hoja7!T111+Hoja8!T111+Hoja9!T111+Hoja10!T111+Hoja11!T111+Hoja12!T111+Hoja13!T111</f>
        <v>0</v>
      </c>
      <c r="U111" s="1404">
        <f>+'ENERO '!U111+FEBRERO!U111+MARZO!U111+ABRIL!U111+Hoja6!U111+Hoja7!U111+Hoja8!U111+Hoja9!U111+Hoja10!U111+Hoja11!U111+Hoja12!U111+Hoja13!U111</f>
        <v>0</v>
      </c>
      <c r="V111" s="1404">
        <f>+'ENERO '!V111+FEBRERO!V111+MARZO!V111+ABRIL!V111+Hoja6!V111+Hoja7!V111+Hoja8!V111+Hoja9!V111+Hoja10!V111+Hoja11!V111+Hoja12!V111+Hoja13!V111</f>
        <v>0</v>
      </c>
      <c r="W111" s="1404">
        <f>+'ENERO '!W111+FEBRERO!W111+MARZO!W111+ABRIL!W111+Hoja6!W111+Hoja7!W111+Hoja8!W111+Hoja9!W111+Hoja10!W111+Hoja11!W111+Hoja12!W111+Hoja13!W111</f>
        <v>0</v>
      </c>
      <c r="X111" s="1404">
        <f>+'ENERO '!X111+FEBRERO!X111+MARZO!X111+ABRIL!X111+Hoja6!X111+Hoja7!X111+Hoja8!X111+Hoja9!X111+Hoja10!X111+Hoja11!X111+Hoja12!X111+Hoja13!X111</f>
        <v>0</v>
      </c>
      <c r="Y111" s="245" t="s">
        <v>151</v>
      </c>
      <c r="Z111" s="154"/>
      <c r="AA111" s="162"/>
      <c r="AB111" s="162"/>
      <c r="AC111" s="154"/>
      <c r="AD111" s="154"/>
      <c r="AE111" s="162"/>
      <c r="AF111" s="154"/>
      <c r="AG111" s="154"/>
      <c r="AH111" s="162"/>
      <c r="AI111" s="154"/>
      <c r="AJ111" s="154"/>
      <c r="AK111" s="154"/>
      <c r="AL111" s="154"/>
      <c r="AM111" s="162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250" t="s">
        <v>152</v>
      </c>
      <c r="BU111" s="250" t="s">
        <v>152</v>
      </c>
      <c r="BV111" s="250" t="s">
        <v>152</v>
      </c>
      <c r="BW111" s="250" t="s">
        <v>152</v>
      </c>
      <c r="BX111" s="156"/>
      <c r="BY111" s="156"/>
      <c r="BZ111" s="156"/>
      <c r="CA111" s="156"/>
      <c r="CB111" s="216">
        <v>0</v>
      </c>
      <c r="CC111" s="216">
        <v>0</v>
      </c>
      <c r="CD111" s="216">
        <v>0</v>
      </c>
      <c r="CE111" s="216" t="s">
        <v>152</v>
      </c>
      <c r="CF111" s="154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</row>
    <row r="112" spans="1:108" x14ac:dyDescent="0.25">
      <c r="A112" s="154" t="s">
        <v>145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249"/>
      <c r="X112" s="154"/>
      <c r="Y112" s="154"/>
      <c r="Z112" s="154"/>
      <c r="AA112" s="154"/>
      <c r="AB112" s="154"/>
      <c r="AC112" s="162"/>
      <c r="AD112" s="162"/>
      <c r="AE112" s="154"/>
      <c r="AF112" s="154"/>
      <c r="AG112" s="162"/>
      <c r="AH112" s="154"/>
      <c r="AI112" s="154"/>
      <c r="AJ112" s="162"/>
      <c r="AK112" s="154"/>
      <c r="AL112" s="154"/>
      <c r="AM112" s="154"/>
      <c r="AN112" s="154"/>
      <c r="AO112" s="162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</row>
    <row r="113" spans="1:41" x14ac:dyDescent="0.25">
      <c r="A113" s="154" t="s">
        <v>146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62"/>
      <c r="AD113" s="162"/>
      <c r="AE113" s="154"/>
      <c r="AF113" s="154"/>
      <c r="AG113" s="162"/>
      <c r="AH113" s="154"/>
      <c r="AI113" s="154"/>
      <c r="AJ113" s="162"/>
      <c r="AK113" s="154"/>
      <c r="AL113" s="154"/>
      <c r="AM113" s="154"/>
      <c r="AN113" s="154"/>
      <c r="AO113" s="162"/>
    </row>
    <row r="114" spans="1:41" x14ac:dyDescent="0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62"/>
      <c r="AD114" s="162"/>
      <c r="AE114" s="154"/>
      <c r="AF114" s="154"/>
      <c r="AG114" s="162"/>
      <c r="AH114" s="154"/>
      <c r="AI114" s="154"/>
      <c r="AJ114" s="162"/>
      <c r="AK114" s="154"/>
      <c r="AL114" s="154"/>
      <c r="AM114" s="154"/>
      <c r="AN114" s="154"/>
      <c r="AO114" s="162"/>
    </row>
    <row r="115" spans="1:41" x14ac:dyDescent="0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62"/>
      <c r="AD115" s="162"/>
      <c r="AE115" s="154"/>
      <c r="AF115" s="154"/>
      <c r="AG115" s="162"/>
      <c r="AH115" s="154"/>
      <c r="AI115" s="154"/>
      <c r="AJ115" s="162"/>
      <c r="AK115" s="154"/>
      <c r="AL115" s="154"/>
      <c r="AM115" s="154"/>
      <c r="AN115" s="154"/>
      <c r="AO115" s="162"/>
    </row>
    <row r="116" spans="1:41" x14ac:dyDescent="0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62"/>
      <c r="AD116" s="162"/>
      <c r="AE116" s="154"/>
      <c r="AF116" s="154"/>
      <c r="AG116" s="162"/>
      <c r="AH116" s="154"/>
      <c r="AI116" s="154"/>
      <c r="AJ116" s="162"/>
      <c r="AK116" s="154"/>
      <c r="AL116" s="154"/>
      <c r="AM116" s="154"/>
      <c r="AN116" s="154"/>
      <c r="AO116" s="162"/>
    </row>
    <row r="117" spans="1:41" x14ac:dyDescent="0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62"/>
      <c r="AD117" s="162"/>
      <c r="AE117" s="154"/>
      <c r="AF117" s="154"/>
      <c r="AG117" s="162"/>
      <c r="AH117" s="154"/>
      <c r="AI117" s="154"/>
      <c r="AJ117" s="162"/>
      <c r="AK117" s="154"/>
      <c r="AL117" s="154"/>
      <c r="AM117" s="154"/>
      <c r="AN117" s="154"/>
      <c r="AO117" s="162"/>
    </row>
    <row r="118" spans="1:41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62"/>
      <c r="AD118" s="162"/>
      <c r="AE118" s="154"/>
      <c r="AF118" s="154"/>
      <c r="AG118" s="162"/>
      <c r="AH118" s="154"/>
      <c r="AI118" s="154"/>
      <c r="AJ118" s="162"/>
      <c r="AK118" s="154"/>
      <c r="AL118" s="154"/>
      <c r="AM118" s="154"/>
      <c r="AN118" s="154"/>
      <c r="AO118" s="162"/>
    </row>
    <row r="119" spans="1:41" x14ac:dyDescent="0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62"/>
      <c r="AD119" s="162"/>
      <c r="AE119" s="154"/>
      <c r="AF119" s="154"/>
      <c r="AG119" s="162"/>
      <c r="AH119" s="154"/>
      <c r="AI119" s="154"/>
      <c r="AJ119" s="162"/>
      <c r="AK119" s="154"/>
      <c r="AL119" s="154"/>
      <c r="AM119" s="154"/>
      <c r="AN119" s="154"/>
      <c r="AO119" s="162"/>
    </row>
    <row r="120" spans="1:41" x14ac:dyDescent="0.25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62"/>
      <c r="AD120" s="162"/>
      <c r="AE120" s="154"/>
      <c r="AF120" s="154"/>
      <c r="AG120" s="162"/>
      <c r="AH120" s="154"/>
      <c r="AI120" s="154"/>
      <c r="AJ120" s="162"/>
      <c r="AK120" s="154"/>
      <c r="AL120" s="154"/>
      <c r="AM120" s="154"/>
      <c r="AN120" s="154"/>
      <c r="AO120" s="162"/>
    </row>
    <row r="121" spans="1:41" x14ac:dyDescent="0.25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62"/>
      <c r="AD121" s="162"/>
      <c r="AE121" s="154"/>
      <c r="AF121" s="154"/>
      <c r="AG121" s="162"/>
      <c r="AH121" s="154"/>
      <c r="AI121" s="154"/>
      <c r="AJ121" s="162"/>
      <c r="AK121" s="154"/>
      <c r="AL121" s="154"/>
      <c r="AM121" s="154"/>
      <c r="AN121" s="154"/>
      <c r="AO121" s="162"/>
    </row>
    <row r="122" spans="1:41" x14ac:dyDescent="0.25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62"/>
      <c r="AD122" s="162"/>
      <c r="AE122" s="154"/>
      <c r="AF122" s="154"/>
      <c r="AG122" s="162"/>
      <c r="AH122" s="154"/>
      <c r="AI122" s="154"/>
      <c r="AJ122" s="162"/>
      <c r="AK122" s="154"/>
      <c r="AL122" s="154"/>
      <c r="AM122" s="154"/>
      <c r="AN122" s="154"/>
      <c r="AO122" s="162"/>
    </row>
    <row r="123" spans="1:41" x14ac:dyDescent="0.25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62"/>
      <c r="AD123" s="162"/>
      <c r="AE123" s="154"/>
      <c r="AF123" s="154"/>
      <c r="AG123" s="162"/>
      <c r="AH123" s="154"/>
      <c r="AI123" s="154"/>
      <c r="AJ123" s="162"/>
      <c r="AK123" s="154"/>
      <c r="AL123" s="154"/>
      <c r="AM123" s="154"/>
      <c r="AN123" s="154"/>
      <c r="AO123" s="162"/>
    </row>
    <row r="124" spans="1:41" x14ac:dyDescent="0.25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62"/>
      <c r="AD124" s="162"/>
      <c r="AE124" s="154"/>
      <c r="AF124" s="154"/>
      <c r="AG124" s="162"/>
      <c r="AH124" s="154"/>
      <c r="AI124" s="154"/>
      <c r="AJ124" s="162"/>
      <c r="AK124" s="154"/>
      <c r="AL124" s="154"/>
      <c r="AM124" s="154"/>
      <c r="AN124" s="154"/>
      <c r="AO124" s="162"/>
    </row>
    <row r="125" spans="1:41" x14ac:dyDescent="0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62"/>
      <c r="AD125" s="162"/>
      <c r="AE125" s="154"/>
      <c r="AF125" s="154"/>
      <c r="AG125" s="162"/>
      <c r="AH125" s="154"/>
      <c r="AI125" s="154"/>
      <c r="AJ125" s="162"/>
      <c r="AK125" s="154"/>
      <c r="AL125" s="154"/>
      <c r="AM125" s="154"/>
      <c r="AN125" s="154"/>
      <c r="AO125" s="162"/>
    </row>
    <row r="126" spans="1:41" x14ac:dyDescent="0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62"/>
      <c r="AD126" s="162"/>
      <c r="AE126" s="154"/>
      <c r="AF126" s="154"/>
      <c r="AG126" s="162"/>
      <c r="AH126" s="154"/>
      <c r="AI126" s="154"/>
      <c r="AJ126" s="162"/>
      <c r="AK126" s="154"/>
      <c r="AL126" s="154"/>
      <c r="AM126" s="154"/>
      <c r="AN126" s="154"/>
      <c r="AO126" s="162"/>
    </row>
    <row r="127" spans="1:41" x14ac:dyDescent="0.25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62"/>
      <c r="AD127" s="162"/>
      <c r="AE127" s="154"/>
      <c r="AF127" s="154"/>
      <c r="AG127" s="162"/>
      <c r="AH127" s="154"/>
      <c r="AI127" s="154"/>
      <c r="AJ127" s="162"/>
      <c r="AK127" s="154"/>
      <c r="AL127" s="154"/>
      <c r="AM127" s="154"/>
      <c r="AN127" s="154"/>
      <c r="AO127" s="162"/>
    </row>
    <row r="128" spans="1:41" x14ac:dyDescent="0.25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62"/>
      <c r="AD128" s="162"/>
      <c r="AE128" s="154"/>
      <c r="AF128" s="154"/>
      <c r="AG128" s="162"/>
      <c r="AH128" s="154"/>
      <c r="AI128" s="154"/>
      <c r="AJ128" s="162"/>
      <c r="AK128" s="154"/>
      <c r="AL128" s="154"/>
      <c r="AM128" s="154"/>
      <c r="AN128" s="154"/>
      <c r="AO128" s="162"/>
    </row>
    <row r="129" spans="29:41" x14ac:dyDescent="0.25">
      <c r="AC129" s="162"/>
      <c r="AD129" s="162"/>
      <c r="AE129" s="154"/>
      <c r="AF129" s="154"/>
      <c r="AG129" s="162"/>
      <c r="AH129" s="154"/>
      <c r="AI129" s="154"/>
      <c r="AJ129" s="162"/>
      <c r="AK129" s="154"/>
      <c r="AL129" s="154"/>
      <c r="AM129" s="154"/>
      <c r="AN129" s="154"/>
      <c r="AO129" s="162"/>
    </row>
    <row r="130" spans="29:41" x14ac:dyDescent="0.25">
      <c r="AC130" s="162"/>
      <c r="AD130" s="162"/>
      <c r="AE130" s="154"/>
      <c r="AF130" s="154"/>
      <c r="AG130" s="162"/>
      <c r="AH130" s="154"/>
      <c r="AI130" s="154"/>
      <c r="AJ130" s="162"/>
      <c r="AK130" s="154"/>
      <c r="AL130" s="154"/>
      <c r="AM130" s="154"/>
      <c r="AN130" s="154"/>
      <c r="AO130" s="162"/>
    </row>
    <row r="131" spans="29:41" x14ac:dyDescent="0.25">
      <c r="AC131" s="162"/>
      <c r="AD131" s="162"/>
      <c r="AE131" s="154"/>
      <c r="AF131" s="154"/>
      <c r="AG131" s="162"/>
      <c r="AH131" s="154"/>
      <c r="AI131" s="154"/>
      <c r="AJ131" s="162"/>
      <c r="AK131" s="154"/>
      <c r="AL131" s="154"/>
      <c r="AM131" s="154"/>
      <c r="AN131" s="154"/>
      <c r="AO131" s="162"/>
    </row>
    <row r="132" spans="29:41" x14ac:dyDescent="0.25">
      <c r="AC132" s="162"/>
      <c r="AD132" s="162"/>
      <c r="AE132" s="154"/>
      <c r="AF132" s="154"/>
      <c r="AG132" s="162"/>
      <c r="AH132" s="154"/>
      <c r="AI132" s="154"/>
      <c r="AJ132" s="162"/>
      <c r="AK132" s="154"/>
      <c r="AL132" s="154"/>
      <c r="AM132" s="154"/>
      <c r="AN132" s="154"/>
      <c r="AO132" s="162"/>
    </row>
    <row r="133" spans="29:41" x14ac:dyDescent="0.25">
      <c r="AC133" s="162"/>
      <c r="AD133" s="162"/>
      <c r="AE133" s="154"/>
      <c r="AF133" s="154"/>
      <c r="AG133" s="162"/>
      <c r="AH133" s="154"/>
      <c r="AI133" s="154"/>
      <c r="AJ133" s="162"/>
      <c r="AK133" s="154"/>
      <c r="AL133" s="154"/>
      <c r="AM133" s="154"/>
      <c r="AN133" s="154"/>
      <c r="AO133" s="162"/>
    </row>
    <row r="134" spans="29:41" x14ac:dyDescent="0.25">
      <c r="AC134" s="162"/>
      <c r="AD134" s="162"/>
      <c r="AE134" s="154"/>
      <c r="AF134" s="154"/>
      <c r="AG134" s="162"/>
      <c r="AH134" s="154"/>
      <c r="AI134" s="154"/>
      <c r="AJ134" s="162"/>
      <c r="AK134" s="154"/>
      <c r="AL134" s="154"/>
      <c r="AM134" s="154"/>
      <c r="AN134" s="154"/>
      <c r="AO134" s="162"/>
    </row>
    <row r="135" spans="29:41" x14ac:dyDescent="0.25">
      <c r="AC135" s="162"/>
      <c r="AD135" s="162"/>
      <c r="AE135" s="154"/>
      <c r="AF135" s="154"/>
      <c r="AG135" s="162"/>
      <c r="AH135" s="154"/>
      <c r="AI135" s="154"/>
      <c r="AJ135" s="162"/>
      <c r="AK135" s="154"/>
      <c r="AL135" s="154"/>
      <c r="AM135" s="154"/>
      <c r="AN135" s="154"/>
      <c r="AO135" s="162"/>
    </row>
    <row r="136" spans="29:41" x14ac:dyDescent="0.25">
      <c r="AC136" s="162"/>
      <c r="AD136" s="162"/>
      <c r="AE136" s="154"/>
      <c r="AF136" s="154"/>
      <c r="AG136" s="162"/>
      <c r="AH136" s="154"/>
      <c r="AI136" s="154"/>
      <c r="AJ136" s="162"/>
      <c r="AK136" s="154"/>
      <c r="AL136" s="154"/>
      <c r="AM136" s="154"/>
      <c r="AN136" s="154"/>
      <c r="AO136" s="162"/>
    </row>
    <row r="137" spans="29:41" x14ac:dyDescent="0.25">
      <c r="AC137" s="162"/>
      <c r="AD137" s="162"/>
      <c r="AE137" s="154"/>
      <c r="AF137" s="154"/>
      <c r="AG137" s="162"/>
      <c r="AH137" s="154"/>
      <c r="AI137" s="154"/>
      <c r="AJ137" s="162"/>
      <c r="AK137" s="154"/>
      <c r="AL137" s="154"/>
      <c r="AM137" s="154"/>
      <c r="AN137" s="154"/>
      <c r="AO137" s="162"/>
    </row>
    <row r="138" spans="29:41" x14ac:dyDescent="0.25">
      <c r="AC138" s="162"/>
      <c r="AD138" s="162"/>
      <c r="AE138" s="154"/>
      <c r="AF138" s="154"/>
      <c r="AG138" s="162"/>
      <c r="AH138" s="154"/>
      <c r="AI138" s="154"/>
      <c r="AJ138" s="162"/>
      <c r="AK138" s="154"/>
      <c r="AL138" s="154"/>
      <c r="AM138" s="154"/>
      <c r="AN138" s="154"/>
      <c r="AO138" s="162"/>
    </row>
    <row r="139" spans="29:41" x14ac:dyDescent="0.25">
      <c r="AC139" s="162"/>
      <c r="AD139" s="162"/>
      <c r="AE139" s="154"/>
      <c r="AF139" s="154"/>
      <c r="AG139" s="162"/>
      <c r="AH139" s="154"/>
      <c r="AI139" s="154"/>
      <c r="AJ139" s="162"/>
      <c r="AK139" s="154"/>
      <c r="AL139" s="154"/>
      <c r="AM139" s="154"/>
      <c r="AN139" s="154"/>
      <c r="AO139" s="162"/>
    </row>
    <row r="140" spans="29:41" x14ac:dyDescent="0.25">
      <c r="AC140" s="162"/>
      <c r="AD140" s="162"/>
      <c r="AE140" s="154"/>
      <c r="AF140" s="154"/>
      <c r="AG140" s="162"/>
      <c r="AH140" s="154"/>
      <c r="AI140" s="154"/>
      <c r="AJ140" s="162"/>
      <c r="AK140" s="154"/>
      <c r="AL140" s="154"/>
      <c r="AM140" s="154"/>
      <c r="AN140" s="154"/>
      <c r="AO140" s="162"/>
    </row>
    <row r="141" spans="29:41" x14ac:dyDescent="0.25">
      <c r="AC141" s="162"/>
      <c r="AD141" s="162"/>
      <c r="AE141" s="154"/>
      <c r="AF141" s="154"/>
      <c r="AG141" s="162"/>
      <c r="AH141" s="154"/>
      <c r="AI141" s="154"/>
      <c r="AJ141" s="162"/>
      <c r="AK141" s="154"/>
      <c r="AL141" s="154"/>
      <c r="AM141" s="154"/>
      <c r="AN141" s="154"/>
      <c r="AO141" s="162"/>
    </row>
    <row r="142" spans="29:41" x14ac:dyDescent="0.25">
      <c r="AC142" s="162"/>
      <c r="AD142" s="162"/>
      <c r="AE142" s="154"/>
      <c r="AF142" s="154"/>
      <c r="AG142" s="162"/>
      <c r="AH142" s="154"/>
      <c r="AI142" s="154"/>
      <c r="AJ142" s="162"/>
      <c r="AK142" s="154"/>
      <c r="AL142" s="154"/>
      <c r="AM142" s="154"/>
      <c r="AN142" s="154"/>
      <c r="AO142" s="162"/>
    </row>
    <row r="143" spans="29:41" x14ac:dyDescent="0.25">
      <c r="AC143" s="162"/>
      <c r="AD143" s="162"/>
      <c r="AE143" s="154"/>
      <c r="AF143" s="154"/>
      <c r="AG143" s="162"/>
      <c r="AH143" s="154"/>
      <c r="AI143" s="154"/>
      <c r="AJ143" s="162"/>
      <c r="AK143" s="154"/>
      <c r="AL143" s="154"/>
      <c r="AM143" s="154"/>
      <c r="AN143" s="154"/>
      <c r="AO143" s="162"/>
    </row>
    <row r="144" spans="29:41" x14ac:dyDescent="0.25">
      <c r="AC144" s="162"/>
      <c r="AD144" s="162"/>
      <c r="AE144" s="154"/>
      <c r="AF144" s="154"/>
      <c r="AG144" s="162"/>
      <c r="AH144" s="154"/>
      <c r="AI144" s="154"/>
      <c r="AJ144" s="162"/>
      <c r="AK144" s="154"/>
      <c r="AL144" s="154"/>
      <c r="AM144" s="154"/>
      <c r="AN144" s="154"/>
      <c r="AO144" s="162"/>
    </row>
    <row r="145" spans="29:41" x14ac:dyDescent="0.25">
      <c r="AC145" s="162"/>
      <c r="AD145" s="162"/>
      <c r="AE145" s="154"/>
      <c r="AF145" s="154"/>
      <c r="AG145" s="162"/>
      <c r="AH145" s="154"/>
      <c r="AI145" s="154"/>
      <c r="AJ145" s="162"/>
      <c r="AK145" s="154"/>
      <c r="AL145" s="154"/>
      <c r="AM145" s="154"/>
      <c r="AN145" s="154"/>
      <c r="AO145" s="162"/>
    </row>
    <row r="146" spans="29:41" x14ac:dyDescent="0.25">
      <c r="AC146" s="162"/>
      <c r="AD146" s="162"/>
      <c r="AE146" s="154"/>
      <c r="AF146" s="154"/>
      <c r="AG146" s="162"/>
      <c r="AH146" s="154"/>
      <c r="AI146" s="154"/>
      <c r="AJ146" s="162"/>
      <c r="AK146" s="154"/>
      <c r="AL146" s="154"/>
      <c r="AM146" s="154"/>
      <c r="AN146" s="154"/>
      <c r="AO146" s="162"/>
    </row>
    <row r="147" spans="29:41" x14ac:dyDescent="0.25">
      <c r="AC147" s="162"/>
      <c r="AD147" s="162"/>
      <c r="AE147" s="154"/>
      <c r="AF147" s="154"/>
      <c r="AG147" s="162"/>
      <c r="AH147" s="154"/>
      <c r="AI147" s="154"/>
      <c r="AJ147" s="162"/>
      <c r="AK147" s="154"/>
      <c r="AL147" s="154"/>
      <c r="AM147" s="154"/>
      <c r="AN147" s="154"/>
      <c r="AO147" s="162"/>
    </row>
    <row r="148" spans="29:41" x14ac:dyDescent="0.25">
      <c r="AC148" s="162"/>
      <c r="AD148" s="162"/>
      <c r="AE148" s="154"/>
      <c r="AF148" s="154"/>
      <c r="AG148" s="162"/>
      <c r="AH148" s="154"/>
      <c r="AI148" s="154"/>
      <c r="AJ148" s="162"/>
      <c r="AK148" s="154"/>
      <c r="AL148" s="154"/>
      <c r="AM148" s="154"/>
      <c r="AN148" s="154"/>
      <c r="AO148" s="162"/>
    </row>
    <row r="149" spans="29:41" x14ac:dyDescent="0.25">
      <c r="AC149" s="162"/>
      <c r="AD149" s="162"/>
      <c r="AE149" s="154"/>
      <c r="AF149" s="154"/>
      <c r="AG149" s="162"/>
      <c r="AH149" s="154"/>
      <c r="AI149" s="154"/>
      <c r="AJ149" s="162"/>
      <c r="AK149" s="154"/>
      <c r="AL149" s="154"/>
      <c r="AM149" s="154"/>
      <c r="AN149" s="154"/>
      <c r="AO149" s="162"/>
    </row>
    <row r="150" spans="29:41" x14ac:dyDescent="0.25">
      <c r="AC150" s="162"/>
      <c r="AD150" s="162"/>
      <c r="AE150" s="154"/>
      <c r="AF150" s="154"/>
      <c r="AG150" s="162"/>
      <c r="AH150" s="154"/>
      <c r="AI150" s="154"/>
      <c r="AJ150" s="162"/>
      <c r="AK150" s="154"/>
      <c r="AL150" s="154"/>
      <c r="AM150" s="154"/>
      <c r="AN150" s="154"/>
      <c r="AO150" s="162"/>
    </row>
    <row r="151" spans="29:41" x14ac:dyDescent="0.25">
      <c r="AC151" s="162"/>
      <c r="AD151" s="162"/>
      <c r="AE151" s="154"/>
      <c r="AF151" s="154"/>
      <c r="AG151" s="162"/>
      <c r="AH151" s="154"/>
      <c r="AI151" s="154"/>
      <c r="AJ151" s="162"/>
      <c r="AK151" s="154"/>
      <c r="AL151" s="154"/>
      <c r="AM151" s="154"/>
      <c r="AN151" s="154"/>
      <c r="AO151" s="162"/>
    </row>
    <row r="152" spans="29:41" x14ac:dyDescent="0.25">
      <c r="AC152" s="162"/>
      <c r="AD152" s="162"/>
      <c r="AE152" s="154"/>
      <c r="AF152" s="154"/>
      <c r="AG152" s="162"/>
      <c r="AH152" s="154"/>
      <c r="AI152" s="154"/>
      <c r="AJ152" s="162"/>
      <c r="AK152" s="154"/>
      <c r="AL152" s="154"/>
      <c r="AM152" s="154"/>
      <c r="AN152" s="154"/>
      <c r="AO152" s="162"/>
    </row>
    <row r="153" spans="29:41" x14ac:dyDescent="0.25">
      <c r="AC153" s="162"/>
      <c r="AD153" s="162"/>
      <c r="AE153" s="154"/>
      <c r="AF153" s="154"/>
      <c r="AG153" s="162"/>
      <c r="AH153" s="154"/>
      <c r="AI153" s="154"/>
      <c r="AJ153" s="162"/>
      <c r="AK153" s="154"/>
      <c r="AL153" s="154"/>
      <c r="AM153" s="154"/>
      <c r="AN153" s="154"/>
      <c r="AO153" s="162"/>
    </row>
    <row r="154" spans="29:41" x14ac:dyDescent="0.25">
      <c r="AC154" s="162"/>
      <c r="AD154" s="162"/>
      <c r="AE154" s="154"/>
      <c r="AF154" s="154"/>
      <c r="AG154" s="162"/>
      <c r="AH154" s="154"/>
      <c r="AI154" s="154"/>
      <c r="AJ154" s="162"/>
      <c r="AK154" s="154"/>
      <c r="AL154" s="154"/>
      <c r="AM154" s="154"/>
      <c r="AN154" s="154"/>
      <c r="AO154" s="162"/>
    </row>
    <row r="155" spans="29:41" x14ac:dyDescent="0.25">
      <c r="AC155" s="162"/>
      <c r="AD155" s="162"/>
      <c r="AE155" s="154"/>
      <c r="AF155" s="154"/>
      <c r="AG155" s="162"/>
      <c r="AH155" s="154"/>
      <c r="AI155" s="154"/>
      <c r="AJ155" s="162"/>
      <c r="AK155" s="154"/>
      <c r="AL155" s="154"/>
      <c r="AM155" s="154"/>
      <c r="AN155" s="154"/>
      <c r="AO155" s="162"/>
    </row>
    <row r="156" spans="29:41" x14ac:dyDescent="0.25">
      <c r="AC156" s="162"/>
      <c r="AD156" s="162"/>
      <c r="AE156" s="154"/>
      <c r="AF156" s="154"/>
      <c r="AG156" s="162"/>
      <c r="AH156" s="154"/>
      <c r="AI156" s="154"/>
      <c r="AJ156" s="162"/>
      <c r="AK156" s="154"/>
      <c r="AL156" s="154"/>
      <c r="AM156" s="154"/>
      <c r="AN156" s="154"/>
      <c r="AO156" s="162"/>
    </row>
    <row r="157" spans="29:41" x14ac:dyDescent="0.25">
      <c r="AC157" s="162"/>
      <c r="AD157" s="162"/>
      <c r="AE157" s="154"/>
      <c r="AF157" s="154"/>
      <c r="AG157" s="162"/>
      <c r="AH157" s="154"/>
      <c r="AI157" s="154"/>
      <c r="AJ157" s="162"/>
      <c r="AK157" s="154"/>
      <c r="AL157" s="154"/>
      <c r="AM157" s="154"/>
      <c r="AN157" s="154"/>
      <c r="AO157" s="162"/>
    </row>
    <row r="158" spans="29:41" x14ac:dyDescent="0.25">
      <c r="AC158" s="162"/>
      <c r="AD158" s="162"/>
      <c r="AE158" s="154"/>
      <c r="AF158" s="154"/>
      <c r="AG158" s="162"/>
      <c r="AH158" s="154"/>
      <c r="AI158" s="154"/>
      <c r="AJ158" s="162"/>
      <c r="AK158" s="154"/>
      <c r="AL158" s="154"/>
      <c r="AM158" s="154"/>
      <c r="AN158" s="154"/>
      <c r="AO158" s="162"/>
    </row>
    <row r="159" spans="29:41" x14ac:dyDescent="0.25">
      <c r="AC159" s="162"/>
      <c r="AD159" s="162"/>
      <c r="AE159" s="154"/>
      <c r="AF159" s="154"/>
      <c r="AG159" s="162"/>
      <c r="AH159" s="154"/>
      <c r="AI159" s="154"/>
      <c r="AJ159" s="162"/>
      <c r="AK159" s="154"/>
      <c r="AL159" s="154"/>
      <c r="AM159" s="154"/>
      <c r="AN159" s="154"/>
      <c r="AO159" s="162"/>
    </row>
    <row r="160" spans="29:41" x14ac:dyDescent="0.25">
      <c r="AC160" s="162"/>
      <c r="AD160" s="162"/>
      <c r="AE160" s="154"/>
      <c r="AF160" s="154"/>
      <c r="AG160" s="162"/>
      <c r="AH160" s="154"/>
      <c r="AI160" s="154"/>
      <c r="AJ160" s="162"/>
      <c r="AK160" s="154"/>
      <c r="AL160" s="154"/>
      <c r="AM160" s="154"/>
      <c r="AN160" s="154"/>
      <c r="AO160" s="162"/>
    </row>
    <row r="161" spans="1:58" x14ac:dyDescent="0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62"/>
      <c r="AD161" s="162"/>
      <c r="AE161" s="154"/>
      <c r="AF161" s="154"/>
      <c r="AG161" s="162"/>
      <c r="AH161" s="154"/>
      <c r="AI161" s="154"/>
      <c r="AJ161" s="162"/>
      <c r="AK161" s="154"/>
      <c r="AL161" s="154"/>
      <c r="AM161" s="154"/>
      <c r="AN161" s="154"/>
      <c r="AO161" s="162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</row>
    <row r="162" spans="1:58" x14ac:dyDescent="0.25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62"/>
      <c r="AD162" s="162"/>
      <c r="AE162" s="154"/>
      <c r="AF162" s="154"/>
      <c r="AG162" s="162"/>
      <c r="AH162" s="154"/>
      <c r="AI162" s="154"/>
      <c r="AJ162" s="162"/>
      <c r="AK162" s="154"/>
      <c r="AL162" s="154"/>
      <c r="AM162" s="154"/>
      <c r="AN162" s="154"/>
      <c r="AO162" s="162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</row>
    <row r="163" spans="1:58" x14ac:dyDescent="0.25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62"/>
      <c r="AD163" s="162"/>
      <c r="AE163" s="154"/>
      <c r="AF163" s="154"/>
      <c r="AG163" s="162"/>
      <c r="AH163" s="154"/>
      <c r="AI163" s="154"/>
      <c r="AJ163" s="162"/>
      <c r="AK163" s="154"/>
      <c r="AL163" s="154"/>
      <c r="AM163" s="154"/>
      <c r="AN163" s="154"/>
      <c r="AO163" s="162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</row>
    <row r="164" spans="1:58" x14ac:dyDescent="0.25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62"/>
      <c r="AD164" s="162"/>
      <c r="AE164" s="154"/>
      <c r="AF164" s="154"/>
      <c r="AG164" s="162"/>
      <c r="AH164" s="154"/>
      <c r="AI164" s="154"/>
      <c r="AJ164" s="162"/>
      <c r="AK164" s="154"/>
      <c r="AL164" s="154"/>
      <c r="AM164" s="154"/>
      <c r="AN164" s="154"/>
      <c r="AO164" s="162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</row>
    <row r="165" spans="1:58" x14ac:dyDescent="0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62"/>
      <c r="AD165" s="162"/>
      <c r="AE165" s="154"/>
      <c r="AF165" s="154"/>
      <c r="AG165" s="162"/>
      <c r="AH165" s="154"/>
      <c r="AI165" s="154"/>
      <c r="AJ165" s="162"/>
      <c r="AK165" s="154"/>
      <c r="AL165" s="154"/>
      <c r="AM165" s="154"/>
      <c r="AN165" s="154"/>
      <c r="AO165" s="162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</row>
    <row r="166" spans="1:58" x14ac:dyDescent="0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62"/>
      <c r="AD166" s="162"/>
      <c r="AE166" s="154"/>
      <c r="AF166" s="154"/>
      <c r="AG166" s="162"/>
      <c r="AH166" s="154"/>
      <c r="AI166" s="154"/>
      <c r="AJ166" s="162"/>
      <c r="AK166" s="154"/>
      <c r="AL166" s="154"/>
      <c r="AM166" s="154"/>
      <c r="AN166" s="154"/>
      <c r="AO166" s="162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</row>
    <row r="167" spans="1:58" x14ac:dyDescent="0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62"/>
      <c r="AD167" s="162"/>
      <c r="AE167" s="154"/>
      <c r="AF167" s="154"/>
      <c r="AG167" s="162"/>
      <c r="AH167" s="154"/>
      <c r="AI167" s="154"/>
      <c r="AJ167" s="162"/>
      <c r="AK167" s="154"/>
      <c r="AL167" s="154"/>
      <c r="AM167" s="154"/>
      <c r="AN167" s="154"/>
      <c r="AO167" s="162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</row>
    <row r="168" spans="1:58" x14ac:dyDescent="0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62"/>
      <c r="AD168" s="162"/>
      <c r="AE168" s="154"/>
      <c r="AF168" s="154"/>
      <c r="AG168" s="162"/>
      <c r="AH168" s="154"/>
      <c r="AI168" s="154"/>
      <c r="AJ168" s="162"/>
      <c r="AK168" s="154"/>
      <c r="AL168" s="154"/>
      <c r="AM168" s="154"/>
      <c r="AN168" s="154"/>
      <c r="AO168" s="162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</row>
    <row r="169" spans="1:58" x14ac:dyDescent="0.25">
      <c r="A169" s="212">
        <v>0</v>
      </c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62"/>
      <c r="AD169" s="162"/>
      <c r="AE169" s="154"/>
      <c r="AF169" s="154"/>
      <c r="AG169" s="162"/>
      <c r="AH169" s="154"/>
      <c r="AI169" s="154"/>
      <c r="AJ169" s="162"/>
      <c r="AK169" s="154"/>
      <c r="AL169" s="154"/>
      <c r="AM169" s="154"/>
      <c r="AN169" s="154"/>
      <c r="AO169" s="162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</row>
    <row r="170" spans="1:58" x14ac:dyDescent="0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62"/>
      <c r="AD170" s="162"/>
      <c r="AE170" s="154"/>
      <c r="AF170" s="154"/>
      <c r="AG170" s="162"/>
      <c r="AH170" s="154"/>
      <c r="AI170" s="154"/>
      <c r="AJ170" s="162"/>
      <c r="AK170" s="154"/>
      <c r="AL170" s="154"/>
      <c r="AM170" s="154"/>
      <c r="AN170" s="154"/>
      <c r="AO170" s="162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>
        <v>0</v>
      </c>
    </row>
    <row r="171" spans="1:58" x14ac:dyDescent="0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62"/>
      <c r="AD171" s="162"/>
      <c r="AE171" s="154"/>
      <c r="AF171" s="154"/>
      <c r="AG171" s="162"/>
      <c r="AH171" s="154"/>
      <c r="AI171" s="154"/>
      <c r="AJ171" s="162"/>
      <c r="AK171" s="154"/>
      <c r="AL171" s="154"/>
      <c r="AM171" s="154"/>
      <c r="AN171" s="154"/>
      <c r="AO171" s="162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</row>
    <row r="172" spans="1:58" x14ac:dyDescent="0.25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62"/>
      <c r="AD172" s="162"/>
      <c r="AE172" s="154"/>
      <c r="AF172" s="154"/>
      <c r="AG172" s="162"/>
      <c r="AH172" s="154"/>
      <c r="AI172" s="154"/>
      <c r="AJ172" s="162"/>
      <c r="AK172" s="154"/>
      <c r="AL172" s="154"/>
      <c r="AM172" s="154"/>
      <c r="AN172" s="154"/>
      <c r="AO172" s="162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</row>
    <row r="173" spans="1:58" x14ac:dyDescent="0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62"/>
      <c r="AD173" s="162"/>
      <c r="AE173" s="154"/>
      <c r="AF173" s="154"/>
      <c r="AG173" s="162"/>
      <c r="AH173" s="154"/>
      <c r="AI173" s="154"/>
      <c r="AJ173" s="162"/>
      <c r="AK173" s="154"/>
      <c r="AL173" s="154"/>
      <c r="AM173" s="154"/>
      <c r="AN173" s="154"/>
      <c r="AO173" s="162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</row>
    <row r="174" spans="1:58" x14ac:dyDescent="0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62"/>
      <c r="AD174" s="162"/>
      <c r="AE174" s="154"/>
      <c r="AF174" s="154"/>
      <c r="AG174" s="162"/>
      <c r="AH174" s="154"/>
      <c r="AI174" s="154"/>
      <c r="AJ174" s="162"/>
      <c r="AK174" s="154"/>
      <c r="AL174" s="154"/>
      <c r="AM174" s="154"/>
      <c r="AN174" s="154"/>
      <c r="AO174" s="162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</row>
    <row r="175" spans="1:58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62"/>
      <c r="AD175" s="153"/>
      <c r="AE175" s="154"/>
      <c r="AF175" s="154"/>
      <c r="AG175" s="153"/>
      <c r="AH175" s="170"/>
      <c r="AI175" s="154"/>
      <c r="AJ175" s="153"/>
      <c r="AK175" s="154"/>
      <c r="AL175" s="154"/>
      <c r="AM175" s="153"/>
      <c r="AN175" s="154"/>
      <c r="AO175" s="153"/>
      <c r="AP175" s="170"/>
      <c r="AQ175" s="170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</row>
    <row r="176" spans="1:58" x14ac:dyDescent="0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62"/>
      <c r="AD176" s="153"/>
      <c r="AE176" s="154"/>
      <c r="AF176" s="154"/>
      <c r="AG176" s="153"/>
      <c r="AH176" s="170"/>
      <c r="AI176" s="154"/>
      <c r="AJ176" s="153"/>
      <c r="AK176" s="154"/>
      <c r="AL176" s="154"/>
      <c r="AM176" s="153"/>
      <c r="AN176" s="154"/>
      <c r="AO176" s="153"/>
      <c r="AP176" s="170"/>
      <c r="AQ176" s="170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</row>
    <row r="177" spans="1:41" x14ac:dyDescent="0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62"/>
      <c r="AD177" s="162"/>
      <c r="AE177" s="154"/>
      <c r="AF177" s="154"/>
      <c r="AG177" s="162"/>
      <c r="AH177" s="170"/>
      <c r="AI177" s="154"/>
      <c r="AJ177" s="162"/>
      <c r="AK177" s="154"/>
      <c r="AL177" s="154"/>
      <c r="AM177" s="154"/>
      <c r="AN177" s="154"/>
      <c r="AO177" s="162"/>
    </row>
    <row r="178" spans="1:41" x14ac:dyDescent="0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62"/>
      <c r="AD178" s="162"/>
      <c r="AE178" s="154"/>
      <c r="AF178" s="154"/>
      <c r="AG178" s="162"/>
      <c r="AH178" s="170"/>
      <c r="AI178" s="154"/>
      <c r="AJ178" s="162"/>
      <c r="AK178" s="154"/>
      <c r="AL178" s="154"/>
      <c r="AM178" s="154"/>
      <c r="AN178" s="154"/>
      <c r="AO178" s="162"/>
    </row>
    <row r="179" spans="1:41" x14ac:dyDescent="0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62"/>
      <c r="AD179" s="162"/>
      <c r="AE179" s="154"/>
      <c r="AF179" s="154"/>
      <c r="AG179" s="162"/>
      <c r="AH179" s="170"/>
      <c r="AI179" s="154"/>
      <c r="AJ179" s="162"/>
      <c r="AK179" s="154"/>
      <c r="AL179" s="154"/>
      <c r="AM179" s="154"/>
      <c r="AN179" s="154"/>
      <c r="AO179" s="162"/>
    </row>
    <row r="180" spans="1:41" x14ac:dyDescent="0.25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62"/>
      <c r="AD180" s="162"/>
      <c r="AE180" s="154"/>
      <c r="AF180" s="154"/>
      <c r="AG180" s="162"/>
      <c r="AH180" s="170"/>
      <c r="AI180" s="154"/>
      <c r="AJ180" s="162"/>
      <c r="AK180" s="154"/>
      <c r="AL180" s="154"/>
      <c r="AM180" s="154"/>
      <c r="AN180" s="154"/>
      <c r="AO180" s="162"/>
    </row>
    <row r="181" spans="1:41" x14ac:dyDescent="0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62"/>
      <c r="AD181" s="162"/>
      <c r="AE181" s="154"/>
      <c r="AF181" s="154"/>
      <c r="AG181" s="162"/>
      <c r="AH181" s="170"/>
      <c r="AI181" s="154"/>
      <c r="AJ181" s="162"/>
      <c r="AK181" s="154"/>
      <c r="AL181" s="154"/>
      <c r="AM181" s="154"/>
      <c r="AN181" s="154"/>
      <c r="AO181" s="162"/>
    </row>
    <row r="182" spans="1:41" x14ac:dyDescent="0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62"/>
      <c r="AD182" s="162"/>
      <c r="AE182" s="154"/>
      <c r="AF182" s="154"/>
      <c r="AG182" s="162"/>
      <c r="AH182" s="170"/>
      <c r="AI182" s="154"/>
      <c r="AJ182" s="162"/>
      <c r="AK182" s="154"/>
      <c r="AL182" s="154"/>
      <c r="AM182" s="154"/>
      <c r="AN182" s="154"/>
      <c r="AO182" s="162"/>
    </row>
    <row r="183" spans="1:41" x14ac:dyDescent="0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62"/>
      <c r="AD183" s="162"/>
      <c r="AE183" s="154"/>
      <c r="AF183" s="154"/>
      <c r="AG183" s="162"/>
      <c r="AH183" s="170"/>
      <c r="AI183" s="154"/>
      <c r="AJ183" s="162"/>
      <c r="AK183" s="154"/>
      <c r="AL183" s="154"/>
      <c r="AM183" s="154"/>
      <c r="AN183" s="154"/>
      <c r="AO183" s="162"/>
    </row>
    <row r="184" spans="1:41" x14ac:dyDescent="0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62"/>
      <c r="AD184" s="162"/>
      <c r="AE184" s="154"/>
      <c r="AF184" s="154"/>
      <c r="AG184" s="162"/>
      <c r="AH184" s="170"/>
      <c r="AI184" s="154"/>
      <c r="AJ184" s="162"/>
      <c r="AK184" s="154"/>
      <c r="AL184" s="154"/>
      <c r="AM184" s="154"/>
      <c r="AN184" s="154"/>
      <c r="AO184" s="162"/>
    </row>
    <row r="185" spans="1:41" x14ac:dyDescent="0.2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62"/>
      <c r="AD185" s="162"/>
      <c r="AE185" s="154"/>
      <c r="AF185" s="154"/>
      <c r="AG185" s="162"/>
      <c r="AH185" s="170"/>
      <c r="AI185" s="154"/>
      <c r="AJ185" s="162"/>
      <c r="AK185" s="154"/>
      <c r="AL185" s="154"/>
      <c r="AM185" s="154"/>
      <c r="AN185" s="154"/>
      <c r="AO185" s="162"/>
    </row>
    <row r="186" spans="1:41" x14ac:dyDescent="0.25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62"/>
      <c r="AD186" s="162"/>
      <c r="AE186" s="154"/>
      <c r="AF186" s="154"/>
      <c r="AG186" s="162"/>
      <c r="AH186" s="170"/>
      <c r="AI186" s="154"/>
      <c r="AJ186" s="162"/>
      <c r="AK186" s="154"/>
      <c r="AL186" s="154"/>
      <c r="AM186" s="154"/>
      <c r="AN186" s="154"/>
      <c r="AO186" s="162"/>
    </row>
    <row r="187" spans="1:41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62"/>
      <c r="AD187" s="162"/>
      <c r="AE187" s="154"/>
      <c r="AF187" s="154"/>
      <c r="AG187" s="162"/>
      <c r="AH187" s="170"/>
      <c r="AI187" s="154"/>
      <c r="AJ187" s="162"/>
      <c r="AK187" s="154"/>
      <c r="AL187" s="154"/>
      <c r="AM187" s="154"/>
      <c r="AN187" s="154"/>
      <c r="AO187" s="162"/>
    </row>
    <row r="188" spans="1:41" x14ac:dyDescent="0.25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62"/>
      <c r="AD188" s="162"/>
      <c r="AE188" s="154"/>
      <c r="AF188" s="154"/>
      <c r="AG188" s="162"/>
      <c r="AH188" s="170"/>
      <c r="AI188" s="154"/>
      <c r="AJ188" s="162"/>
      <c r="AK188" s="154"/>
      <c r="AL188" s="154"/>
      <c r="AM188" s="154"/>
      <c r="AN188" s="154"/>
      <c r="AO188" s="162"/>
    </row>
    <row r="189" spans="1:41" x14ac:dyDescent="0.25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62"/>
      <c r="AD189" s="162"/>
      <c r="AE189" s="154"/>
      <c r="AF189" s="154"/>
      <c r="AG189" s="162"/>
      <c r="AH189" s="170"/>
      <c r="AI189" s="154"/>
      <c r="AJ189" s="162"/>
      <c r="AK189" s="154"/>
      <c r="AL189" s="154"/>
      <c r="AM189" s="154"/>
      <c r="AN189" s="154"/>
      <c r="AO189" s="162"/>
    </row>
    <row r="190" spans="1:41" x14ac:dyDescent="0.25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62"/>
      <c r="AD190" s="162"/>
      <c r="AE190" s="154"/>
      <c r="AF190" s="154"/>
      <c r="AG190" s="162"/>
      <c r="AH190" s="170"/>
      <c r="AI190" s="154"/>
      <c r="AJ190" s="162"/>
      <c r="AK190" s="154"/>
      <c r="AL190" s="154"/>
      <c r="AM190" s="154"/>
      <c r="AN190" s="154"/>
      <c r="AO190" s="162"/>
    </row>
    <row r="191" spans="1:41" x14ac:dyDescent="0.25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62"/>
      <c r="AD191" s="162"/>
      <c r="AE191" s="154"/>
      <c r="AF191" s="154"/>
      <c r="AG191" s="162"/>
      <c r="AH191" s="170"/>
      <c r="AI191" s="154"/>
      <c r="AJ191" s="162"/>
      <c r="AK191" s="154"/>
      <c r="AL191" s="154"/>
      <c r="AM191" s="154"/>
      <c r="AN191" s="154"/>
      <c r="AO191" s="162"/>
    </row>
    <row r="192" spans="1:41" x14ac:dyDescent="0.25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62"/>
      <c r="AD192" s="162"/>
      <c r="AE192" s="154"/>
      <c r="AF192" s="154"/>
      <c r="AG192" s="162"/>
      <c r="AH192" s="170"/>
      <c r="AI192" s="154"/>
      <c r="AJ192" s="162"/>
      <c r="AK192" s="154"/>
      <c r="AL192" s="154"/>
      <c r="AM192" s="154"/>
      <c r="AN192" s="154"/>
      <c r="AO192" s="162"/>
    </row>
    <row r="193" spans="1:80" x14ac:dyDescent="0.25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62"/>
      <c r="AD193" s="162"/>
      <c r="AE193" s="154"/>
      <c r="AF193" s="154"/>
      <c r="AG193" s="162"/>
      <c r="AH193" s="170"/>
      <c r="AI193" s="154"/>
      <c r="AJ193" s="162"/>
      <c r="AK193" s="154"/>
      <c r="AL193" s="154"/>
      <c r="AM193" s="154"/>
      <c r="AN193" s="154"/>
      <c r="AO193" s="162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</row>
    <row r="194" spans="1:80" x14ac:dyDescent="0.2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62"/>
      <c r="AD194" s="162"/>
      <c r="AE194" s="154"/>
      <c r="AF194" s="154"/>
      <c r="AG194" s="162"/>
      <c r="AH194" s="170"/>
      <c r="AI194" s="154"/>
      <c r="AJ194" s="162"/>
      <c r="AK194" s="154"/>
      <c r="AL194" s="154"/>
      <c r="AM194" s="154"/>
      <c r="AN194" s="154"/>
      <c r="AO194" s="162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</row>
    <row r="195" spans="1:80" x14ac:dyDescent="0.2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62"/>
      <c r="AD195" s="162"/>
      <c r="AE195" s="154"/>
      <c r="AF195" s="154"/>
      <c r="AG195" s="162"/>
      <c r="AH195" s="170"/>
      <c r="AI195" s="154"/>
      <c r="AJ195" s="162"/>
      <c r="AK195" s="154"/>
      <c r="AL195" s="154"/>
      <c r="AM195" s="154"/>
      <c r="AN195" s="154"/>
      <c r="AO195" s="162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</row>
    <row r="196" spans="1:80" x14ac:dyDescent="0.25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62"/>
      <c r="AD196" s="162"/>
      <c r="AE196" s="154"/>
      <c r="AF196" s="154"/>
      <c r="AG196" s="162"/>
      <c r="AH196" s="170"/>
      <c r="AI196" s="154"/>
      <c r="AJ196" s="162"/>
      <c r="AK196" s="154"/>
      <c r="AL196" s="154"/>
      <c r="AM196" s="154"/>
      <c r="AN196" s="154"/>
      <c r="AO196" s="162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</row>
    <row r="197" spans="1:80" x14ac:dyDescent="0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62"/>
      <c r="AD197" s="162"/>
      <c r="AE197" s="154"/>
      <c r="AF197" s="154"/>
      <c r="AG197" s="162"/>
      <c r="AH197" s="170"/>
      <c r="AI197" s="154"/>
      <c r="AJ197" s="162"/>
      <c r="AK197" s="154"/>
      <c r="AL197" s="154"/>
      <c r="AM197" s="154"/>
      <c r="AN197" s="154"/>
      <c r="AO197" s="162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</row>
    <row r="198" spans="1:80" x14ac:dyDescent="0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62"/>
      <c r="AD198" s="162"/>
      <c r="AE198" s="154"/>
      <c r="AF198" s="154"/>
      <c r="AG198" s="162"/>
      <c r="AH198" s="170"/>
      <c r="AI198" s="154"/>
      <c r="AJ198" s="162"/>
      <c r="AK198" s="154"/>
      <c r="AL198" s="154"/>
      <c r="AM198" s="154"/>
      <c r="AN198" s="154"/>
      <c r="AO198" s="162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</row>
    <row r="199" spans="1:80" x14ac:dyDescent="0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62"/>
      <c r="AD199" s="162"/>
      <c r="AE199" s="154"/>
      <c r="AF199" s="154"/>
      <c r="AG199" s="162"/>
      <c r="AH199" s="170"/>
      <c r="AI199" s="154"/>
      <c r="AJ199" s="162"/>
      <c r="AK199" s="154"/>
      <c r="AL199" s="154"/>
      <c r="AM199" s="154"/>
      <c r="AN199" s="154"/>
      <c r="AO199" s="162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</row>
    <row r="200" spans="1:80" x14ac:dyDescent="0.25">
      <c r="A200" s="248">
        <v>0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62"/>
      <c r="AD200" s="162"/>
      <c r="AE200" s="154"/>
      <c r="AF200" s="154"/>
      <c r="AG200" s="162"/>
      <c r="AH200" s="170"/>
      <c r="AI200" s="154"/>
      <c r="AJ200" s="162"/>
      <c r="AK200" s="154"/>
      <c r="AL200" s="154"/>
      <c r="AM200" s="154"/>
      <c r="AN200" s="154"/>
      <c r="AO200" s="162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247">
        <v>0</v>
      </c>
    </row>
    <row r="201" spans="1:80" x14ac:dyDescent="0.25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62"/>
      <c r="AD201" s="162"/>
      <c r="AE201" s="154"/>
      <c r="AF201" s="154"/>
      <c r="AG201" s="162"/>
      <c r="AH201" s="170"/>
      <c r="AI201" s="154"/>
      <c r="AJ201" s="162"/>
      <c r="AK201" s="154"/>
      <c r="AL201" s="154"/>
      <c r="AM201" s="154"/>
      <c r="AN201" s="154"/>
      <c r="AO201" s="162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</row>
    <row r="202" spans="1:80" x14ac:dyDescent="0.25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62"/>
      <c r="AD202" s="162"/>
      <c r="AE202" s="154"/>
      <c r="AF202" s="154"/>
      <c r="AG202" s="162"/>
      <c r="AH202" s="170"/>
      <c r="AI202" s="154"/>
      <c r="AJ202" s="162"/>
      <c r="AK202" s="154"/>
      <c r="AL202" s="154"/>
      <c r="AM202" s="154"/>
      <c r="AN202" s="154"/>
      <c r="AO202" s="162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</row>
    <row r="203" spans="1:80" x14ac:dyDescent="0.25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62"/>
      <c r="AD203" s="162"/>
      <c r="AE203" s="154"/>
      <c r="AF203" s="154"/>
      <c r="AG203" s="162"/>
      <c r="AH203" s="170"/>
      <c r="AI203" s="154"/>
      <c r="AJ203" s="162"/>
      <c r="AK203" s="154"/>
      <c r="AL203" s="154"/>
      <c r="AM203" s="154"/>
      <c r="AN203" s="154"/>
      <c r="AO203" s="162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</row>
    <row r="204" spans="1:80" x14ac:dyDescent="0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62"/>
      <c r="AD204" s="162"/>
      <c r="AE204" s="154"/>
      <c r="AF204" s="154"/>
      <c r="AG204" s="162"/>
      <c r="AH204" s="170"/>
      <c r="AI204" s="154"/>
      <c r="AJ204" s="162"/>
      <c r="AK204" s="154"/>
      <c r="AL204" s="154"/>
      <c r="AM204" s="154"/>
      <c r="AN204" s="154"/>
      <c r="AO204" s="162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</row>
    <row r="205" spans="1:80" x14ac:dyDescent="0.2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62"/>
      <c r="AD205" s="162"/>
      <c r="AE205" s="154"/>
      <c r="AF205" s="154"/>
      <c r="AG205" s="162"/>
      <c r="AH205" s="170"/>
      <c r="AI205" s="154"/>
      <c r="AJ205" s="162"/>
      <c r="AK205" s="154"/>
      <c r="AL205" s="154"/>
      <c r="AM205" s="154"/>
      <c r="AN205" s="154"/>
      <c r="AO205" s="162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</row>
    <row r="206" spans="1:80" x14ac:dyDescent="0.25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62"/>
      <c r="AD206" s="162"/>
      <c r="AE206" s="154"/>
      <c r="AF206" s="154"/>
      <c r="AG206" s="162"/>
      <c r="AH206" s="170"/>
      <c r="AI206" s="154"/>
      <c r="AJ206" s="162"/>
      <c r="AK206" s="154"/>
      <c r="AL206" s="154"/>
      <c r="AM206" s="154"/>
      <c r="AN206" s="154"/>
      <c r="AO206" s="162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</row>
    <row r="207" spans="1:80" x14ac:dyDescent="0.25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62"/>
      <c r="AD207" s="162"/>
      <c r="AE207" s="154"/>
      <c r="AF207" s="154"/>
      <c r="AG207" s="162"/>
      <c r="AH207" s="170"/>
      <c r="AI207" s="154"/>
      <c r="AJ207" s="162"/>
      <c r="AK207" s="154"/>
      <c r="AL207" s="154"/>
      <c r="AM207" s="154"/>
      <c r="AN207" s="154"/>
      <c r="AO207" s="162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</row>
    <row r="208" spans="1:80" x14ac:dyDescent="0.25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62"/>
      <c r="AD208" s="162"/>
      <c r="AE208" s="154"/>
      <c r="AF208" s="154"/>
      <c r="AG208" s="162"/>
      <c r="AH208" s="170"/>
      <c r="AI208" s="154"/>
      <c r="AJ208" s="162"/>
      <c r="AK208" s="154"/>
      <c r="AL208" s="154"/>
      <c r="AM208" s="154"/>
      <c r="AN208" s="154"/>
      <c r="AO208" s="162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</row>
    <row r="209" spans="1:41" x14ac:dyDescent="0.25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62"/>
      <c r="AD209" s="162"/>
      <c r="AE209" s="154"/>
      <c r="AF209" s="154"/>
      <c r="AG209" s="162"/>
      <c r="AH209" s="170"/>
      <c r="AI209" s="154"/>
      <c r="AJ209" s="162"/>
      <c r="AK209" s="154"/>
      <c r="AL209" s="154"/>
      <c r="AM209" s="154"/>
      <c r="AN209" s="154"/>
      <c r="AO209" s="162"/>
    </row>
    <row r="210" spans="1:41" x14ac:dyDescent="0.2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62"/>
      <c r="AD210" s="162"/>
      <c r="AE210" s="154"/>
      <c r="AF210" s="154"/>
      <c r="AG210" s="162"/>
      <c r="AH210" s="170"/>
      <c r="AI210" s="154"/>
      <c r="AJ210" s="162"/>
      <c r="AK210" s="154"/>
      <c r="AL210" s="154"/>
      <c r="AM210" s="154"/>
      <c r="AN210" s="154"/>
      <c r="AO210" s="162"/>
    </row>
    <row r="211" spans="1:41" x14ac:dyDescent="0.25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62"/>
      <c r="AD211" s="162"/>
      <c r="AE211" s="154"/>
      <c r="AF211" s="154"/>
      <c r="AG211" s="162"/>
      <c r="AH211" s="170"/>
      <c r="AI211" s="154"/>
      <c r="AJ211" s="162"/>
      <c r="AK211" s="154"/>
      <c r="AL211" s="154"/>
      <c r="AM211" s="154"/>
      <c r="AN211" s="154"/>
      <c r="AO211" s="162"/>
    </row>
    <row r="212" spans="1:41" x14ac:dyDescent="0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62"/>
      <c r="AD212" s="162"/>
      <c r="AE212" s="154"/>
      <c r="AF212" s="154"/>
      <c r="AG212" s="162"/>
      <c r="AH212" s="170"/>
      <c r="AI212" s="154"/>
      <c r="AJ212" s="162"/>
      <c r="AK212" s="154"/>
      <c r="AL212" s="154"/>
      <c r="AM212" s="154"/>
      <c r="AN212" s="154"/>
      <c r="AO212" s="162"/>
    </row>
    <row r="213" spans="1:41" x14ac:dyDescent="0.25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62"/>
      <c r="AD213" s="162"/>
      <c r="AE213" s="154"/>
      <c r="AF213" s="154"/>
      <c r="AG213" s="162"/>
      <c r="AH213" s="170"/>
      <c r="AI213" s="154"/>
      <c r="AJ213" s="162"/>
      <c r="AK213" s="154"/>
      <c r="AL213" s="154"/>
      <c r="AM213" s="154"/>
      <c r="AN213" s="154"/>
      <c r="AO213" s="162"/>
    </row>
    <row r="214" spans="1:41" x14ac:dyDescent="0.25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62"/>
      <c r="AD214" s="162"/>
      <c r="AE214" s="154"/>
      <c r="AF214" s="154"/>
      <c r="AG214" s="162"/>
      <c r="AH214" s="170"/>
      <c r="AI214" s="154"/>
      <c r="AJ214" s="162"/>
      <c r="AK214" s="154"/>
      <c r="AL214" s="154"/>
      <c r="AM214" s="154"/>
      <c r="AN214" s="154"/>
      <c r="AO214" s="162"/>
    </row>
    <row r="215" spans="1:41" x14ac:dyDescent="0.2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62"/>
      <c r="AD215" s="162"/>
      <c r="AE215" s="154"/>
      <c r="AF215" s="154"/>
      <c r="AG215" s="162"/>
      <c r="AH215" s="170"/>
      <c r="AI215" s="154"/>
      <c r="AJ215" s="162"/>
      <c r="AK215" s="154"/>
      <c r="AL215" s="154"/>
      <c r="AM215" s="154"/>
      <c r="AN215" s="154"/>
      <c r="AO215" s="162"/>
    </row>
    <row r="216" spans="1:41" x14ac:dyDescent="0.25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62"/>
      <c r="AD216" s="162"/>
      <c r="AE216" s="154"/>
      <c r="AF216" s="154"/>
      <c r="AG216" s="162"/>
      <c r="AH216" s="170"/>
      <c r="AI216" s="154"/>
      <c r="AJ216" s="162"/>
      <c r="AK216" s="154"/>
      <c r="AL216" s="154"/>
      <c r="AM216" s="154"/>
      <c r="AN216" s="154"/>
      <c r="AO216" s="162"/>
    </row>
    <row r="217" spans="1:41" x14ac:dyDescent="0.25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62"/>
      <c r="AD217" s="162"/>
      <c r="AE217" s="154"/>
      <c r="AF217" s="154"/>
      <c r="AG217" s="162"/>
      <c r="AH217" s="170"/>
      <c r="AI217" s="154"/>
      <c r="AJ217" s="162"/>
      <c r="AK217" s="154"/>
      <c r="AL217" s="154"/>
      <c r="AM217" s="154"/>
      <c r="AN217" s="154"/>
      <c r="AO217" s="162"/>
    </row>
    <row r="218" spans="1:41" x14ac:dyDescent="0.25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62"/>
      <c r="AD218" s="162"/>
      <c r="AE218" s="154"/>
      <c r="AF218" s="154"/>
      <c r="AG218" s="162"/>
      <c r="AH218" s="170"/>
      <c r="AI218" s="154"/>
      <c r="AJ218" s="162"/>
      <c r="AK218" s="154"/>
      <c r="AL218" s="154"/>
      <c r="AM218" s="154"/>
      <c r="AN218" s="154"/>
      <c r="AO218" s="162"/>
    </row>
    <row r="219" spans="1:41" x14ac:dyDescent="0.25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62"/>
      <c r="AD219" s="162"/>
      <c r="AE219" s="154"/>
      <c r="AF219" s="154"/>
      <c r="AG219" s="162"/>
      <c r="AH219" s="170"/>
      <c r="AI219" s="154"/>
      <c r="AJ219" s="162"/>
      <c r="AK219" s="154"/>
      <c r="AL219" s="154"/>
      <c r="AM219" s="154"/>
      <c r="AN219" s="154"/>
      <c r="AO219" s="162"/>
    </row>
    <row r="220" spans="1:41" x14ac:dyDescent="0.25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62"/>
      <c r="AD220" s="162"/>
      <c r="AE220" s="154"/>
      <c r="AF220" s="154"/>
      <c r="AG220" s="162"/>
      <c r="AH220" s="170"/>
      <c r="AI220" s="154"/>
      <c r="AJ220" s="162"/>
      <c r="AK220" s="154"/>
      <c r="AL220" s="154"/>
      <c r="AM220" s="154"/>
      <c r="AN220" s="154"/>
      <c r="AO220" s="162"/>
    </row>
    <row r="221" spans="1:41" x14ac:dyDescent="0.25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62"/>
      <c r="AD221" s="162"/>
      <c r="AE221" s="154"/>
      <c r="AF221" s="154"/>
      <c r="AG221" s="162"/>
      <c r="AH221" s="170"/>
      <c r="AI221" s="154"/>
      <c r="AJ221" s="162"/>
      <c r="AK221" s="154"/>
      <c r="AL221" s="154"/>
      <c r="AM221" s="154"/>
      <c r="AN221" s="154"/>
      <c r="AO221" s="162"/>
    </row>
    <row r="222" spans="1:41" x14ac:dyDescent="0.25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62"/>
      <c r="AD222" s="162"/>
      <c r="AE222" s="154"/>
      <c r="AF222" s="154"/>
      <c r="AG222" s="162"/>
      <c r="AH222" s="170"/>
      <c r="AI222" s="154"/>
      <c r="AJ222" s="162"/>
      <c r="AK222" s="154"/>
      <c r="AL222" s="154"/>
      <c r="AM222" s="154"/>
      <c r="AN222" s="154"/>
      <c r="AO222" s="162"/>
    </row>
    <row r="223" spans="1:41" x14ac:dyDescent="0.25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62"/>
      <c r="AD223" s="162"/>
      <c r="AE223" s="154"/>
      <c r="AF223" s="154"/>
      <c r="AG223" s="162"/>
      <c r="AH223" s="170"/>
      <c r="AI223" s="154"/>
      <c r="AJ223" s="162"/>
      <c r="AK223" s="154"/>
      <c r="AL223" s="154"/>
      <c r="AM223" s="154"/>
      <c r="AN223" s="154"/>
      <c r="AO223" s="162"/>
    </row>
    <row r="224" spans="1:41" x14ac:dyDescent="0.25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62"/>
      <c r="AD224" s="162"/>
      <c r="AE224" s="154"/>
      <c r="AF224" s="154"/>
      <c r="AG224" s="162"/>
      <c r="AH224" s="170"/>
      <c r="AI224" s="154"/>
      <c r="AJ224" s="162"/>
      <c r="AK224" s="154"/>
      <c r="AL224" s="154"/>
      <c r="AM224" s="154"/>
      <c r="AN224" s="154"/>
      <c r="AO224" s="162"/>
    </row>
    <row r="225" spans="1:41" x14ac:dyDescent="0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62"/>
      <c r="AD225" s="162"/>
      <c r="AE225" s="154"/>
      <c r="AF225" s="154"/>
      <c r="AG225" s="162"/>
      <c r="AH225" s="170"/>
      <c r="AI225" s="154"/>
      <c r="AJ225" s="162"/>
      <c r="AK225" s="154"/>
      <c r="AL225" s="154"/>
      <c r="AM225" s="154"/>
      <c r="AN225" s="154"/>
      <c r="AO225" s="162"/>
    </row>
    <row r="226" spans="1:41" x14ac:dyDescent="0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62"/>
      <c r="AD226" s="162"/>
      <c r="AE226" s="154"/>
      <c r="AF226" s="154"/>
      <c r="AG226" s="162"/>
      <c r="AH226" s="170"/>
      <c r="AI226" s="154"/>
      <c r="AJ226" s="162"/>
      <c r="AK226" s="154"/>
      <c r="AL226" s="154"/>
      <c r="AM226" s="154"/>
      <c r="AN226" s="154"/>
      <c r="AO226" s="16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A86" sqref="A86:B86"/>
    </sheetView>
  </sheetViews>
  <sheetFormatPr baseColWidth="10" defaultRowHeight="10.5" x14ac:dyDescent="0.15"/>
  <cols>
    <col min="1" max="1" width="24.28515625" style="17" customWidth="1"/>
    <col min="2" max="2" width="15.7109375" style="17" customWidth="1"/>
    <col min="3" max="8" width="11.7109375" style="17" customWidth="1"/>
    <col min="9" max="11" width="8.7109375" style="17" customWidth="1"/>
    <col min="12" max="12" width="10.85546875" style="17" customWidth="1"/>
    <col min="13" max="20" width="8.7109375" style="17" customWidth="1"/>
    <col min="21" max="22" width="11.85546875" style="17" customWidth="1"/>
    <col min="23" max="23" width="9.42578125" style="17" customWidth="1"/>
    <col min="24" max="24" width="9.28515625" style="17" customWidth="1"/>
    <col min="25" max="25" width="11.42578125" style="17"/>
    <col min="26" max="26" width="9.7109375" style="17" customWidth="1"/>
    <col min="27" max="27" width="8.7109375" style="17" customWidth="1"/>
    <col min="28" max="28" width="13.140625" style="17" customWidth="1"/>
    <col min="29" max="29" width="10.7109375" style="73" customWidth="1"/>
    <col min="30" max="30" width="2" style="104" customWidth="1"/>
    <col min="31" max="31" width="12.140625" style="17" customWidth="1"/>
    <col min="32" max="32" width="10.7109375" style="17" customWidth="1"/>
    <col min="33" max="33" width="2.140625" style="104" customWidth="1"/>
    <col min="34" max="34" width="11.140625" style="150" customWidth="1"/>
    <col min="35" max="35" width="10.7109375" style="17" customWidth="1"/>
    <col min="36" max="36" width="2.140625" style="104" customWidth="1"/>
    <col min="37" max="38" width="10.7109375" style="17" customWidth="1"/>
    <col min="39" max="39" width="2.140625" style="6" customWidth="1"/>
    <col min="40" max="40" width="13.42578125" style="17" customWidth="1"/>
    <col min="41" max="41" width="1.7109375" style="104" customWidth="1"/>
    <col min="42" max="43" width="10.7109375" style="150" customWidth="1"/>
    <col min="44" max="45" width="14.28515625" style="138" customWidth="1"/>
    <col min="46" max="46" width="15.28515625" style="138" customWidth="1"/>
    <col min="47" max="47" width="12.85546875" style="138" customWidth="1"/>
    <col min="48" max="59" width="13" style="138" customWidth="1"/>
    <col min="60" max="65" width="12.42578125" style="138" customWidth="1"/>
    <col min="66" max="71" width="11.42578125" style="138"/>
    <col min="72" max="74" width="11.42578125" style="138" hidden="1" customWidth="1"/>
    <col min="75" max="87" width="11.42578125" style="150" hidden="1" customWidth="1"/>
    <col min="88" max="16384" width="11.42578125" style="150"/>
  </cols>
  <sheetData>
    <row r="1" spans="1:10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AC1" s="2"/>
      <c r="AD1" s="2"/>
      <c r="AG1" s="2"/>
      <c r="AJ1" s="2"/>
      <c r="AK1" s="2"/>
      <c r="AL1" s="2"/>
      <c r="AM1" s="2"/>
      <c r="AN1" s="2"/>
      <c r="AO1" s="2"/>
    </row>
    <row r="2" spans="1:108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AC2" s="2"/>
      <c r="AD2" s="2"/>
      <c r="AG2" s="2"/>
      <c r="AJ2" s="2"/>
      <c r="AK2" s="2"/>
      <c r="AL2" s="2"/>
      <c r="AM2" s="2"/>
      <c r="AN2" s="2"/>
      <c r="AO2" s="2"/>
    </row>
    <row r="3" spans="1:108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AC3" s="2"/>
      <c r="AD3" s="2"/>
      <c r="AG3" s="2"/>
      <c r="AJ3" s="2"/>
      <c r="AK3" s="2"/>
      <c r="AL3" s="2"/>
      <c r="AM3" s="2"/>
      <c r="AN3" s="2"/>
      <c r="AO3" s="2"/>
    </row>
    <row r="4" spans="1:108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AC4" s="2"/>
      <c r="AD4" s="2"/>
      <c r="AG4" s="2"/>
      <c r="AJ4" s="2"/>
      <c r="AK4" s="2"/>
      <c r="AL4" s="2"/>
      <c r="AM4" s="2"/>
      <c r="AN4" s="2"/>
      <c r="AO4" s="2"/>
    </row>
    <row r="5" spans="1:108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AC5" s="2"/>
      <c r="AD5" s="2"/>
      <c r="AG5" s="2"/>
      <c r="AJ5" s="2"/>
      <c r="AK5" s="2"/>
      <c r="AL5" s="2"/>
      <c r="AM5" s="2"/>
      <c r="AN5" s="2"/>
      <c r="AO5" s="2"/>
    </row>
    <row r="6" spans="1:108" s="6" customFormat="1" ht="39.950000000000003" customHeight="1" x14ac:dyDescent="0.1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E6" s="1534" t="s">
        <v>2</v>
      </c>
      <c r="AF6" s="1534"/>
      <c r="AG6" s="7"/>
      <c r="AH6" s="1534" t="s">
        <v>3</v>
      </c>
      <c r="AI6" s="1534"/>
      <c r="AJ6" s="7"/>
      <c r="AK6" s="1534" t="s">
        <v>4</v>
      </c>
      <c r="AL6" s="1534"/>
      <c r="AM6" s="8"/>
      <c r="AN6" s="1536" t="s">
        <v>5</v>
      </c>
      <c r="AP6" s="1534" t="s">
        <v>6</v>
      </c>
      <c r="AQ6" s="1534"/>
      <c r="AR6" s="3"/>
      <c r="DC6" s="3"/>
      <c r="DD6" s="3"/>
    </row>
    <row r="7" spans="1:108" s="6" customFormat="1" ht="63" customHeight="1" x14ac:dyDescent="0.2">
      <c r="A7" s="9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2"/>
      <c r="AD7" s="13"/>
      <c r="AE7" s="1535"/>
      <c r="AF7" s="1535"/>
      <c r="AG7" s="13"/>
      <c r="AH7" s="1535"/>
      <c r="AI7" s="1535"/>
      <c r="AJ7" s="7"/>
      <c r="AK7" s="1535"/>
      <c r="AL7" s="1535"/>
      <c r="AM7" s="8"/>
      <c r="AN7" s="1537"/>
      <c r="AO7" s="8"/>
      <c r="AP7" s="1535"/>
      <c r="AQ7" s="1535"/>
      <c r="AR7" s="3"/>
      <c r="DC7" s="3"/>
      <c r="DD7" s="3"/>
    </row>
    <row r="8" spans="1:108" s="17" customFormat="1" ht="34.5" customHeight="1" x14ac:dyDescent="0.1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14"/>
      <c r="AE8" s="1497" t="s">
        <v>15</v>
      </c>
      <c r="AF8" s="1497" t="s">
        <v>16</v>
      </c>
      <c r="AG8" s="15"/>
      <c r="AH8" s="1497" t="s">
        <v>17</v>
      </c>
      <c r="AI8" s="1497" t="s">
        <v>18</v>
      </c>
      <c r="AJ8" s="16"/>
      <c r="AK8" s="1497" t="s">
        <v>19</v>
      </c>
      <c r="AL8" s="1497" t="s">
        <v>20</v>
      </c>
      <c r="AM8" s="15"/>
      <c r="AN8" s="1494" t="s">
        <v>21</v>
      </c>
      <c r="AO8" s="15"/>
      <c r="AP8" s="1543" t="s">
        <v>22</v>
      </c>
      <c r="AQ8" s="1540" t="s">
        <v>23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DC8" s="18"/>
      <c r="DD8" s="18"/>
    </row>
    <row r="9" spans="1:108" s="17" customFormat="1" x14ac:dyDescent="0.1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19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12"/>
      <c r="AE9" s="1498"/>
      <c r="AF9" s="1498"/>
      <c r="AG9" s="12"/>
      <c r="AH9" s="1498"/>
      <c r="AI9" s="1498"/>
      <c r="AJ9" s="20"/>
      <c r="AK9" s="1498"/>
      <c r="AL9" s="1498"/>
      <c r="AM9" s="15"/>
      <c r="AN9" s="1495"/>
      <c r="AO9" s="15"/>
      <c r="AP9" s="1544"/>
      <c r="AQ9" s="1541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DC9" s="18"/>
      <c r="DD9" s="18"/>
    </row>
    <row r="10" spans="1:108" s="17" customFormat="1" x14ac:dyDescent="0.1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12"/>
      <c r="AE10" s="1498"/>
      <c r="AF10" s="1498"/>
      <c r="AG10" s="12"/>
      <c r="AH10" s="1498"/>
      <c r="AI10" s="1498"/>
      <c r="AJ10" s="21"/>
      <c r="AK10" s="1498"/>
      <c r="AL10" s="1498"/>
      <c r="AM10" s="15"/>
      <c r="AN10" s="1495"/>
      <c r="AO10" s="15"/>
      <c r="AP10" s="1544"/>
      <c r="AQ10" s="1541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DC10" s="18"/>
      <c r="DD10" s="18"/>
    </row>
    <row r="11" spans="1:108" s="17" customFormat="1" ht="34.5" customHeight="1" x14ac:dyDescent="0.15">
      <c r="A11" s="1505"/>
      <c r="B11" s="1499"/>
      <c r="C11" s="1521"/>
      <c r="D11" s="1501"/>
      <c r="E11" s="1501"/>
      <c r="F11" s="1501"/>
      <c r="G11" s="1501"/>
      <c r="H11" s="1518"/>
      <c r="I11" s="22" t="s">
        <v>22</v>
      </c>
      <c r="J11" s="23" t="s">
        <v>37</v>
      </c>
      <c r="K11" s="24" t="s">
        <v>38</v>
      </c>
      <c r="L11" s="23" t="s">
        <v>39</v>
      </c>
      <c r="M11" s="25" t="s">
        <v>40</v>
      </c>
      <c r="N11" s="26" t="s">
        <v>41</v>
      </c>
      <c r="O11" s="27" t="s">
        <v>42</v>
      </c>
      <c r="P11" s="23" t="s">
        <v>43</v>
      </c>
      <c r="Q11" s="26" t="s">
        <v>40</v>
      </c>
      <c r="R11" s="26" t="s">
        <v>41</v>
      </c>
      <c r="S11" s="27" t="s">
        <v>42</v>
      </c>
      <c r="T11" s="23" t="s">
        <v>43</v>
      </c>
      <c r="U11" s="22" t="s">
        <v>44</v>
      </c>
      <c r="V11" s="28" t="s">
        <v>45</v>
      </c>
      <c r="W11" s="22" t="s">
        <v>22</v>
      </c>
      <c r="X11" s="23" t="s">
        <v>37</v>
      </c>
      <c r="Y11" s="1548"/>
      <c r="Z11" s="22" t="s">
        <v>22</v>
      </c>
      <c r="AA11" s="23" t="s">
        <v>37</v>
      </c>
      <c r="AB11" s="22" t="s">
        <v>22</v>
      </c>
      <c r="AC11" s="23" t="s">
        <v>37</v>
      </c>
      <c r="AD11" s="29"/>
      <c r="AE11" s="1499"/>
      <c r="AF11" s="1499"/>
      <c r="AG11" s="29"/>
      <c r="AH11" s="1499"/>
      <c r="AI11" s="1499"/>
      <c r="AJ11" s="21"/>
      <c r="AK11" s="1499"/>
      <c r="AL11" s="1499"/>
      <c r="AM11" s="15"/>
      <c r="AN11" s="1496"/>
      <c r="AO11" s="15"/>
      <c r="AP11" s="1545"/>
      <c r="AQ11" s="1542"/>
      <c r="AR11" s="30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DC11" s="18"/>
      <c r="DD11" s="18"/>
    </row>
    <row r="12" spans="1:108" s="17" customFormat="1" ht="12" customHeight="1" x14ac:dyDescent="0.15">
      <c r="A12" s="31" t="s">
        <v>46</v>
      </c>
      <c r="B12" s="32">
        <f>SUM(C12:H12)</f>
        <v>207</v>
      </c>
      <c r="C12" s="33">
        <v>156</v>
      </c>
      <c r="D12" s="34">
        <v>44</v>
      </c>
      <c r="E12" s="34">
        <v>7</v>
      </c>
      <c r="F12" s="34"/>
      <c r="G12" s="35"/>
      <c r="H12" s="35"/>
      <c r="I12" s="36">
        <v>200</v>
      </c>
      <c r="J12" s="37">
        <v>7</v>
      </c>
      <c r="K12" s="38">
        <v>117</v>
      </c>
      <c r="L12" s="39">
        <v>90</v>
      </c>
      <c r="M12" s="40">
        <f>SUM(N12:P12)</f>
        <v>37</v>
      </c>
      <c r="N12" s="38">
        <v>31</v>
      </c>
      <c r="O12" s="41">
        <v>6</v>
      </c>
      <c r="P12" s="39"/>
      <c r="Q12" s="42">
        <f>SUM(R12:T12)</f>
        <v>0</v>
      </c>
      <c r="R12" s="38"/>
      <c r="S12" s="41"/>
      <c r="T12" s="39"/>
      <c r="U12" s="33">
        <v>12</v>
      </c>
      <c r="V12" s="43">
        <v>0</v>
      </c>
      <c r="W12" s="36">
        <v>34</v>
      </c>
      <c r="X12" s="37"/>
      <c r="Y12" s="43">
        <v>10</v>
      </c>
      <c r="Z12" s="36">
        <v>1</v>
      </c>
      <c r="AA12" s="37"/>
      <c r="AB12" s="36">
        <v>13</v>
      </c>
      <c r="AC12" s="37"/>
      <c r="AD12" s="44"/>
      <c r="AE12" s="45"/>
      <c r="AF12" s="45"/>
      <c r="AG12" s="44"/>
      <c r="AH12" s="45"/>
      <c r="AI12" s="45"/>
      <c r="AJ12" s="46"/>
      <c r="AK12" s="47"/>
      <c r="AL12" s="48"/>
      <c r="AM12" s="49"/>
      <c r="AN12" s="50"/>
      <c r="AO12" s="46"/>
      <c r="AP12" s="51"/>
      <c r="AQ12" s="52"/>
      <c r="AR12" s="53" t="str">
        <f t="shared" ref="AR12:AR49" si="0">$BT12&amp;" "&amp;$BU12&amp;""&amp;$BV12&amp;""&amp;$BW12&amp;""&amp;$BX12&amp;""&amp;$BY12&amp;""&amp;$BZ12</f>
        <v xml:space="preserve"> </v>
      </c>
      <c r="AS12" s="3"/>
      <c r="AT12" s="54"/>
      <c r="AU12" s="54"/>
      <c r="AV12" s="54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55" t="str">
        <f>IF($B12&lt;&gt;($K12+$L12)," El número de consultas según sexo NO puede ser diferente al Total. ","")</f>
        <v/>
      </c>
      <c r="BU12" s="56" t="str">
        <f>IF($B12=0,"",IF(($I12+$J12)=0,IF($B12="",""," No olvide escribir la columna Beneficiarios. "),""))</f>
        <v/>
      </c>
      <c r="BV12" s="56" t="str">
        <f>IF($B12&lt;($I12+$J12)," El número de Beneficiarios NO puede ser mayor que el Total. ","")</f>
        <v/>
      </c>
      <c r="BW12" s="56" t="str">
        <f>IF($B12&lt;($AE12+$AF12)," Seccion A.2 NO puede ser mayor que sección A.1. ","")</f>
        <v/>
      </c>
      <c r="BX12" s="56" t="str">
        <f>IF($B12&lt;($AH12+$AI12)," Seccion A.3 NO puede ser mayor que sección A.1. ","")</f>
        <v/>
      </c>
      <c r="BY12" s="56" t="str">
        <f>IF($B12&gt;=($M12+$Q12),"","El total de Consulta Nuevas NO debe ser MAYOR que el total de las Consultas Médicas. ")</f>
        <v/>
      </c>
      <c r="BZ12" s="57" t="str">
        <f>IF(AND($N12+$R12&lt;&gt;0,OR($U12="",$V12="")),"No  olvide registrar datos en Pertinencia. ","")</f>
        <v/>
      </c>
      <c r="CA12" s="58"/>
      <c r="CB12" s="59">
        <f>IF($B12&lt;&gt;($K12+$L12),1,0)</f>
        <v>0</v>
      </c>
      <c r="CC12" s="59">
        <f>IF($B12&lt;($I12+$J12),1,0)</f>
        <v>0</v>
      </c>
      <c r="CD12" s="59">
        <f>IF($B12&lt;($AE12+$AF12),1,0)</f>
        <v>0</v>
      </c>
      <c r="CE12" s="59">
        <f>IF($B12&lt;($AH12+$AI12),1,0)</f>
        <v>0</v>
      </c>
      <c r="CF12" s="59">
        <f>IF($B12&gt;=($M12+$Q12),0,1)</f>
        <v>0</v>
      </c>
      <c r="CG12" s="59">
        <f>IF($B12=0,"",IF(($I12+$J12)=0,IF($B12="","",1),0))</f>
        <v>0</v>
      </c>
      <c r="CH12" s="59">
        <f>IF(AND($N12+$R12&lt;&gt;0,OR($U12="",$V12="")),1,0)</f>
        <v>0</v>
      </c>
      <c r="DC12" s="18"/>
      <c r="DD12" s="18"/>
    </row>
    <row r="13" spans="1:108" s="17" customFormat="1" ht="11.25" x14ac:dyDescent="0.15">
      <c r="A13" s="60" t="s">
        <v>47</v>
      </c>
      <c r="B13" s="32">
        <f t="shared" ref="B13:B56" si="1">SUM(C13:H13)</f>
        <v>171</v>
      </c>
      <c r="C13" s="38"/>
      <c r="D13" s="61"/>
      <c r="E13" s="61">
        <v>5</v>
      </c>
      <c r="F13" s="61">
        <v>6</v>
      </c>
      <c r="G13" s="62">
        <v>113</v>
      </c>
      <c r="H13" s="62">
        <v>47</v>
      </c>
      <c r="I13" s="38"/>
      <c r="J13" s="39">
        <v>171</v>
      </c>
      <c r="K13" s="38">
        <v>36</v>
      </c>
      <c r="L13" s="39">
        <v>135</v>
      </c>
      <c r="M13" s="40">
        <f t="shared" ref="M13:M56" si="2">SUM(N13:P13)</f>
        <v>0</v>
      </c>
      <c r="N13" s="38"/>
      <c r="O13" s="41"/>
      <c r="P13" s="39"/>
      <c r="Q13" s="42">
        <f t="shared" ref="Q13:Q56" si="3">SUM(R13:T13)</f>
        <v>70</v>
      </c>
      <c r="R13" s="38">
        <v>58</v>
      </c>
      <c r="S13" s="41">
        <v>12</v>
      </c>
      <c r="T13" s="39"/>
      <c r="U13" s="38">
        <v>24</v>
      </c>
      <c r="V13" s="43">
        <v>0</v>
      </c>
      <c r="W13" s="38"/>
      <c r="X13" s="39">
        <v>24</v>
      </c>
      <c r="Y13" s="43">
        <v>8</v>
      </c>
      <c r="Z13" s="36"/>
      <c r="AA13" s="39">
        <v>14</v>
      </c>
      <c r="AB13" s="36"/>
      <c r="AC13" s="39">
        <v>7</v>
      </c>
      <c r="AD13" s="44"/>
      <c r="AE13" s="63"/>
      <c r="AF13" s="63"/>
      <c r="AG13" s="44"/>
      <c r="AH13" s="63"/>
      <c r="AI13" s="63"/>
      <c r="AJ13" s="46"/>
      <c r="AK13" s="47"/>
      <c r="AL13" s="48"/>
      <c r="AM13" s="49"/>
      <c r="AN13" s="64"/>
      <c r="AO13" s="46"/>
      <c r="AP13" s="65"/>
      <c r="AQ13" s="66"/>
      <c r="AR13" s="53" t="str">
        <f t="shared" si="0"/>
        <v xml:space="preserve"> </v>
      </c>
      <c r="AS13" s="6"/>
      <c r="AT13" s="6"/>
      <c r="AU13" s="6"/>
      <c r="AV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55" t="str">
        <f t="shared" ref="BT13:BT57" si="4">IF($B13&lt;&gt;($K13+$L13)," El número de consultas según sexo NO puede ser diferente al Total. ","")</f>
        <v/>
      </c>
      <c r="BU13" s="55" t="str">
        <f t="shared" ref="BU13:BU57" si="5">IF($B13=0,"",IF(($I13+$J13)=0,IF($B13="",""," No olvide escribir la columna Beneficiarios. "),""))</f>
        <v/>
      </c>
      <c r="BV13" s="55" t="str">
        <f t="shared" ref="BV13:BV57" si="6">IF($B13&lt;($I13+$J13)," El número de Beneficiarios NO puede ser mayor que el Total. ","")</f>
        <v/>
      </c>
      <c r="BW13" s="55" t="str">
        <f t="shared" ref="BW13:BW57" si="7">IF($B13&lt;($AE13+$AF13)," Seccion A.2 NO puede ser mayor que sección A.1. ","")</f>
        <v/>
      </c>
      <c r="BX13" s="55" t="str">
        <f t="shared" ref="BX13:BX57" si="8">IF($B13&lt;($AH13+$AI13)," Seccion A.3 NO puede ser mayor que sección A.1. ","")</f>
        <v/>
      </c>
      <c r="BY13" s="55" t="str">
        <f t="shared" ref="BY13:BY57" si="9">IF($B13&gt;=($M13+$Q13),"","El total de Consulta Nuevas NO debe ser MAYOR que el total de las Consultas Médicas. ")</f>
        <v/>
      </c>
      <c r="BZ13" s="67" t="str">
        <f t="shared" ref="BZ13:BZ57" si="10">IF(AND($N13+$R13&lt;&gt;0,OR($U13="",$V13="")),"No  olvide registrar datos en Pertinencia. ","")</f>
        <v/>
      </c>
      <c r="CA13" s="58"/>
      <c r="CB13" s="59">
        <f t="shared" ref="CB13:CB57" si="11">IF($B13&lt;&gt;($K13+$L13),1,0)</f>
        <v>0</v>
      </c>
      <c r="CC13" s="59">
        <f t="shared" ref="CC13:CC57" si="12">IF($B13&lt;($I13+$J13),1,0)</f>
        <v>0</v>
      </c>
      <c r="CD13" s="59">
        <f t="shared" ref="CD13:CD57" si="13">IF($B13&lt;($AE13+$AF13),1,0)</f>
        <v>0</v>
      </c>
      <c r="CE13" s="59">
        <f t="shared" ref="CE13:CE57" si="14">IF($B13&lt;($AH13+$AI13),1,0)</f>
        <v>0</v>
      </c>
      <c r="CF13" s="59">
        <f t="shared" ref="CF13:CF57" si="15">IF($B13&gt;=($M13+$Q13),0,1)</f>
        <v>0</v>
      </c>
      <c r="CG13" s="59">
        <f t="shared" ref="CG13:CG57" si="16">IF($B13=0,"",IF(($I13+$J13)=0,IF($B13="","",1),0))</f>
        <v>0</v>
      </c>
      <c r="CH13" s="59">
        <f t="shared" ref="CH13:CH57" si="17">IF(AND($N13+$R13&lt;&gt;0,OR($U13="",$V13="")),1,0)</f>
        <v>0</v>
      </c>
      <c r="DC13" s="18"/>
      <c r="DD13" s="18"/>
    </row>
    <row r="14" spans="1:108" s="17" customFormat="1" ht="11.25" x14ac:dyDescent="0.15">
      <c r="A14" s="60" t="s">
        <v>48</v>
      </c>
      <c r="B14" s="32">
        <f t="shared" si="1"/>
        <v>66</v>
      </c>
      <c r="C14" s="38">
        <v>66</v>
      </c>
      <c r="D14" s="68"/>
      <c r="E14" s="68"/>
      <c r="F14" s="68"/>
      <c r="G14" s="69"/>
      <c r="H14" s="69"/>
      <c r="I14" s="38">
        <v>66</v>
      </c>
      <c r="J14" s="70"/>
      <c r="K14" s="38">
        <v>32</v>
      </c>
      <c r="L14" s="39">
        <v>34</v>
      </c>
      <c r="M14" s="40">
        <f t="shared" si="2"/>
        <v>10</v>
      </c>
      <c r="N14" s="38"/>
      <c r="O14" s="41">
        <v>10</v>
      </c>
      <c r="P14" s="39"/>
      <c r="Q14" s="71"/>
      <c r="R14" s="71"/>
      <c r="S14" s="68"/>
      <c r="T14" s="70"/>
      <c r="U14" s="71"/>
      <c r="V14" s="72"/>
      <c r="W14" s="38">
        <v>6</v>
      </c>
      <c r="X14" s="70"/>
      <c r="Y14" s="43"/>
      <c r="Z14" s="36"/>
      <c r="AA14" s="70"/>
      <c r="AB14" s="36">
        <v>2</v>
      </c>
      <c r="AC14" s="70"/>
      <c r="AD14" s="44"/>
      <c r="AE14" s="63"/>
      <c r="AF14" s="63"/>
      <c r="AG14" s="44"/>
      <c r="AH14" s="63"/>
      <c r="AI14" s="63"/>
      <c r="AJ14" s="46"/>
      <c r="AK14" s="47"/>
      <c r="AL14" s="48"/>
      <c r="AM14" s="49"/>
      <c r="AN14" s="64"/>
      <c r="AO14" s="46"/>
      <c r="AP14" s="65"/>
      <c r="AQ14" s="70"/>
      <c r="AR14" s="53" t="str">
        <f>$BT14&amp;" "&amp;$BU14&amp;""&amp;$BV14&amp;""&amp;$BW14&amp;""&amp;$BX14&amp;""&amp;$BY14</f>
        <v xml:space="preserve"> </v>
      </c>
      <c r="AS14" s="6"/>
      <c r="AT14" s="6"/>
      <c r="AU14" s="6"/>
      <c r="AV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55" t="str">
        <f t="shared" si="4"/>
        <v/>
      </c>
      <c r="BU14" s="55" t="str">
        <f t="shared" si="5"/>
        <v/>
      </c>
      <c r="BV14" s="55" t="str">
        <f t="shared" si="6"/>
        <v/>
      </c>
      <c r="BW14" s="55" t="str">
        <f t="shared" si="7"/>
        <v/>
      </c>
      <c r="BX14" s="55" t="str">
        <f t="shared" si="8"/>
        <v/>
      </c>
      <c r="BY14" s="55" t="str">
        <f>IF($B14&gt;=($M14+$Q14),"","El total de Consulta Nuevas NO debe ser MAYOR que el total de las Consultas Médicas. ")</f>
        <v/>
      </c>
      <c r="BZ14" s="58"/>
      <c r="CA14" s="58"/>
      <c r="CB14" s="59">
        <f t="shared" si="11"/>
        <v>0</v>
      </c>
      <c r="CC14" s="59">
        <f t="shared" si="12"/>
        <v>0</v>
      </c>
      <c r="CD14" s="59">
        <f t="shared" si="13"/>
        <v>0</v>
      </c>
      <c r="CE14" s="59">
        <f t="shared" si="14"/>
        <v>0</v>
      </c>
      <c r="CF14" s="59">
        <f t="shared" si="15"/>
        <v>0</v>
      </c>
      <c r="CG14" s="59">
        <f t="shared" si="16"/>
        <v>0</v>
      </c>
      <c r="CH14" s="73"/>
      <c r="DC14" s="18"/>
      <c r="DD14" s="18"/>
    </row>
    <row r="15" spans="1:108" s="17" customFormat="1" ht="11.25" x14ac:dyDescent="0.15">
      <c r="A15" s="60" t="s">
        <v>49</v>
      </c>
      <c r="B15" s="32">
        <f t="shared" si="1"/>
        <v>0</v>
      </c>
      <c r="C15" s="38"/>
      <c r="D15" s="41"/>
      <c r="E15" s="41"/>
      <c r="F15" s="41"/>
      <c r="G15" s="62"/>
      <c r="H15" s="62"/>
      <c r="I15" s="38"/>
      <c r="J15" s="39"/>
      <c r="K15" s="38"/>
      <c r="L15" s="39"/>
      <c r="M15" s="40">
        <f t="shared" si="2"/>
        <v>0</v>
      </c>
      <c r="N15" s="38"/>
      <c r="O15" s="41"/>
      <c r="P15" s="39"/>
      <c r="Q15" s="42">
        <f t="shared" si="3"/>
        <v>0</v>
      </c>
      <c r="R15" s="38"/>
      <c r="S15" s="41"/>
      <c r="T15" s="39"/>
      <c r="U15" s="38"/>
      <c r="V15" s="43"/>
      <c r="W15" s="38"/>
      <c r="X15" s="39"/>
      <c r="Y15" s="43"/>
      <c r="Z15" s="36"/>
      <c r="AA15" s="39"/>
      <c r="AB15" s="36"/>
      <c r="AC15" s="39"/>
      <c r="AD15" s="44"/>
      <c r="AE15" s="63"/>
      <c r="AF15" s="63"/>
      <c r="AG15" s="44"/>
      <c r="AH15" s="63"/>
      <c r="AI15" s="63"/>
      <c r="AJ15" s="46"/>
      <c r="AK15" s="47"/>
      <c r="AL15" s="48"/>
      <c r="AM15" s="49"/>
      <c r="AN15" s="64"/>
      <c r="AO15" s="46"/>
      <c r="AP15" s="65"/>
      <c r="AQ15" s="66"/>
      <c r="AR15" s="53" t="str">
        <f t="shared" si="0"/>
        <v xml:space="preserve"> </v>
      </c>
      <c r="AS15" s="6"/>
      <c r="AT15" s="6"/>
      <c r="AU15" s="6"/>
      <c r="AV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55" t="str">
        <f t="shared" si="4"/>
        <v/>
      </c>
      <c r="BU15" s="55" t="str">
        <f t="shared" si="5"/>
        <v/>
      </c>
      <c r="BV15" s="55" t="str">
        <f t="shared" si="6"/>
        <v/>
      </c>
      <c r="BW15" s="55" t="str">
        <f t="shared" si="7"/>
        <v/>
      </c>
      <c r="BX15" s="55" t="str">
        <f t="shared" si="8"/>
        <v/>
      </c>
      <c r="BY15" s="55" t="str">
        <f t="shared" si="9"/>
        <v/>
      </c>
      <c r="BZ15" s="67" t="str">
        <f t="shared" si="10"/>
        <v/>
      </c>
      <c r="CA15" s="58"/>
      <c r="CB15" s="59">
        <f t="shared" si="11"/>
        <v>0</v>
      </c>
      <c r="CC15" s="59">
        <f t="shared" si="12"/>
        <v>0</v>
      </c>
      <c r="CD15" s="59">
        <f t="shared" si="13"/>
        <v>0</v>
      </c>
      <c r="CE15" s="59">
        <f t="shared" si="14"/>
        <v>0</v>
      </c>
      <c r="CF15" s="59">
        <f t="shared" si="15"/>
        <v>0</v>
      </c>
      <c r="CG15" s="59" t="str">
        <f t="shared" si="16"/>
        <v/>
      </c>
      <c r="CH15" s="59">
        <f t="shared" si="17"/>
        <v>0</v>
      </c>
      <c r="DC15" s="18"/>
      <c r="DD15" s="18"/>
    </row>
    <row r="16" spans="1:108" s="17" customFormat="1" ht="11.25" x14ac:dyDescent="0.15">
      <c r="A16" s="60" t="s">
        <v>50</v>
      </c>
      <c r="B16" s="32">
        <f t="shared" si="1"/>
        <v>341</v>
      </c>
      <c r="C16" s="38">
        <v>33</v>
      </c>
      <c r="D16" s="41">
        <v>5</v>
      </c>
      <c r="E16" s="41">
        <v>2</v>
      </c>
      <c r="F16" s="41">
        <v>3</v>
      </c>
      <c r="G16" s="62">
        <v>108</v>
      </c>
      <c r="H16" s="62">
        <v>190</v>
      </c>
      <c r="I16" s="38">
        <v>38</v>
      </c>
      <c r="J16" s="39">
        <v>303</v>
      </c>
      <c r="K16" s="38">
        <v>168</v>
      </c>
      <c r="L16" s="39">
        <v>173</v>
      </c>
      <c r="M16" s="40">
        <f t="shared" si="2"/>
        <v>21</v>
      </c>
      <c r="N16" s="38"/>
      <c r="O16" s="41">
        <v>21</v>
      </c>
      <c r="P16" s="39"/>
      <c r="Q16" s="42">
        <f t="shared" si="3"/>
        <v>30</v>
      </c>
      <c r="R16" s="38">
        <v>13</v>
      </c>
      <c r="S16" s="41">
        <v>17</v>
      </c>
      <c r="T16" s="39"/>
      <c r="U16" s="38">
        <v>13</v>
      </c>
      <c r="V16" s="43">
        <v>0</v>
      </c>
      <c r="W16" s="38">
        <v>3</v>
      </c>
      <c r="X16" s="39">
        <v>20</v>
      </c>
      <c r="Y16" s="43">
        <v>117</v>
      </c>
      <c r="Z16" s="36"/>
      <c r="AA16" s="39">
        <v>9</v>
      </c>
      <c r="AB16" s="36">
        <v>4</v>
      </c>
      <c r="AC16" s="39">
        <v>22</v>
      </c>
      <c r="AD16" s="44"/>
      <c r="AE16" s="63">
        <v>38</v>
      </c>
      <c r="AF16" s="63"/>
      <c r="AG16" s="44"/>
      <c r="AH16" s="63"/>
      <c r="AI16" s="63"/>
      <c r="AJ16" s="46"/>
      <c r="AK16" s="47"/>
      <c r="AL16" s="48"/>
      <c r="AM16" s="49"/>
      <c r="AN16" s="64"/>
      <c r="AO16" s="46"/>
      <c r="AP16" s="65"/>
      <c r="AQ16" s="66"/>
      <c r="AR16" s="53" t="str">
        <f t="shared" si="0"/>
        <v xml:space="preserve"> </v>
      </c>
      <c r="AS16" s="6"/>
      <c r="AT16" s="6"/>
      <c r="AU16" s="6"/>
      <c r="AV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55" t="str">
        <f t="shared" si="4"/>
        <v/>
      </c>
      <c r="BU16" s="55" t="str">
        <f t="shared" si="5"/>
        <v/>
      </c>
      <c r="BV16" s="55" t="str">
        <f t="shared" si="6"/>
        <v/>
      </c>
      <c r="BW16" s="55" t="str">
        <f t="shared" si="7"/>
        <v/>
      </c>
      <c r="BX16" s="55" t="str">
        <f t="shared" si="8"/>
        <v/>
      </c>
      <c r="BY16" s="55" t="str">
        <f t="shared" si="9"/>
        <v/>
      </c>
      <c r="BZ16" s="67" t="str">
        <f t="shared" si="10"/>
        <v/>
      </c>
      <c r="CA16" s="58"/>
      <c r="CB16" s="59">
        <f t="shared" si="11"/>
        <v>0</v>
      </c>
      <c r="CC16" s="59">
        <f t="shared" si="12"/>
        <v>0</v>
      </c>
      <c r="CD16" s="59">
        <f t="shared" si="13"/>
        <v>0</v>
      </c>
      <c r="CE16" s="59">
        <f t="shared" si="14"/>
        <v>0</v>
      </c>
      <c r="CF16" s="59">
        <f t="shared" si="15"/>
        <v>0</v>
      </c>
      <c r="CG16" s="59">
        <f t="shared" si="16"/>
        <v>0</v>
      </c>
      <c r="CH16" s="59">
        <f t="shared" si="17"/>
        <v>0</v>
      </c>
      <c r="DC16" s="18"/>
      <c r="DD16" s="18"/>
    </row>
    <row r="17" spans="1:108" s="17" customFormat="1" ht="11.25" x14ac:dyDescent="0.15">
      <c r="A17" s="60" t="s">
        <v>51</v>
      </c>
      <c r="B17" s="32">
        <f t="shared" si="1"/>
        <v>0</v>
      </c>
      <c r="C17" s="38"/>
      <c r="D17" s="41"/>
      <c r="E17" s="41"/>
      <c r="F17" s="41"/>
      <c r="G17" s="62"/>
      <c r="H17" s="62"/>
      <c r="I17" s="38"/>
      <c r="J17" s="39"/>
      <c r="K17" s="38"/>
      <c r="L17" s="39"/>
      <c r="M17" s="40">
        <f t="shared" si="2"/>
        <v>0</v>
      </c>
      <c r="N17" s="38"/>
      <c r="O17" s="41"/>
      <c r="P17" s="39"/>
      <c r="Q17" s="42">
        <f t="shared" si="3"/>
        <v>0</v>
      </c>
      <c r="R17" s="38"/>
      <c r="S17" s="41"/>
      <c r="T17" s="39"/>
      <c r="U17" s="38"/>
      <c r="V17" s="43"/>
      <c r="W17" s="38"/>
      <c r="X17" s="39"/>
      <c r="Y17" s="43"/>
      <c r="Z17" s="36"/>
      <c r="AA17" s="39"/>
      <c r="AB17" s="36"/>
      <c r="AC17" s="39"/>
      <c r="AD17" s="44"/>
      <c r="AE17" s="63"/>
      <c r="AF17" s="63"/>
      <c r="AG17" s="44"/>
      <c r="AH17" s="63"/>
      <c r="AI17" s="63"/>
      <c r="AJ17" s="46"/>
      <c r="AK17" s="47"/>
      <c r="AL17" s="48"/>
      <c r="AM17" s="49"/>
      <c r="AN17" s="64"/>
      <c r="AO17" s="46"/>
      <c r="AP17" s="65"/>
      <c r="AQ17" s="66"/>
      <c r="AR17" s="53" t="str">
        <f t="shared" si="0"/>
        <v xml:space="preserve"> </v>
      </c>
      <c r="AS17" s="6"/>
      <c r="AT17" s="6"/>
      <c r="AU17" s="6"/>
      <c r="AV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55" t="str">
        <f t="shared" si="4"/>
        <v/>
      </c>
      <c r="BU17" s="55" t="str">
        <f t="shared" si="5"/>
        <v/>
      </c>
      <c r="BV17" s="55" t="str">
        <f t="shared" si="6"/>
        <v/>
      </c>
      <c r="BW17" s="55" t="str">
        <f t="shared" si="7"/>
        <v/>
      </c>
      <c r="BX17" s="55" t="str">
        <f t="shared" si="8"/>
        <v/>
      </c>
      <c r="BY17" s="55" t="str">
        <f t="shared" si="9"/>
        <v/>
      </c>
      <c r="BZ17" s="67" t="str">
        <f t="shared" si="10"/>
        <v/>
      </c>
      <c r="CA17" s="58"/>
      <c r="CB17" s="59">
        <f t="shared" si="11"/>
        <v>0</v>
      </c>
      <c r="CC17" s="59">
        <f t="shared" si="12"/>
        <v>0</v>
      </c>
      <c r="CD17" s="59">
        <f t="shared" si="13"/>
        <v>0</v>
      </c>
      <c r="CE17" s="59">
        <f t="shared" si="14"/>
        <v>0</v>
      </c>
      <c r="CF17" s="59">
        <f t="shared" si="15"/>
        <v>0</v>
      </c>
      <c r="CG17" s="59" t="str">
        <f t="shared" si="16"/>
        <v/>
      </c>
      <c r="CH17" s="59">
        <f t="shared" si="17"/>
        <v>0</v>
      </c>
      <c r="DC17" s="18"/>
      <c r="DD17" s="18"/>
    </row>
    <row r="18" spans="1:108" s="17" customFormat="1" ht="11.25" x14ac:dyDescent="0.15">
      <c r="A18" s="60" t="s">
        <v>52</v>
      </c>
      <c r="B18" s="32">
        <f t="shared" si="1"/>
        <v>37</v>
      </c>
      <c r="C18" s="38"/>
      <c r="D18" s="41"/>
      <c r="E18" s="41"/>
      <c r="F18" s="41"/>
      <c r="G18" s="62">
        <v>21</v>
      </c>
      <c r="H18" s="62">
        <v>16</v>
      </c>
      <c r="I18" s="38"/>
      <c r="J18" s="39">
        <v>37</v>
      </c>
      <c r="K18" s="38">
        <v>23</v>
      </c>
      <c r="L18" s="39">
        <v>14</v>
      </c>
      <c r="M18" s="40">
        <f t="shared" si="2"/>
        <v>0</v>
      </c>
      <c r="N18" s="38"/>
      <c r="O18" s="41"/>
      <c r="P18" s="39"/>
      <c r="Q18" s="42">
        <f t="shared" si="3"/>
        <v>37</v>
      </c>
      <c r="R18" s="38"/>
      <c r="S18" s="41">
        <v>37</v>
      </c>
      <c r="T18" s="39"/>
      <c r="U18" s="38">
        <v>0</v>
      </c>
      <c r="V18" s="43">
        <v>0</v>
      </c>
      <c r="W18" s="38"/>
      <c r="X18" s="39">
        <v>9</v>
      </c>
      <c r="Y18" s="43"/>
      <c r="Z18" s="36"/>
      <c r="AA18" s="39"/>
      <c r="AB18" s="36"/>
      <c r="AC18" s="39">
        <v>5</v>
      </c>
      <c r="AD18" s="44"/>
      <c r="AE18" s="63"/>
      <c r="AF18" s="63"/>
      <c r="AG18" s="44"/>
      <c r="AH18" s="63"/>
      <c r="AI18" s="63"/>
      <c r="AJ18" s="46"/>
      <c r="AK18" s="47"/>
      <c r="AL18" s="48"/>
      <c r="AM18" s="49"/>
      <c r="AN18" s="64"/>
      <c r="AO18" s="46"/>
      <c r="AP18" s="65"/>
      <c r="AQ18" s="66"/>
      <c r="AR18" s="53" t="str">
        <f t="shared" si="0"/>
        <v xml:space="preserve"> </v>
      </c>
      <c r="AS18" s="6"/>
      <c r="AT18" s="6"/>
      <c r="AU18" s="6"/>
      <c r="AV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55" t="str">
        <f t="shared" si="4"/>
        <v/>
      </c>
      <c r="BU18" s="55" t="str">
        <f t="shared" si="5"/>
        <v/>
      </c>
      <c r="BV18" s="55" t="str">
        <f t="shared" si="6"/>
        <v/>
      </c>
      <c r="BW18" s="55" t="str">
        <f t="shared" si="7"/>
        <v/>
      </c>
      <c r="BX18" s="55" t="str">
        <f t="shared" si="8"/>
        <v/>
      </c>
      <c r="BY18" s="55" t="str">
        <f t="shared" si="9"/>
        <v/>
      </c>
      <c r="BZ18" s="67" t="str">
        <f t="shared" si="10"/>
        <v/>
      </c>
      <c r="CA18" s="58"/>
      <c r="CB18" s="59">
        <f t="shared" si="11"/>
        <v>0</v>
      </c>
      <c r="CC18" s="59">
        <f t="shared" si="12"/>
        <v>0</v>
      </c>
      <c r="CD18" s="59">
        <f t="shared" si="13"/>
        <v>0</v>
      </c>
      <c r="CE18" s="59">
        <f t="shared" si="14"/>
        <v>0</v>
      </c>
      <c r="CF18" s="59">
        <f t="shared" si="15"/>
        <v>0</v>
      </c>
      <c r="CG18" s="59">
        <f t="shared" si="16"/>
        <v>0</v>
      </c>
      <c r="CH18" s="59">
        <f t="shared" si="17"/>
        <v>0</v>
      </c>
      <c r="DC18" s="18"/>
      <c r="DD18" s="18"/>
    </row>
    <row r="19" spans="1:108" s="17" customFormat="1" ht="11.25" x14ac:dyDescent="0.15">
      <c r="A19" s="60" t="s">
        <v>53</v>
      </c>
      <c r="B19" s="32">
        <f t="shared" si="1"/>
        <v>0</v>
      </c>
      <c r="C19" s="38"/>
      <c r="D19" s="41"/>
      <c r="E19" s="41"/>
      <c r="F19" s="41"/>
      <c r="G19" s="62"/>
      <c r="H19" s="62"/>
      <c r="I19" s="38"/>
      <c r="J19" s="39"/>
      <c r="K19" s="38"/>
      <c r="L19" s="39"/>
      <c r="M19" s="40">
        <f t="shared" si="2"/>
        <v>0</v>
      </c>
      <c r="N19" s="38"/>
      <c r="O19" s="41"/>
      <c r="P19" s="39"/>
      <c r="Q19" s="42">
        <f t="shared" si="3"/>
        <v>0</v>
      </c>
      <c r="R19" s="38"/>
      <c r="S19" s="41"/>
      <c r="T19" s="39"/>
      <c r="U19" s="71"/>
      <c r="V19" s="72"/>
      <c r="W19" s="38"/>
      <c r="X19" s="39"/>
      <c r="Y19" s="43"/>
      <c r="Z19" s="36"/>
      <c r="AA19" s="39"/>
      <c r="AB19" s="36"/>
      <c r="AC19" s="39"/>
      <c r="AD19" s="44"/>
      <c r="AE19" s="63"/>
      <c r="AF19" s="63"/>
      <c r="AG19" s="44"/>
      <c r="AH19" s="63"/>
      <c r="AI19" s="63"/>
      <c r="AJ19" s="46"/>
      <c r="AK19" s="47"/>
      <c r="AL19" s="48"/>
      <c r="AM19" s="49"/>
      <c r="AN19" s="64"/>
      <c r="AO19" s="46"/>
      <c r="AP19" s="65"/>
      <c r="AQ19" s="66"/>
      <c r="AR19" s="53" t="str">
        <f>$BT19&amp;" "&amp;$BU19&amp;""&amp;$BV19&amp;""&amp;$BW19&amp;""&amp;$BX19&amp;""&amp;$BY19</f>
        <v xml:space="preserve"> </v>
      </c>
      <c r="AS19" s="6"/>
      <c r="AT19" s="6"/>
      <c r="AU19" s="6"/>
      <c r="AV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55" t="str">
        <f t="shared" si="4"/>
        <v/>
      </c>
      <c r="BU19" s="55" t="str">
        <f t="shared" si="5"/>
        <v/>
      </c>
      <c r="BV19" s="55" t="str">
        <f t="shared" si="6"/>
        <v/>
      </c>
      <c r="BW19" s="55" t="str">
        <f t="shared" si="7"/>
        <v/>
      </c>
      <c r="BX19" s="55" t="str">
        <f t="shared" si="8"/>
        <v/>
      </c>
      <c r="BY19" s="55" t="str">
        <f t="shared" si="9"/>
        <v/>
      </c>
      <c r="BZ19" s="58"/>
      <c r="CA19" s="58"/>
      <c r="CB19" s="59">
        <f t="shared" si="11"/>
        <v>0</v>
      </c>
      <c r="CC19" s="59">
        <f t="shared" si="12"/>
        <v>0</v>
      </c>
      <c r="CD19" s="59">
        <f t="shared" si="13"/>
        <v>0</v>
      </c>
      <c r="CE19" s="59">
        <f t="shared" si="14"/>
        <v>0</v>
      </c>
      <c r="CF19" s="59">
        <f t="shared" si="15"/>
        <v>0</v>
      </c>
      <c r="CG19" s="59" t="str">
        <f t="shared" si="16"/>
        <v/>
      </c>
      <c r="CH19" s="73"/>
      <c r="DC19" s="18"/>
      <c r="DD19" s="18"/>
    </row>
    <row r="20" spans="1:108" s="17" customFormat="1" ht="11.25" x14ac:dyDescent="0.15">
      <c r="A20" s="60" t="s">
        <v>54</v>
      </c>
      <c r="B20" s="32">
        <f t="shared" si="1"/>
        <v>0</v>
      </c>
      <c r="C20" s="38"/>
      <c r="D20" s="41"/>
      <c r="E20" s="41"/>
      <c r="F20" s="41"/>
      <c r="G20" s="62"/>
      <c r="H20" s="62"/>
      <c r="I20" s="38"/>
      <c r="J20" s="39"/>
      <c r="K20" s="38"/>
      <c r="L20" s="39"/>
      <c r="M20" s="40">
        <f t="shared" si="2"/>
        <v>0</v>
      </c>
      <c r="N20" s="38"/>
      <c r="O20" s="41"/>
      <c r="P20" s="39"/>
      <c r="Q20" s="42">
        <f t="shared" si="3"/>
        <v>0</v>
      </c>
      <c r="R20" s="38"/>
      <c r="S20" s="41"/>
      <c r="T20" s="39"/>
      <c r="U20" s="38"/>
      <c r="V20" s="43"/>
      <c r="W20" s="38"/>
      <c r="X20" s="39"/>
      <c r="Y20" s="43"/>
      <c r="Z20" s="36"/>
      <c r="AA20" s="39"/>
      <c r="AB20" s="36"/>
      <c r="AC20" s="39"/>
      <c r="AD20" s="44"/>
      <c r="AE20" s="63"/>
      <c r="AF20" s="63"/>
      <c r="AG20" s="44"/>
      <c r="AH20" s="63"/>
      <c r="AI20" s="63"/>
      <c r="AJ20" s="46"/>
      <c r="AK20" s="47"/>
      <c r="AL20" s="48"/>
      <c r="AM20" s="49"/>
      <c r="AN20" s="64"/>
      <c r="AO20" s="46"/>
      <c r="AP20" s="65"/>
      <c r="AQ20" s="66"/>
      <c r="AR20" s="53" t="str">
        <f t="shared" si="0"/>
        <v xml:space="preserve"> </v>
      </c>
      <c r="AS20" s="6"/>
      <c r="AT20" s="6"/>
      <c r="AU20" s="6"/>
      <c r="AV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55" t="str">
        <f t="shared" si="4"/>
        <v/>
      </c>
      <c r="BU20" s="55" t="str">
        <f t="shared" si="5"/>
        <v/>
      </c>
      <c r="BV20" s="55" t="str">
        <f t="shared" si="6"/>
        <v/>
      </c>
      <c r="BW20" s="55" t="str">
        <f t="shared" si="7"/>
        <v/>
      </c>
      <c r="BX20" s="55" t="str">
        <f t="shared" si="8"/>
        <v/>
      </c>
      <c r="BY20" s="55" t="str">
        <f t="shared" si="9"/>
        <v/>
      </c>
      <c r="BZ20" s="67" t="str">
        <f t="shared" si="10"/>
        <v/>
      </c>
      <c r="CA20" s="58"/>
      <c r="CB20" s="59">
        <f t="shared" si="11"/>
        <v>0</v>
      </c>
      <c r="CC20" s="59">
        <f t="shared" si="12"/>
        <v>0</v>
      </c>
      <c r="CD20" s="59">
        <f t="shared" si="13"/>
        <v>0</v>
      </c>
      <c r="CE20" s="59">
        <f t="shared" si="14"/>
        <v>0</v>
      </c>
      <c r="CF20" s="59">
        <f t="shared" si="15"/>
        <v>0</v>
      </c>
      <c r="CG20" s="59" t="str">
        <f t="shared" si="16"/>
        <v/>
      </c>
      <c r="CH20" s="59">
        <f t="shared" si="17"/>
        <v>0</v>
      </c>
      <c r="DC20" s="18"/>
      <c r="DD20" s="18"/>
    </row>
    <row r="21" spans="1:108" s="17" customFormat="1" ht="11.25" x14ac:dyDescent="0.15">
      <c r="A21" s="60" t="s">
        <v>55</v>
      </c>
      <c r="B21" s="32">
        <f t="shared" si="1"/>
        <v>0</v>
      </c>
      <c r="C21" s="38"/>
      <c r="D21" s="41"/>
      <c r="E21" s="41"/>
      <c r="F21" s="41"/>
      <c r="G21" s="62"/>
      <c r="H21" s="62"/>
      <c r="I21" s="38"/>
      <c r="J21" s="39"/>
      <c r="K21" s="38"/>
      <c r="L21" s="39"/>
      <c r="M21" s="40">
        <f t="shared" si="2"/>
        <v>0</v>
      </c>
      <c r="N21" s="38"/>
      <c r="O21" s="41"/>
      <c r="P21" s="39"/>
      <c r="Q21" s="42">
        <f t="shared" si="3"/>
        <v>0</v>
      </c>
      <c r="R21" s="38"/>
      <c r="S21" s="41"/>
      <c r="T21" s="39"/>
      <c r="U21" s="71"/>
      <c r="V21" s="72"/>
      <c r="W21" s="38"/>
      <c r="X21" s="39"/>
      <c r="Y21" s="43"/>
      <c r="Z21" s="36"/>
      <c r="AA21" s="39"/>
      <c r="AB21" s="36"/>
      <c r="AC21" s="39"/>
      <c r="AD21" s="44"/>
      <c r="AE21" s="63"/>
      <c r="AF21" s="63"/>
      <c r="AG21" s="44"/>
      <c r="AH21" s="63"/>
      <c r="AI21" s="63"/>
      <c r="AJ21" s="46"/>
      <c r="AK21" s="47"/>
      <c r="AL21" s="48"/>
      <c r="AM21" s="49"/>
      <c r="AN21" s="64"/>
      <c r="AO21" s="46"/>
      <c r="AP21" s="65"/>
      <c r="AQ21" s="66"/>
      <c r="AR21" s="53" t="str">
        <f>$BT21&amp;" "&amp;$BU21&amp;""&amp;$BV21&amp;""&amp;$BW21&amp;""&amp;$BX21&amp;""&amp;$BY21</f>
        <v xml:space="preserve"> </v>
      </c>
      <c r="AS21" s="6"/>
      <c r="AT21" s="6"/>
      <c r="AU21" s="6"/>
      <c r="AV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55" t="str">
        <f t="shared" si="4"/>
        <v/>
      </c>
      <c r="BU21" s="55" t="str">
        <f t="shared" si="5"/>
        <v/>
      </c>
      <c r="BV21" s="55" t="str">
        <f t="shared" si="6"/>
        <v/>
      </c>
      <c r="BW21" s="55" t="str">
        <f t="shared" si="7"/>
        <v/>
      </c>
      <c r="BX21" s="55" t="str">
        <f t="shared" si="8"/>
        <v/>
      </c>
      <c r="BY21" s="55" t="str">
        <f>IF($B21&gt;=($M21+$Q21),"","El total de Consulta Nuevas NO debe ser MAYOR que el total de las Consultas Médicas. ")</f>
        <v/>
      </c>
      <c r="BZ21" s="58"/>
      <c r="CA21" s="58"/>
      <c r="CB21" s="59">
        <f t="shared" si="11"/>
        <v>0</v>
      </c>
      <c r="CC21" s="59">
        <f t="shared" si="12"/>
        <v>0</v>
      </c>
      <c r="CD21" s="59">
        <f t="shared" si="13"/>
        <v>0</v>
      </c>
      <c r="CE21" s="59">
        <f t="shared" si="14"/>
        <v>0</v>
      </c>
      <c r="CF21" s="59">
        <f t="shared" si="15"/>
        <v>0</v>
      </c>
      <c r="CG21" s="59" t="str">
        <f t="shared" si="16"/>
        <v/>
      </c>
      <c r="CH21" s="73"/>
      <c r="DC21" s="18"/>
      <c r="DD21" s="18"/>
    </row>
    <row r="22" spans="1:108" s="17" customFormat="1" ht="11.25" x14ac:dyDescent="0.15">
      <c r="A22" s="60" t="s">
        <v>56</v>
      </c>
      <c r="B22" s="32">
        <f t="shared" si="1"/>
        <v>0</v>
      </c>
      <c r="C22" s="38"/>
      <c r="D22" s="41"/>
      <c r="E22" s="41"/>
      <c r="F22" s="41"/>
      <c r="G22" s="62"/>
      <c r="H22" s="62"/>
      <c r="I22" s="38"/>
      <c r="J22" s="39"/>
      <c r="K22" s="38"/>
      <c r="L22" s="39"/>
      <c r="M22" s="40">
        <f t="shared" si="2"/>
        <v>0</v>
      </c>
      <c r="N22" s="38"/>
      <c r="O22" s="41"/>
      <c r="P22" s="39"/>
      <c r="Q22" s="42">
        <f t="shared" si="3"/>
        <v>0</v>
      </c>
      <c r="R22" s="38"/>
      <c r="S22" s="41"/>
      <c r="T22" s="39"/>
      <c r="U22" s="38"/>
      <c r="V22" s="43"/>
      <c r="W22" s="38"/>
      <c r="X22" s="39"/>
      <c r="Y22" s="43"/>
      <c r="Z22" s="36"/>
      <c r="AA22" s="39"/>
      <c r="AB22" s="36"/>
      <c r="AC22" s="39"/>
      <c r="AD22" s="44"/>
      <c r="AE22" s="63"/>
      <c r="AF22" s="63"/>
      <c r="AG22" s="44"/>
      <c r="AH22" s="63"/>
      <c r="AI22" s="63"/>
      <c r="AJ22" s="46"/>
      <c r="AK22" s="47"/>
      <c r="AL22" s="48"/>
      <c r="AM22" s="49"/>
      <c r="AN22" s="64"/>
      <c r="AO22" s="46"/>
      <c r="AP22" s="65"/>
      <c r="AQ22" s="66"/>
      <c r="AR22" s="53" t="str">
        <f t="shared" si="0"/>
        <v xml:space="preserve"> </v>
      </c>
      <c r="AS22" s="6"/>
      <c r="AT22" s="6"/>
      <c r="AU22" s="6"/>
      <c r="AV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55" t="str">
        <f t="shared" si="4"/>
        <v/>
      </c>
      <c r="BU22" s="55" t="str">
        <f t="shared" si="5"/>
        <v/>
      </c>
      <c r="BV22" s="55" t="str">
        <f t="shared" si="6"/>
        <v/>
      </c>
      <c r="BW22" s="55" t="str">
        <f t="shared" si="7"/>
        <v/>
      </c>
      <c r="BX22" s="55" t="str">
        <f t="shared" si="8"/>
        <v/>
      </c>
      <c r="BY22" s="55" t="str">
        <f t="shared" si="9"/>
        <v/>
      </c>
      <c r="BZ22" s="67" t="str">
        <f>IF(AND($N22+$R22&lt;&gt;0,OR($U22="",$V22="")),"No  olvide registrar datos en Pertinencia. ","")</f>
        <v/>
      </c>
      <c r="CA22" s="58"/>
      <c r="CB22" s="59">
        <f t="shared" si="11"/>
        <v>0</v>
      </c>
      <c r="CC22" s="59">
        <f t="shared" si="12"/>
        <v>0</v>
      </c>
      <c r="CD22" s="59">
        <f t="shared" si="13"/>
        <v>0</v>
      </c>
      <c r="CE22" s="59">
        <f t="shared" si="14"/>
        <v>0</v>
      </c>
      <c r="CF22" s="59">
        <f t="shared" si="15"/>
        <v>0</v>
      </c>
      <c r="CG22" s="59" t="str">
        <f t="shared" si="16"/>
        <v/>
      </c>
      <c r="CH22" s="59">
        <f>IF(AND($N22+$R22&lt;&gt;0,OR($U22="",$V22="")),1,0)</f>
        <v>0</v>
      </c>
      <c r="DC22" s="18"/>
      <c r="DD22" s="18"/>
    </row>
    <row r="23" spans="1:108" s="17" customFormat="1" ht="11.25" x14ac:dyDescent="0.15">
      <c r="A23" s="60" t="s">
        <v>57</v>
      </c>
      <c r="B23" s="32">
        <f t="shared" si="1"/>
        <v>0</v>
      </c>
      <c r="C23" s="38"/>
      <c r="D23" s="41"/>
      <c r="E23" s="41"/>
      <c r="F23" s="41"/>
      <c r="G23" s="62"/>
      <c r="H23" s="62"/>
      <c r="I23" s="38"/>
      <c r="J23" s="39"/>
      <c r="K23" s="38"/>
      <c r="L23" s="39"/>
      <c r="M23" s="40">
        <f t="shared" si="2"/>
        <v>0</v>
      </c>
      <c r="N23" s="38"/>
      <c r="O23" s="41"/>
      <c r="P23" s="39"/>
      <c r="Q23" s="42">
        <f t="shared" si="3"/>
        <v>0</v>
      </c>
      <c r="R23" s="38"/>
      <c r="S23" s="41"/>
      <c r="T23" s="39"/>
      <c r="U23" s="71"/>
      <c r="V23" s="72"/>
      <c r="W23" s="38"/>
      <c r="X23" s="39"/>
      <c r="Y23" s="43"/>
      <c r="Z23" s="36"/>
      <c r="AA23" s="39"/>
      <c r="AB23" s="36"/>
      <c r="AC23" s="39"/>
      <c r="AD23" s="44"/>
      <c r="AE23" s="63"/>
      <c r="AF23" s="63"/>
      <c r="AG23" s="44"/>
      <c r="AH23" s="63"/>
      <c r="AI23" s="63"/>
      <c r="AJ23" s="46"/>
      <c r="AK23" s="47"/>
      <c r="AL23" s="48"/>
      <c r="AM23" s="49"/>
      <c r="AN23" s="64"/>
      <c r="AO23" s="46"/>
      <c r="AP23" s="65"/>
      <c r="AQ23" s="66"/>
      <c r="AR23" s="53" t="str">
        <f>$BT23&amp;" "&amp;$BU23&amp;""&amp;$BV23&amp;""&amp;$BW23&amp;""&amp;$BX23&amp;""&amp;$BY23</f>
        <v xml:space="preserve"> </v>
      </c>
      <c r="AS23" s="6"/>
      <c r="AT23" s="6"/>
      <c r="AU23" s="6"/>
      <c r="AV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55" t="str">
        <f t="shared" si="4"/>
        <v/>
      </c>
      <c r="BU23" s="55" t="str">
        <f t="shared" si="5"/>
        <v/>
      </c>
      <c r="BV23" s="55" t="str">
        <f t="shared" si="6"/>
        <v/>
      </c>
      <c r="BW23" s="55" t="str">
        <f t="shared" si="7"/>
        <v/>
      </c>
      <c r="BX23" s="55" t="str">
        <f t="shared" si="8"/>
        <v/>
      </c>
      <c r="BY23" s="55" t="str">
        <f t="shared" si="9"/>
        <v/>
      </c>
      <c r="BZ23" s="58"/>
      <c r="CA23" s="58"/>
      <c r="CB23" s="59">
        <f t="shared" si="11"/>
        <v>0</v>
      </c>
      <c r="CC23" s="59">
        <f t="shared" si="12"/>
        <v>0</v>
      </c>
      <c r="CD23" s="59">
        <f t="shared" si="13"/>
        <v>0</v>
      </c>
      <c r="CE23" s="59">
        <f t="shared" si="14"/>
        <v>0</v>
      </c>
      <c r="CF23" s="59">
        <f t="shared" si="15"/>
        <v>0</v>
      </c>
      <c r="CG23" s="59" t="str">
        <f t="shared" si="16"/>
        <v/>
      </c>
      <c r="CH23" s="73"/>
      <c r="DC23" s="18"/>
      <c r="DD23" s="18"/>
    </row>
    <row r="24" spans="1:108" s="17" customFormat="1" ht="11.25" x14ac:dyDescent="0.15">
      <c r="A24" s="60" t="s">
        <v>58</v>
      </c>
      <c r="B24" s="32">
        <f t="shared" si="1"/>
        <v>0</v>
      </c>
      <c r="C24" s="38"/>
      <c r="D24" s="41"/>
      <c r="E24" s="41"/>
      <c r="F24" s="41"/>
      <c r="G24" s="62"/>
      <c r="H24" s="62"/>
      <c r="I24" s="38"/>
      <c r="J24" s="39"/>
      <c r="K24" s="38"/>
      <c r="L24" s="39"/>
      <c r="M24" s="40">
        <f t="shared" si="2"/>
        <v>0</v>
      </c>
      <c r="N24" s="38"/>
      <c r="O24" s="41"/>
      <c r="P24" s="39"/>
      <c r="Q24" s="42">
        <f t="shared" si="3"/>
        <v>0</v>
      </c>
      <c r="R24" s="38"/>
      <c r="S24" s="41"/>
      <c r="T24" s="39"/>
      <c r="U24" s="38"/>
      <c r="V24" s="43"/>
      <c r="W24" s="38"/>
      <c r="X24" s="39"/>
      <c r="Y24" s="43"/>
      <c r="Z24" s="36"/>
      <c r="AA24" s="39"/>
      <c r="AB24" s="36"/>
      <c r="AC24" s="39"/>
      <c r="AD24" s="44"/>
      <c r="AE24" s="63"/>
      <c r="AF24" s="63"/>
      <c r="AG24" s="44"/>
      <c r="AH24" s="63"/>
      <c r="AI24" s="63"/>
      <c r="AJ24" s="46"/>
      <c r="AK24" s="47"/>
      <c r="AL24" s="48"/>
      <c r="AM24" s="49"/>
      <c r="AN24" s="64"/>
      <c r="AO24" s="46"/>
      <c r="AP24" s="65"/>
      <c r="AQ24" s="66"/>
      <c r="AR24" s="53" t="str">
        <f t="shared" si="0"/>
        <v xml:space="preserve"> </v>
      </c>
      <c r="AS24" s="6"/>
      <c r="AT24" s="6"/>
      <c r="AU24" s="6"/>
      <c r="AV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55" t="str">
        <f t="shared" si="4"/>
        <v/>
      </c>
      <c r="BU24" s="55" t="str">
        <f t="shared" si="5"/>
        <v/>
      </c>
      <c r="BV24" s="55" t="str">
        <f t="shared" si="6"/>
        <v/>
      </c>
      <c r="BW24" s="55" t="str">
        <f t="shared" si="7"/>
        <v/>
      </c>
      <c r="BX24" s="55" t="str">
        <f t="shared" si="8"/>
        <v/>
      </c>
      <c r="BY24" s="55" t="str">
        <f t="shared" si="9"/>
        <v/>
      </c>
      <c r="BZ24" s="67" t="str">
        <f t="shared" si="10"/>
        <v/>
      </c>
      <c r="CA24" s="58"/>
      <c r="CB24" s="59">
        <f t="shared" si="11"/>
        <v>0</v>
      </c>
      <c r="CC24" s="59">
        <f t="shared" si="12"/>
        <v>0</v>
      </c>
      <c r="CD24" s="59">
        <f t="shared" si="13"/>
        <v>0</v>
      </c>
      <c r="CE24" s="59">
        <f t="shared" si="14"/>
        <v>0</v>
      </c>
      <c r="CF24" s="59">
        <f t="shared" si="15"/>
        <v>0</v>
      </c>
      <c r="CG24" s="59" t="str">
        <f t="shared" si="16"/>
        <v/>
      </c>
      <c r="CH24" s="59">
        <f t="shared" si="17"/>
        <v>0</v>
      </c>
      <c r="DC24" s="18"/>
      <c r="DD24" s="18"/>
    </row>
    <row r="25" spans="1:108" s="17" customFormat="1" ht="11.25" x14ac:dyDescent="0.15">
      <c r="A25" s="60" t="s">
        <v>59</v>
      </c>
      <c r="B25" s="32">
        <f t="shared" si="1"/>
        <v>0</v>
      </c>
      <c r="C25" s="38"/>
      <c r="D25" s="41"/>
      <c r="E25" s="41"/>
      <c r="F25" s="41"/>
      <c r="G25" s="62"/>
      <c r="H25" s="62"/>
      <c r="I25" s="38"/>
      <c r="J25" s="39"/>
      <c r="K25" s="38"/>
      <c r="L25" s="39"/>
      <c r="M25" s="40">
        <f t="shared" si="2"/>
        <v>0</v>
      </c>
      <c r="N25" s="38"/>
      <c r="O25" s="41"/>
      <c r="P25" s="39"/>
      <c r="Q25" s="42">
        <f t="shared" si="3"/>
        <v>0</v>
      </c>
      <c r="R25" s="38"/>
      <c r="S25" s="41"/>
      <c r="T25" s="39"/>
      <c r="U25" s="38"/>
      <c r="V25" s="43"/>
      <c r="W25" s="38"/>
      <c r="X25" s="39"/>
      <c r="Y25" s="43"/>
      <c r="Z25" s="36"/>
      <c r="AA25" s="39"/>
      <c r="AB25" s="36"/>
      <c r="AC25" s="39"/>
      <c r="AD25" s="44"/>
      <c r="AE25" s="63"/>
      <c r="AF25" s="63"/>
      <c r="AG25" s="44"/>
      <c r="AH25" s="63"/>
      <c r="AI25" s="63"/>
      <c r="AJ25" s="46"/>
      <c r="AK25" s="47"/>
      <c r="AL25" s="48"/>
      <c r="AM25" s="49"/>
      <c r="AN25" s="64"/>
      <c r="AO25" s="46"/>
      <c r="AP25" s="65"/>
      <c r="AQ25" s="66"/>
      <c r="AR25" s="53" t="str">
        <f t="shared" si="0"/>
        <v xml:space="preserve"> </v>
      </c>
      <c r="AS25" s="6"/>
      <c r="AT25" s="6"/>
      <c r="AU25" s="6"/>
      <c r="AV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55" t="str">
        <f t="shared" si="4"/>
        <v/>
      </c>
      <c r="BU25" s="55" t="str">
        <f t="shared" si="5"/>
        <v/>
      </c>
      <c r="BV25" s="55" t="str">
        <f t="shared" si="6"/>
        <v/>
      </c>
      <c r="BW25" s="55" t="str">
        <f t="shared" si="7"/>
        <v/>
      </c>
      <c r="BX25" s="55" t="str">
        <f t="shared" si="8"/>
        <v/>
      </c>
      <c r="BY25" s="55" t="str">
        <f t="shared" si="9"/>
        <v/>
      </c>
      <c r="BZ25" s="67" t="str">
        <f t="shared" si="10"/>
        <v/>
      </c>
      <c r="CA25" s="58"/>
      <c r="CB25" s="59">
        <f t="shared" si="11"/>
        <v>0</v>
      </c>
      <c r="CC25" s="59">
        <f t="shared" si="12"/>
        <v>0</v>
      </c>
      <c r="CD25" s="59">
        <f t="shared" si="13"/>
        <v>0</v>
      </c>
      <c r="CE25" s="59">
        <f t="shared" si="14"/>
        <v>0</v>
      </c>
      <c r="CF25" s="59">
        <f t="shared" si="15"/>
        <v>0</v>
      </c>
      <c r="CG25" s="59" t="str">
        <f t="shared" si="16"/>
        <v/>
      </c>
      <c r="CH25" s="59">
        <f t="shared" si="17"/>
        <v>0</v>
      </c>
      <c r="DC25" s="18"/>
      <c r="DD25" s="18"/>
    </row>
    <row r="26" spans="1:108" s="17" customFormat="1" ht="21" x14ac:dyDescent="0.15">
      <c r="A26" s="74" t="s">
        <v>60</v>
      </c>
      <c r="B26" s="32">
        <f t="shared" si="1"/>
        <v>0</v>
      </c>
      <c r="C26" s="38"/>
      <c r="D26" s="41"/>
      <c r="E26" s="41"/>
      <c r="F26" s="41"/>
      <c r="G26" s="62"/>
      <c r="H26" s="62"/>
      <c r="I26" s="38"/>
      <c r="J26" s="39"/>
      <c r="K26" s="38"/>
      <c r="L26" s="39"/>
      <c r="M26" s="40">
        <f t="shared" si="2"/>
        <v>0</v>
      </c>
      <c r="N26" s="38"/>
      <c r="O26" s="41"/>
      <c r="P26" s="39"/>
      <c r="Q26" s="42">
        <f t="shared" si="3"/>
        <v>0</v>
      </c>
      <c r="R26" s="38"/>
      <c r="S26" s="41"/>
      <c r="T26" s="39"/>
      <c r="U26" s="38"/>
      <c r="V26" s="43"/>
      <c r="W26" s="38"/>
      <c r="X26" s="39"/>
      <c r="Y26" s="43"/>
      <c r="Z26" s="36"/>
      <c r="AA26" s="39"/>
      <c r="AB26" s="36"/>
      <c r="AC26" s="39"/>
      <c r="AD26" s="44"/>
      <c r="AE26" s="63"/>
      <c r="AF26" s="63"/>
      <c r="AG26" s="44"/>
      <c r="AH26" s="63"/>
      <c r="AI26" s="63"/>
      <c r="AJ26" s="46"/>
      <c r="AK26" s="47"/>
      <c r="AL26" s="48"/>
      <c r="AM26" s="49"/>
      <c r="AN26" s="64"/>
      <c r="AO26" s="46"/>
      <c r="AP26" s="65"/>
      <c r="AQ26" s="66"/>
      <c r="AR26" s="53" t="str">
        <f t="shared" si="0"/>
        <v xml:space="preserve"> </v>
      </c>
      <c r="AS26" s="6"/>
      <c r="AT26" s="6"/>
      <c r="AU26" s="6"/>
      <c r="AV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55" t="str">
        <f t="shared" si="4"/>
        <v/>
      </c>
      <c r="BU26" s="55" t="str">
        <f t="shared" si="5"/>
        <v/>
      </c>
      <c r="BV26" s="55" t="str">
        <f t="shared" si="6"/>
        <v/>
      </c>
      <c r="BW26" s="55" t="str">
        <f t="shared" si="7"/>
        <v/>
      </c>
      <c r="BX26" s="55" t="str">
        <f t="shared" si="8"/>
        <v/>
      </c>
      <c r="BY26" s="55" t="str">
        <f t="shared" si="9"/>
        <v/>
      </c>
      <c r="BZ26" s="67" t="str">
        <f t="shared" si="10"/>
        <v/>
      </c>
      <c r="CA26" s="58"/>
      <c r="CB26" s="59">
        <f t="shared" si="11"/>
        <v>0</v>
      </c>
      <c r="CC26" s="59">
        <f t="shared" si="12"/>
        <v>0</v>
      </c>
      <c r="CD26" s="59">
        <f t="shared" si="13"/>
        <v>0</v>
      </c>
      <c r="CE26" s="59">
        <f t="shared" si="14"/>
        <v>0</v>
      </c>
      <c r="CF26" s="59">
        <f t="shared" si="15"/>
        <v>0</v>
      </c>
      <c r="CG26" s="59" t="str">
        <f t="shared" si="16"/>
        <v/>
      </c>
      <c r="CH26" s="59">
        <f t="shared" si="17"/>
        <v>0</v>
      </c>
      <c r="DC26" s="18"/>
      <c r="DD26" s="18"/>
    </row>
    <row r="27" spans="1:108" s="17" customFormat="1" ht="11.25" x14ac:dyDescent="0.15">
      <c r="A27" s="60" t="s">
        <v>61</v>
      </c>
      <c r="B27" s="32">
        <f t="shared" si="1"/>
        <v>13</v>
      </c>
      <c r="C27" s="38"/>
      <c r="D27" s="41"/>
      <c r="E27" s="41">
        <v>3</v>
      </c>
      <c r="F27" s="41">
        <v>1</v>
      </c>
      <c r="G27" s="62">
        <v>8</v>
      </c>
      <c r="H27" s="62">
        <v>1</v>
      </c>
      <c r="I27" s="38"/>
      <c r="J27" s="39">
        <v>13</v>
      </c>
      <c r="K27" s="38">
        <v>3</v>
      </c>
      <c r="L27" s="39">
        <v>10</v>
      </c>
      <c r="M27" s="40">
        <f t="shared" si="2"/>
        <v>0</v>
      </c>
      <c r="N27" s="38"/>
      <c r="O27" s="41"/>
      <c r="P27" s="39"/>
      <c r="Q27" s="42">
        <f t="shared" si="3"/>
        <v>3</v>
      </c>
      <c r="R27" s="38"/>
      <c r="S27" s="41">
        <v>3</v>
      </c>
      <c r="T27" s="39"/>
      <c r="U27" s="38">
        <v>0</v>
      </c>
      <c r="V27" s="43">
        <v>0</v>
      </c>
      <c r="W27" s="38"/>
      <c r="X27" s="39">
        <v>8</v>
      </c>
      <c r="Y27" s="43"/>
      <c r="Z27" s="36"/>
      <c r="AA27" s="39"/>
      <c r="AB27" s="36"/>
      <c r="AC27" s="39">
        <v>1</v>
      </c>
      <c r="AD27" s="44"/>
      <c r="AE27" s="63"/>
      <c r="AF27" s="63"/>
      <c r="AG27" s="44"/>
      <c r="AH27" s="63"/>
      <c r="AI27" s="63"/>
      <c r="AJ27" s="46"/>
      <c r="AK27" s="47"/>
      <c r="AL27" s="48"/>
      <c r="AM27" s="49"/>
      <c r="AN27" s="64"/>
      <c r="AO27" s="46"/>
      <c r="AP27" s="65"/>
      <c r="AQ27" s="66"/>
      <c r="AR27" s="53" t="str">
        <f t="shared" si="0"/>
        <v xml:space="preserve"> </v>
      </c>
      <c r="AS27" s="6"/>
      <c r="AT27" s="6"/>
      <c r="AU27" s="6"/>
      <c r="AV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55" t="str">
        <f t="shared" si="4"/>
        <v/>
      </c>
      <c r="BU27" s="55" t="str">
        <f t="shared" si="5"/>
        <v/>
      </c>
      <c r="BV27" s="55" t="str">
        <f t="shared" si="6"/>
        <v/>
      </c>
      <c r="BW27" s="55" t="str">
        <f t="shared" si="7"/>
        <v/>
      </c>
      <c r="BX27" s="55" t="str">
        <f t="shared" si="8"/>
        <v/>
      </c>
      <c r="BY27" s="55" t="str">
        <f t="shared" si="9"/>
        <v/>
      </c>
      <c r="BZ27" s="67" t="str">
        <f t="shared" si="10"/>
        <v/>
      </c>
      <c r="CA27" s="58"/>
      <c r="CB27" s="59">
        <f t="shared" si="11"/>
        <v>0</v>
      </c>
      <c r="CC27" s="59">
        <f t="shared" si="12"/>
        <v>0</v>
      </c>
      <c r="CD27" s="59">
        <f t="shared" si="13"/>
        <v>0</v>
      </c>
      <c r="CE27" s="59">
        <f t="shared" si="14"/>
        <v>0</v>
      </c>
      <c r="CF27" s="59">
        <f t="shared" si="15"/>
        <v>0</v>
      </c>
      <c r="CG27" s="59">
        <f t="shared" si="16"/>
        <v>0</v>
      </c>
      <c r="CH27" s="59">
        <f t="shared" si="17"/>
        <v>0</v>
      </c>
      <c r="DC27" s="18"/>
      <c r="DD27" s="18"/>
    </row>
    <row r="28" spans="1:108" s="17" customFormat="1" ht="11.25" x14ac:dyDescent="0.15">
      <c r="A28" s="60" t="s">
        <v>62</v>
      </c>
      <c r="B28" s="32">
        <f t="shared" si="1"/>
        <v>0</v>
      </c>
      <c r="C28" s="71"/>
      <c r="D28" s="68"/>
      <c r="E28" s="68"/>
      <c r="F28" s="68"/>
      <c r="G28" s="62"/>
      <c r="H28" s="62"/>
      <c r="I28" s="71"/>
      <c r="J28" s="39"/>
      <c r="K28" s="38"/>
      <c r="L28" s="39"/>
      <c r="M28" s="75"/>
      <c r="N28" s="71"/>
      <c r="O28" s="68"/>
      <c r="P28" s="70"/>
      <c r="Q28" s="42">
        <f t="shared" si="3"/>
        <v>0</v>
      </c>
      <c r="R28" s="38"/>
      <c r="S28" s="41"/>
      <c r="T28" s="39"/>
      <c r="U28" s="38"/>
      <c r="V28" s="43"/>
      <c r="W28" s="71"/>
      <c r="X28" s="39"/>
      <c r="Y28" s="43"/>
      <c r="Z28" s="75"/>
      <c r="AA28" s="39"/>
      <c r="AB28" s="75"/>
      <c r="AC28" s="39"/>
      <c r="AD28" s="44"/>
      <c r="AE28" s="63"/>
      <c r="AF28" s="63"/>
      <c r="AG28" s="44"/>
      <c r="AH28" s="63"/>
      <c r="AI28" s="63"/>
      <c r="AJ28" s="46"/>
      <c r="AK28" s="47"/>
      <c r="AL28" s="48"/>
      <c r="AM28" s="49"/>
      <c r="AN28" s="64"/>
      <c r="AO28" s="46"/>
      <c r="AP28" s="75"/>
      <c r="AQ28" s="70"/>
      <c r="AR28" s="53" t="str">
        <f t="shared" si="0"/>
        <v xml:space="preserve"> </v>
      </c>
      <c r="AS28" s="6"/>
      <c r="AT28" s="6"/>
      <c r="AU28" s="6"/>
      <c r="AV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55" t="str">
        <f t="shared" si="4"/>
        <v/>
      </c>
      <c r="BU28" s="55" t="str">
        <f t="shared" si="5"/>
        <v/>
      </c>
      <c r="BV28" s="55" t="str">
        <f t="shared" si="6"/>
        <v/>
      </c>
      <c r="BW28" s="55" t="str">
        <f t="shared" si="7"/>
        <v/>
      </c>
      <c r="BX28" s="55" t="str">
        <f t="shared" si="8"/>
        <v/>
      </c>
      <c r="BY28" s="55" t="str">
        <f t="shared" si="9"/>
        <v/>
      </c>
      <c r="BZ28" s="67" t="str">
        <f t="shared" si="10"/>
        <v/>
      </c>
      <c r="CA28" s="58"/>
      <c r="CB28" s="59">
        <f t="shared" si="11"/>
        <v>0</v>
      </c>
      <c r="CC28" s="59">
        <f t="shared" si="12"/>
        <v>0</v>
      </c>
      <c r="CD28" s="59">
        <f t="shared" si="13"/>
        <v>0</v>
      </c>
      <c r="CE28" s="59">
        <f t="shared" si="14"/>
        <v>0</v>
      </c>
      <c r="CF28" s="59">
        <f t="shared" si="15"/>
        <v>0</v>
      </c>
      <c r="CG28" s="59" t="str">
        <f t="shared" si="16"/>
        <v/>
      </c>
      <c r="CH28" s="59">
        <f t="shared" si="17"/>
        <v>0</v>
      </c>
      <c r="DC28" s="18"/>
      <c r="DD28" s="18"/>
    </row>
    <row r="29" spans="1:108" s="17" customFormat="1" ht="11.25" x14ac:dyDescent="0.15">
      <c r="A29" s="60" t="s">
        <v>63</v>
      </c>
      <c r="B29" s="32">
        <f t="shared" si="1"/>
        <v>0</v>
      </c>
      <c r="C29" s="38"/>
      <c r="D29" s="41"/>
      <c r="E29" s="41"/>
      <c r="F29" s="41"/>
      <c r="G29" s="62"/>
      <c r="H29" s="62"/>
      <c r="I29" s="38"/>
      <c r="J29" s="39"/>
      <c r="K29" s="38"/>
      <c r="L29" s="39"/>
      <c r="M29" s="40">
        <f t="shared" si="2"/>
        <v>0</v>
      </c>
      <c r="N29" s="38"/>
      <c r="O29" s="41"/>
      <c r="P29" s="39"/>
      <c r="Q29" s="42">
        <f t="shared" si="3"/>
        <v>0</v>
      </c>
      <c r="R29" s="38"/>
      <c r="S29" s="41"/>
      <c r="T29" s="39"/>
      <c r="U29" s="38"/>
      <c r="V29" s="43"/>
      <c r="W29" s="38"/>
      <c r="X29" s="39"/>
      <c r="Y29" s="43"/>
      <c r="Z29" s="36"/>
      <c r="AA29" s="39"/>
      <c r="AB29" s="36"/>
      <c r="AC29" s="39"/>
      <c r="AD29" s="44"/>
      <c r="AE29" s="63"/>
      <c r="AF29" s="63"/>
      <c r="AG29" s="44"/>
      <c r="AH29" s="63"/>
      <c r="AI29" s="63"/>
      <c r="AJ29" s="46"/>
      <c r="AK29" s="47"/>
      <c r="AL29" s="48"/>
      <c r="AM29" s="49"/>
      <c r="AN29" s="64"/>
      <c r="AO29" s="46"/>
      <c r="AP29" s="65"/>
      <c r="AQ29" s="66"/>
      <c r="AR29" s="53" t="str">
        <f t="shared" si="0"/>
        <v xml:space="preserve"> </v>
      </c>
      <c r="AS29" s="6"/>
      <c r="AT29" s="6"/>
      <c r="AU29" s="6"/>
      <c r="AV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55" t="str">
        <f t="shared" si="4"/>
        <v/>
      </c>
      <c r="BU29" s="55" t="str">
        <f t="shared" si="5"/>
        <v/>
      </c>
      <c r="BV29" s="55" t="str">
        <f t="shared" si="6"/>
        <v/>
      </c>
      <c r="BW29" s="55" t="str">
        <f t="shared" si="7"/>
        <v/>
      </c>
      <c r="BX29" s="55" t="str">
        <f t="shared" si="8"/>
        <v/>
      </c>
      <c r="BY29" s="55" t="str">
        <f t="shared" si="9"/>
        <v/>
      </c>
      <c r="BZ29" s="67" t="str">
        <f t="shared" si="10"/>
        <v/>
      </c>
      <c r="CA29" s="58"/>
      <c r="CB29" s="59">
        <f t="shared" si="11"/>
        <v>0</v>
      </c>
      <c r="CC29" s="59">
        <f t="shared" si="12"/>
        <v>0</v>
      </c>
      <c r="CD29" s="59">
        <f t="shared" si="13"/>
        <v>0</v>
      </c>
      <c r="CE29" s="59">
        <f t="shared" si="14"/>
        <v>0</v>
      </c>
      <c r="CF29" s="59">
        <f t="shared" si="15"/>
        <v>0</v>
      </c>
      <c r="CG29" s="59" t="str">
        <f t="shared" si="16"/>
        <v/>
      </c>
      <c r="CH29" s="59">
        <f t="shared" si="17"/>
        <v>0</v>
      </c>
      <c r="DC29" s="18"/>
      <c r="DD29" s="18"/>
    </row>
    <row r="30" spans="1:108" s="17" customFormat="1" ht="11.25" x14ac:dyDescent="0.15">
      <c r="A30" s="60" t="s">
        <v>64</v>
      </c>
      <c r="B30" s="32">
        <f t="shared" si="1"/>
        <v>93</v>
      </c>
      <c r="C30" s="38">
        <v>9</v>
      </c>
      <c r="D30" s="41">
        <v>8</v>
      </c>
      <c r="E30" s="41">
        <v>4</v>
      </c>
      <c r="F30" s="41">
        <v>1</v>
      </c>
      <c r="G30" s="62">
        <v>35</v>
      </c>
      <c r="H30" s="62">
        <v>36</v>
      </c>
      <c r="I30" s="38">
        <v>17</v>
      </c>
      <c r="J30" s="39">
        <v>76</v>
      </c>
      <c r="K30" s="38">
        <v>51</v>
      </c>
      <c r="L30" s="39">
        <v>42</v>
      </c>
      <c r="M30" s="40">
        <f t="shared" si="2"/>
        <v>8</v>
      </c>
      <c r="N30" s="38">
        <v>8</v>
      </c>
      <c r="O30" s="41"/>
      <c r="P30" s="39"/>
      <c r="Q30" s="42">
        <f t="shared" si="3"/>
        <v>38</v>
      </c>
      <c r="R30" s="38">
        <v>17</v>
      </c>
      <c r="S30" s="41">
        <v>21</v>
      </c>
      <c r="T30" s="39"/>
      <c r="U30" s="38">
        <v>0</v>
      </c>
      <c r="V30" s="43">
        <v>0</v>
      </c>
      <c r="W30" s="38">
        <v>7</v>
      </c>
      <c r="X30" s="39">
        <v>26</v>
      </c>
      <c r="Y30" s="43">
        <v>35</v>
      </c>
      <c r="Z30" s="36"/>
      <c r="AA30" s="39">
        <v>3</v>
      </c>
      <c r="AB30" s="36"/>
      <c r="AC30" s="39">
        <v>6</v>
      </c>
      <c r="AD30" s="44"/>
      <c r="AE30" s="63"/>
      <c r="AF30" s="63"/>
      <c r="AG30" s="44"/>
      <c r="AH30" s="63"/>
      <c r="AI30" s="63"/>
      <c r="AJ30" s="46"/>
      <c r="AK30" s="47"/>
      <c r="AL30" s="48"/>
      <c r="AM30" s="49"/>
      <c r="AN30" s="64"/>
      <c r="AO30" s="46"/>
      <c r="AP30" s="65"/>
      <c r="AQ30" s="66"/>
      <c r="AR30" s="53" t="str">
        <f t="shared" si="0"/>
        <v xml:space="preserve"> </v>
      </c>
      <c r="AS30" s="6"/>
      <c r="AT30" s="6"/>
      <c r="AU30" s="6"/>
      <c r="AV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55" t="str">
        <f t="shared" si="4"/>
        <v/>
      </c>
      <c r="BU30" s="55" t="str">
        <f t="shared" si="5"/>
        <v/>
      </c>
      <c r="BV30" s="55" t="str">
        <f t="shared" si="6"/>
        <v/>
      </c>
      <c r="BW30" s="55" t="str">
        <f t="shared" si="7"/>
        <v/>
      </c>
      <c r="BX30" s="55" t="str">
        <f t="shared" si="8"/>
        <v/>
      </c>
      <c r="BY30" s="55" t="str">
        <f t="shared" si="9"/>
        <v/>
      </c>
      <c r="BZ30" s="67" t="str">
        <f t="shared" si="10"/>
        <v/>
      </c>
      <c r="CA30" s="58"/>
      <c r="CB30" s="59">
        <f t="shared" si="11"/>
        <v>0</v>
      </c>
      <c r="CC30" s="59">
        <f t="shared" si="12"/>
        <v>0</v>
      </c>
      <c r="CD30" s="59">
        <f t="shared" si="13"/>
        <v>0</v>
      </c>
      <c r="CE30" s="59">
        <f t="shared" si="14"/>
        <v>0</v>
      </c>
      <c r="CF30" s="59">
        <f t="shared" si="15"/>
        <v>0</v>
      </c>
      <c r="CG30" s="59">
        <f t="shared" si="16"/>
        <v>0</v>
      </c>
      <c r="CH30" s="59">
        <f t="shared" si="17"/>
        <v>0</v>
      </c>
      <c r="DC30" s="18"/>
      <c r="DD30" s="18"/>
    </row>
    <row r="31" spans="1:108" s="17" customFormat="1" ht="11.25" x14ac:dyDescent="0.15">
      <c r="A31" s="60" t="s">
        <v>65</v>
      </c>
      <c r="B31" s="32">
        <f t="shared" si="1"/>
        <v>0</v>
      </c>
      <c r="C31" s="38"/>
      <c r="D31" s="41"/>
      <c r="E31" s="41"/>
      <c r="F31" s="41"/>
      <c r="G31" s="62"/>
      <c r="H31" s="62"/>
      <c r="I31" s="38"/>
      <c r="J31" s="39"/>
      <c r="K31" s="38"/>
      <c r="L31" s="39"/>
      <c r="M31" s="40">
        <f t="shared" si="2"/>
        <v>0</v>
      </c>
      <c r="N31" s="38"/>
      <c r="O31" s="41"/>
      <c r="P31" s="39"/>
      <c r="Q31" s="42">
        <f t="shared" si="3"/>
        <v>0</v>
      </c>
      <c r="R31" s="38"/>
      <c r="S31" s="41"/>
      <c r="T31" s="39"/>
      <c r="U31" s="38"/>
      <c r="V31" s="43"/>
      <c r="W31" s="38"/>
      <c r="X31" s="39"/>
      <c r="Y31" s="43"/>
      <c r="Z31" s="36"/>
      <c r="AA31" s="39"/>
      <c r="AB31" s="36"/>
      <c r="AC31" s="39"/>
      <c r="AD31" s="44"/>
      <c r="AE31" s="63"/>
      <c r="AF31" s="63"/>
      <c r="AG31" s="44"/>
      <c r="AH31" s="63"/>
      <c r="AI31" s="63"/>
      <c r="AJ31" s="46"/>
      <c r="AK31" s="47"/>
      <c r="AL31" s="48"/>
      <c r="AM31" s="49"/>
      <c r="AN31" s="64"/>
      <c r="AO31" s="46"/>
      <c r="AP31" s="65"/>
      <c r="AQ31" s="66"/>
      <c r="AR31" s="53" t="str">
        <f t="shared" si="0"/>
        <v xml:space="preserve"> </v>
      </c>
      <c r="AS31" s="6"/>
      <c r="AT31" s="6"/>
      <c r="AU31" s="6"/>
      <c r="AV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55" t="str">
        <f t="shared" si="4"/>
        <v/>
      </c>
      <c r="BU31" s="55" t="str">
        <f t="shared" si="5"/>
        <v/>
      </c>
      <c r="BV31" s="55" t="str">
        <f t="shared" si="6"/>
        <v/>
      </c>
      <c r="BW31" s="55" t="str">
        <f t="shared" si="7"/>
        <v/>
      </c>
      <c r="BX31" s="55" t="str">
        <f t="shared" si="8"/>
        <v/>
      </c>
      <c r="BY31" s="55" t="str">
        <f t="shared" si="9"/>
        <v/>
      </c>
      <c r="BZ31" s="67" t="str">
        <f t="shared" si="10"/>
        <v/>
      </c>
      <c r="CA31" s="58"/>
      <c r="CB31" s="59">
        <f t="shared" si="11"/>
        <v>0</v>
      </c>
      <c r="CC31" s="59">
        <f t="shared" si="12"/>
        <v>0</v>
      </c>
      <c r="CD31" s="59">
        <f t="shared" si="13"/>
        <v>0</v>
      </c>
      <c r="CE31" s="59">
        <f t="shared" si="14"/>
        <v>0</v>
      </c>
      <c r="CF31" s="59">
        <f t="shared" si="15"/>
        <v>0</v>
      </c>
      <c r="CG31" s="59" t="str">
        <f t="shared" si="16"/>
        <v/>
      </c>
      <c r="CH31" s="59">
        <f t="shared" si="17"/>
        <v>0</v>
      </c>
      <c r="DC31" s="18"/>
      <c r="DD31" s="18"/>
    </row>
    <row r="32" spans="1:108" s="17" customFormat="1" ht="11.25" x14ac:dyDescent="0.15">
      <c r="A32" s="60" t="s">
        <v>66</v>
      </c>
      <c r="B32" s="32">
        <f t="shared" si="1"/>
        <v>147</v>
      </c>
      <c r="C32" s="38"/>
      <c r="D32" s="41"/>
      <c r="E32" s="41">
        <v>6</v>
      </c>
      <c r="F32" s="41">
        <v>10</v>
      </c>
      <c r="G32" s="62">
        <v>120</v>
      </c>
      <c r="H32" s="62">
        <v>11</v>
      </c>
      <c r="I32" s="38"/>
      <c r="J32" s="39">
        <v>147</v>
      </c>
      <c r="K32" s="38">
        <v>65</v>
      </c>
      <c r="L32" s="39">
        <v>82</v>
      </c>
      <c r="M32" s="40">
        <f t="shared" si="2"/>
        <v>0</v>
      </c>
      <c r="N32" s="38"/>
      <c r="O32" s="41"/>
      <c r="P32" s="39"/>
      <c r="Q32" s="42">
        <f t="shared" si="3"/>
        <v>19</v>
      </c>
      <c r="R32" s="38"/>
      <c r="S32" s="41">
        <v>19</v>
      </c>
      <c r="T32" s="39"/>
      <c r="U32" s="38">
        <v>0</v>
      </c>
      <c r="V32" s="43">
        <v>0</v>
      </c>
      <c r="W32" s="38"/>
      <c r="X32" s="39">
        <v>22</v>
      </c>
      <c r="Y32" s="43">
        <v>325</v>
      </c>
      <c r="Z32" s="36"/>
      <c r="AA32" s="39"/>
      <c r="AB32" s="36"/>
      <c r="AC32" s="39"/>
      <c r="AD32" s="44"/>
      <c r="AE32" s="63">
        <v>68</v>
      </c>
      <c r="AF32" s="63"/>
      <c r="AG32" s="44"/>
      <c r="AH32" s="63"/>
      <c r="AI32" s="63"/>
      <c r="AJ32" s="46"/>
      <c r="AK32" s="47"/>
      <c r="AL32" s="48"/>
      <c r="AM32" s="49"/>
      <c r="AN32" s="64"/>
      <c r="AO32" s="46"/>
      <c r="AP32" s="65"/>
      <c r="AQ32" s="66"/>
      <c r="AR32" s="53" t="str">
        <f t="shared" si="0"/>
        <v xml:space="preserve"> </v>
      </c>
      <c r="AS32" s="6"/>
      <c r="AT32" s="6"/>
      <c r="AU32" s="6"/>
      <c r="AV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55" t="str">
        <f t="shared" si="4"/>
        <v/>
      </c>
      <c r="BU32" s="55" t="str">
        <f t="shared" si="5"/>
        <v/>
      </c>
      <c r="BV32" s="55" t="str">
        <f t="shared" si="6"/>
        <v/>
      </c>
      <c r="BW32" s="55" t="str">
        <f t="shared" si="7"/>
        <v/>
      </c>
      <c r="BX32" s="55" t="str">
        <f t="shared" si="8"/>
        <v/>
      </c>
      <c r="BY32" s="55" t="str">
        <f t="shared" si="9"/>
        <v/>
      </c>
      <c r="BZ32" s="67" t="str">
        <f t="shared" si="10"/>
        <v/>
      </c>
      <c r="CA32" s="58"/>
      <c r="CB32" s="59">
        <f t="shared" si="11"/>
        <v>0</v>
      </c>
      <c r="CC32" s="59">
        <f t="shared" si="12"/>
        <v>0</v>
      </c>
      <c r="CD32" s="59">
        <f t="shared" si="13"/>
        <v>0</v>
      </c>
      <c r="CE32" s="59">
        <f t="shared" si="14"/>
        <v>0</v>
      </c>
      <c r="CF32" s="59">
        <f t="shared" si="15"/>
        <v>0</v>
      </c>
      <c r="CG32" s="59">
        <f t="shared" si="16"/>
        <v>0</v>
      </c>
      <c r="CH32" s="59">
        <f t="shared" si="17"/>
        <v>0</v>
      </c>
      <c r="DC32" s="18"/>
      <c r="DD32" s="18"/>
    </row>
    <row r="33" spans="1:108" s="17" customFormat="1" ht="11.25" x14ac:dyDescent="0.15">
      <c r="A33" s="60" t="s">
        <v>67</v>
      </c>
      <c r="B33" s="32">
        <f t="shared" si="1"/>
        <v>0</v>
      </c>
      <c r="C33" s="38"/>
      <c r="D33" s="41"/>
      <c r="E33" s="41"/>
      <c r="F33" s="41"/>
      <c r="G33" s="62"/>
      <c r="H33" s="62"/>
      <c r="I33" s="38"/>
      <c r="J33" s="76"/>
      <c r="K33" s="38"/>
      <c r="L33" s="39"/>
      <c r="M33" s="40">
        <f t="shared" si="2"/>
        <v>0</v>
      </c>
      <c r="N33" s="38"/>
      <c r="O33" s="41"/>
      <c r="P33" s="39"/>
      <c r="Q33" s="42">
        <f t="shared" si="3"/>
        <v>0</v>
      </c>
      <c r="R33" s="38"/>
      <c r="S33" s="41"/>
      <c r="T33" s="39"/>
      <c r="U33" s="38"/>
      <c r="V33" s="43"/>
      <c r="W33" s="38"/>
      <c r="X33" s="39"/>
      <c r="Y33" s="43"/>
      <c r="Z33" s="36"/>
      <c r="AA33" s="39"/>
      <c r="AB33" s="36"/>
      <c r="AC33" s="39"/>
      <c r="AD33" s="44"/>
      <c r="AE33" s="63"/>
      <c r="AF33" s="63"/>
      <c r="AG33" s="44"/>
      <c r="AH33" s="63"/>
      <c r="AI33" s="63"/>
      <c r="AJ33" s="46"/>
      <c r="AK33" s="47"/>
      <c r="AL33" s="48"/>
      <c r="AM33" s="49"/>
      <c r="AN33" s="64"/>
      <c r="AO33" s="46"/>
      <c r="AP33" s="65"/>
      <c r="AQ33" s="66"/>
      <c r="AR33" s="53" t="str">
        <f t="shared" si="0"/>
        <v xml:space="preserve"> </v>
      </c>
      <c r="AS33" s="6"/>
      <c r="AT33" s="6"/>
      <c r="AU33" s="6"/>
      <c r="AV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55" t="str">
        <f t="shared" si="4"/>
        <v/>
      </c>
      <c r="BU33" s="55" t="str">
        <f t="shared" si="5"/>
        <v/>
      </c>
      <c r="BV33" s="55" t="str">
        <f t="shared" si="6"/>
        <v/>
      </c>
      <c r="BW33" s="55" t="str">
        <f t="shared" si="7"/>
        <v/>
      </c>
      <c r="BX33" s="55" t="str">
        <f t="shared" si="8"/>
        <v/>
      </c>
      <c r="BY33" s="55" t="str">
        <f t="shared" si="9"/>
        <v/>
      </c>
      <c r="BZ33" s="67" t="str">
        <f t="shared" si="10"/>
        <v/>
      </c>
      <c r="CA33" s="58"/>
      <c r="CB33" s="59">
        <f t="shared" si="11"/>
        <v>0</v>
      </c>
      <c r="CC33" s="59">
        <f t="shared" si="12"/>
        <v>0</v>
      </c>
      <c r="CD33" s="59">
        <f t="shared" si="13"/>
        <v>0</v>
      </c>
      <c r="CE33" s="59">
        <f t="shared" si="14"/>
        <v>0</v>
      </c>
      <c r="CF33" s="59">
        <f t="shared" si="15"/>
        <v>0</v>
      </c>
      <c r="CG33" s="59" t="str">
        <f t="shared" si="16"/>
        <v/>
      </c>
      <c r="CH33" s="59">
        <f t="shared" si="17"/>
        <v>0</v>
      </c>
      <c r="DC33" s="18"/>
      <c r="DD33" s="18"/>
    </row>
    <row r="34" spans="1:108" s="17" customFormat="1" ht="11.25" x14ac:dyDescent="0.15">
      <c r="A34" s="60" t="s">
        <v>68</v>
      </c>
      <c r="B34" s="32">
        <f t="shared" si="1"/>
        <v>44</v>
      </c>
      <c r="C34" s="38">
        <v>39</v>
      </c>
      <c r="D34" s="41">
        <v>5</v>
      </c>
      <c r="E34" s="41"/>
      <c r="F34" s="41"/>
      <c r="G34" s="69"/>
      <c r="H34" s="69"/>
      <c r="I34" s="36">
        <v>44</v>
      </c>
      <c r="J34" s="39"/>
      <c r="K34" s="38">
        <v>34</v>
      </c>
      <c r="L34" s="39">
        <v>10</v>
      </c>
      <c r="M34" s="40">
        <f t="shared" si="2"/>
        <v>22</v>
      </c>
      <c r="N34" s="38">
        <v>18</v>
      </c>
      <c r="O34" s="41">
        <v>4</v>
      </c>
      <c r="P34" s="39"/>
      <c r="Q34" s="42">
        <f t="shared" si="3"/>
        <v>0</v>
      </c>
      <c r="R34" s="38"/>
      <c r="S34" s="41"/>
      <c r="T34" s="39"/>
      <c r="U34" s="38">
        <v>18</v>
      </c>
      <c r="V34" s="43">
        <v>0</v>
      </c>
      <c r="W34" s="38">
        <v>4</v>
      </c>
      <c r="X34" s="64"/>
      <c r="Y34" s="43"/>
      <c r="Z34" s="36"/>
      <c r="AA34" s="39"/>
      <c r="AB34" s="36">
        <v>19</v>
      </c>
      <c r="AC34" s="39"/>
      <c r="AD34" s="44"/>
      <c r="AE34" s="63"/>
      <c r="AF34" s="63"/>
      <c r="AG34" s="44"/>
      <c r="AH34" s="63"/>
      <c r="AI34" s="63"/>
      <c r="AJ34" s="46"/>
      <c r="AK34" s="47"/>
      <c r="AL34" s="48"/>
      <c r="AM34" s="49"/>
      <c r="AN34" s="64"/>
      <c r="AO34" s="46"/>
      <c r="AP34" s="65"/>
      <c r="AQ34" s="66"/>
      <c r="AR34" s="53" t="str">
        <f t="shared" si="0"/>
        <v xml:space="preserve"> </v>
      </c>
      <c r="AS34" s="6"/>
      <c r="AT34" s="6"/>
      <c r="AU34" s="6"/>
      <c r="AV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55" t="str">
        <f t="shared" si="4"/>
        <v/>
      </c>
      <c r="BU34" s="55" t="str">
        <f t="shared" si="5"/>
        <v/>
      </c>
      <c r="BV34" s="55" t="str">
        <f t="shared" si="6"/>
        <v/>
      </c>
      <c r="BW34" s="55" t="str">
        <f t="shared" si="7"/>
        <v/>
      </c>
      <c r="BX34" s="55" t="str">
        <f t="shared" si="8"/>
        <v/>
      </c>
      <c r="BY34" s="55" t="str">
        <f t="shared" si="9"/>
        <v/>
      </c>
      <c r="BZ34" s="67" t="str">
        <f t="shared" si="10"/>
        <v/>
      </c>
      <c r="CA34" s="58"/>
      <c r="CB34" s="59">
        <f t="shared" si="11"/>
        <v>0</v>
      </c>
      <c r="CC34" s="59">
        <f t="shared" si="12"/>
        <v>0</v>
      </c>
      <c r="CD34" s="59">
        <f t="shared" si="13"/>
        <v>0</v>
      </c>
      <c r="CE34" s="59">
        <f t="shared" si="14"/>
        <v>0</v>
      </c>
      <c r="CF34" s="59">
        <f t="shared" si="15"/>
        <v>0</v>
      </c>
      <c r="CG34" s="59">
        <f t="shared" si="16"/>
        <v>0</v>
      </c>
      <c r="CH34" s="59">
        <f t="shared" si="17"/>
        <v>0</v>
      </c>
      <c r="DC34" s="18"/>
      <c r="DD34" s="18"/>
    </row>
    <row r="35" spans="1:108" s="17" customFormat="1" ht="11.25" x14ac:dyDescent="0.15">
      <c r="A35" s="60" t="s">
        <v>69</v>
      </c>
      <c r="B35" s="32">
        <f t="shared" si="1"/>
        <v>277</v>
      </c>
      <c r="C35" s="68"/>
      <c r="D35" s="68"/>
      <c r="E35" s="41">
        <v>10</v>
      </c>
      <c r="F35" s="41">
        <v>7</v>
      </c>
      <c r="G35" s="62">
        <v>177</v>
      </c>
      <c r="H35" s="62">
        <v>83</v>
      </c>
      <c r="I35" s="71"/>
      <c r="J35" s="39">
        <v>277</v>
      </c>
      <c r="K35" s="38">
        <v>99</v>
      </c>
      <c r="L35" s="39">
        <v>178</v>
      </c>
      <c r="M35" s="75"/>
      <c r="N35" s="71"/>
      <c r="O35" s="68"/>
      <c r="P35" s="70"/>
      <c r="Q35" s="42">
        <f t="shared" si="3"/>
        <v>230</v>
      </c>
      <c r="R35" s="38">
        <v>26</v>
      </c>
      <c r="S35" s="41">
        <v>194</v>
      </c>
      <c r="T35" s="39">
        <v>10</v>
      </c>
      <c r="U35" s="38">
        <v>21</v>
      </c>
      <c r="V35" s="43">
        <v>14</v>
      </c>
      <c r="W35" s="71"/>
      <c r="X35" s="64">
        <v>32</v>
      </c>
      <c r="Y35" s="64"/>
      <c r="Z35" s="75"/>
      <c r="AA35" s="39">
        <v>28</v>
      </c>
      <c r="AB35" s="75"/>
      <c r="AC35" s="39">
        <v>63</v>
      </c>
      <c r="AD35" s="44"/>
      <c r="AE35" s="63"/>
      <c r="AF35" s="63"/>
      <c r="AG35" s="44"/>
      <c r="AH35" s="63"/>
      <c r="AI35" s="63"/>
      <c r="AJ35" s="46"/>
      <c r="AK35" s="47"/>
      <c r="AL35" s="48"/>
      <c r="AM35" s="49"/>
      <c r="AN35" s="64"/>
      <c r="AO35" s="44"/>
      <c r="AP35" s="69"/>
      <c r="AQ35" s="66"/>
      <c r="AR35" s="53" t="str">
        <f t="shared" si="0"/>
        <v xml:space="preserve"> </v>
      </c>
      <c r="AS35" s="6"/>
      <c r="AT35" s="6"/>
      <c r="AU35" s="6"/>
      <c r="AV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55" t="str">
        <f t="shared" si="4"/>
        <v/>
      </c>
      <c r="BU35" s="55" t="str">
        <f t="shared" si="5"/>
        <v/>
      </c>
      <c r="BV35" s="55" t="str">
        <f t="shared" si="6"/>
        <v/>
      </c>
      <c r="BW35" s="55" t="str">
        <f t="shared" si="7"/>
        <v/>
      </c>
      <c r="BX35" s="55" t="str">
        <f t="shared" si="8"/>
        <v/>
      </c>
      <c r="BY35" s="55" t="str">
        <f t="shared" si="9"/>
        <v/>
      </c>
      <c r="BZ35" s="67" t="str">
        <f t="shared" si="10"/>
        <v/>
      </c>
      <c r="CA35" s="58"/>
      <c r="CB35" s="59">
        <f t="shared" si="11"/>
        <v>0</v>
      </c>
      <c r="CC35" s="59">
        <f t="shared" si="12"/>
        <v>0</v>
      </c>
      <c r="CD35" s="59">
        <f t="shared" si="13"/>
        <v>0</v>
      </c>
      <c r="CE35" s="59">
        <f t="shared" si="14"/>
        <v>0</v>
      </c>
      <c r="CF35" s="59">
        <f t="shared" si="15"/>
        <v>0</v>
      </c>
      <c r="CG35" s="59">
        <f t="shared" si="16"/>
        <v>0</v>
      </c>
      <c r="CH35" s="59">
        <f t="shared" si="17"/>
        <v>0</v>
      </c>
      <c r="DC35" s="18"/>
      <c r="DD35" s="18"/>
    </row>
    <row r="36" spans="1:108" s="17" customFormat="1" ht="11.25" x14ac:dyDescent="0.15">
      <c r="A36" s="60" t="s">
        <v>70</v>
      </c>
      <c r="B36" s="32">
        <f t="shared" si="1"/>
        <v>0</v>
      </c>
      <c r="C36" s="38"/>
      <c r="D36" s="41"/>
      <c r="E36" s="41"/>
      <c r="F36" s="41"/>
      <c r="G36" s="62"/>
      <c r="H36" s="62"/>
      <c r="I36" s="38"/>
      <c r="J36" s="39"/>
      <c r="K36" s="38"/>
      <c r="L36" s="39"/>
      <c r="M36" s="40">
        <f t="shared" si="2"/>
        <v>0</v>
      </c>
      <c r="N36" s="38"/>
      <c r="O36" s="41"/>
      <c r="P36" s="39"/>
      <c r="Q36" s="42">
        <f t="shared" si="3"/>
        <v>0</v>
      </c>
      <c r="R36" s="38"/>
      <c r="S36" s="41"/>
      <c r="T36" s="39"/>
      <c r="U36" s="38"/>
      <c r="V36" s="43"/>
      <c r="W36" s="38"/>
      <c r="X36" s="39"/>
      <c r="Y36" s="43"/>
      <c r="Z36" s="36"/>
      <c r="AA36" s="39"/>
      <c r="AB36" s="36"/>
      <c r="AC36" s="39"/>
      <c r="AD36" s="44"/>
      <c r="AE36" s="63"/>
      <c r="AF36" s="63"/>
      <c r="AG36" s="44"/>
      <c r="AH36" s="63"/>
      <c r="AI36" s="63"/>
      <c r="AJ36" s="46"/>
      <c r="AK36" s="47"/>
      <c r="AL36" s="48"/>
      <c r="AM36" s="49"/>
      <c r="AN36" s="64"/>
      <c r="AO36" s="46"/>
      <c r="AP36" s="65"/>
      <c r="AQ36" s="66"/>
      <c r="AR36" s="53" t="str">
        <f t="shared" si="0"/>
        <v xml:space="preserve"> </v>
      </c>
      <c r="AS36" s="6"/>
      <c r="AT36" s="6"/>
      <c r="AU36" s="6"/>
      <c r="AV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55" t="str">
        <f t="shared" si="4"/>
        <v/>
      </c>
      <c r="BU36" s="55" t="str">
        <f t="shared" si="5"/>
        <v/>
      </c>
      <c r="BV36" s="55" t="str">
        <f t="shared" si="6"/>
        <v/>
      </c>
      <c r="BW36" s="55" t="str">
        <f t="shared" si="7"/>
        <v/>
      </c>
      <c r="BX36" s="55" t="str">
        <f t="shared" si="8"/>
        <v/>
      </c>
      <c r="BY36" s="55" t="str">
        <f t="shared" si="9"/>
        <v/>
      </c>
      <c r="BZ36" s="67" t="str">
        <f t="shared" si="10"/>
        <v/>
      </c>
      <c r="CA36" s="58"/>
      <c r="CB36" s="59">
        <f t="shared" si="11"/>
        <v>0</v>
      </c>
      <c r="CC36" s="59">
        <f t="shared" si="12"/>
        <v>0</v>
      </c>
      <c r="CD36" s="59">
        <f t="shared" si="13"/>
        <v>0</v>
      </c>
      <c r="CE36" s="59">
        <f t="shared" si="14"/>
        <v>0</v>
      </c>
      <c r="CF36" s="59">
        <f t="shared" si="15"/>
        <v>0</v>
      </c>
      <c r="CG36" s="59" t="str">
        <f t="shared" si="16"/>
        <v/>
      </c>
      <c r="CH36" s="59">
        <f t="shared" si="17"/>
        <v>0</v>
      </c>
      <c r="DC36" s="18"/>
      <c r="DD36" s="18"/>
    </row>
    <row r="37" spans="1:108" s="17" customFormat="1" ht="21" x14ac:dyDescent="0.15">
      <c r="A37" s="74" t="s">
        <v>71</v>
      </c>
      <c r="B37" s="32">
        <f t="shared" si="1"/>
        <v>0</v>
      </c>
      <c r="C37" s="71"/>
      <c r="D37" s="68"/>
      <c r="E37" s="41"/>
      <c r="F37" s="41"/>
      <c r="G37" s="62"/>
      <c r="H37" s="62"/>
      <c r="I37" s="71"/>
      <c r="J37" s="39"/>
      <c r="K37" s="38"/>
      <c r="L37" s="39"/>
      <c r="M37" s="75"/>
      <c r="N37" s="71"/>
      <c r="O37" s="68"/>
      <c r="P37" s="70"/>
      <c r="Q37" s="42">
        <f t="shared" si="3"/>
        <v>0</v>
      </c>
      <c r="R37" s="38"/>
      <c r="S37" s="41"/>
      <c r="T37" s="39"/>
      <c r="U37" s="38"/>
      <c r="V37" s="43"/>
      <c r="W37" s="71"/>
      <c r="X37" s="39"/>
      <c r="Y37" s="43"/>
      <c r="Z37" s="75"/>
      <c r="AA37" s="39"/>
      <c r="AB37" s="75"/>
      <c r="AC37" s="39"/>
      <c r="AD37" s="44"/>
      <c r="AE37" s="63"/>
      <c r="AF37" s="63"/>
      <c r="AG37" s="44"/>
      <c r="AH37" s="63"/>
      <c r="AI37" s="63"/>
      <c r="AJ37" s="46"/>
      <c r="AK37" s="47"/>
      <c r="AL37" s="48"/>
      <c r="AM37" s="49"/>
      <c r="AN37" s="64"/>
      <c r="AO37" s="46"/>
      <c r="AP37" s="75"/>
      <c r="AQ37" s="66"/>
      <c r="AR37" s="53" t="str">
        <f t="shared" si="0"/>
        <v xml:space="preserve"> </v>
      </c>
      <c r="AS37" s="6"/>
      <c r="AT37" s="6"/>
      <c r="AU37" s="6"/>
      <c r="AV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55" t="str">
        <f t="shared" si="4"/>
        <v/>
      </c>
      <c r="BU37" s="55" t="str">
        <f t="shared" si="5"/>
        <v/>
      </c>
      <c r="BV37" s="55" t="str">
        <f t="shared" si="6"/>
        <v/>
      </c>
      <c r="BW37" s="55" t="str">
        <f t="shared" si="7"/>
        <v/>
      </c>
      <c r="BX37" s="55" t="str">
        <f t="shared" si="8"/>
        <v/>
      </c>
      <c r="BY37" s="55" t="str">
        <f t="shared" si="9"/>
        <v/>
      </c>
      <c r="BZ37" s="67" t="str">
        <f t="shared" si="10"/>
        <v/>
      </c>
      <c r="CA37" s="58"/>
      <c r="CB37" s="59">
        <f t="shared" si="11"/>
        <v>0</v>
      </c>
      <c r="CC37" s="59">
        <f t="shared" si="12"/>
        <v>0</v>
      </c>
      <c r="CD37" s="59">
        <f t="shared" si="13"/>
        <v>0</v>
      </c>
      <c r="CE37" s="59">
        <f t="shared" si="14"/>
        <v>0</v>
      </c>
      <c r="CF37" s="59">
        <f t="shared" si="15"/>
        <v>0</v>
      </c>
      <c r="CG37" s="59" t="str">
        <f t="shared" si="16"/>
        <v/>
      </c>
      <c r="CH37" s="59">
        <f t="shared" si="17"/>
        <v>0</v>
      </c>
      <c r="DC37" s="18"/>
      <c r="DD37" s="18"/>
    </row>
    <row r="38" spans="1:108" s="17" customFormat="1" ht="21" x14ac:dyDescent="0.15">
      <c r="A38" s="74" t="s">
        <v>72</v>
      </c>
      <c r="B38" s="32">
        <f t="shared" si="1"/>
        <v>0</v>
      </c>
      <c r="C38" s="71"/>
      <c r="D38" s="68"/>
      <c r="E38" s="41"/>
      <c r="F38" s="41"/>
      <c r="G38" s="62"/>
      <c r="H38" s="62"/>
      <c r="I38" s="71"/>
      <c r="J38" s="39"/>
      <c r="K38" s="38"/>
      <c r="L38" s="39"/>
      <c r="M38" s="75"/>
      <c r="N38" s="71"/>
      <c r="O38" s="68"/>
      <c r="P38" s="70"/>
      <c r="Q38" s="42">
        <f t="shared" si="3"/>
        <v>0</v>
      </c>
      <c r="R38" s="38"/>
      <c r="S38" s="41"/>
      <c r="T38" s="39"/>
      <c r="U38" s="38"/>
      <c r="V38" s="43"/>
      <c r="W38" s="71"/>
      <c r="X38" s="39"/>
      <c r="Y38" s="43"/>
      <c r="Z38" s="75"/>
      <c r="AA38" s="39"/>
      <c r="AB38" s="75"/>
      <c r="AC38" s="39"/>
      <c r="AD38" s="44"/>
      <c r="AE38" s="63"/>
      <c r="AF38" s="63"/>
      <c r="AG38" s="44"/>
      <c r="AH38" s="63"/>
      <c r="AI38" s="63"/>
      <c r="AJ38" s="46"/>
      <c r="AK38" s="47"/>
      <c r="AL38" s="48"/>
      <c r="AM38" s="49"/>
      <c r="AN38" s="64"/>
      <c r="AO38" s="46"/>
      <c r="AP38" s="75"/>
      <c r="AQ38" s="66"/>
      <c r="AR38" s="53" t="str">
        <f t="shared" si="0"/>
        <v xml:space="preserve"> </v>
      </c>
      <c r="AS38" s="6"/>
      <c r="AT38" s="6"/>
      <c r="AU38" s="6"/>
      <c r="AV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55" t="str">
        <f t="shared" si="4"/>
        <v/>
      </c>
      <c r="BU38" s="55" t="str">
        <f t="shared" si="5"/>
        <v/>
      </c>
      <c r="BV38" s="55" t="str">
        <f t="shared" si="6"/>
        <v/>
      </c>
      <c r="BW38" s="55" t="str">
        <f t="shared" si="7"/>
        <v/>
      </c>
      <c r="BX38" s="55" t="str">
        <f t="shared" si="8"/>
        <v/>
      </c>
      <c r="BY38" s="55" t="str">
        <f t="shared" si="9"/>
        <v/>
      </c>
      <c r="BZ38" s="67" t="str">
        <f t="shared" si="10"/>
        <v/>
      </c>
      <c r="CA38" s="58"/>
      <c r="CB38" s="59">
        <f t="shared" si="11"/>
        <v>0</v>
      </c>
      <c r="CC38" s="59">
        <f t="shared" si="12"/>
        <v>0</v>
      </c>
      <c r="CD38" s="59">
        <f t="shared" si="13"/>
        <v>0</v>
      </c>
      <c r="CE38" s="59">
        <f t="shared" si="14"/>
        <v>0</v>
      </c>
      <c r="CF38" s="59">
        <f t="shared" si="15"/>
        <v>0</v>
      </c>
      <c r="CG38" s="59" t="str">
        <f t="shared" si="16"/>
        <v/>
      </c>
      <c r="CH38" s="59">
        <f t="shared" si="17"/>
        <v>0</v>
      </c>
      <c r="DC38" s="18"/>
      <c r="DD38" s="18"/>
    </row>
    <row r="39" spans="1:108" s="17" customFormat="1" ht="11.25" x14ac:dyDescent="0.15">
      <c r="A39" s="60" t="s">
        <v>73</v>
      </c>
      <c r="B39" s="32">
        <f t="shared" si="1"/>
        <v>230</v>
      </c>
      <c r="C39" s="38"/>
      <c r="D39" s="41"/>
      <c r="E39" s="41">
        <v>5</v>
      </c>
      <c r="F39" s="41">
        <v>1</v>
      </c>
      <c r="G39" s="62">
        <v>163</v>
      </c>
      <c r="H39" s="62">
        <v>61</v>
      </c>
      <c r="I39" s="38"/>
      <c r="J39" s="39">
        <v>230</v>
      </c>
      <c r="K39" s="38">
        <v>3</v>
      </c>
      <c r="L39" s="39">
        <v>227</v>
      </c>
      <c r="M39" s="40">
        <f t="shared" si="2"/>
        <v>0</v>
      </c>
      <c r="N39" s="38"/>
      <c r="O39" s="41"/>
      <c r="P39" s="39"/>
      <c r="Q39" s="42">
        <f t="shared" si="3"/>
        <v>70</v>
      </c>
      <c r="R39" s="38">
        <v>1</v>
      </c>
      <c r="S39" s="41">
        <v>69</v>
      </c>
      <c r="T39" s="39"/>
      <c r="U39" s="38">
        <v>0</v>
      </c>
      <c r="V39" s="43">
        <v>0</v>
      </c>
      <c r="W39" s="38"/>
      <c r="X39" s="39">
        <v>17</v>
      </c>
      <c r="Y39" s="43">
        <v>41</v>
      </c>
      <c r="Z39" s="36"/>
      <c r="AA39" s="39">
        <v>6</v>
      </c>
      <c r="AB39" s="36"/>
      <c r="AC39" s="39">
        <v>14</v>
      </c>
      <c r="AD39" s="44"/>
      <c r="AE39" s="63"/>
      <c r="AF39" s="63"/>
      <c r="AG39" s="44"/>
      <c r="AH39" s="63"/>
      <c r="AI39" s="63"/>
      <c r="AJ39" s="46"/>
      <c r="AK39" s="47"/>
      <c r="AL39" s="48"/>
      <c r="AM39" s="49"/>
      <c r="AN39" s="64"/>
      <c r="AO39" s="46"/>
      <c r="AP39" s="65"/>
      <c r="AQ39" s="66"/>
      <c r="AR39" s="53" t="str">
        <f t="shared" si="0"/>
        <v xml:space="preserve"> </v>
      </c>
      <c r="AS39" s="6"/>
      <c r="AT39" s="6"/>
      <c r="AU39" s="6"/>
      <c r="AV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55" t="str">
        <f t="shared" si="4"/>
        <v/>
      </c>
      <c r="BU39" s="55" t="str">
        <f t="shared" si="5"/>
        <v/>
      </c>
      <c r="BV39" s="55" t="str">
        <f t="shared" si="6"/>
        <v/>
      </c>
      <c r="BW39" s="55" t="str">
        <f t="shared" si="7"/>
        <v/>
      </c>
      <c r="BX39" s="55" t="str">
        <f t="shared" si="8"/>
        <v/>
      </c>
      <c r="BY39" s="55" t="str">
        <f t="shared" si="9"/>
        <v/>
      </c>
      <c r="BZ39" s="67" t="str">
        <f t="shared" si="10"/>
        <v/>
      </c>
      <c r="CA39" s="58"/>
      <c r="CB39" s="59">
        <f t="shared" si="11"/>
        <v>0</v>
      </c>
      <c r="CC39" s="59">
        <f t="shared" si="12"/>
        <v>0</v>
      </c>
      <c r="CD39" s="59">
        <f t="shared" si="13"/>
        <v>0</v>
      </c>
      <c r="CE39" s="59">
        <f t="shared" si="14"/>
        <v>0</v>
      </c>
      <c r="CF39" s="59">
        <f t="shared" si="15"/>
        <v>0</v>
      </c>
      <c r="CG39" s="59">
        <f t="shared" si="16"/>
        <v>0</v>
      </c>
      <c r="CH39" s="59">
        <f t="shared" si="17"/>
        <v>0</v>
      </c>
      <c r="DC39" s="18"/>
      <c r="DD39" s="18"/>
    </row>
    <row r="40" spans="1:108" s="17" customFormat="1" ht="11.25" x14ac:dyDescent="0.15">
      <c r="A40" s="60" t="s">
        <v>74</v>
      </c>
      <c r="B40" s="32">
        <f t="shared" si="1"/>
        <v>0</v>
      </c>
      <c r="C40" s="38"/>
      <c r="D40" s="41"/>
      <c r="E40" s="41"/>
      <c r="F40" s="41"/>
      <c r="G40" s="62"/>
      <c r="H40" s="62"/>
      <c r="I40" s="38"/>
      <c r="J40" s="39"/>
      <c r="K40" s="38"/>
      <c r="L40" s="39"/>
      <c r="M40" s="40">
        <f t="shared" si="2"/>
        <v>0</v>
      </c>
      <c r="N40" s="38"/>
      <c r="O40" s="41"/>
      <c r="P40" s="39"/>
      <c r="Q40" s="42">
        <f t="shared" si="3"/>
        <v>0</v>
      </c>
      <c r="R40" s="38"/>
      <c r="S40" s="41"/>
      <c r="T40" s="39"/>
      <c r="U40" s="38"/>
      <c r="V40" s="43"/>
      <c r="W40" s="38"/>
      <c r="X40" s="39"/>
      <c r="Y40" s="43"/>
      <c r="Z40" s="36"/>
      <c r="AA40" s="39"/>
      <c r="AB40" s="36"/>
      <c r="AC40" s="39"/>
      <c r="AD40" s="44"/>
      <c r="AE40" s="63"/>
      <c r="AF40" s="63"/>
      <c r="AG40" s="44"/>
      <c r="AH40" s="63"/>
      <c r="AI40" s="63"/>
      <c r="AJ40" s="46"/>
      <c r="AK40" s="47"/>
      <c r="AL40" s="48"/>
      <c r="AM40" s="49"/>
      <c r="AN40" s="64"/>
      <c r="AO40" s="46"/>
      <c r="AP40" s="65"/>
      <c r="AQ40" s="66"/>
      <c r="AR40" s="53" t="str">
        <f t="shared" si="0"/>
        <v xml:space="preserve"> </v>
      </c>
      <c r="AS40" s="6"/>
      <c r="AT40" s="6"/>
      <c r="AU40" s="6"/>
      <c r="AV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55" t="str">
        <f t="shared" si="4"/>
        <v/>
      </c>
      <c r="BU40" s="55" t="str">
        <f t="shared" si="5"/>
        <v/>
      </c>
      <c r="BV40" s="55" t="str">
        <f t="shared" si="6"/>
        <v/>
      </c>
      <c r="BW40" s="55" t="str">
        <f t="shared" si="7"/>
        <v/>
      </c>
      <c r="BX40" s="55" t="str">
        <f t="shared" si="8"/>
        <v/>
      </c>
      <c r="BY40" s="55" t="str">
        <f t="shared" si="9"/>
        <v/>
      </c>
      <c r="BZ40" s="67" t="str">
        <f t="shared" si="10"/>
        <v/>
      </c>
      <c r="CA40" s="58"/>
      <c r="CB40" s="59">
        <f t="shared" si="11"/>
        <v>0</v>
      </c>
      <c r="CC40" s="59">
        <f t="shared" si="12"/>
        <v>0</v>
      </c>
      <c r="CD40" s="59">
        <f t="shared" si="13"/>
        <v>0</v>
      </c>
      <c r="CE40" s="59">
        <f t="shared" si="14"/>
        <v>0</v>
      </c>
      <c r="CF40" s="59">
        <f t="shared" si="15"/>
        <v>0</v>
      </c>
      <c r="CG40" s="59" t="str">
        <f t="shared" si="16"/>
        <v/>
      </c>
      <c r="CH40" s="59">
        <f t="shared" si="17"/>
        <v>0</v>
      </c>
      <c r="DC40" s="18"/>
      <c r="DD40" s="18"/>
    </row>
    <row r="41" spans="1:108" s="17" customFormat="1" ht="11.25" x14ac:dyDescent="0.15">
      <c r="A41" s="60" t="s">
        <v>75</v>
      </c>
      <c r="B41" s="32">
        <f t="shared" si="1"/>
        <v>0</v>
      </c>
      <c r="C41" s="71"/>
      <c r="D41" s="68"/>
      <c r="E41" s="41"/>
      <c r="F41" s="41"/>
      <c r="G41" s="62"/>
      <c r="H41" s="62"/>
      <c r="I41" s="71"/>
      <c r="J41" s="39"/>
      <c r="K41" s="38"/>
      <c r="L41" s="39"/>
      <c r="M41" s="75"/>
      <c r="N41" s="71"/>
      <c r="O41" s="68"/>
      <c r="P41" s="70"/>
      <c r="Q41" s="42">
        <f t="shared" si="3"/>
        <v>0</v>
      </c>
      <c r="R41" s="38"/>
      <c r="S41" s="41"/>
      <c r="T41" s="39"/>
      <c r="U41" s="38"/>
      <c r="V41" s="43"/>
      <c r="W41" s="71"/>
      <c r="X41" s="39"/>
      <c r="Y41" s="43"/>
      <c r="Z41" s="75"/>
      <c r="AA41" s="39"/>
      <c r="AB41" s="75"/>
      <c r="AC41" s="39"/>
      <c r="AD41" s="44"/>
      <c r="AE41" s="63"/>
      <c r="AF41" s="63"/>
      <c r="AG41" s="44"/>
      <c r="AH41" s="63"/>
      <c r="AI41" s="63"/>
      <c r="AJ41" s="46"/>
      <c r="AK41" s="47"/>
      <c r="AL41" s="48"/>
      <c r="AM41" s="49"/>
      <c r="AN41" s="64"/>
      <c r="AO41" s="46"/>
      <c r="AP41" s="75"/>
      <c r="AQ41" s="66"/>
      <c r="AR41" s="53" t="str">
        <f t="shared" si="0"/>
        <v xml:space="preserve"> </v>
      </c>
      <c r="AS41" s="6"/>
      <c r="AT41" s="6"/>
      <c r="AU41" s="6"/>
      <c r="AV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55" t="str">
        <f t="shared" si="4"/>
        <v/>
      </c>
      <c r="BU41" s="55" t="str">
        <f t="shared" si="5"/>
        <v/>
      </c>
      <c r="BV41" s="55" t="str">
        <f t="shared" si="6"/>
        <v/>
      </c>
      <c r="BW41" s="55" t="str">
        <f t="shared" si="7"/>
        <v/>
      </c>
      <c r="BX41" s="55" t="str">
        <f t="shared" si="8"/>
        <v/>
      </c>
      <c r="BY41" s="55" t="str">
        <f t="shared" si="9"/>
        <v/>
      </c>
      <c r="BZ41" s="67" t="str">
        <f t="shared" si="10"/>
        <v/>
      </c>
      <c r="CA41" s="58"/>
      <c r="CB41" s="59">
        <f t="shared" si="11"/>
        <v>0</v>
      </c>
      <c r="CC41" s="59">
        <f t="shared" si="12"/>
        <v>0</v>
      </c>
      <c r="CD41" s="59">
        <f t="shared" si="13"/>
        <v>0</v>
      </c>
      <c r="CE41" s="59">
        <f t="shared" si="14"/>
        <v>0</v>
      </c>
      <c r="CF41" s="59">
        <f t="shared" si="15"/>
        <v>0</v>
      </c>
      <c r="CG41" s="59" t="str">
        <f t="shared" si="16"/>
        <v/>
      </c>
      <c r="CH41" s="59">
        <f t="shared" si="17"/>
        <v>0</v>
      </c>
      <c r="DC41" s="18"/>
      <c r="DD41" s="18"/>
    </row>
    <row r="42" spans="1:108" s="17" customFormat="1" ht="11.25" x14ac:dyDescent="0.15">
      <c r="A42" s="60" t="s">
        <v>76</v>
      </c>
      <c r="B42" s="32">
        <f t="shared" si="1"/>
        <v>0</v>
      </c>
      <c r="C42" s="38"/>
      <c r="D42" s="41"/>
      <c r="E42" s="41"/>
      <c r="F42" s="41"/>
      <c r="G42" s="62"/>
      <c r="H42" s="62"/>
      <c r="I42" s="38"/>
      <c r="J42" s="39"/>
      <c r="K42" s="38"/>
      <c r="L42" s="39"/>
      <c r="M42" s="40">
        <f t="shared" si="2"/>
        <v>0</v>
      </c>
      <c r="N42" s="38"/>
      <c r="O42" s="41"/>
      <c r="P42" s="39"/>
      <c r="Q42" s="42">
        <f t="shared" si="3"/>
        <v>0</v>
      </c>
      <c r="R42" s="38"/>
      <c r="S42" s="41"/>
      <c r="T42" s="39"/>
      <c r="U42" s="38"/>
      <c r="V42" s="43"/>
      <c r="W42" s="38"/>
      <c r="X42" s="39"/>
      <c r="Y42" s="43"/>
      <c r="Z42" s="36"/>
      <c r="AA42" s="39"/>
      <c r="AB42" s="36"/>
      <c r="AC42" s="39"/>
      <c r="AD42" s="44"/>
      <c r="AE42" s="63"/>
      <c r="AF42" s="63"/>
      <c r="AG42" s="44"/>
      <c r="AH42" s="63"/>
      <c r="AI42" s="63"/>
      <c r="AJ42" s="46"/>
      <c r="AK42" s="47"/>
      <c r="AL42" s="48"/>
      <c r="AM42" s="49"/>
      <c r="AN42" s="64"/>
      <c r="AO42" s="46"/>
      <c r="AP42" s="65"/>
      <c r="AQ42" s="66"/>
      <c r="AR42" s="53" t="str">
        <f t="shared" si="0"/>
        <v xml:space="preserve"> </v>
      </c>
      <c r="AS42" s="6"/>
      <c r="AT42" s="6"/>
      <c r="AU42" s="6"/>
      <c r="AV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55" t="str">
        <f t="shared" si="4"/>
        <v/>
      </c>
      <c r="BU42" s="55" t="str">
        <f t="shared" si="5"/>
        <v/>
      </c>
      <c r="BV42" s="55" t="str">
        <f t="shared" si="6"/>
        <v/>
      </c>
      <c r="BW42" s="55" t="str">
        <f t="shared" si="7"/>
        <v/>
      </c>
      <c r="BX42" s="55" t="str">
        <f t="shared" si="8"/>
        <v/>
      </c>
      <c r="BY42" s="55" t="str">
        <f t="shared" si="9"/>
        <v/>
      </c>
      <c r="BZ42" s="67" t="str">
        <f t="shared" si="10"/>
        <v/>
      </c>
      <c r="CA42" s="58"/>
      <c r="CB42" s="59">
        <f t="shared" si="11"/>
        <v>0</v>
      </c>
      <c r="CC42" s="59">
        <f t="shared" si="12"/>
        <v>0</v>
      </c>
      <c r="CD42" s="59">
        <f t="shared" si="13"/>
        <v>0</v>
      </c>
      <c r="CE42" s="59">
        <f t="shared" si="14"/>
        <v>0</v>
      </c>
      <c r="CF42" s="59">
        <f t="shared" si="15"/>
        <v>0</v>
      </c>
      <c r="CG42" s="59" t="str">
        <f t="shared" si="16"/>
        <v/>
      </c>
      <c r="CH42" s="59">
        <f t="shared" si="17"/>
        <v>0</v>
      </c>
      <c r="DC42" s="18"/>
      <c r="DD42" s="18"/>
    </row>
    <row r="43" spans="1:108" s="17" customFormat="1" ht="11.25" x14ac:dyDescent="0.15">
      <c r="A43" s="60" t="s">
        <v>77</v>
      </c>
      <c r="B43" s="32">
        <f t="shared" si="1"/>
        <v>0</v>
      </c>
      <c r="C43" s="71"/>
      <c r="D43" s="68"/>
      <c r="E43" s="41"/>
      <c r="F43" s="41"/>
      <c r="G43" s="62"/>
      <c r="H43" s="62"/>
      <c r="I43" s="71"/>
      <c r="J43" s="39"/>
      <c r="K43" s="38"/>
      <c r="L43" s="39"/>
      <c r="M43" s="75"/>
      <c r="N43" s="71"/>
      <c r="O43" s="68"/>
      <c r="P43" s="70"/>
      <c r="Q43" s="42">
        <f t="shared" si="3"/>
        <v>0</v>
      </c>
      <c r="R43" s="38"/>
      <c r="S43" s="41"/>
      <c r="T43" s="39"/>
      <c r="U43" s="38"/>
      <c r="V43" s="43"/>
      <c r="W43" s="71"/>
      <c r="X43" s="39"/>
      <c r="Y43" s="43"/>
      <c r="Z43" s="75"/>
      <c r="AA43" s="39"/>
      <c r="AB43" s="75"/>
      <c r="AC43" s="39"/>
      <c r="AD43" s="44"/>
      <c r="AE43" s="63"/>
      <c r="AF43" s="63"/>
      <c r="AG43" s="44"/>
      <c r="AH43" s="63"/>
      <c r="AI43" s="63"/>
      <c r="AJ43" s="46"/>
      <c r="AK43" s="47"/>
      <c r="AL43" s="48"/>
      <c r="AM43" s="49"/>
      <c r="AN43" s="64"/>
      <c r="AO43" s="46"/>
      <c r="AP43" s="75"/>
      <c r="AQ43" s="66"/>
      <c r="AR43" s="53" t="str">
        <f t="shared" si="0"/>
        <v xml:space="preserve"> </v>
      </c>
      <c r="AS43" s="6"/>
      <c r="AT43" s="6"/>
      <c r="AU43" s="6"/>
      <c r="AV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55" t="str">
        <f t="shared" si="4"/>
        <v/>
      </c>
      <c r="BU43" s="55" t="str">
        <f t="shared" si="5"/>
        <v/>
      </c>
      <c r="BV43" s="55" t="str">
        <f t="shared" si="6"/>
        <v/>
      </c>
      <c r="BW43" s="55" t="str">
        <f t="shared" si="7"/>
        <v/>
      </c>
      <c r="BX43" s="55" t="str">
        <f t="shared" si="8"/>
        <v/>
      </c>
      <c r="BY43" s="55" t="str">
        <f t="shared" si="9"/>
        <v/>
      </c>
      <c r="BZ43" s="67" t="str">
        <f t="shared" si="10"/>
        <v/>
      </c>
      <c r="CA43" s="58"/>
      <c r="CB43" s="59">
        <f t="shared" si="11"/>
        <v>0</v>
      </c>
      <c r="CC43" s="59">
        <f t="shared" si="12"/>
        <v>0</v>
      </c>
      <c r="CD43" s="59">
        <f t="shared" si="13"/>
        <v>0</v>
      </c>
      <c r="CE43" s="59">
        <f t="shared" si="14"/>
        <v>0</v>
      </c>
      <c r="CF43" s="59">
        <f t="shared" si="15"/>
        <v>0</v>
      </c>
      <c r="CG43" s="59" t="str">
        <f t="shared" si="16"/>
        <v/>
      </c>
      <c r="CH43" s="59">
        <f t="shared" si="17"/>
        <v>0</v>
      </c>
      <c r="DC43" s="18"/>
      <c r="DD43" s="18"/>
    </row>
    <row r="44" spans="1:108" s="17" customFormat="1" ht="11.25" x14ac:dyDescent="0.15">
      <c r="A44" s="60" t="s">
        <v>78</v>
      </c>
      <c r="B44" s="32">
        <f t="shared" si="1"/>
        <v>0</v>
      </c>
      <c r="C44" s="38"/>
      <c r="D44" s="41"/>
      <c r="E44" s="41"/>
      <c r="F44" s="41"/>
      <c r="G44" s="62"/>
      <c r="H44" s="62"/>
      <c r="I44" s="38"/>
      <c r="J44" s="39"/>
      <c r="K44" s="38"/>
      <c r="L44" s="39"/>
      <c r="M44" s="40">
        <f t="shared" si="2"/>
        <v>0</v>
      </c>
      <c r="N44" s="38"/>
      <c r="O44" s="41"/>
      <c r="P44" s="39"/>
      <c r="Q44" s="42">
        <f t="shared" si="3"/>
        <v>0</v>
      </c>
      <c r="R44" s="38"/>
      <c r="S44" s="41"/>
      <c r="T44" s="39"/>
      <c r="U44" s="38"/>
      <c r="V44" s="43"/>
      <c r="W44" s="38"/>
      <c r="X44" s="39"/>
      <c r="Y44" s="43"/>
      <c r="Z44" s="36"/>
      <c r="AA44" s="39"/>
      <c r="AB44" s="36"/>
      <c r="AC44" s="39"/>
      <c r="AD44" s="44"/>
      <c r="AE44" s="63"/>
      <c r="AF44" s="63"/>
      <c r="AG44" s="44"/>
      <c r="AH44" s="63"/>
      <c r="AI44" s="63"/>
      <c r="AJ44" s="46"/>
      <c r="AK44" s="47"/>
      <c r="AL44" s="48"/>
      <c r="AM44" s="49"/>
      <c r="AN44" s="64"/>
      <c r="AO44" s="46"/>
      <c r="AP44" s="65"/>
      <c r="AQ44" s="66"/>
      <c r="AR44" s="53" t="str">
        <f t="shared" si="0"/>
        <v xml:space="preserve"> </v>
      </c>
      <c r="AS44" s="6"/>
      <c r="AT44" s="6"/>
      <c r="AU44" s="6"/>
      <c r="AV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55" t="str">
        <f t="shared" si="4"/>
        <v/>
      </c>
      <c r="BU44" s="55" t="str">
        <f t="shared" si="5"/>
        <v/>
      </c>
      <c r="BV44" s="55" t="str">
        <f t="shared" si="6"/>
        <v/>
      </c>
      <c r="BW44" s="55" t="str">
        <f t="shared" si="7"/>
        <v/>
      </c>
      <c r="BX44" s="55" t="str">
        <f t="shared" si="8"/>
        <v/>
      </c>
      <c r="BY44" s="55" t="str">
        <f t="shared" si="9"/>
        <v/>
      </c>
      <c r="BZ44" s="67" t="str">
        <f t="shared" si="10"/>
        <v/>
      </c>
      <c r="CA44" s="58"/>
      <c r="CB44" s="59">
        <f t="shared" si="11"/>
        <v>0</v>
      </c>
      <c r="CC44" s="59">
        <f t="shared" si="12"/>
        <v>0</v>
      </c>
      <c r="CD44" s="59">
        <f t="shared" si="13"/>
        <v>0</v>
      </c>
      <c r="CE44" s="59">
        <f t="shared" si="14"/>
        <v>0</v>
      </c>
      <c r="CF44" s="59">
        <f t="shared" si="15"/>
        <v>0</v>
      </c>
      <c r="CG44" s="59" t="str">
        <f t="shared" si="16"/>
        <v/>
      </c>
      <c r="CH44" s="59">
        <f t="shared" si="17"/>
        <v>0</v>
      </c>
      <c r="DC44" s="18"/>
      <c r="DD44" s="18"/>
    </row>
    <row r="45" spans="1:108" s="17" customFormat="1" ht="11.25" x14ac:dyDescent="0.15">
      <c r="A45" s="60" t="s">
        <v>79</v>
      </c>
      <c r="B45" s="32">
        <f t="shared" si="1"/>
        <v>0</v>
      </c>
      <c r="C45" s="38"/>
      <c r="D45" s="41"/>
      <c r="E45" s="41"/>
      <c r="F45" s="41"/>
      <c r="G45" s="62"/>
      <c r="H45" s="62"/>
      <c r="I45" s="38"/>
      <c r="J45" s="39"/>
      <c r="K45" s="38"/>
      <c r="L45" s="39"/>
      <c r="M45" s="40">
        <f t="shared" si="2"/>
        <v>0</v>
      </c>
      <c r="N45" s="38"/>
      <c r="O45" s="41"/>
      <c r="P45" s="39"/>
      <c r="Q45" s="42">
        <f t="shared" si="3"/>
        <v>0</v>
      </c>
      <c r="R45" s="38"/>
      <c r="S45" s="41"/>
      <c r="T45" s="39"/>
      <c r="U45" s="38"/>
      <c r="V45" s="43"/>
      <c r="W45" s="38"/>
      <c r="X45" s="39"/>
      <c r="Y45" s="43"/>
      <c r="Z45" s="36"/>
      <c r="AA45" s="39"/>
      <c r="AB45" s="36"/>
      <c r="AC45" s="39"/>
      <c r="AD45" s="44"/>
      <c r="AE45" s="63"/>
      <c r="AF45" s="63"/>
      <c r="AG45" s="44"/>
      <c r="AH45" s="63"/>
      <c r="AI45" s="63"/>
      <c r="AJ45" s="46"/>
      <c r="AK45" s="47"/>
      <c r="AL45" s="48"/>
      <c r="AM45" s="49"/>
      <c r="AN45" s="64"/>
      <c r="AO45" s="46"/>
      <c r="AP45" s="65"/>
      <c r="AQ45" s="66"/>
      <c r="AR45" s="53" t="str">
        <f t="shared" si="0"/>
        <v xml:space="preserve"> </v>
      </c>
      <c r="AS45" s="6"/>
      <c r="AT45" s="6"/>
      <c r="AU45" s="6"/>
      <c r="AV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55" t="str">
        <f t="shared" si="4"/>
        <v/>
      </c>
      <c r="BU45" s="55" t="str">
        <f t="shared" si="5"/>
        <v/>
      </c>
      <c r="BV45" s="55" t="str">
        <f t="shared" si="6"/>
        <v/>
      </c>
      <c r="BW45" s="55" t="str">
        <f t="shared" si="7"/>
        <v/>
      </c>
      <c r="BX45" s="55" t="str">
        <f t="shared" si="8"/>
        <v/>
      </c>
      <c r="BY45" s="55" t="str">
        <f t="shared" si="9"/>
        <v/>
      </c>
      <c r="BZ45" s="67" t="str">
        <f>IF(AND($N45+$R45&lt;&gt;0,OR($U45="",$V45="")),"No  olvide registrar datos en Pertinencia. ","")</f>
        <v/>
      </c>
      <c r="CA45" s="58"/>
      <c r="CB45" s="59">
        <f t="shared" si="11"/>
        <v>0</v>
      </c>
      <c r="CC45" s="59">
        <f t="shared" si="12"/>
        <v>0</v>
      </c>
      <c r="CD45" s="59">
        <f t="shared" si="13"/>
        <v>0</v>
      </c>
      <c r="CE45" s="59">
        <f t="shared" si="14"/>
        <v>0</v>
      </c>
      <c r="CF45" s="59">
        <f t="shared" si="15"/>
        <v>0</v>
      </c>
      <c r="CG45" s="59" t="str">
        <f t="shared" si="16"/>
        <v/>
      </c>
      <c r="CH45" s="59">
        <f t="shared" si="17"/>
        <v>0</v>
      </c>
      <c r="DC45" s="18"/>
      <c r="DD45" s="18"/>
    </row>
    <row r="46" spans="1:108" s="17" customFormat="1" ht="11.25" x14ac:dyDescent="0.15">
      <c r="A46" s="60" t="s">
        <v>80</v>
      </c>
      <c r="B46" s="32">
        <f t="shared" si="1"/>
        <v>0</v>
      </c>
      <c r="C46" s="38"/>
      <c r="D46" s="41"/>
      <c r="E46" s="41"/>
      <c r="F46" s="41"/>
      <c r="G46" s="62"/>
      <c r="H46" s="62"/>
      <c r="I46" s="38"/>
      <c r="J46" s="39"/>
      <c r="K46" s="38"/>
      <c r="L46" s="39"/>
      <c r="M46" s="40">
        <f t="shared" si="2"/>
        <v>0</v>
      </c>
      <c r="N46" s="38"/>
      <c r="O46" s="41"/>
      <c r="P46" s="39"/>
      <c r="Q46" s="42">
        <f t="shared" si="3"/>
        <v>0</v>
      </c>
      <c r="R46" s="38"/>
      <c r="S46" s="41"/>
      <c r="T46" s="39"/>
      <c r="U46" s="71"/>
      <c r="V46" s="72"/>
      <c r="W46" s="38"/>
      <c r="X46" s="39"/>
      <c r="Y46" s="43"/>
      <c r="Z46" s="36"/>
      <c r="AA46" s="39"/>
      <c r="AB46" s="36"/>
      <c r="AC46" s="39"/>
      <c r="AD46" s="44"/>
      <c r="AE46" s="63"/>
      <c r="AF46" s="63"/>
      <c r="AG46" s="44"/>
      <c r="AH46" s="63"/>
      <c r="AI46" s="63"/>
      <c r="AJ46" s="46"/>
      <c r="AK46" s="47"/>
      <c r="AL46" s="48"/>
      <c r="AM46" s="49"/>
      <c r="AN46" s="64"/>
      <c r="AO46" s="46"/>
      <c r="AP46" s="65"/>
      <c r="AQ46" s="66"/>
      <c r="AR46" s="53" t="str">
        <f>$BT46&amp;" "&amp;$BU46&amp;""&amp;$BV46&amp;""&amp;$BW46&amp;""&amp;$BX46&amp;""&amp;$BY46</f>
        <v xml:space="preserve"> </v>
      </c>
      <c r="AS46" s="6"/>
      <c r="AT46" s="6"/>
      <c r="AU46" s="6"/>
      <c r="AV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55" t="str">
        <f t="shared" si="4"/>
        <v/>
      </c>
      <c r="BU46" s="55" t="str">
        <f t="shared" si="5"/>
        <v/>
      </c>
      <c r="BV46" s="55" t="str">
        <f t="shared" si="6"/>
        <v/>
      </c>
      <c r="BW46" s="55" t="str">
        <f t="shared" si="7"/>
        <v/>
      </c>
      <c r="BX46" s="55" t="str">
        <f t="shared" si="8"/>
        <v/>
      </c>
      <c r="BY46" s="55" t="str">
        <f t="shared" si="9"/>
        <v/>
      </c>
      <c r="BZ46" s="58"/>
      <c r="CA46" s="58"/>
      <c r="CB46" s="59">
        <f t="shared" si="11"/>
        <v>0</v>
      </c>
      <c r="CC46" s="59">
        <f t="shared" si="12"/>
        <v>0</v>
      </c>
      <c r="CD46" s="59">
        <f t="shared" si="13"/>
        <v>0</v>
      </c>
      <c r="CE46" s="59">
        <f t="shared" si="14"/>
        <v>0</v>
      </c>
      <c r="CF46" s="59">
        <f t="shared" si="15"/>
        <v>0</v>
      </c>
      <c r="CG46" s="59" t="str">
        <f t="shared" si="16"/>
        <v/>
      </c>
      <c r="CH46" s="73"/>
      <c r="DC46" s="18"/>
      <c r="DD46" s="18"/>
    </row>
    <row r="47" spans="1:108" s="17" customFormat="1" ht="11.25" x14ac:dyDescent="0.15">
      <c r="A47" s="60" t="s">
        <v>81</v>
      </c>
      <c r="B47" s="32">
        <f t="shared" si="1"/>
        <v>268</v>
      </c>
      <c r="C47" s="38"/>
      <c r="D47" s="41">
        <v>3</v>
      </c>
      <c r="E47" s="41">
        <v>28</v>
      </c>
      <c r="F47" s="41">
        <v>47</v>
      </c>
      <c r="G47" s="62">
        <v>190</v>
      </c>
      <c r="H47" s="62"/>
      <c r="I47" s="38">
        <v>3</v>
      </c>
      <c r="J47" s="39">
        <v>265</v>
      </c>
      <c r="K47" s="71"/>
      <c r="L47" s="39">
        <v>268</v>
      </c>
      <c r="M47" s="40">
        <f t="shared" si="2"/>
        <v>0</v>
      </c>
      <c r="N47" s="38"/>
      <c r="O47" s="41"/>
      <c r="P47" s="39"/>
      <c r="Q47" s="42">
        <f t="shared" si="3"/>
        <v>117</v>
      </c>
      <c r="R47" s="38"/>
      <c r="S47" s="41">
        <v>117</v>
      </c>
      <c r="T47" s="39"/>
      <c r="U47" s="38">
        <v>0</v>
      </c>
      <c r="V47" s="43">
        <v>0</v>
      </c>
      <c r="W47" s="38"/>
      <c r="X47" s="39">
        <v>66</v>
      </c>
      <c r="Y47" s="43"/>
      <c r="Z47" s="36"/>
      <c r="AA47" s="39"/>
      <c r="AB47" s="36"/>
      <c r="AC47" s="39">
        <v>8</v>
      </c>
      <c r="AD47" s="44"/>
      <c r="AE47" s="63"/>
      <c r="AF47" s="63"/>
      <c r="AG47" s="44"/>
      <c r="AH47" s="63"/>
      <c r="AI47" s="63"/>
      <c r="AJ47" s="46"/>
      <c r="AK47" s="47"/>
      <c r="AL47" s="48"/>
      <c r="AM47" s="49"/>
      <c r="AN47" s="64"/>
      <c r="AO47" s="46"/>
      <c r="AP47" s="65"/>
      <c r="AQ47" s="66"/>
      <c r="AR47" s="53" t="str">
        <f t="shared" si="0"/>
        <v xml:space="preserve"> </v>
      </c>
      <c r="AS47" s="6"/>
      <c r="AT47" s="6"/>
      <c r="AU47" s="6"/>
      <c r="AV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55" t="str">
        <f t="shared" si="4"/>
        <v/>
      </c>
      <c r="BU47" s="55" t="str">
        <f t="shared" si="5"/>
        <v/>
      </c>
      <c r="BV47" s="55" t="str">
        <f t="shared" si="6"/>
        <v/>
      </c>
      <c r="BW47" s="55" t="str">
        <f t="shared" si="7"/>
        <v/>
      </c>
      <c r="BX47" s="55" t="str">
        <f t="shared" si="8"/>
        <v/>
      </c>
      <c r="BY47" s="55" t="str">
        <f t="shared" si="9"/>
        <v/>
      </c>
      <c r="BZ47" s="67" t="str">
        <f t="shared" si="10"/>
        <v/>
      </c>
      <c r="CA47" s="58"/>
      <c r="CB47" s="59">
        <f t="shared" si="11"/>
        <v>0</v>
      </c>
      <c r="CC47" s="59">
        <f t="shared" si="12"/>
        <v>0</v>
      </c>
      <c r="CD47" s="59">
        <f t="shared" si="13"/>
        <v>0</v>
      </c>
      <c r="CE47" s="59">
        <f t="shared" si="14"/>
        <v>0</v>
      </c>
      <c r="CF47" s="59">
        <f t="shared" si="15"/>
        <v>0</v>
      </c>
      <c r="CG47" s="59">
        <f t="shared" si="16"/>
        <v>0</v>
      </c>
      <c r="CH47" s="59">
        <f t="shared" si="17"/>
        <v>0</v>
      </c>
      <c r="DC47" s="18"/>
      <c r="DD47" s="18"/>
    </row>
    <row r="48" spans="1:108" s="17" customFormat="1" ht="21" x14ac:dyDescent="0.15">
      <c r="A48" s="74" t="s">
        <v>82</v>
      </c>
      <c r="B48" s="32">
        <f t="shared" si="1"/>
        <v>179</v>
      </c>
      <c r="C48" s="38"/>
      <c r="D48" s="41"/>
      <c r="E48" s="41">
        <v>7</v>
      </c>
      <c r="F48" s="41">
        <v>9</v>
      </c>
      <c r="G48" s="62">
        <v>149</v>
      </c>
      <c r="H48" s="62">
        <v>14</v>
      </c>
      <c r="I48" s="38"/>
      <c r="J48" s="39">
        <v>179</v>
      </c>
      <c r="K48" s="38"/>
      <c r="L48" s="39">
        <v>179</v>
      </c>
      <c r="M48" s="40">
        <f t="shared" si="2"/>
        <v>0</v>
      </c>
      <c r="N48" s="38"/>
      <c r="O48" s="41"/>
      <c r="P48" s="39"/>
      <c r="Q48" s="42">
        <f t="shared" si="3"/>
        <v>55</v>
      </c>
      <c r="R48" s="38">
        <v>45</v>
      </c>
      <c r="S48" s="41">
        <v>10</v>
      </c>
      <c r="T48" s="39"/>
      <c r="U48" s="38">
        <v>37</v>
      </c>
      <c r="V48" s="43">
        <v>0</v>
      </c>
      <c r="W48" s="38"/>
      <c r="X48" s="39">
        <v>36</v>
      </c>
      <c r="Y48" s="43"/>
      <c r="Z48" s="36"/>
      <c r="AA48" s="39">
        <v>3</v>
      </c>
      <c r="AB48" s="36"/>
      <c r="AC48" s="39">
        <v>13</v>
      </c>
      <c r="AD48" s="44"/>
      <c r="AE48" s="63"/>
      <c r="AF48" s="63"/>
      <c r="AG48" s="44"/>
      <c r="AH48" s="63"/>
      <c r="AI48" s="63"/>
      <c r="AJ48" s="46"/>
      <c r="AK48" s="47"/>
      <c r="AL48" s="48"/>
      <c r="AM48" s="49"/>
      <c r="AN48" s="64"/>
      <c r="AO48" s="46"/>
      <c r="AP48" s="65"/>
      <c r="AQ48" s="66"/>
      <c r="AR48" s="53" t="str">
        <f t="shared" si="0"/>
        <v xml:space="preserve"> </v>
      </c>
      <c r="AS48" s="6"/>
      <c r="AT48" s="6"/>
      <c r="AU48" s="6"/>
      <c r="AV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55" t="str">
        <f t="shared" si="4"/>
        <v/>
      </c>
      <c r="BU48" s="55" t="str">
        <f t="shared" si="5"/>
        <v/>
      </c>
      <c r="BV48" s="55" t="str">
        <f t="shared" si="6"/>
        <v/>
      </c>
      <c r="BW48" s="55" t="str">
        <f t="shared" si="7"/>
        <v/>
      </c>
      <c r="BX48" s="55" t="str">
        <f t="shared" si="8"/>
        <v/>
      </c>
      <c r="BY48" s="55" t="str">
        <f t="shared" si="9"/>
        <v/>
      </c>
      <c r="BZ48" s="67" t="str">
        <f t="shared" si="10"/>
        <v/>
      </c>
      <c r="CA48" s="58"/>
      <c r="CB48" s="59">
        <f t="shared" si="11"/>
        <v>0</v>
      </c>
      <c r="CC48" s="59">
        <f t="shared" si="12"/>
        <v>0</v>
      </c>
      <c r="CD48" s="59">
        <f t="shared" si="13"/>
        <v>0</v>
      </c>
      <c r="CE48" s="59">
        <f t="shared" si="14"/>
        <v>0</v>
      </c>
      <c r="CF48" s="59">
        <f t="shared" si="15"/>
        <v>0</v>
      </c>
      <c r="CG48" s="59">
        <f t="shared" si="16"/>
        <v>0</v>
      </c>
      <c r="CH48" s="59">
        <f t="shared" si="17"/>
        <v>0</v>
      </c>
      <c r="DC48" s="18"/>
      <c r="DD48" s="18"/>
    </row>
    <row r="49" spans="1:108" s="17" customFormat="1" ht="21" x14ac:dyDescent="0.15">
      <c r="A49" s="74" t="s">
        <v>83</v>
      </c>
      <c r="B49" s="32">
        <f t="shared" si="1"/>
        <v>204</v>
      </c>
      <c r="C49" s="38"/>
      <c r="D49" s="41"/>
      <c r="E49" s="41">
        <v>4</v>
      </c>
      <c r="F49" s="41">
        <v>12</v>
      </c>
      <c r="G49" s="62">
        <v>181</v>
      </c>
      <c r="H49" s="62">
        <v>7</v>
      </c>
      <c r="I49" s="38"/>
      <c r="J49" s="39">
        <v>204</v>
      </c>
      <c r="K49" s="71"/>
      <c r="L49" s="39">
        <v>204</v>
      </c>
      <c r="M49" s="40">
        <f t="shared" si="2"/>
        <v>0</v>
      </c>
      <c r="N49" s="38"/>
      <c r="O49" s="41"/>
      <c r="P49" s="39"/>
      <c r="Q49" s="42">
        <f t="shared" si="3"/>
        <v>86</v>
      </c>
      <c r="R49" s="38"/>
      <c r="S49" s="41">
        <v>85</v>
      </c>
      <c r="T49" s="39">
        <v>1</v>
      </c>
      <c r="U49" s="38">
        <v>0</v>
      </c>
      <c r="V49" s="43">
        <v>0</v>
      </c>
      <c r="W49" s="38"/>
      <c r="X49" s="39">
        <v>31</v>
      </c>
      <c r="Y49" s="43"/>
      <c r="Z49" s="36"/>
      <c r="AA49" s="39">
        <v>1</v>
      </c>
      <c r="AB49" s="36"/>
      <c r="AC49" s="39">
        <v>21</v>
      </c>
      <c r="AD49" s="44"/>
      <c r="AE49" s="63"/>
      <c r="AF49" s="63"/>
      <c r="AG49" s="44"/>
      <c r="AH49" s="63"/>
      <c r="AI49" s="63"/>
      <c r="AJ49" s="46"/>
      <c r="AK49" s="47"/>
      <c r="AL49" s="48"/>
      <c r="AM49" s="49"/>
      <c r="AN49" s="64"/>
      <c r="AO49" s="46"/>
      <c r="AP49" s="65"/>
      <c r="AQ49" s="66"/>
      <c r="AR49" s="53" t="str">
        <f t="shared" si="0"/>
        <v xml:space="preserve"> </v>
      </c>
      <c r="AS49" s="6"/>
      <c r="AT49" s="6"/>
      <c r="AU49" s="6"/>
      <c r="AV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55" t="str">
        <f t="shared" si="4"/>
        <v/>
      </c>
      <c r="BU49" s="55" t="str">
        <f t="shared" si="5"/>
        <v/>
      </c>
      <c r="BV49" s="55" t="str">
        <f t="shared" si="6"/>
        <v/>
      </c>
      <c r="BW49" s="55" t="str">
        <f t="shared" si="7"/>
        <v/>
      </c>
      <c r="BX49" s="55" t="str">
        <f t="shared" si="8"/>
        <v/>
      </c>
      <c r="BY49" s="55" t="str">
        <f t="shared" si="9"/>
        <v/>
      </c>
      <c r="BZ49" s="67" t="str">
        <f t="shared" si="10"/>
        <v/>
      </c>
      <c r="CA49" s="58"/>
      <c r="CB49" s="59">
        <f t="shared" si="11"/>
        <v>0</v>
      </c>
      <c r="CC49" s="59">
        <f t="shared" si="12"/>
        <v>0</v>
      </c>
      <c r="CD49" s="59">
        <f t="shared" si="13"/>
        <v>0</v>
      </c>
      <c r="CE49" s="59">
        <f t="shared" si="14"/>
        <v>0</v>
      </c>
      <c r="CF49" s="59">
        <f t="shared" si="15"/>
        <v>0</v>
      </c>
      <c r="CG49" s="59">
        <f t="shared" si="16"/>
        <v>0</v>
      </c>
      <c r="CH49" s="59">
        <f t="shared" si="17"/>
        <v>0</v>
      </c>
      <c r="DC49" s="18"/>
      <c r="DD49" s="18"/>
    </row>
    <row r="50" spans="1:108" s="17" customFormat="1" ht="11.25" customHeight="1" x14ac:dyDescent="0.15">
      <c r="A50" s="60" t="s">
        <v>84</v>
      </c>
      <c r="B50" s="32">
        <f t="shared" si="1"/>
        <v>792</v>
      </c>
      <c r="C50" s="38">
        <v>111</v>
      </c>
      <c r="D50" s="41">
        <v>9</v>
      </c>
      <c r="E50" s="41">
        <v>15</v>
      </c>
      <c r="F50" s="41">
        <v>15</v>
      </c>
      <c r="G50" s="62">
        <v>415</v>
      </c>
      <c r="H50" s="62">
        <v>227</v>
      </c>
      <c r="I50" s="38">
        <v>120</v>
      </c>
      <c r="J50" s="39">
        <v>672</v>
      </c>
      <c r="K50" s="38">
        <v>374</v>
      </c>
      <c r="L50" s="39">
        <v>418</v>
      </c>
      <c r="M50" s="40">
        <f t="shared" si="2"/>
        <v>58</v>
      </c>
      <c r="N50" s="38">
        <v>21</v>
      </c>
      <c r="O50" s="41">
        <v>27</v>
      </c>
      <c r="P50" s="39">
        <v>10</v>
      </c>
      <c r="Q50" s="42">
        <f t="shared" si="3"/>
        <v>360</v>
      </c>
      <c r="R50" s="38">
        <v>189</v>
      </c>
      <c r="S50" s="41">
        <v>52</v>
      </c>
      <c r="T50" s="39">
        <v>119</v>
      </c>
      <c r="U50" s="38">
        <v>125</v>
      </c>
      <c r="V50" s="43">
        <v>0</v>
      </c>
      <c r="W50" s="38">
        <v>45</v>
      </c>
      <c r="X50" s="39">
        <v>134</v>
      </c>
      <c r="Y50" s="43">
        <v>7</v>
      </c>
      <c r="Z50" s="36">
        <v>1</v>
      </c>
      <c r="AA50" s="39"/>
      <c r="AB50" s="36">
        <v>28</v>
      </c>
      <c r="AC50" s="39">
        <v>85</v>
      </c>
      <c r="AD50" s="44"/>
      <c r="AE50" s="63">
        <v>75</v>
      </c>
      <c r="AF50" s="63"/>
      <c r="AG50" s="44"/>
      <c r="AH50" s="63"/>
      <c r="AI50" s="63"/>
      <c r="AJ50" s="46"/>
      <c r="AK50" s="47"/>
      <c r="AL50" s="48"/>
      <c r="AM50" s="49"/>
      <c r="AN50" s="64"/>
      <c r="AO50" s="46"/>
      <c r="AP50" s="65"/>
      <c r="AQ50" s="66"/>
      <c r="AR50" s="53" t="str">
        <f>$BT50&amp;" "&amp;$BU50&amp;""&amp;$BV50&amp;""&amp;$BW50&amp;""&amp;$BX50&amp;""&amp;$BY50&amp;""&amp;$BZ50&amp;""&amp;$CA50</f>
        <v xml:space="preserve"> </v>
      </c>
      <c r="AS50" s="6"/>
      <c r="AT50" s="6"/>
      <c r="AU50" s="6"/>
      <c r="AV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55" t="str">
        <f t="shared" si="4"/>
        <v/>
      </c>
      <c r="BU50" s="55" t="str">
        <f t="shared" si="5"/>
        <v/>
      </c>
      <c r="BV50" s="55" t="str">
        <f t="shared" si="6"/>
        <v/>
      </c>
      <c r="BW50" s="55" t="str">
        <f t="shared" si="7"/>
        <v/>
      </c>
      <c r="BX50" s="55" t="str">
        <f t="shared" si="8"/>
        <v/>
      </c>
      <c r="BY50" s="55" t="str">
        <f t="shared" si="9"/>
        <v/>
      </c>
      <c r="BZ50" s="67" t="str">
        <f t="shared" si="10"/>
        <v/>
      </c>
      <c r="CA50" s="67" t="str">
        <f>IF(AND($AK50&lt;&gt;0,($B83="")),"No olvide registrar si algunas de estas compras de servicio corresponden al Programa de Resolutividad. ","")</f>
        <v/>
      </c>
      <c r="CB50" s="59">
        <f t="shared" si="11"/>
        <v>0</v>
      </c>
      <c r="CC50" s="59">
        <f t="shared" si="12"/>
        <v>0</v>
      </c>
      <c r="CD50" s="59">
        <f t="shared" si="13"/>
        <v>0</v>
      </c>
      <c r="CE50" s="59">
        <f t="shared" si="14"/>
        <v>0</v>
      </c>
      <c r="CF50" s="59">
        <f t="shared" si="15"/>
        <v>0</v>
      </c>
      <c r="CG50" s="59">
        <f t="shared" si="16"/>
        <v>0</v>
      </c>
      <c r="CH50" s="59">
        <f t="shared" si="17"/>
        <v>0</v>
      </c>
      <c r="CI50" s="59">
        <f>IF(AND($AK50&lt;&gt;0,($B83="")),1,0)</f>
        <v>0</v>
      </c>
      <c r="DC50" s="18"/>
      <c r="DD50" s="18"/>
    </row>
    <row r="51" spans="1:108" s="17" customFormat="1" ht="11.25" customHeight="1" x14ac:dyDescent="0.15">
      <c r="A51" s="60" t="s">
        <v>85</v>
      </c>
      <c r="B51" s="32">
        <f t="shared" si="1"/>
        <v>0</v>
      </c>
      <c r="C51" s="38"/>
      <c r="D51" s="41"/>
      <c r="E51" s="41"/>
      <c r="F51" s="41"/>
      <c r="G51" s="62"/>
      <c r="H51" s="62"/>
      <c r="I51" s="38"/>
      <c r="J51" s="39"/>
      <c r="K51" s="38"/>
      <c r="L51" s="39"/>
      <c r="M51" s="40">
        <f t="shared" si="2"/>
        <v>0</v>
      </c>
      <c r="N51" s="38"/>
      <c r="O51" s="41"/>
      <c r="P51" s="39"/>
      <c r="Q51" s="42">
        <f t="shared" si="3"/>
        <v>0</v>
      </c>
      <c r="R51" s="38"/>
      <c r="S51" s="41"/>
      <c r="T51" s="39"/>
      <c r="U51" s="38"/>
      <c r="V51" s="43"/>
      <c r="W51" s="38"/>
      <c r="X51" s="39"/>
      <c r="Y51" s="43"/>
      <c r="Z51" s="36"/>
      <c r="AA51" s="39"/>
      <c r="AB51" s="36"/>
      <c r="AC51" s="39"/>
      <c r="AD51" s="44"/>
      <c r="AE51" s="63"/>
      <c r="AF51" s="63"/>
      <c r="AG51" s="44"/>
      <c r="AH51" s="63"/>
      <c r="AI51" s="63"/>
      <c r="AJ51" s="46"/>
      <c r="AK51" s="47"/>
      <c r="AL51" s="48"/>
      <c r="AM51" s="49"/>
      <c r="AN51" s="64"/>
      <c r="AO51" s="46"/>
      <c r="AP51" s="65"/>
      <c r="AQ51" s="66"/>
      <c r="AR51" s="53" t="str">
        <f>$BT51&amp;" "&amp;$BU51&amp;""&amp;$BV51&amp;""&amp;$BW51&amp;""&amp;$BX51&amp;""&amp;$BY51&amp;""&amp;$BZ51&amp;""&amp;$CA51</f>
        <v xml:space="preserve"> </v>
      </c>
      <c r="AS51" s="6"/>
      <c r="AT51" s="6"/>
      <c r="AU51" s="6"/>
      <c r="AV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55" t="str">
        <f t="shared" si="4"/>
        <v/>
      </c>
      <c r="BU51" s="55" t="str">
        <f t="shared" si="5"/>
        <v/>
      </c>
      <c r="BV51" s="55" t="str">
        <f t="shared" si="6"/>
        <v/>
      </c>
      <c r="BW51" s="55" t="str">
        <f t="shared" si="7"/>
        <v/>
      </c>
      <c r="BX51" s="55" t="str">
        <f t="shared" si="8"/>
        <v/>
      </c>
      <c r="BY51" s="55" t="str">
        <f t="shared" si="9"/>
        <v/>
      </c>
      <c r="BZ51" s="67" t="str">
        <f t="shared" si="10"/>
        <v/>
      </c>
      <c r="CA51" s="67" t="str">
        <f>IF(AND($AK51&lt;&gt;0,($B83="")),"No olvide registrar si algunas de estas compras de servicio corresponden al Programa de Resolutividad. ","")</f>
        <v/>
      </c>
      <c r="CB51" s="59">
        <f t="shared" si="11"/>
        <v>0</v>
      </c>
      <c r="CC51" s="59">
        <f t="shared" si="12"/>
        <v>0</v>
      </c>
      <c r="CD51" s="59">
        <f t="shared" si="13"/>
        <v>0</v>
      </c>
      <c r="CE51" s="59">
        <f t="shared" si="14"/>
        <v>0</v>
      </c>
      <c r="CF51" s="59">
        <f t="shared" si="15"/>
        <v>0</v>
      </c>
      <c r="CG51" s="59" t="str">
        <f t="shared" si="16"/>
        <v/>
      </c>
      <c r="CH51" s="59">
        <f t="shared" si="17"/>
        <v>0</v>
      </c>
      <c r="CI51" s="59">
        <f>IF(AND($AK51&lt;&gt;0,($B83="")),1,0)</f>
        <v>0</v>
      </c>
      <c r="DC51" s="18"/>
      <c r="DD51" s="18"/>
    </row>
    <row r="52" spans="1:108" s="17" customFormat="1" ht="11.25" customHeight="1" x14ac:dyDescent="0.15">
      <c r="A52" s="60" t="s">
        <v>86</v>
      </c>
      <c r="B52" s="32">
        <f t="shared" si="1"/>
        <v>69</v>
      </c>
      <c r="C52" s="38">
        <v>30</v>
      </c>
      <c r="D52" s="41">
        <v>7</v>
      </c>
      <c r="E52" s="41">
        <v>4</v>
      </c>
      <c r="F52" s="41">
        <v>5</v>
      </c>
      <c r="G52" s="62">
        <v>18</v>
      </c>
      <c r="H52" s="62">
        <v>5</v>
      </c>
      <c r="I52" s="38">
        <v>37</v>
      </c>
      <c r="J52" s="39">
        <v>32</v>
      </c>
      <c r="K52" s="38">
        <v>38</v>
      </c>
      <c r="L52" s="39">
        <v>31</v>
      </c>
      <c r="M52" s="40">
        <f t="shared" si="2"/>
        <v>15</v>
      </c>
      <c r="N52" s="38">
        <v>6</v>
      </c>
      <c r="O52" s="41">
        <v>7</v>
      </c>
      <c r="P52" s="39">
        <v>2</v>
      </c>
      <c r="Q52" s="42">
        <f t="shared" si="3"/>
        <v>10</v>
      </c>
      <c r="R52" s="38">
        <v>3</v>
      </c>
      <c r="S52" s="41">
        <v>6</v>
      </c>
      <c r="T52" s="39">
        <v>1</v>
      </c>
      <c r="U52" s="38">
        <v>0</v>
      </c>
      <c r="V52" s="43">
        <v>0</v>
      </c>
      <c r="W52" s="38">
        <v>1</v>
      </c>
      <c r="X52" s="39">
        <v>5</v>
      </c>
      <c r="Y52" s="43"/>
      <c r="Z52" s="36"/>
      <c r="AA52" s="39">
        <v>1</v>
      </c>
      <c r="AB52" s="36">
        <v>3</v>
      </c>
      <c r="AC52" s="39">
        <v>2</v>
      </c>
      <c r="AD52" s="44"/>
      <c r="AE52" s="63"/>
      <c r="AF52" s="63"/>
      <c r="AG52" s="44"/>
      <c r="AH52" s="63"/>
      <c r="AI52" s="63"/>
      <c r="AJ52" s="46"/>
      <c r="AK52" s="47"/>
      <c r="AL52" s="48"/>
      <c r="AM52" s="49"/>
      <c r="AN52" s="64"/>
      <c r="AO52" s="46"/>
      <c r="AP52" s="65"/>
      <c r="AQ52" s="66"/>
      <c r="AR52" s="53" t="str">
        <f>$BT52&amp;" "&amp;$BU52&amp;""&amp;$BV52&amp;""&amp;$BW52&amp;""&amp;$BX52&amp;""&amp;$BY52&amp;""&amp;$BZ52&amp;""&amp;$CA52</f>
        <v xml:space="preserve"> </v>
      </c>
      <c r="AS52" s="6"/>
      <c r="AT52" s="6"/>
      <c r="AU52" s="6"/>
      <c r="AV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55" t="str">
        <f t="shared" si="4"/>
        <v/>
      </c>
      <c r="BU52" s="55" t="str">
        <f t="shared" si="5"/>
        <v/>
      </c>
      <c r="BV52" s="55" t="str">
        <f t="shared" si="6"/>
        <v/>
      </c>
      <c r="BW52" s="55" t="str">
        <f t="shared" si="7"/>
        <v/>
      </c>
      <c r="BX52" s="55" t="str">
        <f t="shared" si="8"/>
        <v/>
      </c>
      <c r="BY52" s="55" t="str">
        <f t="shared" si="9"/>
        <v/>
      </c>
      <c r="BZ52" s="67" t="str">
        <f t="shared" si="10"/>
        <v/>
      </c>
      <c r="CA52" s="67" t="str">
        <f>IF(AND($AK52&lt;&gt;0,($B84="")),"No olvide registrar si algunas de estas compras de servicio corresponden al Programa de Resolutividad. ","")</f>
        <v/>
      </c>
      <c r="CB52" s="59">
        <f t="shared" si="11"/>
        <v>0</v>
      </c>
      <c r="CC52" s="59">
        <f t="shared" si="12"/>
        <v>0</v>
      </c>
      <c r="CD52" s="59">
        <f t="shared" si="13"/>
        <v>0</v>
      </c>
      <c r="CE52" s="59">
        <f t="shared" si="14"/>
        <v>0</v>
      </c>
      <c r="CF52" s="59">
        <f t="shared" si="15"/>
        <v>0</v>
      </c>
      <c r="CG52" s="59">
        <f t="shared" si="16"/>
        <v>0</v>
      </c>
      <c r="CH52" s="59">
        <f t="shared" si="17"/>
        <v>0</v>
      </c>
      <c r="CI52" s="59">
        <f>IF(AND($AK52&lt;&gt;0,($B84="")),1,0)</f>
        <v>0</v>
      </c>
      <c r="DC52" s="18"/>
      <c r="DD52" s="18"/>
    </row>
    <row r="53" spans="1:108" s="17" customFormat="1" ht="11.25" x14ac:dyDescent="0.15">
      <c r="A53" s="60" t="s">
        <v>87</v>
      </c>
      <c r="B53" s="32">
        <f t="shared" si="1"/>
        <v>0</v>
      </c>
      <c r="C53" s="71"/>
      <c r="D53" s="68"/>
      <c r="E53" s="41"/>
      <c r="F53" s="41"/>
      <c r="G53" s="62"/>
      <c r="H53" s="62"/>
      <c r="I53" s="71"/>
      <c r="J53" s="39"/>
      <c r="K53" s="38"/>
      <c r="L53" s="39"/>
      <c r="M53" s="75"/>
      <c r="N53" s="71"/>
      <c r="O53" s="68"/>
      <c r="P53" s="70"/>
      <c r="Q53" s="42">
        <f t="shared" si="3"/>
        <v>0</v>
      </c>
      <c r="R53" s="38"/>
      <c r="S53" s="41"/>
      <c r="T53" s="39"/>
      <c r="U53" s="38"/>
      <c r="V53" s="43"/>
      <c r="W53" s="71"/>
      <c r="X53" s="39"/>
      <c r="Y53" s="43"/>
      <c r="Z53" s="75"/>
      <c r="AA53" s="39"/>
      <c r="AB53" s="75"/>
      <c r="AC53" s="39"/>
      <c r="AD53" s="44"/>
      <c r="AE53" s="63"/>
      <c r="AF53" s="63"/>
      <c r="AG53" s="44"/>
      <c r="AH53" s="63"/>
      <c r="AI53" s="63"/>
      <c r="AJ53" s="46"/>
      <c r="AK53" s="47"/>
      <c r="AL53" s="48"/>
      <c r="AM53" s="49"/>
      <c r="AN53" s="64"/>
      <c r="AO53" s="46"/>
      <c r="AP53" s="75"/>
      <c r="AQ53" s="66"/>
      <c r="AR53" s="53" t="str">
        <f>$BT53&amp;" "&amp;$BU53&amp;""&amp;$BV53&amp;""&amp;$BW53&amp;""&amp;$BX53&amp;""&amp;$BY53&amp;""&amp;$BZ53</f>
        <v xml:space="preserve"> </v>
      </c>
      <c r="AS53" s="6"/>
      <c r="AT53" s="6"/>
      <c r="AU53" s="6"/>
      <c r="AV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55" t="str">
        <f t="shared" si="4"/>
        <v/>
      </c>
      <c r="BU53" s="55" t="str">
        <f t="shared" si="5"/>
        <v/>
      </c>
      <c r="BV53" s="55" t="str">
        <f t="shared" si="6"/>
        <v/>
      </c>
      <c r="BW53" s="55" t="str">
        <f t="shared" si="7"/>
        <v/>
      </c>
      <c r="BX53" s="55" t="str">
        <f t="shared" si="8"/>
        <v/>
      </c>
      <c r="BY53" s="55" t="str">
        <f t="shared" si="9"/>
        <v/>
      </c>
      <c r="BZ53" s="67" t="str">
        <f t="shared" si="10"/>
        <v/>
      </c>
      <c r="CA53" s="58"/>
      <c r="CB53" s="59">
        <f t="shared" si="11"/>
        <v>0</v>
      </c>
      <c r="CC53" s="59">
        <f t="shared" si="12"/>
        <v>0</v>
      </c>
      <c r="CD53" s="59">
        <f t="shared" si="13"/>
        <v>0</v>
      </c>
      <c r="CE53" s="59">
        <f t="shared" si="14"/>
        <v>0</v>
      </c>
      <c r="CF53" s="59">
        <f t="shared" si="15"/>
        <v>0</v>
      </c>
      <c r="CG53" s="59" t="str">
        <f t="shared" si="16"/>
        <v/>
      </c>
      <c r="CH53" s="59">
        <f t="shared" si="17"/>
        <v>0</v>
      </c>
      <c r="DC53" s="18"/>
      <c r="DD53" s="18"/>
    </row>
    <row r="54" spans="1:108" s="17" customFormat="1" ht="11.25" x14ac:dyDescent="0.15">
      <c r="A54" s="60" t="s">
        <v>88</v>
      </c>
      <c r="B54" s="32">
        <f t="shared" si="1"/>
        <v>355</v>
      </c>
      <c r="C54" s="38">
        <v>63</v>
      </c>
      <c r="D54" s="41">
        <v>21</v>
      </c>
      <c r="E54" s="41">
        <v>8</v>
      </c>
      <c r="F54" s="41">
        <v>18</v>
      </c>
      <c r="G54" s="62">
        <v>188</v>
      </c>
      <c r="H54" s="62">
        <v>57</v>
      </c>
      <c r="I54" s="38">
        <v>84</v>
      </c>
      <c r="J54" s="39">
        <v>271</v>
      </c>
      <c r="K54" s="38">
        <v>151</v>
      </c>
      <c r="L54" s="39">
        <v>204</v>
      </c>
      <c r="M54" s="40">
        <f t="shared" si="2"/>
        <v>40</v>
      </c>
      <c r="N54" s="38">
        <v>4</v>
      </c>
      <c r="O54" s="41">
        <v>27</v>
      </c>
      <c r="P54" s="39">
        <v>9</v>
      </c>
      <c r="Q54" s="42">
        <f t="shared" si="3"/>
        <v>170</v>
      </c>
      <c r="R54" s="38">
        <v>43</v>
      </c>
      <c r="S54" s="41">
        <v>56</v>
      </c>
      <c r="T54" s="39">
        <v>71</v>
      </c>
      <c r="U54" s="38">
        <v>39</v>
      </c>
      <c r="V54" s="43">
        <v>123</v>
      </c>
      <c r="W54" s="38">
        <v>21</v>
      </c>
      <c r="X54" s="39">
        <v>58</v>
      </c>
      <c r="Y54" s="43"/>
      <c r="Z54" s="36"/>
      <c r="AA54" s="39">
        <v>22</v>
      </c>
      <c r="AB54" s="36">
        <v>38</v>
      </c>
      <c r="AC54" s="39">
        <v>65</v>
      </c>
      <c r="AD54" s="44"/>
      <c r="AE54" s="63"/>
      <c r="AF54" s="63"/>
      <c r="AG54" s="44"/>
      <c r="AH54" s="63"/>
      <c r="AI54" s="63"/>
      <c r="AJ54" s="46"/>
      <c r="AK54" s="47"/>
      <c r="AL54" s="48"/>
      <c r="AM54" s="49"/>
      <c r="AN54" s="64"/>
      <c r="AO54" s="46"/>
      <c r="AP54" s="65"/>
      <c r="AQ54" s="66"/>
      <c r="AR54" s="53" t="str">
        <f>$BT54&amp;" "&amp;$BU54&amp;""&amp;$BV54&amp;""&amp;$BW54&amp;""&amp;$BX54&amp;""&amp;$BY54&amp;""&amp;$BZ54</f>
        <v xml:space="preserve"> </v>
      </c>
      <c r="AS54" s="6"/>
      <c r="AT54" s="6"/>
      <c r="AU54" s="6"/>
      <c r="AV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55" t="str">
        <f t="shared" si="4"/>
        <v/>
      </c>
      <c r="BU54" s="55" t="str">
        <f t="shared" si="5"/>
        <v/>
      </c>
      <c r="BV54" s="55" t="str">
        <f t="shared" si="6"/>
        <v/>
      </c>
      <c r="BW54" s="55" t="str">
        <f t="shared" si="7"/>
        <v/>
      </c>
      <c r="BX54" s="55" t="str">
        <f t="shared" si="8"/>
        <v/>
      </c>
      <c r="BY54" s="55" t="str">
        <f t="shared" si="9"/>
        <v/>
      </c>
      <c r="BZ54" s="67" t="str">
        <f t="shared" si="10"/>
        <v/>
      </c>
      <c r="CA54" s="58"/>
      <c r="CB54" s="59">
        <f t="shared" si="11"/>
        <v>0</v>
      </c>
      <c r="CC54" s="59">
        <f t="shared" si="12"/>
        <v>0</v>
      </c>
      <c r="CD54" s="59">
        <f t="shared" si="13"/>
        <v>0</v>
      </c>
      <c r="CE54" s="59">
        <f t="shared" si="14"/>
        <v>0</v>
      </c>
      <c r="CF54" s="59">
        <f t="shared" si="15"/>
        <v>0</v>
      </c>
      <c r="CG54" s="59">
        <f t="shared" si="16"/>
        <v>0</v>
      </c>
      <c r="CH54" s="59">
        <f t="shared" si="17"/>
        <v>0</v>
      </c>
      <c r="DC54" s="18"/>
      <c r="DD54" s="18"/>
    </row>
    <row r="55" spans="1:108" s="17" customFormat="1" ht="11.25" x14ac:dyDescent="0.15">
      <c r="A55" s="60" t="s">
        <v>89</v>
      </c>
      <c r="B55" s="32">
        <f t="shared" si="1"/>
        <v>130</v>
      </c>
      <c r="C55" s="38"/>
      <c r="D55" s="41"/>
      <c r="E55" s="41">
        <v>3</v>
      </c>
      <c r="F55" s="41"/>
      <c r="G55" s="62">
        <v>56</v>
      </c>
      <c r="H55" s="62">
        <v>71</v>
      </c>
      <c r="I55" s="38"/>
      <c r="J55" s="39">
        <v>130</v>
      </c>
      <c r="K55" s="38">
        <v>114</v>
      </c>
      <c r="L55" s="39">
        <v>16</v>
      </c>
      <c r="M55" s="40">
        <f t="shared" si="2"/>
        <v>0</v>
      </c>
      <c r="N55" s="38"/>
      <c r="O55" s="41"/>
      <c r="P55" s="39"/>
      <c r="Q55" s="42">
        <f t="shared" si="3"/>
        <v>41</v>
      </c>
      <c r="R55" s="38">
        <v>27</v>
      </c>
      <c r="S55" s="41">
        <v>14</v>
      </c>
      <c r="T55" s="39"/>
      <c r="U55" s="38">
        <v>1</v>
      </c>
      <c r="V55" s="43">
        <v>37</v>
      </c>
      <c r="W55" s="38"/>
      <c r="X55" s="39">
        <v>6</v>
      </c>
      <c r="Y55" s="43"/>
      <c r="Z55" s="36"/>
      <c r="AA55" s="39">
        <v>15</v>
      </c>
      <c r="AB55" s="36"/>
      <c r="AC55" s="39">
        <v>6</v>
      </c>
      <c r="AD55" s="44"/>
      <c r="AE55" s="63"/>
      <c r="AF55" s="63"/>
      <c r="AG55" s="44"/>
      <c r="AH55" s="63"/>
      <c r="AI55" s="63"/>
      <c r="AJ55" s="46"/>
      <c r="AK55" s="47"/>
      <c r="AL55" s="48"/>
      <c r="AM55" s="49"/>
      <c r="AN55" s="64"/>
      <c r="AO55" s="46"/>
      <c r="AP55" s="65"/>
      <c r="AQ55" s="66"/>
      <c r="AR55" s="53" t="str">
        <f>$BT55&amp;" "&amp;$BU55&amp;""&amp;$BV55&amp;""&amp;$BW55&amp;""&amp;$BX55&amp;""&amp;$BY55&amp;""&amp;$BZ55</f>
        <v xml:space="preserve"> </v>
      </c>
      <c r="AS55" s="6"/>
      <c r="AT55" s="6"/>
      <c r="AU55" s="6"/>
      <c r="AV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55" t="str">
        <f t="shared" si="4"/>
        <v/>
      </c>
      <c r="BU55" s="55" t="str">
        <f t="shared" si="5"/>
        <v/>
      </c>
      <c r="BV55" s="55" t="str">
        <f t="shared" si="6"/>
        <v/>
      </c>
      <c r="BW55" s="55" t="str">
        <f t="shared" si="7"/>
        <v/>
      </c>
      <c r="BX55" s="55" t="str">
        <f t="shared" si="8"/>
        <v/>
      </c>
      <c r="BY55" s="55" t="str">
        <f t="shared" si="9"/>
        <v/>
      </c>
      <c r="BZ55" s="67" t="str">
        <f t="shared" si="10"/>
        <v/>
      </c>
      <c r="CA55" s="58"/>
      <c r="CB55" s="59">
        <f t="shared" si="11"/>
        <v>0</v>
      </c>
      <c r="CC55" s="59">
        <f t="shared" si="12"/>
        <v>0</v>
      </c>
      <c r="CD55" s="59">
        <f t="shared" si="13"/>
        <v>0</v>
      </c>
      <c r="CE55" s="59">
        <f t="shared" si="14"/>
        <v>0</v>
      </c>
      <c r="CF55" s="59">
        <f t="shared" si="15"/>
        <v>0</v>
      </c>
      <c r="CG55" s="59">
        <f t="shared" si="16"/>
        <v>0</v>
      </c>
      <c r="CH55" s="59">
        <f t="shared" si="17"/>
        <v>0</v>
      </c>
      <c r="DC55" s="18"/>
      <c r="DD55" s="18"/>
    </row>
    <row r="56" spans="1:108" s="17" customFormat="1" ht="11.25" x14ac:dyDescent="0.15">
      <c r="A56" s="77" t="s">
        <v>90</v>
      </c>
      <c r="B56" s="78">
        <f t="shared" si="1"/>
        <v>0</v>
      </c>
      <c r="C56" s="79"/>
      <c r="D56" s="80"/>
      <c r="E56" s="80"/>
      <c r="F56" s="80"/>
      <c r="G56" s="81"/>
      <c r="H56" s="81"/>
      <c r="I56" s="79"/>
      <c r="J56" s="76"/>
      <c r="K56" s="82"/>
      <c r="L56" s="83"/>
      <c r="M56" s="84">
        <f t="shared" si="2"/>
        <v>0</v>
      </c>
      <c r="N56" s="79"/>
      <c r="O56" s="80"/>
      <c r="P56" s="76"/>
      <c r="Q56" s="85">
        <f t="shared" si="3"/>
        <v>0</v>
      </c>
      <c r="R56" s="79"/>
      <c r="S56" s="80"/>
      <c r="T56" s="76"/>
      <c r="U56" s="79"/>
      <c r="V56" s="86"/>
      <c r="W56" s="87"/>
      <c r="X56" s="88"/>
      <c r="Y56" s="86"/>
      <c r="Z56" s="89"/>
      <c r="AA56" s="88"/>
      <c r="AB56" s="89"/>
      <c r="AC56" s="88"/>
      <c r="AD56" s="44"/>
      <c r="AE56" s="90"/>
      <c r="AF56" s="90"/>
      <c r="AG56" s="44"/>
      <c r="AH56" s="90"/>
      <c r="AI56" s="90"/>
      <c r="AJ56" s="46"/>
      <c r="AK56" s="47"/>
      <c r="AL56" s="48"/>
      <c r="AM56" s="49"/>
      <c r="AN56" s="91"/>
      <c r="AO56" s="46"/>
      <c r="AP56" s="92"/>
      <c r="AQ56" s="93"/>
      <c r="AR56" s="53" t="str">
        <f>$BT56&amp;" "&amp;$BU56&amp;""&amp;$BV56&amp;""&amp;$BW56&amp;""&amp;$BX56&amp;""&amp;$BY56&amp;""&amp;$BZ56</f>
        <v xml:space="preserve"> </v>
      </c>
      <c r="AS56" s="6"/>
      <c r="AT56" s="6"/>
      <c r="AU56" s="6"/>
      <c r="AV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55" t="str">
        <f t="shared" si="4"/>
        <v/>
      </c>
      <c r="BU56" s="55" t="str">
        <f t="shared" si="5"/>
        <v/>
      </c>
      <c r="BV56" s="55" t="str">
        <f t="shared" si="6"/>
        <v/>
      </c>
      <c r="BW56" s="55" t="str">
        <f t="shared" si="7"/>
        <v/>
      </c>
      <c r="BX56" s="55" t="str">
        <f t="shared" si="8"/>
        <v/>
      </c>
      <c r="BY56" s="55" t="str">
        <f t="shared" si="9"/>
        <v/>
      </c>
      <c r="BZ56" s="67" t="str">
        <f t="shared" si="10"/>
        <v/>
      </c>
      <c r="CA56" s="58"/>
      <c r="CB56" s="59">
        <f t="shared" si="11"/>
        <v>0</v>
      </c>
      <c r="CC56" s="59">
        <f t="shared" si="12"/>
        <v>0</v>
      </c>
      <c r="CD56" s="59">
        <f t="shared" si="13"/>
        <v>0</v>
      </c>
      <c r="CE56" s="59">
        <f t="shared" si="14"/>
        <v>0</v>
      </c>
      <c r="CF56" s="59">
        <f t="shared" si="15"/>
        <v>0</v>
      </c>
      <c r="CG56" s="59" t="str">
        <f t="shared" si="16"/>
        <v/>
      </c>
      <c r="CH56" s="59">
        <f t="shared" si="17"/>
        <v>0</v>
      </c>
      <c r="DC56" s="18"/>
      <c r="DD56" s="18"/>
    </row>
    <row r="57" spans="1:108" s="17" customFormat="1" ht="15" customHeight="1" x14ac:dyDescent="0.15">
      <c r="A57" s="25" t="s">
        <v>40</v>
      </c>
      <c r="B57" s="94">
        <f>SUM(B12:B56)</f>
        <v>3623</v>
      </c>
      <c r="C57" s="95">
        <f t="shared" ref="C57:AC57" si="18">SUM(C12:C56)</f>
        <v>507</v>
      </c>
      <c r="D57" s="96">
        <f t="shared" si="18"/>
        <v>102</v>
      </c>
      <c r="E57" s="97">
        <f t="shared" si="18"/>
        <v>111</v>
      </c>
      <c r="F57" s="98">
        <f t="shared" si="18"/>
        <v>135</v>
      </c>
      <c r="G57" s="98">
        <f t="shared" si="18"/>
        <v>1942</v>
      </c>
      <c r="H57" s="98">
        <f t="shared" si="18"/>
        <v>826</v>
      </c>
      <c r="I57" s="95">
        <f t="shared" si="18"/>
        <v>609</v>
      </c>
      <c r="J57" s="99">
        <f t="shared" si="18"/>
        <v>3014</v>
      </c>
      <c r="K57" s="95">
        <f t="shared" si="18"/>
        <v>1308</v>
      </c>
      <c r="L57" s="99">
        <f t="shared" si="18"/>
        <v>2315</v>
      </c>
      <c r="M57" s="95">
        <f t="shared" si="18"/>
        <v>211</v>
      </c>
      <c r="N57" s="95">
        <f t="shared" si="18"/>
        <v>88</v>
      </c>
      <c r="O57" s="96">
        <f t="shared" si="18"/>
        <v>102</v>
      </c>
      <c r="P57" s="100">
        <f t="shared" si="18"/>
        <v>21</v>
      </c>
      <c r="Q57" s="101">
        <f t="shared" si="18"/>
        <v>1336</v>
      </c>
      <c r="R57" s="95">
        <f t="shared" si="18"/>
        <v>422</v>
      </c>
      <c r="S57" s="96">
        <f t="shared" si="18"/>
        <v>712</v>
      </c>
      <c r="T57" s="99">
        <f t="shared" si="18"/>
        <v>202</v>
      </c>
      <c r="U57" s="101">
        <f t="shared" si="18"/>
        <v>290</v>
      </c>
      <c r="V57" s="100">
        <f t="shared" si="18"/>
        <v>174</v>
      </c>
      <c r="W57" s="95">
        <f t="shared" si="18"/>
        <v>121</v>
      </c>
      <c r="X57" s="99">
        <f t="shared" si="18"/>
        <v>494</v>
      </c>
      <c r="Y57" s="100">
        <f t="shared" si="18"/>
        <v>543</v>
      </c>
      <c r="Z57" s="95">
        <f t="shared" si="18"/>
        <v>2</v>
      </c>
      <c r="AA57" s="99">
        <f t="shared" si="18"/>
        <v>102</v>
      </c>
      <c r="AB57" s="95">
        <f t="shared" si="18"/>
        <v>107</v>
      </c>
      <c r="AC57" s="99">
        <f t="shared" si="18"/>
        <v>318</v>
      </c>
      <c r="AD57" s="102"/>
      <c r="AE57" s="101">
        <f>SUM(AE12:AE56)</f>
        <v>181</v>
      </c>
      <c r="AF57" s="95">
        <f>SUM(AF12:AF56)</f>
        <v>0</v>
      </c>
      <c r="AG57" s="102"/>
      <c r="AH57" s="101">
        <f>SUM(AH12:AH56)</f>
        <v>0</v>
      </c>
      <c r="AI57" s="94">
        <f>SUM(AI12:AI56)</f>
        <v>0</v>
      </c>
      <c r="AJ57" s="46"/>
      <c r="AK57" s="101">
        <f>SUM(AK12:AK56)</f>
        <v>0</v>
      </c>
      <c r="AL57" s="94">
        <f>SUM(AL12:AL56)</f>
        <v>0</v>
      </c>
      <c r="AM57" s="102"/>
      <c r="AN57" s="101">
        <f>SUM(AN12:AN56)</f>
        <v>0</v>
      </c>
      <c r="AO57" s="102"/>
      <c r="AP57" s="97">
        <f>SUM(AP12:AP56)</f>
        <v>0</v>
      </c>
      <c r="AQ57" s="99">
        <f>SUM(AQ12:AQ56)</f>
        <v>0</v>
      </c>
      <c r="AR57" s="53" t="str">
        <f>$BT57&amp;" "&amp;$BU57&amp;""&amp;$BV57&amp;""&amp;$BW57&amp;""&amp;$BX57&amp;""&amp;$BY57&amp;""&amp;$BZ57</f>
        <v xml:space="preserve"> </v>
      </c>
      <c r="AS57" s="6"/>
      <c r="AT57" s="6"/>
      <c r="AU57" s="6"/>
      <c r="AV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55" t="str">
        <f t="shared" si="4"/>
        <v/>
      </c>
      <c r="BU57" s="55" t="str">
        <f t="shared" si="5"/>
        <v/>
      </c>
      <c r="BV57" s="55" t="str">
        <f t="shared" si="6"/>
        <v/>
      </c>
      <c r="BW57" s="55" t="str">
        <f t="shared" si="7"/>
        <v/>
      </c>
      <c r="BX57" s="55" t="str">
        <f t="shared" si="8"/>
        <v/>
      </c>
      <c r="BY57" s="55" t="str">
        <f t="shared" si="9"/>
        <v/>
      </c>
      <c r="BZ57" s="67" t="str">
        <f t="shared" si="10"/>
        <v/>
      </c>
      <c r="CA57" s="58"/>
      <c r="CB57" s="59">
        <f t="shared" si="11"/>
        <v>0</v>
      </c>
      <c r="CC57" s="59">
        <f t="shared" si="12"/>
        <v>0</v>
      </c>
      <c r="CD57" s="59">
        <f t="shared" si="13"/>
        <v>0</v>
      </c>
      <c r="CE57" s="59">
        <f t="shared" si="14"/>
        <v>0</v>
      </c>
      <c r="CF57" s="59">
        <f t="shared" si="15"/>
        <v>0</v>
      </c>
      <c r="CG57" s="59">
        <f t="shared" si="16"/>
        <v>0</v>
      </c>
      <c r="CH57" s="59">
        <f t="shared" si="17"/>
        <v>0</v>
      </c>
      <c r="DC57" s="18"/>
      <c r="DD57" s="18"/>
    </row>
    <row r="58" spans="1:108" s="17" customFormat="1" ht="30" customHeight="1" x14ac:dyDescent="0.2">
      <c r="A58" s="103" t="s">
        <v>91</v>
      </c>
      <c r="B58" s="103"/>
      <c r="C58" s="103"/>
      <c r="D58" s="103"/>
      <c r="E58" s="103"/>
      <c r="F58" s="103"/>
      <c r="G58" s="103"/>
      <c r="H58" s="103"/>
      <c r="I58" s="103"/>
      <c r="J58" s="73"/>
      <c r="K58" s="73"/>
      <c r="L58" s="73"/>
      <c r="M58" s="104"/>
      <c r="N58" s="104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104"/>
      <c r="AD58" s="6"/>
      <c r="AE58" s="6"/>
      <c r="AF58" s="104"/>
      <c r="AG58" s="6"/>
      <c r="AH58" s="6"/>
      <c r="AI58" s="104"/>
      <c r="AJ58" s="6"/>
      <c r="AK58" s="6"/>
      <c r="AL58" s="104"/>
      <c r="AM58" s="104"/>
      <c r="AN58" s="104"/>
      <c r="AO58" s="6"/>
      <c r="AP58" s="6"/>
      <c r="AQ58" s="6"/>
      <c r="AR58" s="6"/>
      <c r="AS58" s="6"/>
      <c r="AT58" s="6"/>
      <c r="AU58" s="6"/>
      <c r="AV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DC58" s="18"/>
      <c r="DD58" s="18"/>
    </row>
    <row r="59" spans="1:108" s="17" customFormat="1" ht="14.25" customHeight="1" x14ac:dyDescent="0.1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04"/>
      <c r="AB59" s="6"/>
      <c r="AC59" s="6"/>
      <c r="AD59" s="104"/>
      <c r="AE59" s="6"/>
      <c r="AF59" s="6"/>
      <c r="AG59" s="104"/>
      <c r="AH59" s="6"/>
      <c r="AI59" s="6"/>
      <c r="AJ59" s="104"/>
      <c r="AK59" s="6"/>
      <c r="AL59" s="6"/>
      <c r="AM59" s="6"/>
      <c r="AN59" s="6"/>
      <c r="AO59" s="6"/>
      <c r="AP59" s="6"/>
      <c r="AQ59" s="6"/>
      <c r="AR59" s="3"/>
      <c r="AS59" s="6"/>
      <c r="AT59" s="6"/>
      <c r="AU59" s="6"/>
      <c r="AV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DC59" s="18"/>
      <c r="DD59" s="18"/>
    </row>
    <row r="60" spans="1:108" s="17" customFormat="1" x14ac:dyDescent="0.15">
      <c r="A60" s="1528"/>
      <c r="B60" s="1513"/>
      <c r="C60" s="105" t="s">
        <v>97</v>
      </c>
      <c r="D60" s="105" t="s">
        <v>30</v>
      </c>
      <c r="E60" s="105" t="s">
        <v>31</v>
      </c>
      <c r="F60" s="105" t="s">
        <v>32</v>
      </c>
      <c r="G60" s="105" t="s">
        <v>33</v>
      </c>
      <c r="H60" s="105" t="s">
        <v>34</v>
      </c>
      <c r="I60" s="105" t="s">
        <v>98</v>
      </c>
      <c r="J60" s="105" t="s">
        <v>39</v>
      </c>
      <c r="K60" s="1529"/>
      <c r="L60" s="1529"/>
      <c r="M60" s="3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"/>
      <c r="AB60" s="6"/>
      <c r="AC60" s="6"/>
      <c r="AD60" s="104"/>
      <c r="AE60" s="6"/>
      <c r="AF60" s="6"/>
      <c r="AG60" s="104"/>
      <c r="AH60" s="6"/>
      <c r="AI60" s="6"/>
      <c r="AJ60" s="104"/>
      <c r="AK60" s="6"/>
      <c r="AL60" s="6"/>
      <c r="AM60" s="6"/>
      <c r="AN60" s="6"/>
      <c r="AO60" s="3"/>
      <c r="AP60" s="3"/>
      <c r="AQ60" s="3"/>
      <c r="AR60" s="3"/>
      <c r="AS60" s="6"/>
      <c r="AT60" s="6"/>
      <c r="AU60" s="6"/>
      <c r="AV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DC60" s="18"/>
      <c r="DD60" s="18"/>
    </row>
    <row r="61" spans="1:108" s="17" customFormat="1" ht="15" customHeight="1" x14ac:dyDescent="0.15">
      <c r="A61" s="106" t="s">
        <v>99</v>
      </c>
      <c r="B61" s="107">
        <f t="shared" ref="B61:B69" si="19">SUM(C61:H61)</f>
        <v>396</v>
      </c>
      <c r="C61" s="108">
        <v>2</v>
      </c>
      <c r="D61" s="108"/>
      <c r="E61" s="108">
        <v>10</v>
      </c>
      <c r="F61" s="108">
        <v>30</v>
      </c>
      <c r="G61" s="108">
        <v>229</v>
      </c>
      <c r="H61" s="108">
        <v>125</v>
      </c>
      <c r="I61" s="108">
        <v>194</v>
      </c>
      <c r="J61" s="108">
        <v>202</v>
      </c>
      <c r="K61" s="108">
        <v>396</v>
      </c>
      <c r="L61" s="108">
        <v>373</v>
      </c>
      <c r="M61" s="53" t="str">
        <f t="shared" ref="M61:M70" si="20">$BT61&amp;" "&amp;$BU61&amp;""&amp;$BV61&amp;""</f>
        <v xml:space="preserve"> </v>
      </c>
      <c r="N61" s="6"/>
      <c r="O61" s="3"/>
      <c r="P61" s="6"/>
      <c r="Q61" s="3"/>
      <c r="R61" s="3"/>
      <c r="S61" s="3"/>
      <c r="T61" s="3"/>
      <c r="U61" s="3"/>
      <c r="V61" s="3"/>
      <c r="W61" s="3"/>
      <c r="X61" s="3"/>
      <c r="Y61" s="54"/>
      <c r="Z61" s="6"/>
      <c r="AA61" s="6"/>
      <c r="AB61" s="6"/>
      <c r="AC61" s="2"/>
      <c r="AD61" s="2"/>
      <c r="AE61" s="3"/>
      <c r="AF61" s="3"/>
      <c r="AG61" s="2"/>
      <c r="AH61" s="30"/>
      <c r="AI61" s="3"/>
      <c r="AJ61" s="2"/>
      <c r="AK61" s="30"/>
      <c r="AL61" s="3"/>
      <c r="AM61" s="3"/>
      <c r="AN61" s="3"/>
      <c r="AO61" s="2"/>
      <c r="AP61" s="3"/>
      <c r="AQ61" s="3"/>
      <c r="AR61" s="3"/>
      <c r="AS61" s="3"/>
      <c r="AT61" s="3"/>
      <c r="AU61" s="3"/>
      <c r="AV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55" t="str">
        <f>IF($B61&lt;&gt;($I61+$J61)," El número de consultas según sexo NO puede ser diferente al Total.","")</f>
        <v/>
      </c>
      <c r="BU61" s="55" t="str">
        <f>IF($B61=0,"",IF(($K61)="",IF($B61="",""," No olvide escribir la columna Beneficiarios."),""))</f>
        <v/>
      </c>
      <c r="BV61" s="55" t="str">
        <f>IF($B61&lt;($K61)," El número de Beneficiarios NO puede ser mayor que el Total.","")</f>
        <v/>
      </c>
      <c r="BW61" s="6"/>
      <c r="BX61" s="6"/>
      <c r="BY61" s="6"/>
      <c r="BZ61" s="6"/>
      <c r="CA61" s="6"/>
      <c r="CB61" s="109">
        <f>IF($B61&lt;&gt;($I61+$J61),1,0)</f>
        <v>0</v>
      </c>
      <c r="CC61" s="109">
        <f>IF($B61&lt;($K61),1,0)</f>
        <v>0</v>
      </c>
      <c r="CD61" s="109">
        <f>IF($B61=0,"",IF(($K61)="",IF($B61="","",1),0))</f>
        <v>0</v>
      </c>
      <c r="CE61" s="6"/>
      <c r="CF61" s="6"/>
      <c r="DC61" s="18"/>
      <c r="DD61" s="18"/>
    </row>
    <row r="62" spans="1:108" s="17" customFormat="1" ht="15" customHeight="1" x14ac:dyDescent="0.15">
      <c r="A62" s="110" t="s">
        <v>100</v>
      </c>
      <c r="B62" s="111">
        <f t="shared" si="19"/>
        <v>289</v>
      </c>
      <c r="C62" s="63"/>
      <c r="D62" s="63">
        <v>4</v>
      </c>
      <c r="E62" s="63">
        <v>30</v>
      </c>
      <c r="F62" s="63">
        <v>63</v>
      </c>
      <c r="G62" s="63">
        <v>191</v>
      </c>
      <c r="H62" s="63">
        <v>1</v>
      </c>
      <c r="I62" s="63">
        <v>1</v>
      </c>
      <c r="J62" s="63">
        <v>288</v>
      </c>
      <c r="K62" s="63">
        <v>289</v>
      </c>
      <c r="L62" s="63">
        <v>289</v>
      </c>
      <c r="M62" s="53" t="str">
        <f t="shared" si="20"/>
        <v xml:space="preserve"> </v>
      </c>
      <c r="N62" s="6"/>
      <c r="O62" s="3"/>
      <c r="P62" s="6"/>
      <c r="Q62" s="3"/>
      <c r="R62" s="3"/>
      <c r="S62" s="3"/>
      <c r="T62" s="3"/>
      <c r="U62" s="3"/>
      <c r="V62" s="3"/>
      <c r="W62" s="3"/>
      <c r="X62" s="3"/>
      <c r="Y62" s="54"/>
      <c r="Z62" s="6"/>
      <c r="AA62" s="6"/>
      <c r="AB62" s="6"/>
      <c r="AC62" s="2"/>
      <c r="AD62" s="2"/>
      <c r="AE62" s="3"/>
      <c r="AF62" s="3"/>
      <c r="AG62" s="2"/>
      <c r="AH62" s="30"/>
      <c r="AI62" s="3"/>
      <c r="AJ62" s="2"/>
      <c r="AK62" s="30"/>
      <c r="AL62" s="3"/>
      <c r="AM62" s="3"/>
      <c r="AN62" s="3"/>
      <c r="AO62" s="2"/>
      <c r="AP62" s="3"/>
      <c r="AQ62" s="3"/>
      <c r="AR62" s="3"/>
      <c r="AS62" s="3"/>
      <c r="AT62" s="3"/>
      <c r="AU62" s="3"/>
      <c r="AV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55" t="str">
        <f t="shared" ref="BT62:BT70" si="21">IF($B62&lt;&gt;($I62+$J62)," El número de consultas según sexo NO puede ser diferente al Total.","")</f>
        <v/>
      </c>
      <c r="BU62" s="55" t="str">
        <f t="shared" ref="BU62:BU70" si="22">IF($B62=0,"",IF(($K62)="",IF($B62="",""," No olvide escribir la columna Beneficiarios."),""))</f>
        <v/>
      </c>
      <c r="BV62" s="55" t="str">
        <f t="shared" ref="BV62:BV70" si="23">IF($B62&lt;($K62)," El número de Beneficiarios NO puede ser mayor que el Total.","")</f>
        <v/>
      </c>
      <c r="BW62" s="6"/>
      <c r="BX62" s="6"/>
      <c r="BY62" s="6"/>
      <c r="BZ62" s="6"/>
      <c r="CA62" s="6"/>
      <c r="CB62" s="109">
        <f t="shared" ref="CB62:CB70" si="24">IF($B62&lt;&gt;($I62+$J62),1,0)</f>
        <v>0</v>
      </c>
      <c r="CC62" s="109">
        <f t="shared" ref="CC62:CC70" si="25">IF($B62&lt;($K62),1,0)</f>
        <v>0</v>
      </c>
      <c r="CD62" s="109">
        <f t="shared" ref="CD62:CD70" si="26">IF($B62=0,"",IF(($K62)="",IF($B62="","",1),0))</f>
        <v>0</v>
      </c>
      <c r="CE62" s="6"/>
      <c r="CF62" s="6"/>
      <c r="DC62" s="18"/>
      <c r="DD62" s="18"/>
    </row>
    <row r="63" spans="1:108" s="17" customFormat="1" ht="15" customHeight="1" x14ac:dyDescent="0.15">
      <c r="A63" s="110" t="s">
        <v>101</v>
      </c>
      <c r="B63" s="111">
        <f t="shared" si="19"/>
        <v>359</v>
      </c>
      <c r="C63" s="63">
        <v>108</v>
      </c>
      <c r="D63" s="63">
        <v>40</v>
      </c>
      <c r="E63" s="63">
        <v>18</v>
      </c>
      <c r="F63" s="63">
        <v>8</v>
      </c>
      <c r="G63" s="63">
        <v>117</v>
      </c>
      <c r="H63" s="63">
        <v>68</v>
      </c>
      <c r="I63" s="63">
        <v>133</v>
      </c>
      <c r="J63" s="63">
        <v>226</v>
      </c>
      <c r="K63" s="63">
        <v>359</v>
      </c>
      <c r="L63" s="63">
        <v>310</v>
      </c>
      <c r="M63" s="53" t="str">
        <f t="shared" si="20"/>
        <v xml:space="preserve"> </v>
      </c>
      <c r="N63" s="6"/>
      <c r="O63" s="3"/>
      <c r="P63" s="6"/>
      <c r="Q63" s="3"/>
      <c r="R63" s="3"/>
      <c r="S63" s="3"/>
      <c r="T63" s="3"/>
      <c r="U63" s="3"/>
      <c r="V63" s="3"/>
      <c r="W63" s="3"/>
      <c r="X63" s="3"/>
      <c r="Y63" s="54"/>
      <c r="Z63" s="6"/>
      <c r="AA63" s="6"/>
      <c r="AB63" s="6"/>
      <c r="AC63" s="2"/>
      <c r="AD63" s="2"/>
      <c r="AE63" s="3"/>
      <c r="AF63" s="3"/>
      <c r="AG63" s="2"/>
      <c r="AH63" s="30"/>
      <c r="AI63" s="3"/>
      <c r="AJ63" s="2"/>
      <c r="AK63" s="30"/>
      <c r="AL63" s="3"/>
      <c r="AM63" s="3"/>
      <c r="AN63" s="3"/>
      <c r="AO63" s="2"/>
      <c r="AP63" s="3"/>
      <c r="AQ63" s="3"/>
      <c r="AR63" s="3"/>
      <c r="AS63" s="3"/>
      <c r="AT63" s="3"/>
      <c r="AU63" s="3"/>
      <c r="AV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55" t="str">
        <f t="shared" si="21"/>
        <v/>
      </c>
      <c r="BU63" s="55" t="str">
        <f t="shared" si="22"/>
        <v/>
      </c>
      <c r="BV63" s="55" t="str">
        <f t="shared" si="23"/>
        <v/>
      </c>
      <c r="BW63" s="6"/>
      <c r="BX63" s="6"/>
      <c r="BY63" s="6"/>
      <c r="BZ63" s="6"/>
      <c r="CA63" s="6"/>
      <c r="CB63" s="109">
        <f t="shared" si="24"/>
        <v>0</v>
      </c>
      <c r="CC63" s="109">
        <f>IF($B63&lt;($K63),1,0)</f>
        <v>0</v>
      </c>
      <c r="CD63" s="109">
        <f t="shared" si="26"/>
        <v>0</v>
      </c>
      <c r="CE63" s="6"/>
      <c r="CF63" s="6"/>
      <c r="DC63" s="18"/>
      <c r="DD63" s="18"/>
    </row>
    <row r="64" spans="1:108" s="17" customFormat="1" ht="15" customHeight="1" x14ac:dyDescent="0.15">
      <c r="A64" s="112" t="s">
        <v>102</v>
      </c>
      <c r="B64" s="40">
        <f t="shared" si="19"/>
        <v>0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53" t="str">
        <f t="shared" si="20"/>
        <v xml:space="preserve"> </v>
      </c>
      <c r="N64" s="6"/>
      <c r="O64" s="3"/>
      <c r="P64" s="6"/>
      <c r="Q64" s="3"/>
      <c r="R64" s="3"/>
      <c r="S64" s="3"/>
      <c r="T64" s="3"/>
      <c r="U64" s="3"/>
      <c r="V64" s="3"/>
      <c r="W64" s="3"/>
      <c r="X64" s="3"/>
      <c r="Y64" s="54"/>
      <c r="Z64" s="6"/>
      <c r="AA64" s="6"/>
      <c r="AB64" s="6"/>
      <c r="AC64" s="2"/>
      <c r="AD64" s="2"/>
      <c r="AE64" s="3"/>
      <c r="AF64" s="3"/>
      <c r="AG64" s="2"/>
      <c r="AH64" s="30"/>
      <c r="AI64" s="3"/>
      <c r="AJ64" s="2"/>
      <c r="AK64" s="30"/>
      <c r="AL64" s="3"/>
      <c r="AM64" s="3"/>
      <c r="AN64" s="3"/>
      <c r="AO64" s="2"/>
      <c r="AP64" s="3"/>
      <c r="AQ64" s="3"/>
      <c r="AR64" s="3"/>
      <c r="AS64" s="3"/>
      <c r="AT64" s="3"/>
      <c r="AU64" s="3"/>
      <c r="AV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55" t="str">
        <f t="shared" si="21"/>
        <v/>
      </c>
      <c r="BU64" s="55" t="str">
        <f t="shared" si="22"/>
        <v/>
      </c>
      <c r="BV64" s="55" t="str">
        <f t="shared" si="23"/>
        <v/>
      </c>
      <c r="BW64" s="6"/>
      <c r="BX64" s="6"/>
      <c r="BY64" s="6"/>
      <c r="BZ64" s="6"/>
      <c r="CA64" s="6"/>
      <c r="CB64" s="109">
        <f t="shared" si="24"/>
        <v>0</v>
      </c>
      <c r="CC64" s="109">
        <f t="shared" si="25"/>
        <v>0</v>
      </c>
      <c r="CD64" s="109" t="str">
        <f t="shared" si="26"/>
        <v/>
      </c>
      <c r="CE64" s="6"/>
      <c r="CF64" s="6"/>
      <c r="DC64" s="18"/>
      <c r="DD64" s="18"/>
    </row>
    <row r="65" spans="1:108" s="17" customFormat="1" ht="15" customHeight="1" x14ac:dyDescent="0.15">
      <c r="A65" s="112" t="s">
        <v>103</v>
      </c>
      <c r="B65" s="111">
        <f t="shared" si="19"/>
        <v>13</v>
      </c>
      <c r="C65" s="63">
        <v>12</v>
      </c>
      <c r="D65" s="63">
        <v>1</v>
      </c>
      <c r="E65" s="63"/>
      <c r="F65" s="63"/>
      <c r="G65" s="63"/>
      <c r="H65" s="63"/>
      <c r="I65" s="63"/>
      <c r="J65" s="63">
        <v>13</v>
      </c>
      <c r="K65" s="63">
        <v>13</v>
      </c>
      <c r="L65" s="63">
        <v>12</v>
      </c>
      <c r="M65" s="53" t="str">
        <f t="shared" si="20"/>
        <v xml:space="preserve"> </v>
      </c>
      <c r="N65" s="6"/>
      <c r="O65" s="3"/>
      <c r="P65" s="6"/>
      <c r="Q65" s="3"/>
      <c r="R65" s="3"/>
      <c r="S65" s="3"/>
      <c r="T65" s="3"/>
      <c r="U65" s="3"/>
      <c r="V65" s="3"/>
      <c r="W65" s="3"/>
      <c r="X65" s="3"/>
      <c r="Y65" s="54"/>
      <c r="Z65" s="6"/>
      <c r="AA65" s="6"/>
      <c r="AB65" s="6"/>
      <c r="AC65" s="2"/>
      <c r="AD65" s="2"/>
      <c r="AE65" s="3"/>
      <c r="AF65" s="3"/>
      <c r="AG65" s="2"/>
      <c r="AH65" s="30"/>
      <c r="AI65" s="3"/>
      <c r="AJ65" s="2"/>
      <c r="AK65" s="30"/>
      <c r="AL65" s="3"/>
      <c r="AM65" s="3"/>
      <c r="AN65" s="3"/>
      <c r="AO65" s="2"/>
      <c r="AP65" s="3"/>
      <c r="AQ65" s="3"/>
      <c r="AR65" s="3"/>
      <c r="AS65" s="3"/>
      <c r="AT65" s="3"/>
      <c r="AU65" s="3"/>
      <c r="AV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55" t="str">
        <f t="shared" si="21"/>
        <v/>
      </c>
      <c r="BU65" s="55" t="str">
        <f t="shared" si="22"/>
        <v/>
      </c>
      <c r="BV65" s="55" t="str">
        <f t="shared" si="23"/>
        <v/>
      </c>
      <c r="BW65" s="6"/>
      <c r="BX65" s="6"/>
      <c r="BY65" s="6"/>
      <c r="BZ65" s="6"/>
      <c r="CA65" s="6"/>
      <c r="CB65" s="109">
        <f t="shared" si="24"/>
        <v>0</v>
      </c>
      <c r="CC65" s="109">
        <f t="shared" si="25"/>
        <v>0</v>
      </c>
      <c r="CD65" s="109">
        <f t="shared" si="26"/>
        <v>0</v>
      </c>
      <c r="CE65" s="6"/>
      <c r="CF65" s="6"/>
      <c r="DC65" s="18"/>
      <c r="DD65" s="18"/>
    </row>
    <row r="66" spans="1:108" s="17" customFormat="1" ht="15" customHeight="1" x14ac:dyDescent="0.15">
      <c r="A66" s="113" t="s">
        <v>104</v>
      </c>
      <c r="B66" s="40">
        <f t="shared" si="19"/>
        <v>0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53" t="str">
        <f t="shared" si="20"/>
        <v xml:space="preserve"> </v>
      </c>
      <c r="N66" s="6"/>
      <c r="O66" s="3"/>
      <c r="P66" s="6"/>
      <c r="Q66" s="3"/>
      <c r="R66" s="3"/>
      <c r="S66" s="3"/>
      <c r="T66" s="3"/>
      <c r="U66" s="3"/>
      <c r="V66" s="3"/>
      <c r="W66" s="3"/>
      <c r="X66" s="3"/>
      <c r="Y66" s="54"/>
      <c r="Z66" s="6"/>
      <c r="AA66" s="6"/>
      <c r="AB66" s="6"/>
      <c r="AC66" s="2"/>
      <c r="AD66" s="2"/>
      <c r="AE66" s="3"/>
      <c r="AF66" s="3"/>
      <c r="AG66" s="2"/>
      <c r="AH66" s="30"/>
      <c r="AI66" s="3"/>
      <c r="AJ66" s="2"/>
      <c r="AK66" s="30"/>
      <c r="AL66" s="3"/>
      <c r="AM66" s="3"/>
      <c r="AN66" s="3"/>
      <c r="AO66" s="2"/>
      <c r="AP66" s="3"/>
      <c r="AQ66" s="3"/>
      <c r="AR66" s="3"/>
      <c r="AS66" s="3"/>
      <c r="AT66" s="3"/>
      <c r="AU66" s="3"/>
      <c r="AV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55" t="str">
        <f t="shared" si="21"/>
        <v/>
      </c>
      <c r="BU66" s="55" t="str">
        <f t="shared" si="22"/>
        <v/>
      </c>
      <c r="BV66" s="55" t="str">
        <f t="shared" si="23"/>
        <v/>
      </c>
      <c r="BW66" s="6"/>
      <c r="BX66" s="6"/>
      <c r="BY66" s="6"/>
      <c r="BZ66" s="6"/>
      <c r="CA66" s="6"/>
      <c r="CB66" s="109">
        <f t="shared" si="24"/>
        <v>0</v>
      </c>
      <c r="CC66" s="109">
        <f t="shared" si="25"/>
        <v>0</v>
      </c>
      <c r="CD66" s="109" t="str">
        <f t="shared" si="26"/>
        <v/>
      </c>
      <c r="CE66" s="6"/>
      <c r="CF66" s="6"/>
      <c r="DC66" s="18"/>
      <c r="DD66" s="18"/>
    </row>
    <row r="67" spans="1:108" s="17" customFormat="1" ht="15" customHeight="1" x14ac:dyDescent="0.15">
      <c r="A67" s="112" t="s">
        <v>105</v>
      </c>
      <c r="B67" s="40">
        <f t="shared" si="19"/>
        <v>0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53" t="str">
        <f t="shared" si="20"/>
        <v xml:space="preserve"> </v>
      </c>
      <c r="N67" s="6"/>
      <c r="O67" s="3"/>
      <c r="P67" s="6"/>
      <c r="Q67" s="3"/>
      <c r="R67" s="3"/>
      <c r="S67" s="3"/>
      <c r="T67" s="3"/>
      <c r="U67" s="3"/>
      <c r="V67" s="3"/>
      <c r="W67" s="3"/>
      <c r="X67" s="3"/>
      <c r="Y67" s="54"/>
      <c r="Z67" s="6"/>
      <c r="AA67" s="6"/>
      <c r="AB67" s="6"/>
      <c r="AC67" s="2"/>
      <c r="AD67" s="2"/>
      <c r="AE67" s="3"/>
      <c r="AF67" s="3"/>
      <c r="AG67" s="2"/>
      <c r="AH67" s="30"/>
      <c r="AI67" s="3"/>
      <c r="AJ67" s="2"/>
      <c r="AK67" s="30"/>
      <c r="AL67" s="3"/>
      <c r="AM67" s="3"/>
      <c r="AN67" s="3"/>
      <c r="AO67" s="2"/>
      <c r="AP67" s="3"/>
      <c r="AQ67" s="3"/>
      <c r="AR67" s="3"/>
      <c r="AS67" s="3"/>
      <c r="AT67" s="3"/>
      <c r="AU67" s="3"/>
      <c r="AV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55" t="str">
        <f t="shared" si="21"/>
        <v/>
      </c>
      <c r="BU67" s="55" t="str">
        <f t="shared" si="22"/>
        <v/>
      </c>
      <c r="BV67" s="55" t="str">
        <f t="shared" si="23"/>
        <v/>
      </c>
      <c r="BW67" s="6"/>
      <c r="BX67" s="6"/>
      <c r="BY67" s="6"/>
      <c r="BZ67" s="6"/>
      <c r="CA67" s="6"/>
      <c r="CB67" s="109">
        <f t="shared" si="24"/>
        <v>0</v>
      </c>
      <c r="CC67" s="109">
        <f t="shared" si="25"/>
        <v>0</v>
      </c>
      <c r="CD67" s="109" t="str">
        <f t="shared" si="26"/>
        <v/>
      </c>
      <c r="CE67" s="6"/>
      <c r="CF67" s="6"/>
      <c r="DC67" s="18"/>
      <c r="DD67" s="18"/>
    </row>
    <row r="68" spans="1:108" s="17" customFormat="1" ht="15" customHeight="1" x14ac:dyDescent="0.15">
      <c r="A68" s="114" t="s">
        <v>106</v>
      </c>
      <c r="B68" s="40">
        <f t="shared" si="19"/>
        <v>57</v>
      </c>
      <c r="C68" s="63">
        <v>1</v>
      </c>
      <c r="D68" s="63"/>
      <c r="E68" s="63"/>
      <c r="F68" s="63"/>
      <c r="G68" s="63"/>
      <c r="H68" s="63">
        <v>56</v>
      </c>
      <c r="I68" s="63">
        <v>22</v>
      </c>
      <c r="J68" s="63">
        <v>35</v>
      </c>
      <c r="K68" s="63">
        <v>57</v>
      </c>
      <c r="L68" s="63">
        <v>0</v>
      </c>
      <c r="M68" s="53" t="str">
        <f t="shared" si="20"/>
        <v xml:space="preserve"> </v>
      </c>
      <c r="N68" s="6"/>
      <c r="O68" s="3"/>
      <c r="P68" s="6"/>
      <c r="Q68" s="3"/>
      <c r="R68" s="3"/>
      <c r="S68" s="3"/>
      <c r="T68" s="3"/>
      <c r="U68" s="3"/>
      <c r="V68" s="3"/>
      <c r="W68" s="3"/>
      <c r="X68" s="3"/>
      <c r="Y68" s="54"/>
      <c r="Z68" s="6"/>
      <c r="AA68" s="6"/>
      <c r="AB68" s="6"/>
      <c r="AC68" s="2"/>
      <c r="AD68" s="2"/>
      <c r="AE68" s="3"/>
      <c r="AF68" s="3"/>
      <c r="AG68" s="2"/>
      <c r="AH68" s="30"/>
      <c r="AI68" s="3"/>
      <c r="AJ68" s="2"/>
      <c r="AK68" s="30"/>
      <c r="AL68" s="3"/>
      <c r="AM68" s="3"/>
      <c r="AN68" s="3"/>
      <c r="AO68" s="2"/>
      <c r="AP68" s="3"/>
      <c r="AQ68" s="3"/>
      <c r="AR68" s="3"/>
      <c r="AS68" s="3"/>
      <c r="AT68" s="3"/>
      <c r="AU68" s="3"/>
      <c r="AV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55" t="str">
        <f t="shared" si="21"/>
        <v/>
      </c>
      <c r="BU68" s="55" t="str">
        <f t="shared" si="22"/>
        <v/>
      </c>
      <c r="BV68" s="55" t="str">
        <f t="shared" si="23"/>
        <v/>
      </c>
      <c r="BW68" s="6"/>
      <c r="BX68" s="6"/>
      <c r="BY68" s="6"/>
      <c r="BZ68" s="6"/>
      <c r="CA68" s="6"/>
      <c r="CB68" s="109">
        <f t="shared" si="24"/>
        <v>0</v>
      </c>
      <c r="CC68" s="109">
        <f t="shared" si="25"/>
        <v>0</v>
      </c>
      <c r="CD68" s="109">
        <f t="shared" si="26"/>
        <v>0</v>
      </c>
      <c r="CE68" s="6"/>
      <c r="CF68" s="6"/>
      <c r="DC68" s="18"/>
      <c r="DD68" s="18"/>
    </row>
    <row r="69" spans="1:108" s="17" customFormat="1" ht="15" customHeight="1" x14ac:dyDescent="0.15">
      <c r="A69" s="115" t="s">
        <v>107</v>
      </c>
      <c r="B69" s="116">
        <f t="shared" si="19"/>
        <v>0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53" t="str">
        <f t="shared" si="20"/>
        <v xml:space="preserve"> </v>
      </c>
      <c r="N69" s="6"/>
      <c r="O69" s="3"/>
      <c r="P69" s="6"/>
      <c r="Q69" s="3"/>
      <c r="R69" s="3"/>
      <c r="S69" s="3"/>
      <c r="T69" s="3"/>
      <c r="U69" s="3"/>
      <c r="V69" s="3"/>
      <c r="W69" s="3"/>
      <c r="X69" s="3"/>
      <c r="Y69" s="54"/>
      <c r="Z69" s="6"/>
      <c r="AA69" s="6"/>
      <c r="AB69" s="6"/>
      <c r="AC69" s="2"/>
      <c r="AD69" s="2"/>
      <c r="AE69" s="3"/>
      <c r="AF69" s="3"/>
      <c r="AG69" s="2"/>
      <c r="AH69" s="30"/>
      <c r="AI69" s="3"/>
      <c r="AJ69" s="2"/>
      <c r="AK69" s="30"/>
      <c r="AL69" s="3"/>
      <c r="AM69" s="3"/>
      <c r="AN69" s="3"/>
      <c r="AO69" s="2"/>
      <c r="AP69" s="3"/>
      <c r="AQ69" s="3"/>
      <c r="AR69" s="3"/>
      <c r="AS69" s="3"/>
      <c r="AT69" s="3"/>
      <c r="AU69" s="3"/>
      <c r="AV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55" t="str">
        <f t="shared" si="21"/>
        <v/>
      </c>
      <c r="BU69" s="55" t="str">
        <f t="shared" si="22"/>
        <v/>
      </c>
      <c r="BV69" s="55" t="str">
        <f t="shared" si="23"/>
        <v/>
      </c>
      <c r="BW69" s="6"/>
      <c r="BX69" s="6"/>
      <c r="BY69" s="6"/>
      <c r="BZ69" s="6"/>
      <c r="CA69" s="6"/>
      <c r="CB69" s="109">
        <f t="shared" si="24"/>
        <v>0</v>
      </c>
      <c r="CC69" s="109">
        <f t="shared" si="25"/>
        <v>0</v>
      </c>
      <c r="CD69" s="109" t="str">
        <f t="shared" si="26"/>
        <v/>
      </c>
      <c r="CE69" s="6"/>
      <c r="CF69" s="6"/>
      <c r="DC69" s="18"/>
      <c r="DD69" s="18"/>
    </row>
    <row r="70" spans="1:108" s="17" customFormat="1" ht="15" customHeight="1" x14ac:dyDescent="0.15">
      <c r="A70" s="118" t="s">
        <v>40</v>
      </c>
      <c r="B70" s="119">
        <f>SUM(B61:B69)</f>
        <v>1114</v>
      </c>
      <c r="C70" s="119">
        <f t="shared" ref="C70:K70" si="27">SUM(C61:C69)</f>
        <v>123</v>
      </c>
      <c r="D70" s="119">
        <f t="shared" si="27"/>
        <v>45</v>
      </c>
      <c r="E70" s="119">
        <f t="shared" si="27"/>
        <v>58</v>
      </c>
      <c r="F70" s="119">
        <f t="shared" si="27"/>
        <v>101</v>
      </c>
      <c r="G70" s="119">
        <f t="shared" si="27"/>
        <v>537</v>
      </c>
      <c r="H70" s="119">
        <f t="shared" si="27"/>
        <v>250</v>
      </c>
      <c r="I70" s="119">
        <f t="shared" si="27"/>
        <v>350</v>
      </c>
      <c r="J70" s="119">
        <f t="shared" si="27"/>
        <v>764</v>
      </c>
      <c r="K70" s="119">
        <f t="shared" si="27"/>
        <v>1114</v>
      </c>
      <c r="L70" s="119">
        <f>SUM(L61:L69)</f>
        <v>984</v>
      </c>
      <c r="M70" s="53" t="str">
        <f t="shared" si="20"/>
        <v xml:space="preserve"> </v>
      </c>
      <c r="N70" s="6"/>
      <c r="O70" s="3"/>
      <c r="P70" s="6"/>
      <c r="Q70" s="3"/>
      <c r="R70" s="3"/>
      <c r="S70" s="3"/>
      <c r="T70" s="3"/>
      <c r="U70" s="3"/>
      <c r="V70" s="3"/>
      <c r="W70" s="3"/>
      <c r="X70" s="3"/>
      <c r="Y70" s="54"/>
      <c r="Z70" s="6"/>
      <c r="AA70" s="6"/>
      <c r="AB70" s="6"/>
      <c r="AC70" s="2"/>
      <c r="AD70" s="2"/>
      <c r="AE70" s="3"/>
      <c r="AF70" s="3"/>
      <c r="AG70" s="2"/>
      <c r="AH70" s="30"/>
      <c r="AI70" s="3"/>
      <c r="AJ70" s="2"/>
      <c r="AK70" s="30"/>
      <c r="AL70" s="3"/>
      <c r="AM70" s="3"/>
      <c r="AN70" s="3"/>
      <c r="AO70" s="2"/>
      <c r="AP70" s="3"/>
      <c r="AQ70" s="3"/>
      <c r="AR70" s="3"/>
      <c r="AS70" s="3"/>
      <c r="AT70" s="3"/>
      <c r="AU70" s="3"/>
      <c r="AV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55" t="str">
        <f t="shared" si="21"/>
        <v/>
      </c>
      <c r="BU70" s="55" t="str">
        <f t="shared" si="22"/>
        <v/>
      </c>
      <c r="BV70" s="55" t="str">
        <f t="shared" si="23"/>
        <v/>
      </c>
      <c r="BW70" s="6"/>
      <c r="BX70" s="6"/>
      <c r="BY70" s="6"/>
      <c r="BZ70" s="6"/>
      <c r="CA70" s="6"/>
      <c r="CB70" s="109">
        <f t="shared" si="24"/>
        <v>0</v>
      </c>
      <c r="CC70" s="109">
        <f t="shared" si="25"/>
        <v>0</v>
      </c>
      <c r="CD70" s="109">
        <f t="shared" si="26"/>
        <v>0</v>
      </c>
      <c r="CE70" s="6"/>
      <c r="CF70" s="6"/>
      <c r="DC70" s="18"/>
      <c r="DD70" s="18"/>
    </row>
    <row r="71" spans="1:108" s="17" customFormat="1" ht="30" customHeight="1" x14ac:dyDescent="0.2">
      <c r="A71" s="120" t="s">
        <v>108</v>
      </c>
      <c r="B71" s="120"/>
      <c r="C71" s="120"/>
      <c r="D71" s="120"/>
      <c r="E71" s="120"/>
      <c r="F71" s="121"/>
      <c r="G71" s="121"/>
      <c r="H71" s="121"/>
      <c r="I71" s="121"/>
      <c r="J71" s="73"/>
      <c r="K71" s="73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04"/>
      <c r="AD71" s="6"/>
      <c r="AE71" s="6"/>
      <c r="AF71" s="104"/>
      <c r="AG71" s="6"/>
      <c r="AH71" s="6"/>
      <c r="AI71" s="104"/>
      <c r="AJ71" s="6"/>
      <c r="AK71" s="6"/>
      <c r="AL71" s="104"/>
      <c r="AM71" s="104"/>
      <c r="AN71" s="104"/>
      <c r="AO71" s="6"/>
      <c r="AP71" s="6"/>
      <c r="AQ71" s="6"/>
      <c r="AR71" s="6"/>
      <c r="AS71" s="6"/>
      <c r="AT71" s="6"/>
      <c r="AU71" s="6"/>
      <c r="AV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DC71" s="18"/>
      <c r="DD71" s="18"/>
    </row>
    <row r="72" spans="1:108" s="17" customFormat="1" ht="14.25" customHeight="1" x14ac:dyDescent="0.1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6"/>
      <c r="N72" s="6"/>
      <c r="O72" s="104"/>
      <c r="P72" s="6"/>
      <c r="Q72" s="6"/>
      <c r="R72" s="104"/>
      <c r="S72" s="6"/>
      <c r="T72" s="6"/>
      <c r="U72" s="6"/>
      <c r="V72" s="6"/>
      <c r="W72" s="104"/>
      <c r="X72" s="6"/>
      <c r="Y72" s="6"/>
      <c r="Z72" s="104"/>
      <c r="AA72" s="6"/>
      <c r="AB72" s="6"/>
      <c r="AC72" s="6"/>
      <c r="AD72" s="6"/>
      <c r="AE72" s="6"/>
      <c r="AF72" s="6"/>
      <c r="AG72" s="6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6"/>
      <c r="AT72" s="6"/>
      <c r="AU72" s="6"/>
      <c r="AV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DC72" s="18"/>
      <c r="DD72" s="18"/>
    </row>
    <row r="73" spans="1:108" s="17" customFormat="1" x14ac:dyDescent="0.15">
      <c r="A73" s="1528"/>
      <c r="B73" s="1499"/>
      <c r="C73" s="1513"/>
      <c r="D73" s="105" t="s">
        <v>97</v>
      </c>
      <c r="E73" s="105" t="s">
        <v>30</v>
      </c>
      <c r="F73" s="105" t="s">
        <v>31</v>
      </c>
      <c r="G73" s="105" t="s">
        <v>32</v>
      </c>
      <c r="H73" s="105" t="s">
        <v>33</v>
      </c>
      <c r="I73" s="105" t="s">
        <v>34</v>
      </c>
      <c r="J73" s="105" t="s">
        <v>98</v>
      </c>
      <c r="K73" s="105" t="s">
        <v>39</v>
      </c>
      <c r="L73" s="1529"/>
      <c r="M73" s="6"/>
      <c r="N73" s="6"/>
      <c r="O73" s="104"/>
      <c r="P73" s="6"/>
      <c r="Q73" s="6"/>
      <c r="R73" s="104"/>
      <c r="S73" s="6"/>
      <c r="T73" s="6"/>
      <c r="U73" s="6"/>
      <c r="V73" s="6"/>
      <c r="W73" s="104"/>
      <c r="X73" s="6"/>
      <c r="Y73" s="6"/>
      <c r="Z73" s="104"/>
      <c r="AA73" s="6"/>
      <c r="AB73" s="6"/>
      <c r="AC73" s="6"/>
      <c r="AD73" s="6"/>
      <c r="AE73" s="6"/>
      <c r="AF73" s="6"/>
      <c r="AG73" s="6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6"/>
      <c r="AT73" s="6"/>
      <c r="AU73" s="6"/>
      <c r="AV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DC73" s="18"/>
      <c r="DD73" s="18"/>
    </row>
    <row r="74" spans="1:108" s="17" customFormat="1" ht="22.5" customHeight="1" x14ac:dyDescent="0.15">
      <c r="A74" s="1530" t="s">
        <v>110</v>
      </c>
      <c r="B74" s="106" t="s">
        <v>99</v>
      </c>
      <c r="C74" s="122">
        <f t="shared" ref="C74:C80" si="28">SUM(D74:I74)</f>
        <v>0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23" t="str">
        <f>$BT74&amp;" "&amp;$BU74&amp;""&amp;$BV74&amp;""&amp;$BW74&amp;""</f>
        <v xml:space="preserve"> </v>
      </c>
      <c r="N74" s="6"/>
      <c r="O74" s="104"/>
      <c r="P74" s="6"/>
      <c r="Q74" s="6"/>
      <c r="R74" s="104"/>
      <c r="S74" s="6"/>
      <c r="T74" s="6"/>
      <c r="U74" s="6"/>
      <c r="V74" s="6"/>
      <c r="W74" s="104"/>
      <c r="X74" s="6"/>
      <c r="Y74" s="6"/>
      <c r="Z74" s="104"/>
      <c r="AA74" s="6"/>
      <c r="AB74" s="6"/>
      <c r="AC74" s="6"/>
      <c r="AD74" s="6"/>
      <c r="AE74" s="6"/>
      <c r="AF74" s="6"/>
      <c r="AG74" s="6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6"/>
      <c r="AT74" s="6"/>
      <c r="AU74" s="6"/>
      <c r="AV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55" t="str">
        <f t="shared" ref="BT74:BT80" si="29">IF($C74&lt;&gt;($J74+$K74)," El número atenciones según sexo NO puede ser diferente al Total.","")</f>
        <v/>
      </c>
      <c r="BU74" s="55" t="str">
        <f t="shared" ref="BU74:BU80" si="30">IF($C74=0,"",IF(($L74)="",IF($C74="",""," No olvide escribir la columna Beneficiarios."),""))</f>
        <v/>
      </c>
      <c r="BV74" s="55" t="str">
        <f t="shared" ref="BV74:BV80" si="31">IF($C74&lt;($L74)," El número de Beneficiarios NO puede ser mayor que el Total.","")</f>
        <v/>
      </c>
      <c r="BW74" s="55" t="str">
        <f>IF(C74+C76&lt;=B61,"","Las consultas por enfermera NO pueden ser mayor que el Total de consultas de sección B.")</f>
        <v/>
      </c>
      <c r="BX74" s="6"/>
      <c r="BY74" s="6"/>
      <c r="BZ74" s="6"/>
      <c r="CA74" s="6"/>
      <c r="CB74" s="109">
        <f>IF($C74&lt;&gt;($J74+$K74),1,0)</f>
        <v>0</v>
      </c>
      <c r="CC74" s="109">
        <f t="shared" ref="CC74:CC80" si="32">IF($C74&lt;($L74),1,0)</f>
        <v>0</v>
      </c>
      <c r="CD74" s="109" t="str">
        <f>IF($C74=0,"",IF(($L74)="",IF($C74="","",1),0))</f>
        <v/>
      </c>
      <c r="CE74" s="109">
        <f>IF(C74+C76&lt;=B61,0,1)</f>
        <v>0</v>
      </c>
      <c r="CF74" s="6"/>
      <c r="DC74" s="18"/>
      <c r="DD74" s="18"/>
    </row>
    <row r="75" spans="1:108" s="17" customFormat="1" ht="19.5" customHeight="1" x14ac:dyDescent="0.15">
      <c r="A75" s="1531"/>
      <c r="B75" s="124" t="s">
        <v>100</v>
      </c>
      <c r="C75" s="116">
        <f t="shared" si="28"/>
        <v>9</v>
      </c>
      <c r="D75" s="117"/>
      <c r="E75" s="117">
        <v>1</v>
      </c>
      <c r="F75" s="117"/>
      <c r="G75" s="117"/>
      <c r="H75" s="117">
        <v>8</v>
      </c>
      <c r="I75" s="117"/>
      <c r="J75" s="117">
        <v>1</v>
      </c>
      <c r="K75" s="117">
        <v>8</v>
      </c>
      <c r="L75" s="117">
        <v>9</v>
      </c>
      <c r="M75" s="125" t="str">
        <f>$BT75&amp;" "&amp;$BU75&amp;""&amp;$BV75&amp;""&amp;$BW75&amp;""</f>
        <v xml:space="preserve"> </v>
      </c>
      <c r="N75" s="6"/>
      <c r="O75" s="104"/>
      <c r="P75" s="6"/>
      <c r="Q75" s="6"/>
      <c r="R75" s="104"/>
      <c r="S75" s="6"/>
      <c r="T75" s="6"/>
      <c r="U75" s="6"/>
      <c r="V75" s="6"/>
      <c r="W75" s="104"/>
      <c r="X75" s="6"/>
      <c r="Y75" s="6"/>
      <c r="Z75" s="104"/>
      <c r="AA75" s="6"/>
      <c r="AB75" s="6"/>
      <c r="AC75" s="6"/>
      <c r="AD75" s="6"/>
      <c r="AE75" s="6"/>
      <c r="AF75" s="6"/>
      <c r="AG75" s="6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6"/>
      <c r="AT75" s="6"/>
      <c r="AU75" s="6"/>
      <c r="AV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55" t="str">
        <f t="shared" si="29"/>
        <v/>
      </c>
      <c r="BU75" s="55" t="str">
        <f t="shared" si="30"/>
        <v/>
      </c>
      <c r="BV75" s="55" t="str">
        <f t="shared" si="31"/>
        <v/>
      </c>
      <c r="BW75" s="55" t="str">
        <f>IF(C75+C77&lt;=B62,"","Las consultas por matrona NO pueden ser mayor que el Total de consultas de sección B.")</f>
        <v/>
      </c>
      <c r="BX75" s="6"/>
      <c r="BY75" s="6"/>
      <c r="BZ75" s="6"/>
      <c r="CA75" s="6"/>
      <c r="CB75" s="109">
        <f t="shared" ref="CB75:CB80" si="33">IF($C75&lt;&gt;($J75+$K75),1,0)</f>
        <v>0</v>
      </c>
      <c r="CC75" s="109">
        <f t="shared" si="32"/>
        <v>0</v>
      </c>
      <c r="CD75" s="109">
        <f t="shared" ref="CD75:CD80" si="34">IF($C75=0,"",IF(($L75)="",IF($C75="","",1),0))</f>
        <v>0</v>
      </c>
      <c r="CE75" s="109">
        <f>IF(C75+C77&lt;=B62,0,1)</f>
        <v>0</v>
      </c>
      <c r="CF75" s="6"/>
      <c r="DC75" s="18"/>
      <c r="DD75" s="18"/>
    </row>
    <row r="76" spans="1:108" s="17" customFormat="1" ht="15" customHeight="1" x14ac:dyDescent="0.15">
      <c r="A76" s="1524" t="s">
        <v>111</v>
      </c>
      <c r="B76" s="106" t="s">
        <v>99</v>
      </c>
      <c r="C76" s="122">
        <f t="shared" si="28"/>
        <v>35</v>
      </c>
      <c r="D76" s="108"/>
      <c r="E76" s="108"/>
      <c r="F76" s="108">
        <v>1</v>
      </c>
      <c r="G76" s="108">
        <v>3</v>
      </c>
      <c r="H76" s="108">
        <v>31</v>
      </c>
      <c r="I76" s="108"/>
      <c r="J76" s="108">
        <v>24</v>
      </c>
      <c r="K76" s="108">
        <v>11</v>
      </c>
      <c r="L76" s="108">
        <v>35</v>
      </c>
      <c r="M76" s="125" t="str">
        <f>$BT76&amp;" "&amp;$BU76&amp;""&amp;$BV76&amp;""&amp;$BW74&amp;""</f>
        <v xml:space="preserve"> </v>
      </c>
      <c r="N76" s="6"/>
      <c r="O76" s="104"/>
      <c r="P76" s="6"/>
      <c r="Q76" s="6"/>
      <c r="R76" s="104"/>
      <c r="S76" s="6"/>
      <c r="T76" s="6"/>
      <c r="U76" s="6"/>
      <c r="V76" s="6"/>
      <c r="W76" s="104"/>
      <c r="X76" s="6"/>
      <c r="Y76" s="6"/>
      <c r="Z76" s="104"/>
      <c r="AA76" s="6"/>
      <c r="AB76" s="6"/>
      <c r="AC76" s="6"/>
      <c r="AD76" s="6"/>
      <c r="AE76" s="6"/>
      <c r="AF76" s="6"/>
      <c r="AG76" s="6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6"/>
      <c r="AT76" s="6"/>
      <c r="AU76" s="6"/>
      <c r="AV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55" t="str">
        <f t="shared" si="29"/>
        <v/>
      </c>
      <c r="BU76" s="55" t="str">
        <f t="shared" si="30"/>
        <v/>
      </c>
      <c r="BV76" s="55" t="str">
        <f t="shared" si="31"/>
        <v/>
      </c>
      <c r="BW76" s="55" t="str">
        <f>IF(C78&lt;=B64,"","Las consultas por psicológo NO pueden ser mayor que el Total de consultas de sección B.")</f>
        <v/>
      </c>
      <c r="BX76" s="6"/>
      <c r="BY76" s="6"/>
      <c r="BZ76" s="6"/>
      <c r="CA76" s="6"/>
      <c r="CB76" s="109">
        <f t="shared" si="33"/>
        <v>0</v>
      </c>
      <c r="CC76" s="109">
        <f t="shared" si="32"/>
        <v>0</v>
      </c>
      <c r="CD76" s="109">
        <f t="shared" si="34"/>
        <v>0</v>
      </c>
      <c r="CE76" s="109">
        <f>IF(C78&lt;=B64,0,1)</f>
        <v>0</v>
      </c>
      <c r="CF76" s="6"/>
      <c r="DC76" s="18"/>
      <c r="DD76" s="18"/>
    </row>
    <row r="77" spans="1:108" s="17" customFormat="1" ht="15" customHeight="1" x14ac:dyDescent="0.15">
      <c r="A77" s="1525"/>
      <c r="B77" s="110" t="s">
        <v>100</v>
      </c>
      <c r="C77" s="111">
        <f t="shared" si="28"/>
        <v>0</v>
      </c>
      <c r="D77" s="63"/>
      <c r="E77" s="63"/>
      <c r="F77" s="63"/>
      <c r="G77" s="63"/>
      <c r="H77" s="63"/>
      <c r="I77" s="63"/>
      <c r="J77" s="63"/>
      <c r="K77" s="63"/>
      <c r="L77" s="63"/>
      <c r="M77" s="125" t="str">
        <f>$BT77&amp;" "&amp;$BU77&amp;""&amp;$BV77&amp;""&amp;$BW75&amp;""</f>
        <v xml:space="preserve"> </v>
      </c>
      <c r="N77" s="6"/>
      <c r="O77" s="104"/>
      <c r="P77" s="6"/>
      <c r="Q77" s="6"/>
      <c r="R77" s="104"/>
      <c r="S77" s="6"/>
      <c r="T77" s="6"/>
      <c r="U77" s="6"/>
      <c r="V77" s="6"/>
      <c r="W77" s="104"/>
      <c r="X77" s="6"/>
      <c r="Y77" s="6"/>
      <c r="Z77" s="104"/>
      <c r="AA77" s="6"/>
      <c r="AB77" s="6"/>
      <c r="AC77" s="6"/>
      <c r="AD77" s="6"/>
      <c r="AE77" s="6"/>
      <c r="AF77" s="6"/>
      <c r="AG77" s="6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6"/>
      <c r="AT77" s="6"/>
      <c r="AU77" s="6"/>
      <c r="AV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55" t="str">
        <f t="shared" si="29"/>
        <v/>
      </c>
      <c r="BU77" s="55" t="str">
        <f t="shared" si="30"/>
        <v/>
      </c>
      <c r="BV77" s="55" t="str">
        <f t="shared" si="31"/>
        <v/>
      </c>
      <c r="BW77" s="55" t="str">
        <f>IF(C79&lt;=L61,"","Los controles por enfermera NO pueden ser mayor que el Total de controles de sección B.")</f>
        <v/>
      </c>
      <c r="BX77" s="6"/>
      <c r="BY77" s="6"/>
      <c r="BZ77" s="6"/>
      <c r="CA77" s="6"/>
      <c r="CB77" s="109">
        <f t="shared" si="33"/>
        <v>0</v>
      </c>
      <c r="CC77" s="109">
        <f t="shared" si="32"/>
        <v>0</v>
      </c>
      <c r="CD77" s="109" t="str">
        <f t="shared" si="34"/>
        <v/>
      </c>
      <c r="CE77" s="109">
        <f>IF(C79&lt;=L61,0,1)</f>
        <v>0</v>
      </c>
      <c r="CF77" s="6"/>
      <c r="DC77" s="18"/>
      <c r="DD77" s="18"/>
    </row>
    <row r="78" spans="1:108" s="17" customFormat="1" ht="15" customHeight="1" x14ac:dyDescent="0.15">
      <c r="A78" s="1526"/>
      <c r="B78" s="124" t="s">
        <v>112</v>
      </c>
      <c r="C78" s="116">
        <f t="shared" si="28"/>
        <v>0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25" t="str">
        <f>$BT78&amp;" "&amp;$BU78&amp;""&amp;$BV78&amp;""&amp;$BW76&amp;""</f>
        <v xml:space="preserve"> </v>
      </c>
      <c r="N78" s="6"/>
      <c r="O78" s="104"/>
      <c r="P78" s="6"/>
      <c r="Q78" s="6"/>
      <c r="R78" s="104"/>
      <c r="S78" s="6"/>
      <c r="T78" s="6"/>
      <c r="U78" s="6"/>
      <c r="V78" s="6"/>
      <c r="W78" s="104"/>
      <c r="X78" s="6"/>
      <c r="Y78" s="6"/>
      <c r="Z78" s="104"/>
      <c r="AA78" s="6"/>
      <c r="AB78" s="6"/>
      <c r="AC78" s="6"/>
      <c r="AD78" s="6"/>
      <c r="AE78" s="6"/>
      <c r="AF78" s="6"/>
      <c r="AG78" s="6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6"/>
      <c r="AT78" s="6"/>
      <c r="AU78" s="6"/>
      <c r="AV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55" t="str">
        <f t="shared" si="29"/>
        <v/>
      </c>
      <c r="BU78" s="55" t="str">
        <f t="shared" si="30"/>
        <v/>
      </c>
      <c r="BV78" s="55" t="str">
        <f t="shared" si="31"/>
        <v/>
      </c>
      <c r="BW78" s="55" t="str">
        <f>IF($C80&lt;=$L62,"","Los controles por matrona NO pueden ser mayor que el Total de controles de sección B.")</f>
        <v/>
      </c>
      <c r="BX78" s="6"/>
      <c r="BY78" s="6"/>
      <c r="BZ78" s="6"/>
      <c r="CA78" s="6"/>
      <c r="CB78" s="109">
        <f t="shared" si="33"/>
        <v>0</v>
      </c>
      <c r="CC78" s="109">
        <f t="shared" si="32"/>
        <v>0</v>
      </c>
      <c r="CD78" s="109" t="str">
        <f t="shared" si="34"/>
        <v/>
      </c>
      <c r="CE78" s="109">
        <f>IF(C80&lt;=L62,0,1)</f>
        <v>0</v>
      </c>
      <c r="CF78" s="6"/>
      <c r="DC78" s="18"/>
      <c r="DD78" s="18"/>
    </row>
    <row r="79" spans="1:108" s="17" customFormat="1" ht="21" customHeight="1" x14ac:dyDescent="0.15">
      <c r="A79" s="1494" t="s">
        <v>113</v>
      </c>
      <c r="B79" s="106" t="s">
        <v>99</v>
      </c>
      <c r="C79" s="122">
        <f t="shared" si="28"/>
        <v>0</v>
      </c>
      <c r="D79" s="108"/>
      <c r="E79" s="108"/>
      <c r="F79" s="108"/>
      <c r="G79" s="108"/>
      <c r="H79" s="108"/>
      <c r="I79" s="108"/>
      <c r="J79" s="108"/>
      <c r="K79" s="108"/>
      <c r="L79" s="108"/>
      <c r="M79" s="125" t="str">
        <f>$BT79&amp;" "&amp;$BU79&amp;""&amp;$BV79&amp;""&amp;$BW77&amp;""</f>
        <v xml:space="preserve"> </v>
      </c>
      <c r="N79" s="6"/>
      <c r="O79" s="104"/>
      <c r="P79" s="6"/>
      <c r="Q79" s="6"/>
      <c r="R79" s="104"/>
      <c r="S79" s="6"/>
      <c r="T79" s="6"/>
      <c r="U79" s="6"/>
      <c r="V79" s="6"/>
      <c r="W79" s="104"/>
      <c r="X79" s="6"/>
      <c r="Y79" s="6"/>
      <c r="Z79" s="104"/>
      <c r="AA79" s="6"/>
      <c r="AB79" s="6"/>
      <c r="AC79" s="6"/>
      <c r="AD79" s="6"/>
      <c r="AE79" s="6"/>
      <c r="AF79" s="6"/>
      <c r="AG79" s="6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6"/>
      <c r="AT79" s="6"/>
      <c r="AU79" s="6"/>
      <c r="AV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55" t="str">
        <f t="shared" si="29"/>
        <v/>
      </c>
      <c r="BU79" s="55" t="str">
        <f t="shared" si="30"/>
        <v/>
      </c>
      <c r="BV79" s="55" t="str">
        <f t="shared" si="31"/>
        <v/>
      </c>
      <c r="BX79" s="6"/>
      <c r="BY79" s="6"/>
      <c r="BZ79" s="6"/>
      <c r="CA79" s="6"/>
      <c r="CB79" s="109">
        <f t="shared" si="33"/>
        <v>0</v>
      </c>
      <c r="CC79" s="109">
        <f t="shared" si="32"/>
        <v>0</v>
      </c>
      <c r="CD79" s="109" t="str">
        <f t="shared" si="34"/>
        <v/>
      </c>
      <c r="CE79" s="6"/>
      <c r="CF79" s="6"/>
      <c r="DC79" s="18"/>
      <c r="DD79" s="18"/>
    </row>
    <row r="80" spans="1:108" s="17" customFormat="1" ht="21" customHeight="1" x14ac:dyDescent="0.15">
      <c r="A80" s="1496"/>
      <c r="B80" s="124" t="s">
        <v>100</v>
      </c>
      <c r="C80" s="116">
        <f t="shared" si="28"/>
        <v>0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5" t="str">
        <f>$BT80&amp;" "&amp;$BU80&amp;""&amp;$BV80&amp;""&amp;$BW78&amp;""</f>
        <v xml:space="preserve"> </v>
      </c>
      <c r="N80" s="6"/>
      <c r="O80" s="104"/>
      <c r="P80" s="6"/>
      <c r="Q80" s="6"/>
      <c r="R80" s="104"/>
      <c r="S80" s="6"/>
      <c r="T80" s="6"/>
      <c r="U80" s="6"/>
      <c r="V80" s="6"/>
      <c r="W80" s="104"/>
      <c r="X80" s="6"/>
      <c r="Y80" s="6"/>
      <c r="Z80" s="104"/>
      <c r="AA80" s="6"/>
      <c r="AB80" s="6"/>
      <c r="AC80" s="6"/>
      <c r="AD80" s="6"/>
      <c r="AE80" s="6"/>
      <c r="AF80" s="6"/>
      <c r="AG80" s="6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6"/>
      <c r="AT80" s="6"/>
      <c r="AU80" s="6"/>
      <c r="AV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55" t="str">
        <f t="shared" si="29"/>
        <v/>
      </c>
      <c r="BU80" s="55" t="str">
        <f t="shared" si="30"/>
        <v/>
      </c>
      <c r="BV80" s="55" t="str">
        <f t="shared" si="31"/>
        <v/>
      </c>
      <c r="BX80" s="6"/>
      <c r="BY80" s="6"/>
      <c r="BZ80" s="6"/>
      <c r="CA80" s="6"/>
      <c r="CB80" s="109">
        <f t="shared" si="33"/>
        <v>0</v>
      </c>
      <c r="CC80" s="109">
        <f t="shared" si="32"/>
        <v>0</v>
      </c>
      <c r="CD80" s="109" t="str">
        <f t="shared" si="34"/>
        <v/>
      </c>
      <c r="CE80" s="6"/>
      <c r="CF80" s="6"/>
      <c r="DC80" s="18"/>
      <c r="DD80" s="18"/>
    </row>
    <row r="81" spans="1:108" s="6" customFormat="1" ht="30" customHeight="1" x14ac:dyDescent="0.2">
      <c r="A81" s="127" t="s">
        <v>114</v>
      </c>
      <c r="B81" s="128"/>
      <c r="C81" s="128"/>
      <c r="D81" s="128"/>
      <c r="E81" s="128"/>
      <c r="F81" s="128"/>
      <c r="G81" s="128"/>
      <c r="H81" s="128"/>
      <c r="I81" s="128"/>
      <c r="J81" s="128"/>
      <c r="AC81" s="104"/>
      <c r="AF81" s="104"/>
      <c r="AI81" s="104"/>
      <c r="AL81" s="104"/>
      <c r="AM81" s="104"/>
      <c r="AN81" s="104"/>
      <c r="CC81" s="6">
        <f>IF(C74+C76&lt;=B61,0,1)</f>
        <v>0</v>
      </c>
      <c r="DC81" s="3"/>
      <c r="DD81" s="3"/>
    </row>
    <row r="82" spans="1:108" s="17" customFormat="1" ht="57" customHeight="1" x14ac:dyDescent="0.15">
      <c r="A82" s="129" t="s">
        <v>115</v>
      </c>
      <c r="B82" s="130" t="s">
        <v>116</v>
      </c>
      <c r="C82" s="104"/>
      <c r="D82" s="104"/>
      <c r="E82" s="10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104"/>
      <c r="Y82" s="6"/>
      <c r="Z82" s="6"/>
      <c r="AA82" s="104"/>
      <c r="AB82" s="6"/>
      <c r="AC82" s="6"/>
      <c r="AD82" s="104"/>
      <c r="AE82" s="6"/>
      <c r="AF82" s="6"/>
      <c r="AG82" s="104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>
        <f>IF(C75+C77&lt;=B62,0,1)</f>
        <v>0</v>
      </c>
      <c r="CC82" s="6"/>
      <c r="CD82" s="6"/>
      <c r="CE82" s="6"/>
      <c r="CF82" s="6"/>
      <c r="DA82" s="18"/>
      <c r="DB82" s="18"/>
    </row>
    <row r="83" spans="1:108" s="17" customFormat="1" ht="15" customHeight="1" x14ac:dyDescent="0.15">
      <c r="A83" s="106" t="s">
        <v>117</v>
      </c>
      <c r="B83" s="131"/>
      <c r="C83" s="132" t="str">
        <f>$BT83</f>
        <v/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104"/>
      <c r="Y83" s="6"/>
      <c r="Z83" s="6"/>
      <c r="AA83" s="104"/>
      <c r="AB83" s="6"/>
      <c r="AC83" s="6"/>
      <c r="AD83" s="104"/>
      <c r="AE83" s="6"/>
      <c r="AF83" s="6"/>
      <c r="AG83" s="104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7" t="str">
        <f>IF(AND(($B83&lt;&gt;0),$AK50+$AK51=0),"No olvidar que estas consultas resueltas deben estar incluidas en Sección A.4","")</f>
        <v/>
      </c>
      <c r="BV83" s="6"/>
      <c r="BW83" s="6"/>
      <c r="BX83" s="6"/>
      <c r="BY83" s="6"/>
      <c r="BZ83" s="6"/>
      <c r="CA83" s="6"/>
      <c r="CB83" s="109">
        <f>IF(AND($AK50+$AK51&lt;&gt;0,($B83="")),1,0)</f>
        <v>0</v>
      </c>
      <c r="CC83" s="6"/>
      <c r="CD83" s="6"/>
      <c r="CE83" s="6"/>
      <c r="CF83" s="6"/>
      <c r="DA83" s="18"/>
      <c r="DB83" s="18"/>
    </row>
    <row r="84" spans="1:108" s="17" customFormat="1" ht="15" customHeight="1" x14ac:dyDescent="0.15">
      <c r="A84" s="124" t="s">
        <v>86</v>
      </c>
      <c r="B84" s="133"/>
      <c r="C84" s="132" t="str">
        <f>$BT84</f>
        <v/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104"/>
      <c r="Y84" s="6"/>
      <c r="Z84" s="6"/>
      <c r="AA84" s="104"/>
      <c r="AB84" s="6"/>
      <c r="AC84" s="6"/>
      <c r="AD84" s="104"/>
      <c r="AE84" s="6"/>
      <c r="AF84" s="6"/>
      <c r="AG84" s="104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7" t="str">
        <f>IF(AND(($B84&lt;&gt;0),$AK52=0),"No olvidar que estas consultas resueltas deben estar incluidas en Sección A.4","")</f>
        <v/>
      </c>
      <c r="BV84" s="6"/>
      <c r="BW84" s="6"/>
      <c r="BX84" s="6"/>
      <c r="BY84" s="6"/>
      <c r="BZ84" s="6"/>
      <c r="CA84" s="6"/>
      <c r="CB84" s="109">
        <f>IF(AND($AK52&lt;&gt;0,($B84="")),1,0)</f>
        <v>0</v>
      </c>
      <c r="CC84" s="6"/>
      <c r="CD84" s="6"/>
      <c r="CE84" s="6"/>
      <c r="CF84" s="6"/>
      <c r="DA84" s="18"/>
      <c r="DB84" s="18"/>
    </row>
    <row r="85" spans="1:108" s="6" customFormat="1" ht="30" customHeight="1" x14ac:dyDescent="0.2">
      <c r="A85" s="134" t="s">
        <v>118</v>
      </c>
      <c r="B85" s="135"/>
      <c r="C85" s="135"/>
      <c r="D85" s="135"/>
      <c r="E85" s="136"/>
      <c r="F85" s="136"/>
      <c r="Z85" s="104"/>
      <c r="AC85" s="104"/>
      <c r="AF85" s="104"/>
      <c r="AI85" s="104"/>
      <c r="AR85" s="3"/>
      <c r="CC85" s="17"/>
      <c r="DC85" s="3"/>
      <c r="DD85" s="3"/>
    </row>
    <row r="86" spans="1:108" s="17" customFormat="1" ht="52.5" x14ac:dyDescent="0.15">
      <c r="A86" s="1488" t="s">
        <v>119</v>
      </c>
      <c r="B86" s="1522"/>
      <c r="C86" s="137" t="s">
        <v>120</v>
      </c>
      <c r="D86" s="137" t="s">
        <v>121</v>
      </c>
      <c r="E86" s="137" t="s">
        <v>122</v>
      </c>
      <c r="F86" s="13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04"/>
      <c r="AA86" s="6"/>
      <c r="AB86" s="6"/>
      <c r="AC86" s="104"/>
      <c r="AD86" s="6"/>
      <c r="AE86" s="6"/>
      <c r="AF86" s="104"/>
      <c r="AG86" s="6"/>
      <c r="AH86" s="6"/>
      <c r="AI86" s="104"/>
      <c r="AJ86" s="6"/>
      <c r="AK86" s="6"/>
      <c r="AL86" s="6"/>
      <c r="AM86" s="6"/>
      <c r="AN86" s="6"/>
      <c r="AO86" s="6"/>
      <c r="AP86" s="6"/>
      <c r="AQ86" s="6"/>
      <c r="AR86" s="3"/>
      <c r="AS86" s="6"/>
      <c r="AT86" s="6"/>
      <c r="AU86" s="6"/>
      <c r="AV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DC86" s="18"/>
      <c r="DD86" s="18"/>
    </row>
    <row r="87" spans="1:108" s="17" customFormat="1" ht="15" customHeight="1" x14ac:dyDescent="0.15">
      <c r="A87" s="1523" t="s">
        <v>123</v>
      </c>
      <c r="B87" s="1523"/>
      <c r="C87" s="108"/>
      <c r="D87" s="108"/>
      <c r="E87" s="108"/>
      <c r="F87" s="13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04"/>
      <c r="AD87" s="6"/>
      <c r="AE87" s="6"/>
      <c r="AF87" s="104"/>
      <c r="AG87" s="6"/>
      <c r="AH87" s="6"/>
      <c r="AI87" s="104"/>
      <c r="AJ87" s="6"/>
      <c r="AK87" s="6"/>
      <c r="AL87" s="104"/>
      <c r="AM87" s="104"/>
      <c r="AN87" s="104"/>
      <c r="AO87" s="6"/>
      <c r="AP87" s="6"/>
      <c r="AQ87" s="6"/>
      <c r="AR87" s="6"/>
      <c r="AS87" s="6"/>
      <c r="AT87" s="6"/>
      <c r="AU87" s="6"/>
      <c r="AV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DC87" s="18"/>
      <c r="DD87" s="18"/>
    </row>
    <row r="88" spans="1:108" s="17" customFormat="1" ht="15" customHeight="1" x14ac:dyDescent="0.15">
      <c r="A88" s="1520" t="s">
        <v>124</v>
      </c>
      <c r="B88" s="1520"/>
      <c r="C88" s="63"/>
      <c r="D88" s="63"/>
      <c r="E88" s="6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04"/>
      <c r="AD88" s="6"/>
      <c r="AE88" s="6"/>
      <c r="AF88" s="104"/>
      <c r="AG88" s="6"/>
      <c r="AH88" s="6"/>
      <c r="AI88" s="104"/>
      <c r="AJ88" s="6"/>
      <c r="AK88" s="6"/>
      <c r="AL88" s="104"/>
      <c r="AM88" s="104"/>
      <c r="AN88" s="104"/>
      <c r="AO88" s="6"/>
      <c r="AP88" s="6"/>
      <c r="AQ88" s="6"/>
      <c r="AR88" s="6"/>
      <c r="AS88" s="6"/>
      <c r="AT88" s="6"/>
      <c r="AU88" s="6"/>
      <c r="AV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DC88" s="18"/>
      <c r="DD88" s="18"/>
    </row>
    <row r="89" spans="1:108" s="17" customFormat="1" ht="15" customHeight="1" x14ac:dyDescent="0.15">
      <c r="A89" s="1520" t="s">
        <v>125</v>
      </c>
      <c r="B89" s="1520"/>
      <c r="C89" s="63"/>
      <c r="D89" s="63"/>
      <c r="E89" s="6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04"/>
      <c r="AD89" s="6"/>
      <c r="AE89" s="6"/>
      <c r="AF89" s="104"/>
      <c r="AG89" s="6"/>
      <c r="AH89" s="6"/>
      <c r="AI89" s="104"/>
      <c r="AJ89" s="6"/>
      <c r="AK89" s="6"/>
      <c r="AL89" s="104"/>
      <c r="AM89" s="104"/>
      <c r="AN89" s="104"/>
      <c r="AO89" s="6"/>
      <c r="AP89" s="6"/>
      <c r="AQ89" s="6"/>
      <c r="AR89" s="6"/>
      <c r="AS89" s="6"/>
      <c r="AT89" s="6"/>
      <c r="AU89" s="6"/>
      <c r="AV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DC89" s="18"/>
      <c r="DD89" s="18"/>
    </row>
    <row r="90" spans="1:108" s="17" customFormat="1" ht="15" customHeight="1" x14ac:dyDescent="0.15">
      <c r="A90" s="1520" t="s">
        <v>126</v>
      </c>
      <c r="B90" s="1520"/>
      <c r="C90" s="63"/>
      <c r="D90" s="63"/>
      <c r="E90" s="6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04"/>
      <c r="AD90" s="6"/>
      <c r="AE90" s="6"/>
      <c r="AF90" s="104"/>
      <c r="AG90" s="6"/>
      <c r="AH90" s="6"/>
      <c r="AI90" s="104"/>
      <c r="AJ90" s="6"/>
      <c r="AK90" s="6"/>
      <c r="AL90" s="104"/>
      <c r="AM90" s="104"/>
      <c r="AN90" s="104"/>
      <c r="AO90" s="6"/>
      <c r="AP90" s="6"/>
      <c r="AQ90" s="6"/>
      <c r="AR90" s="6"/>
      <c r="AS90" s="6"/>
      <c r="AT90" s="6"/>
      <c r="AU90" s="6"/>
      <c r="AV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DC90" s="18"/>
      <c r="DD90" s="18"/>
    </row>
    <row r="91" spans="1:108" s="17" customFormat="1" ht="15" customHeight="1" x14ac:dyDescent="0.15">
      <c r="A91" s="1520" t="s">
        <v>127</v>
      </c>
      <c r="B91" s="1520"/>
      <c r="C91" s="63"/>
      <c r="D91" s="63"/>
      <c r="E91" s="6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04"/>
      <c r="AD91" s="6"/>
      <c r="AE91" s="6"/>
      <c r="AF91" s="104"/>
      <c r="AG91" s="6"/>
      <c r="AH91" s="6"/>
      <c r="AI91" s="104"/>
      <c r="AJ91" s="6"/>
      <c r="AK91" s="6"/>
      <c r="AL91" s="104"/>
      <c r="AM91" s="104"/>
      <c r="AN91" s="104"/>
      <c r="AO91" s="6"/>
      <c r="AP91" s="6"/>
      <c r="AQ91" s="6"/>
      <c r="AR91" s="6"/>
      <c r="AS91" s="6"/>
      <c r="AT91" s="6"/>
      <c r="AU91" s="6"/>
      <c r="AV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DC91" s="18"/>
      <c r="DD91" s="18"/>
    </row>
    <row r="92" spans="1:108" s="17" customFormat="1" ht="15" customHeight="1" x14ac:dyDescent="0.15">
      <c r="A92" s="1520" t="s">
        <v>128</v>
      </c>
      <c r="B92" s="1520"/>
      <c r="C92" s="63"/>
      <c r="D92" s="63"/>
      <c r="E92" s="6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04"/>
      <c r="AD92" s="6"/>
      <c r="AE92" s="6"/>
      <c r="AF92" s="104"/>
      <c r="AG92" s="6"/>
      <c r="AH92" s="6"/>
      <c r="AI92" s="104"/>
      <c r="AJ92" s="6"/>
      <c r="AK92" s="6"/>
      <c r="AL92" s="104"/>
      <c r="AM92" s="104"/>
      <c r="AN92" s="104"/>
      <c r="AO92" s="6"/>
      <c r="AP92" s="6"/>
      <c r="AQ92" s="6"/>
      <c r="AR92" s="6"/>
      <c r="AS92" s="6"/>
      <c r="AT92" s="6"/>
      <c r="AU92" s="6"/>
      <c r="AV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DC92" s="18"/>
      <c r="DD92" s="18"/>
    </row>
    <row r="93" spans="1:108" s="17" customFormat="1" ht="15" customHeight="1" x14ac:dyDescent="0.15">
      <c r="A93" s="1520" t="s">
        <v>129</v>
      </c>
      <c r="B93" s="1520"/>
      <c r="C93" s="63"/>
      <c r="D93" s="63"/>
      <c r="E93" s="6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04"/>
      <c r="AD93" s="6"/>
      <c r="AE93" s="6"/>
      <c r="AF93" s="104"/>
      <c r="AG93" s="6"/>
      <c r="AH93" s="6"/>
      <c r="AI93" s="104"/>
      <c r="AJ93" s="6"/>
      <c r="AK93" s="6"/>
      <c r="AL93" s="104"/>
      <c r="AM93" s="104"/>
      <c r="AN93" s="104"/>
      <c r="AO93" s="6"/>
      <c r="AP93" s="6"/>
      <c r="AQ93" s="6"/>
      <c r="AR93" s="6"/>
      <c r="AS93" s="6"/>
      <c r="AT93" s="6"/>
      <c r="AU93" s="6"/>
      <c r="AV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DC93" s="18"/>
      <c r="DD93" s="18"/>
    </row>
    <row r="94" spans="1:108" s="17" customFormat="1" ht="15" customHeight="1" x14ac:dyDescent="0.15">
      <c r="A94" s="1520" t="s">
        <v>130</v>
      </c>
      <c r="B94" s="1520"/>
      <c r="C94" s="63"/>
      <c r="D94" s="63"/>
      <c r="E94" s="6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04"/>
      <c r="AD94" s="6"/>
      <c r="AE94" s="6"/>
      <c r="AF94" s="104"/>
      <c r="AG94" s="6"/>
      <c r="AH94" s="6"/>
      <c r="AI94" s="104"/>
      <c r="AJ94" s="6"/>
      <c r="AK94" s="6"/>
      <c r="AL94" s="104"/>
      <c r="AM94" s="104"/>
      <c r="AN94" s="104"/>
      <c r="AO94" s="6"/>
      <c r="AP94" s="6"/>
      <c r="AQ94" s="104"/>
      <c r="AR94" s="6"/>
      <c r="AS94" s="6"/>
      <c r="AT94" s="6"/>
      <c r="AU94" s="6"/>
      <c r="AV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DC94" s="18"/>
      <c r="DD94" s="18"/>
    </row>
    <row r="95" spans="1:108" s="17" customFormat="1" ht="15" customHeight="1" x14ac:dyDescent="0.15">
      <c r="A95" s="1520" t="s">
        <v>131</v>
      </c>
      <c r="B95" s="1520"/>
      <c r="C95" s="63"/>
      <c r="D95" s="63"/>
      <c r="E95" s="6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04"/>
      <c r="AD95" s="6"/>
      <c r="AE95" s="6"/>
      <c r="AF95" s="104"/>
      <c r="AG95" s="6"/>
      <c r="AH95" s="6"/>
      <c r="AI95" s="104"/>
      <c r="AJ95" s="6"/>
      <c r="AK95" s="6"/>
      <c r="AL95" s="104"/>
      <c r="AM95" s="104"/>
      <c r="AN95" s="104"/>
      <c r="AO95" s="6"/>
      <c r="AP95" s="6"/>
      <c r="AQ95" s="104"/>
      <c r="AR95" s="6"/>
      <c r="AS95" s="6"/>
      <c r="AT95" s="6"/>
      <c r="AU95" s="6"/>
      <c r="AV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DC95" s="18"/>
      <c r="DD95" s="18"/>
    </row>
    <row r="96" spans="1:108" s="17" customFormat="1" ht="15" customHeight="1" x14ac:dyDescent="0.15">
      <c r="A96" s="1520" t="s">
        <v>132</v>
      </c>
      <c r="B96" s="1520"/>
      <c r="C96" s="63"/>
      <c r="D96" s="63"/>
      <c r="E96" s="6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04"/>
      <c r="AD96" s="6"/>
      <c r="AE96" s="6"/>
      <c r="AF96" s="104"/>
      <c r="AG96" s="6"/>
      <c r="AH96" s="6"/>
      <c r="AI96" s="104"/>
      <c r="AJ96" s="6"/>
      <c r="AK96" s="6"/>
      <c r="AL96" s="104"/>
      <c r="AM96" s="104"/>
      <c r="AN96" s="104"/>
      <c r="AO96" s="6"/>
      <c r="AP96" s="6"/>
      <c r="AQ96" s="104"/>
      <c r="AR96" s="6"/>
      <c r="AS96" s="6"/>
      <c r="AT96" s="6"/>
      <c r="AU96" s="6"/>
      <c r="AV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DC96" s="18"/>
      <c r="DD96" s="18"/>
    </row>
    <row r="97" spans="1:108" s="17" customFormat="1" ht="15" customHeight="1" x14ac:dyDescent="0.15">
      <c r="A97" s="1520" t="s">
        <v>86</v>
      </c>
      <c r="B97" s="1520"/>
      <c r="C97" s="63"/>
      <c r="D97" s="63"/>
      <c r="E97" s="6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04"/>
      <c r="AD97" s="6"/>
      <c r="AE97" s="6"/>
      <c r="AF97" s="104"/>
      <c r="AG97" s="6"/>
      <c r="AH97" s="6"/>
      <c r="AI97" s="104"/>
      <c r="AJ97" s="6"/>
      <c r="AK97" s="6"/>
      <c r="AL97" s="104"/>
      <c r="AM97" s="104"/>
      <c r="AN97" s="104"/>
      <c r="AO97" s="6"/>
      <c r="AP97" s="6"/>
      <c r="AQ97" s="104"/>
      <c r="AR97" s="6"/>
      <c r="AS97" s="6"/>
      <c r="AT97" s="6"/>
      <c r="AU97" s="6"/>
      <c r="AV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DC97" s="18"/>
      <c r="DD97" s="18"/>
    </row>
    <row r="98" spans="1:108" s="17" customFormat="1" ht="15" customHeight="1" x14ac:dyDescent="0.15">
      <c r="A98" s="1520" t="s">
        <v>117</v>
      </c>
      <c r="B98" s="1520"/>
      <c r="C98" s="63"/>
      <c r="D98" s="63"/>
      <c r="E98" s="6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04"/>
      <c r="AD98" s="6"/>
      <c r="AE98" s="6"/>
      <c r="AF98" s="104"/>
      <c r="AG98" s="6"/>
      <c r="AH98" s="6"/>
      <c r="AI98" s="104"/>
      <c r="AJ98" s="6"/>
      <c r="AK98" s="6"/>
      <c r="AL98" s="104"/>
      <c r="AM98" s="104"/>
      <c r="AN98" s="104"/>
      <c r="AO98" s="6"/>
      <c r="AP98" s="6"/>
      <c r="AQ98" s="104"/>
      <c r="AR98" s="6"/>
      <c r="AS98" s="6"/>
      <c r="AT98" s="6"/>
      <c r="AU98" s="6"/>
      <c r="AV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DC98" s="18"/>
      <c r="DD98" s="18"/>
    </row>
    <row r="99" spans="1:108" s="17" customFormat="1" ht="15" customHeight="1" x14ac:dyDescent="0.15">
      <c r="A99" s="1502" t="s">
        <v>133</v>
      </c>
      <c r="B99" s="1502"/>
      <c r="C99" s="117"/>
      <c r="D99" s="117"/>
      <c r="E99" s="11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04"/>
      <c r="AD99" s="104"/>
      <c r="AE99" s="6"/>
      <c r="AF99" s="6"/>
      <c r="AG99" s="104"/>
      <c r="AH99" s="6"/>
      <c r="AI99" s="6"/>
      <c r="AJ99" s="104"/>
      <c r="AK99" s="6"/>
      <c r="AL99" s="6"/>
      <c r="AM99" s="6"/>
      <c r="AN99" s="6"/>
      <c r="AO99" s="104"/>
      <c r="AP99" s="6"/>
      <c r="AQ99" s="6"/>
      <c r="AR99" s="6"/>
      <c r="AS99" s="6"/>
      <c r="AT99" s="6"/>
      <c r="AU99" s="6"/>
      <c r="AV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</row>
    <row r="100" spans="1:108" s="6" customFormat="1" ht="30" customHeight="1" x14ac:dyDescent="0.2">
      <c r="A100" s="139" t="s">
        <v>134</v>
      </c>
      <c r="M100" s="11"/>
      <c r="W100" s="140"/>
      <c r="AC100" s="104"/>
      <c r="AD100" s="104"/>
      <c r="AG100" s="104"/>
      <c r="AJ100" s="104"/>
      <c r="AO100" s="104"/>
    </row>
    <row r="101" spans="1:108" s="17" customFormat="1" ht="53.25" customHeight="1" x14ac:dyDescent="0.1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6"/>
      <c r="Z101" s="6"/>
      <c r="AA101" s="104"/>
      <c r="AB101" s="104"/>
      <c r="AC101" s="6"/>
      <c r="AD101" s="6"/>
      <c r="AE101" s="104"/>
      <c r="AF101" s="6"/>
      <c r="AG101" s="6"/>
      <c r="AH101" s="104"/>
      <c r="AI101" s="6"/>
      <c r="AJ101" s="6"/>
      <c r="AK101" s="6"/>
      <c r="AL101" s="6"/>
      <c r="AM101" s="104"/>
      <c r="AN101" s="6"/>
      <c r="AO101" s="6"/>
      <c r="AP101" s="6"/>
      <c r="AQ101" s="6"/>
      <c r="AR101" s="6"/>
      <c r="AS101" s="6"/>
      <c r="AT101" s="6"/>
      <c r="AU101" s="6"/>
      <c r="AV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</row>
    <row r="102" spans="1:108" s="17" customFormat="1" ht="24.75" customHeight="1" x14ac:dyDescent="0.1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19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6"/>
      <c r="Z102" s="6"/>
      <c r="AA102" s="104"/>
      <c r="AB102" s="104"/>
      <c r="AC102" s="6"/>
      <c r="AD102" s="6"/>
      <c r="AE102" s="104"/>
      <c r="AF102" s="6"/>
      <c r="AG102" s="6"/>
      <c r="AH102" s="104"/>
      <c r="AI102" s="6"/>
      <c r="AJ102" s="6"/>
      <c r="AK102" s="6"/>
      <c r="AL102" s="6"/>
      <c r="AM102" s="104"/>
      <c r="AN102" s="6"/>
      <c r="AO102" s="6"/>
      <c r="AP102" s="6"/>
      <c r="AQ102" s="6"/>
      <c r="AR102" s="6"/>
      <c r="AS102" s="6"/>
      <c r="AT102" s="6"/>
      <c r="AU102" s="6"/>
      <c r="AV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</row>
    <row r="103" spans="1:108" s="17" customFormat="1" ht="13.5" customHeight="1" x14ac:dyDescent="0.1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6"/>
      <c r="Z103" s="6"/>
      <c r="AA103" s="104"/>
      <c r="AB103" s="104"/>
      <c r="AC103" s="6"/>
      <c r="AD103" s="6"/>
      <c r="AE103" s="104"/>
      <c r="AF103" s="6"/>
      <c r="AG103" s="6"/>
      <c r="AH103" s="104"/>
      <c r="AI103" s="6"/>
      <c r="AJ103" s="6"/>
      <c r="AK103" s="6"/>
      <c r="AL103" s="6"/>
      <c r="AM103" s="104"/>
      <c r="AN103" s="6"/>
      <c r="AO103" s="6"/>
      <c r="AP103" s="6"/>
      <c r="AQ103" s="6"/>
      <c r="AR103" s="6"/>
      <c r="AS103" s="6"/>
      <c r="AT103" s="6"/>
      <c r="AU103" s="6"/>
      <c r="AV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1:108" s="17" customFormat="1" ht="27.75" customHeight="1" x14ac:dyDescent="0.15">
      <c r="A104" s="1505"/>
      <c r="B104" s="1499"/>
      <c r="C104" s="1521"/>
      <c r="D104" s="1501"/>
      <c r="E104" s="1501"/>
      <c r="F104" s="1501"/>
      <c r="G104" s="1501"/>
      <c r="H104" s="1518"/>
      <c r="I104" s="22" t="s">
        <v>22</v>
      </c>
      <c r="J104" s="23" t="s">
        <v>37</v>
      </c>
      <c r="K104" s="24" t="s">
        <v>38</v>
      </c>
      <c r="L104" s="23" t="s">
        <v>39</v>
      </c>
      <c r="M104" s="25" t="s">
        <v>40</v>
      </c>
      <c r="N104" s="26" t="s">
        <v>41</v>
      </c>
      <c r="O104" s="27" t="s">
        <v>42</v>
      </c>
      <c r="P104" s="23" t="s">
        <v>43</v>
      </c>
      <c r="Q104" s="26" t="s">
        <v>40</v>
      </c>
      <c r="R104" s="26" t="s">
        <v>41</v>
      </c>
      <c r="S104" s="27" t="s">
        <v>42</v>
      </c>
      <c r="T104" s="141" t="s">
        <v>43</v>
      </c>
      <c r="U104" s="1496"/>
      <c r="V104" s="1499"/>
      <c r="W104" s="1487"/>
      <c r="X104" s="1493"/>
      <c r="Y104" s="6"/>
      <c r="Z104" s="6"/>
      <c r="AA104" s="104"/>
      <c r="AB104" s="104"/>
      <c r="AC104" s="6"/>
      <c r="AD104" s="6"/>
      <c r="AE104" s="104"/>
      <c r="AF104" s="6"/>
      <c r="AG104" s="6"/>
      <c r="AH104" s="104"/>
      <c r="AI104" s="6"/>
      <c r="AJ104" s="6"/>
      <c r="AK104" s="6"/>
      <c r="AL104" s="6"/>
      <c r="AM104" s="104"/>
      <c r="AN104" s="6"/>
      <c r="AO104" s="6"/>
      <c r="AP104" s="6"/>
      <c r="AQ104" s="6"/>
      <c r="AR104" s="6"/>
      <c r="AS104" s="6"/>
      <c r="AT104" s="6"/>
      <c r="AU104" s="6"/>
      <c r="AV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1:108" s="17" customFormat="1" ht="15" customHeight="1" x14ac:dyDescent="0.15">
      <c r="A105" s="60" t="s">
        <v>139</v>
      </c>
      <c r="B105" s="32">
        <f t="shared" ref="B105:B110" si="35">SUM(C105:H105)</f>
        <v>4</v>
      </c>
      <c r="C105" s="38"/>
      <c r="D105" s="41"/>
      <c r="E105" s="41"/>
      <c r="F105" s="41"/>
      <c r="G105" s="62"/>
      <c r="H105" s="62">
        <v>4</v>
      </c>
      <c r="I105" s="38"/>
      <c r="J105" s="39">
        <v>4</v>
      </c>
      <c r="K105" s="38">
        <v>1</v>
      </c>
      <c r="L105" s="39">
        <v>3</v>
      </c>
      <c r="M105" s="40">
        <f t="shared" ref="M105:M110" si="36">SUM(N105:P105)</f>
        <v>0</v>
      </c>
      <c r="N105" s="38"/>
      <c r="O105" s="41"/>
      <c r="P105" s="39"/>
      <c r="Q105" s="42">
        <f t="shared" ref="Q105:Q110" si="37">SUM(R105:T105)</f>
        <v>4</v>
      </c>
      <c r="R105" s="38"/>
      <c r="S105" s="41">
        <v>4</v>
      </c>
      <c r="T105" s="142"/>
      <c r="U105" s="47"/>
      <c r="V105" s="47"/>
      <c r="W105" s="143"/>
      <c r="X105" s="52"/>
      <c r="Y105" s="53" t="str">
        <f t="shared" ref="Y105:Y111" si="38">$BT105&amp;" "&amp;$BU105&amp;""&amp;$BV105&amp;""&amp;BW105</f>
        <v xml:space="preserve"> </v>
      </c>
      <c r="Z105" s="6"/>
      <c r="AA105" s="104"/>
      <c r="AB105" s="104"/>
      <c r="AC105" s="6"/>
      <c r="AD105" s="6"/>
      <c r="AE105" s="104"/>
      <c r="AF105" s="6"/>
      <c r="AG105" s="6"/>
      <c r="AH105" s="104"/>
      <c r="AI105" s="6"/>
      <c r="AJ105" s="6"/>
      <c r="AK105" s="6"/>
      <c r="AL105" s="6"/>
      <c r="AM105" s="104"/>
      <c r="AN105" s="6"/>
      <c r="AO105" s="6"/>
      <c r="AP105" s="6"/>
      <c r="AQ105" s="6"/>
      <c r="AR105" s="6"/>
      <c r="AS105" s="6"/>
      <c r="AT105" s="6"/>
      <c r="AU105" s="6"/>
      <c r="AV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55" t="str">
        <f>IF($B105&lt;&gt;($K105+$L105)," El número de consultas según sexo NO puede ser diferente al Total.","")</f>
        <v/>
      </c>
      <c r="BU105" s="55" t="str">
        <f>IF($B105=0,"",IF(($I105+$J105)=0,IF($B105="",""," No olvide escribir la columna Beneficiarios."),""))</f>
        <v/>
      </c>
      <c r="BV105" s="55" t="str">
        <f>IF($B105&lt;($I105+$J105)," El número de Beneficiarios NO puede ser mayor que el Total.","")</f>
        <v/>
      </c>
      <c r="BW105" s="55" t="str">
        <f>IF($B105&gt;=($M105+$Q105),"","La Suma de los totales de Consulta Nuevas debe ser MENOR O IGUAL al total de las Consultas Médicas.")</f>
        <v/>
      </c>
      <c r="CB105" s="109">
        <f t="shared" ref="CB105:CB111" si="39">IF($B105&lt;&gt;($K105+$L105),1,0)</f>
        <v>0</v>
      </c>
      <c r="CC105" s="109">
        <f t="shared" ref="CC105:CC111" si="40">IF($B105&lt;($I105+$J105),1,0)</f>
        <v>0</v>
      </c>
      <c r="CD105" s="109">
        <f t="shared" ref="CD105:CD111" si="41">IF($B105&gt;=($M105+$Q105),0,1)</f>
        <v>0</v>
      </c>
      <c r="CE105" s="109">
        <f t="shared" ref="CE105:CE111" si="42">IF($B105=0,"",IF(($I105+$J105)=0,IF($B105="","",1),0))</f>
        <v>0</v>
      </c>
      <c r="CF105" s="6"/>
    </row>
    <row r="106" spans="1:108" s="17" customFormat="1" ht="15" customHeight="1" x14ac:dyDescent="0.15">
      <c r="A106" s="60" t="s">
        <v>140</v>
      </c>
      <c r="B106" s="32">
        <f t="shared" si="35"/>
        <v>0</v>
      </c>
      <c r="C106" s="38"/>
      <c r="D106" s="41"/>
      <c r="E106" s="41"/>
      <c r="F106" s="41"/>
      <c r="G106" s="62"/>
      <c r="H106" s="62"/>
      <c r="I106" s="38"/>
      <c r="J106" s="39"/>
      <c r="K106" s="38"/>
      <c r="L106" s="39"/>
      <c r="M106" s="40">
        <f t="shared" si="36"/>
        <v>0</v>
      </c>
      <c r="N106" s="38"/>
      <c r="O106" s="41"/>
      <c r="P106" s="39"/>
      <c r="Q106" s="42">
        <f t="shared" si="37"/>
        <v>0</v>
      </c>
      <c r="R106" s="38"/>
      <c r="S106" s="41"/>
      <c r="T106" s="142"/>
      <c r="U106" s="47"/>
      <c r="V106" s="47"/>
      <c r="W106" s="144"/>
      <c r="X106" s="66"/>
      <c r="Y106" s="53" t="str">
        <f t="shared" si="38"/>
        <v xml:space="preserve"> </v>
      </c>
      <c r="Z106" s="6"/>
      <c r="AA106" s="104"/>
      <c r="AB106" s="104"/>
      <c r="AC106" s="6"/>
      <c r="AD106" s="6"/>
      <c r="AE106" s="104"/>
      <c r="AF106" s="6"/>
      <c r="AG106" s="6"/>
      <c r="AH106" s="104"/>
      <c r="AI106" s="6"/>
      <c r="AJ106" s="6"/>
      <c r="AK106" s="6"/>
      <c r="AL106" s="6"/>
      <c r="AM106" s="104"/>
      <c r="AN106" s="6"/>
      <c r="AO106" s="6"/>
      <c r="AP106" s="6"/>
      <c r="AQ106" s="6"/>
      <c r="AR106" s="6"/>
      <c r="AS106" s="6"/>
      <c r="AT106" s="6"/>
      <c r="AU106" s="6"/>
      <c r="AV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55" t="str">
        <f t="shared" ref="BT106:BT111" si="43">IF($B106&lt;&gt;($K106+$L106)," El número de consultas según sexo NO puede ser diferente al Total.","")</f>
        <v/>
      </c>
      <c r="BU106" s="55" t="str">
        <f t="shared" ref="BU106:BU111" si="44">IF($B106=0,"",IF(($I106+$J106)=0,IF($B106="",""," No olvide escribir la columna Beneficiarios."),""))</f>
        <v/>
      </c>
      <c r="BV106" s="55" t="str">
        <f t="shared" ref="BV106:BV111" si="45">IF($B106&lt;($I106+$J106)," El número de Beneficiarios NO puede ser mayor que el Total.","")</f>
        <v/>
      </c>
      <c r="BW106" s="55" t="str">
        <f t="shared" ref="BW106:BW111" si="46">IF($B106&gt;=($M106+$Q106),"","La Suma de los totales de Consulta Nuevas debe ser MENOR O IGUAL al total de las Consultas Médicas.")</f>
        <v/>
      </c>
      <c r="CB106" s="109">
        <f t="shared" si="39"/>
        <v>0</v>
      </c>
      <c r="CC106" s="109">
        <f t="shared" si="40"/>
        <v>0</v>
      </c>
      <c r="CD106" s="109">
        <f t="shared" si="41"/>
        <v>0</v>
      </c>
      <c r="CE106" s="109" t="str">
        <f t="shared" si="42"/>
        <v/>
      </c>
      <c r="CF106" s="6"/>
    </row>
    <row r="107" spans="1:108" s="17" customFormat="1" ht="15" customHeight="1" x14ac:dyDescent="0.15">
      <c r="A107" s="60" t="s">
        <v>141</v>
      </c>
      <c r="B107" s="32">
        <f t="shared" si="35"/>
        <v>15</v>
      </c>
      <c r="C107" s="38">
        <v>5</v>
      </c>
      <c r="D107" s="41">
        <v>6</v>
      </c>
      <c r="E107" s="41">
        <v>4</v>
      </c>
      <c r="F107" s="41"/>
      <c r="G107" s="62"/>
      <c r="H107" s="62"/>
      <c r="I107" s="38">
        <v>13</v>
      </c>
      <c r="J107" s="39">
        <v>2</v>
      </c>
      <c r="K107" s="38">
        <v>11</v>
      </c>
      <c r="L107" s="39">
        <v>4</v>
      </c>
      <c r="M107" s="40">
        <f t="shared" si="36"/>
        <v>0</v>
      </c>
      <c r="N107" s="38"/>
      <c r="O107" s="41"/>
      <c r="P107" s="39"/>
      <c r="Q107" s="42">
        <f t="shared" si="37"/>
        <v>15</v>
      </c>
      <c r="R107" s="38"/>
      <c r="S107" s="41">
        <v>15</v>
      </c>
      <c r="T107" s="142"/>
      <c r="U107" s="47"/>
      <c r="V107" s="47"/>
      <c r="W107" s="144"/>
      <c r="X107" s="66"/>
      <c r="Y107" s="53" t="str">
        <f t="shared" si="38"/>
        <v xml:space="preserve"> </v>
      </c>
      <c r="Z107" s="6"/>
      <c r="AA107" s="104"/>
      <c r="AB107" s="104"/>
      <c r="AC107" s="6"/>
      <c r="AD107" s="6"/>
      <c r="AE107" s="104"/>
      <c r="AF107" s="6"/>
      <c r="AG107" s="6"/>
      <c r="AH107" s="104"/>
      <c r="AI107" s="6"/>
      <c r="AJ107" s="6"/>
      <c r="AK107" s="6"/>
      <c r="AL107" s="6"/>
      <c r="AM107" s="104"/>
      <c r="AN107" s="6"/>
      <c r="AO107" s="6"/>
      <c r="AP107" s="6"/>
      <c r="AQ107" s="6"/>
      <c r="AR107" s="6"/>
      <c r="AS107" s="6"/>
      <c r="AT107" s="6"/>
      <c r="AU107" s="6"/>
      <c r="AV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55" t="str">
        <f t="shared" si="43"/>
        <v/>
      </c>
      <c r="BU107" s="55" t="str">
        <f t="shared" si="44"/>
        <v/>
      </c>
      <c r="BV107" s="55" t="str">
        <f t="shared" si="45"/>
        <v/>
      </c>
      <c r="BW107" s="55" t="str">
        <f t="shared" si="46"/>
        <v/>
      </c>
      <c r="CB107" s="109">
        <f t="shared" si="39"/>
        <v>0</v>
      </c>
      <c r="CC107" s="109">
        <f t="shared" si="40"/>
        <v>0</v>
      </c>
      <c r="CD107" s="109">
        <f t="shared" si="41"/>
        <v>0</v>
      </c>
      <c r="CE107" s="109">
        <f t="shared" si="42"/>
        <v>0</v>
      </c>
      <c r="CF107" s="6"/>
    </row>
    <row r="108" spans="1:108" s="17" customFormat="1" ht="15" customHeight="1" x14ac:dyDescent="0.15">
      <c r="A108" s="60" t="s">
        <v>142</v>
      </c>
      <c r="B108" s="32">
        <f t="shared" si="35"/>
        <v>0</v>
      </c>
      <c r="C108" s="38"/>
      <c r="D108" s="41"/>
      <c r="E108" s="41"/>
      <c r="F108" s="41"/>
      <c r="G108" s="62"/>
      <c r="H108" s="62"/>
      <c r="I108" s="38"/>
      <c r="J108" s="39"/>
      <c r="K108" s="38"/>
      <c r="L108" s="39"/>
      <c r="M108" s="40">
        <f t="shared" si="36"/>
        <v>0</v>
      </c>
      <c r="N108" s="38"/>
      <c r="O108" s="41"/>
      <c r="P108" s="39"/>
      <c r="Q108" s="42">
        <f t="shared" si="37"/>
        <v>0</v>
      </c>
      <c r="R108" s="38"/>
      <c r="S108" s="41"/>
      <c r="T108" s="142"/>
      <c r="U108" s="47"/>
      <c r="V108" s="47"/>
      <c r="W108" s="144"/>
      <c r="X108" s="66"/>
      <c r="Y108" s="53" t="str">
        <f t="shared" si="38"/>
        <v xml:space="preserve"> </v>
      </c>
      <c r="Z108" s="6"/>
      <c r="AA108" s="104"/>
      <c r="AB108" s="104"/>
      <c r="AC108" s="6"/>
      <c r="AD108" s="6"/>
      <c r="AE108" s="104"/>
      <c r="AF108" s="6"/>
      <c r="AG108" s="6"/>
      <c r="AH108" s="104"/>
      <c r="AI108" s="6"/>
      <c r="AJ108" s="6"/>
      <c r="AK108" s="6"/>
      <c r="AL108" s="6"/>
      <c r="AM108" s="104"/>
      <c r="AN108" s="6"/>
      <c r="AO108" s="6"/>
      <c r="AP108" s="6"/>
      <c r="AQ108" s="6"/>
      <c r="AR108" s="6"/>
      <c r="AS108" s="6"/>
      <c r="AT108" s="6"/>
      <c r="AU108" s="6"/>
      <c r="AV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55" t="str">
        <f t="shared" si="43"/>
        <v/>
      </c>
      <c r="BU108" s="55" t="str">
        <f t="shared" si="44"/>
        <v/>
      </c>
      <c r="BV108" s="55" t="str">
        <f t="shared" si="45"/>
        <v/>
      </c>
      <c r="BW108" s="55" t="str">
        <f t="shared" si="46"/>
        <v/>
      </c>
      <c r="CB108" s="109">
        <f t="shared" si="39"/>
        <v>0</v>
      </c>
      <c r="CC108" s="109">
        <f t="shared" si="40"/>
        <v>0</v>
      </c>
      <c r="CD108" s="109">
        <f t="shared" si="41"/>
        <v>0</v>
      </c>
      <c r="CE108" s="109" t="str">
        <f t="shared" si="42"/>
        <v/>
      </c>
      <c r="CF108" s="6"/>
    </row>
    <row r="109" spans="1:108" s="17" customFormat="1" ht="15" customHeight="1" x14ac:dyDescent="0.15">
      <c r="A109" s="60" t="s">
        <v>143</v>
      </c>
      <c r="B109" s="32">
        <f t="shared" si="35"/>
        <v>0</v>
      </c>
      <c r="C109" s="38"/>
      <c r="D109" s="41"/>
      <c r="E109" s="41"/>
      <c r="F109" s="41"/>
      <c r="G109" s="62"/>
      <c r="H109" s="62"/>
      <c r="I109" s="38"/>
      <c r="J109" s="39"/>
      <c r="K109" s="38"/>
      <c r="L109" s="39"/>
      <c r="M109" s="40">
        <f t="shared" si="36"/>
        <v>0</v>
      </c>
      <c r="N109" s="38"/>
      <c r="O109" s="41"/>
      <c r="P109" s="39"/>
      <c r="Q109" s="42">
        <f t="shared" si="37"/>
        <v>0</v>
      </c>
      <c r="R109" s="38"/>
      <c r="S109" s="41"/>
      <c r="T109" s="142"/>
      <c r="U109" s="47"/>
      <c r="V109" s="47"/>
      <c r="W109" s="144"/>
      <c r="X109" s="66"/>
      <c r="Y109" s="53" t="str">
        <f t="shared" si="38"/>
        <v xml:space="preserve"> </v>
      </c>
      <c r="Z109" s="6"/>
      <c r="AA109" s="104"/>
      <c r="AB109" s="104"/>
      <c r="AC109" s="6"/>
      <c r="AD109" s="6"/>
      <c r="AE109" s="104"/>
      <c r="AF109" s="6"/>
      <c r="AG109" s="6"/>
      <c r="AH109" s="104"/>
      <c r="AI109" s="6"/>
      <c r="AJ109" s="6"/>
      <c r="AK109" s="6"/>
      <c r="AL109" s="6"/>
      <c r="AM109" s="104"/>
      <c r="AN109" s="6"/>
      <c r="AO109" s="6"/>
      <c r="AP109" s="6"/>
      <c r="AQ109" s="6"/>
      <c r="AR109" s="6"/>
      <c r="AS109" s="6"/>
      <c r="AT109" s="6"/>
      <c r="AU109" s="6"/>
      <c r="AV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55" t="str">
        <f t="shared" si="43"/>
        <v/>
      </c>
      <c r="BU109" s="55" t="str">
        <f t="shared" si="44"/>
        <v/>
      </c>
      <c r="BV109" s="55" t="str">
        <f t="shared" si="45"/>
        <v/>
      </c>
      <c r="BW109" s="55" t="str">
        <f t="shared" si="46"/>
        <v/>
      </c>
      <c r="CB109" s="109">
        <f t="shared" si="39"/>
        <v>0</v>
      </c>
      <c r="CC109" s="109">
        <f t="shared" si="40"/>
        <v>0</v>
      </c>
      <c r="CD109" s="109">
        <f t="shared" si="41"/>
        <v>0</v>
      </c>
      <c r="CE109" s="109" t="str">
        <f t="shared" si="42"/>
        <v/>
      </c>
      <c r="CF109" s="6"/>
    </row>
    <row r="110" spans="1:108" s="17" customFormat="1" ht="15" customHeight="1" x14ac:dyDescent="0.15">
      <c r="A110" s="77" t="s">
        <v>144</v>
      </c>
      <c r="B110" s="78">
        <f t="shared" si="35"/>
        <v>0</v>
      </c>
      <c r="C110" s="79"/>
      <c r="D110" s="80"/>
      <c r="E110" s="80"/>
      <c r="F110" s="80"/>
      <c r="G110" s="81"/>
      <c r="H110" s="81"/>
      <c r="I110" s="79"/>
      <c r="J110" s="76"/>
      <c r="K110" s="82"/>
      <c r="L110" s="83"/>
      <c r="M110" s="84">
        <f t="shared" si="36"/>
        <v>0</v>
      </c>
      <c r="N110" s="79"/>
      <c r="O110" s="80"/>
      <c r="P110" s="76"/>
      <c r="Q110" s="85">
        <f t="shared" si="37"/>
        <v>0</v>
      </c>
      <c r="R110" s="79"/>
      <c r="S110" s="80"/>
      <c r="T110" s="145"/>
      <c r="U110" s="47"/>
      <c r="V110" s="47"/>
      <c r="W110" s="144"/>
      <c r="X110" s="66"/>
      <c r="Y110" s="53" t="str">
        <f t="shared" si="38"/>
        <v xml:space="preserve"> </v>
      </c>
      <c r="Z110" s="6"/>
      <c r="AA110" s="104"/>
      <c r="AB110" s="104"/>
      <c r="AC110" s="6"/>
      <c r="AD110" s="6"/>
      <c r="AE110" s="104"/>
      <c r="AF110" s="6"/>
      <c r="AG110" s="6"/>
      <c r="AH110" s="104"/>
      <c r="AI110" s="6"/>
      <c r="AJ110" s="6"/>
      <c r="AK110" s="6"/>
      <c r="AL110" s="6"/>
      <c r="AM110" s="104"/>
      <c r="AN110" s="6"/>
      <c r="AO110" s="6"/>
      <c r="AP110" s="6"/>
      <c r="AQ110" s="6"/>
      <c r="AR110" s="6"/>
      <c r="AS110" s="6"/>
      <c r="AT110" s="6"/>
      <c r="AU110" s="6"/>
      <c r="AV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55" t="str">
        <f t="shared" si="43"/>
        <v/>
      </c>
      <c r="BU110" s="55" t="str">
        <f t="shared" si="44"/>
        <v/>
      </c>
      <c r="BV110" s="55" t="str">
        <f t="shared" si="45"/>
        <v/>
      </c>
      <c r="BW110" s="55" t="str">
        <f t="shared" si="46"/>
        <v/>
      </c>
      <c r="CB110" s="109">
        <f t="shared" si="39"/>
        <v>0</v>
      </c>
      <c r="CC110" s="109">
        <f t="shared" si="40"/>
        <v>0</v>
      </c>
      <c r="CD110" s="109">
        <f t="shared" si="41"/>
        <v>0</v>
      </c>
      <c r="CE110" s="109" t="str">
        <f t="shared" si="42"/>
        <v/>
      </c>
      <c r="CF110" s="6"/>
    </row>
    <row r="111" spans="1:108" s="17" customFormat="1" ht="15" customHeight="1" x14ac:dyDescent="0.15">
      <c r="A111" s="25" t="s">
        <v>40</v>
      </c>
      <c r="B111" s="94">
        <f>SUM(B105:B110)</f>
        <v>19</v>
      </c>
      <c r="C111" s="95">
        <f t="shared" ref="C111:X111" si="47">SUM(C105:C110)</f>
        <v>5</v>
      </c>
      <c r="D111" s="96">
        <f t="shared" si="47"/>
        <v>6</v>
      </c>
      <c r="E111" s="97">
        <f t="shared" si="47"/>
        <v>4</v>
      </c>
      <c r="F111" s="98">
        <f t="shared" si="47"/>
        <v>0</v>
      </c>
      <c r="G111" s="98">
        <f t="shared" si="47"/>
        <v>0</v>
      </c>
      <c r="H111" s="98">
        <f t="shared" si="47"/>
        <v>4</v>
      </c>
      <c r="I111" s="95">
        <f t="shared" si="47"/>
        <v>13</v>
      </c>
      <c r="J111" s="99">
        <f t="shared" si="47"/>
        <v>6</v>
      </c>
      <c r="K111" s="95">
        <f t="shared" si="47"/>
        <v>12</v>
      </c>
      <c r="L111" s="99">
        <f t="shared" si="47"/>
        <v>7</v>
      </c>
      <c r="M111" s="95">
        <f t="shared" si="47"/>
        <v>0</v>
      </c>
      <c r="N111" s="95">
        <f t="shared" si="47"/>
        <v>0</v>
      </c>
      <c r="O111" s="96">
        <f t="shared" si="47"/>
        <v>0</v>
      </c>
      <c r="P111" s="100">
        <f t="shared" si="47"/>
        <v>0</v>
      </c>
      <c r="Q111" s="101">
        <f t="shared" si="47"/>
        <v>19</v>
      </c>
      <c r="R111" s="95">
        <f t="shared" si="47"/>
        <v>0</v>
      </c>
      <c r="S111" s="96">
        <f t="shared" si="47"/>
        <v>19</v>
      </c>
      <c r="T111" s="146">
        <f t="shared" si="47"/>
        <v>0</v>
      </c>
      <c r="U111" s="147">
        <f t="shared" si="47"/>
        <v>0</v>
      </c>
      <c r="V111" s="147">
        <f t="shared" si="47"/>
        <v>0</v>
      </c>
      <c r="W111" s="101">
        <f t="shared" si="47"/>
        <v>0</v>
      </c>
      <c r="X111" s="99">
        <f t="shared" si="47"/>
        <v>0</v>
      </c>
      <c r="Y111" s="53" t="str">
        <f t="shared" si="38"/>
        <v xml:space="preserve"> </v>
      </c>
      <c r="Z111" s="6"/>
      <c r="AA111" s="104"/>
      <c r="AB111" s="104"/>
      <c r="AC111" s="6"/>
      <c r="AD111" s="6"/>
      <c r="AE111" s="104"/>
      <c r="AF111" s="6"/>
      <c r="AG111" s="6"/>
      <c r="AH111" s="104"/>
      <c r="AI111" s="6"/>
      <c r="AJ111" s="6"/>
      <c r="AK111" s="6"/>
      <c r="AL111" s="6"/>
      <c r="AM111" s="104"/>
      <c r="AN111" s="6"/>
      <c r="AO111" s="6"/>
      <c r="AP111" s="6"/>
      <c r="AQ111" s="6"/>
      <c r="AR111" s="6"/>
      <c r="AS111" s="6"/>
      <c r="AT111" s="6"/>
      <c r="AU111" s="6"/>
      <c r="AV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55" t="str">
        <f t="shared" si="43"/>
        <v/>
      </c>
      <c r="BU111" s="55" t="str">
        <f t="shared" si="44"/>
        <v/>
      </c>
      <c r="BV111" s="55" t="str">
        <f t="shared" si="45"/>
        <v/>
      </c>
      <c r="BW111" s="55" t="str">
        <f t="shared" si="46"/>
        <v/>
      </c>
      <c r="CB111" s="109">
        <f t="shared" si="39"/>
        <v>0</v>
      </c>
      <c r="CC111" s="109">
        <f t="shared" si="40"/>
        <v>0</v>
      </c>
      <c r="CD111" s="109">
        <f t="shared" si="41"/>
        <v>0</v>
      </c>
      <c r="CE111" s="109">
        <f t="shared" si="42"/>
        <v>0</v>
      </c>
      <c r="CF111" s="6"/>
    </row>
    <row r="112" spans="1:108" s="6" customFormat="1" ht="21.75" customHeight="1" x14ac:dyDescent="0.15">
      <c r="A112" s="6" t="s">
        <v>145</v>
      </c>
      <c r="W112" s="148"/>
      <c r="AC112" s="104"/>
      <c r="AD112" s="104"/>
      <c r="AG112" s="104"/>
      <c r="AJ112" s="104"/>
      <c r="AO112" s="104"/>
    </row>
    <row r="113" spans="1:41" s="6" customFormat="1" x14ac:dyDescent="0.15">
      <c r="A113" s="6" t="s">
        <v>146</v>
      </c>
      <c r="AC113" s="104"/>
      <c r="AD113" s="104"/>
      <c r="AG113" s="104"/>
      <c r="AJ113" s="104"/>
      <c r="AO113" s="104"/>
    </row>
    <row r="114" spans="1:41" s="6" customFormat="1" x14ac:dyDescent="0.15">
      <c r="AC114" s="104"/>
      <c r="AD114" s="104"/>
      <c r="AG114" s="104"/>
      <c r="AJ114" s="104"/>
      <c r="AO114" s="104"/>
    </row>
    <row r="115" spans="1:41" s="6" customFormat="1" x14ac:dyDescent="0.15">
      <c r="AC115" s="104"/>
      <c r="AD115" s="104"/>
      <c r="AG115" s="104"/>
      <c r="AJ115" s="104"/>
      <c r="AO115" s="104"/>
    </row>
    <row r="116" spans="1:41" s="6" customFormat="1" x14ac:dyDescent="0.15">
      <c r="AC116" s="104"/>
      <c r="AD116" s="104"/>
      <c r="AG116" s="104"/>
      <c r="AJ116" s="104"/>
      <c r="AO116" s="104"/>
    </row>
    <row r="117" spans="1:41" s="6" customFormat="1" x14ac:dyDescent="0.15">
      <c r="AC117" s="104"/>
      <c r="AD117" s="104"/>
      <c r="AG117" s="104"/>
      <c r="AJ117" s="104"/>
      <c r="AO117" s="104"/>
    </row>
    <row r="118" spans="1:41" s="6" customFormat="1" x14ac:dyDescent="0.15">
      <c r="AC118" s="104"/>
      <c r="AD118" s="104"/>
      <c r="AG118" s="104"/>
      <c r="AJ118" s="104"/>
      <c r="AO118" s="104"/>
    </row>
    <row r="119" spans="1:41" s="6" customFormat="1" x14ac:dyDescent="0.15">
      <c r="AC119" s="104"/>
      <c r="AD119" s="104"/>
      <c r="AG119" s="104"/>
      <c r="AJ119" s="104"/>
      <c r="AO119" s="104"/>
    </row>
    <row r="120" spans="1:41" s="6" customFormat="1" x14ac:dyDescent="0.15">
      <c r="AC120" s="104"/>
      <c r="AD120" s="104"/>
      <c r="AG120" s="104"/>
      <c r="AJ120" s="104"/>
      <c r="AO120" s="104"/>
    </row>
    <row r="121" spans="1:41" s="6" customFormat="1" x14ac:dyDescent="0.15">
      <c r="AC121" s="104"/>
      <c r="AD121" s="104"/>
      <c r="AG121" s="104"/>
      <c r="AJ121" s="104"/>
      <c r="AO121" s="104"/>
    </row>
    <row r="122" spans="1:41" s="6" customFormat="1" x14ac:dyDescent="0.15">
      <c r="AC122" s="104"/>
      <c r="AD122" s="104"/>
      <c r="AG122" s="104"/>
      <c r="AJ122" s="104"/>
      <c r="AO122" s="104"/>
    </row>
    <row r="123" spans="1:41" s="6" customFormat="1" x14ac:dyDescent="0.15">
      <c r="AC123" s="104"/>
      <c r="AD123" s="104"/>
      <c r="AG123" s="104"/>
      <c r="AJ123" s="104"/>
      <c r="AO123" s="104"/>
    </row>
    <row r="124" spans="1:41" s="6" customFormat="1" x14ac:dyDescent="0.15">
      <c r="AC124" s="104"/>
      <c r="AD124" s="104"/>
      <c r="AG124" s="104"/>
      <c r="AJ124" s="104"/>
      <c r="AO124" s="104"/>
    </row>
    <row r="125" spans="1:41" s="6" customFormat="1" x14ac:dyDescent="0.15">
      <c r="AC125" s="104"/>
      <c r="AD125" s="104"/>
      <c r="AG125" s="104"/>
      <c r="AJ125" s="104"/>
      <c r="AO125" s="104"/>
    </row>
    <row r="126" spans="1:41" s="6" customFormat="1" x14ac:dyDescent="0.15">
      <c r="AC126" s="104"/>
      <c r="AD126" s="104"/>
      <c r="AG126" s="104"/>
      <c r="AJ126" s="104"/>
      <c r="AO126" s="104"/>
    </row>
    <row r="127" spans="1:41" s="6" customFormat="1" x14ac:dyDescent="0.15">
      <c r="AC127" s="104"/>
      <c r="AD127" s="104"/>
      <c r="AG127" s="104"/>
      <c r="AJ127" s="104"/>
      <c r="AO127" s="104"/>
    </row>
    <row r="128" spans="1:41" s="6" customFormat="1" x14ac:dyDescent="0.15">
      <c r="AC128" s="104"/>
      <c r="AD128" s="104"/>
      <c r="AG128" s="104"/>
      <c r="AJ128" s="104"/>
      <c r="AO128" s="104"/>
    </row>
    <row r="129" spans="29:41" s="6" customFormat="1" x14ac:dyDescent="0.15">
      <c r="AC129" s="104"/>
      <c r="AD129" s="104"/>
      <c r="AG129" s="104"/>
      <c r="AJ129" s="104"/>
      <c r="AO129" s="104"/>
    </row>
    <row r="130" spans="29:41" s="6" customFormat="1" x14ac:dyDescent="0.15">
      <c r="AC130" s="104"/>
      <c r="AD130" s="104"/>
      <c r="AG130" s="104"/>
      <c r="AJ130" s="104"/>
      <c r="AO130" s="104"/>
    </row>
    <row r="131" spans="29:41" s="6" customFormat="1" x14ac:dyDescent="0.15">
      <c r="AC131" s="104"/>
      <c r="AD131" s="104"/>
      <c r="AG131" s="104"/>
      <c r="AJ131" s="104"/>
      <c r="AO131" s="104"/>
    </row>
    <row r="132" spans="29:41" s="6" customFormat="1" x14ac:dyDescent="0.15">
      <c r="AC132" s="104"/>
      <c r="AD132" s="104"/>
      <c r="AG132" s="104"/>
      <c r="AJ132" s="104"/>
      <c r="AO132" s="104"/>
    </row>
    <row r="133" spans="29:41" s="6" customFormat="1" x14ac:dyDescent="0.15">
      <c r="AC133" s="104"/>
      <c r="AD133" s="104"/>
      <c r="AG133" s="104"/>
      <c r="AJ133" s="104"/>
      <c r="AO133" s="104"/>
    </row>
    <row r="134" spans="29:41" s="6" customFormat="1" x14ac:dyDescent="0.15">
      <c r="AC134" s="104"/>
      <c r="AD134" s="104"/>
      <c r="AG134" s="104"/>
      <c r="AJ134" s="104"/>
      <c r="AO134" s="104"/>
    </row>
    <row r="135" spans="29:41" s="6" customFormat="1" x14ac:dyDescent="0.15">
      <c r="AC135" s="104"/>
      <c r="AD135" s="104"/>
      <c r="AG135" s="104"/>
      <c r="AJ135" s="104"/>
      <c r="AO135" s="104"/>
    </row>
    <row r="136" spans="29:41" s="6" customFormat="1" x14ac:dyDescent="0.15">
      <c r="AC136" s="104"/>
      <c r="AD136" s="104"/>
      <c r="AG136" s="104"/>
      <c r="AJ136" s="104"/>
      <c r="AO136" s="104"/>
    </row>
    <row r="137" spans="29:41" s="6" customFormat="1" x14ac:dyDescent="0.15">
      <c r="AC137" s="104"/>
      <c r="AD137" s="104"/>
      <c r="AG137" s="104"/>
      <c r="AJ137" s="104"/>
      <c r="AO137" s="104"/>
    </row>
    <row r="138" spans="29:41" s="6" customFormat="1" x14ac:dyDescent="0.15">
      <c r="AC138" s="104"/>
      <c r="AD138" s="104"/>
      <c r="AG138" s="104"/>
      <c r="AJ138" s="104"/>
      <c r="AO138" s="104"/>
    </row>
    <row r="139" spans="29:41" s="6" customFormat="1" x14ac:dyDescent="0.15">
      <c r="AC139" s="104"/>
      <c r="AD139" s="104"/>
      <c r="AG139" s="104"/>
      <c r="AJ139" s="104"/>
      <c r="AO139" s="104"/>
    </row>
    <row r="140" spans="29:41" s="6" customFormat="1" x14ac:dyDescent="0.15">
      <c r="AC140" s="104"/>
      <c r="AD140" s="104"/>
      <c r="AG140" s="104"/>
      <c r="AJ140" s="104"/>
      <c r="AO140" s="104"/>
    </row>
    <row r="141" spans="29:41" s="6" customFormat="1" x14ac:dyDescent="0.15">
      <c r="AC141" s="104"/>
      <c r="AD141" s="104"/>
      <c r="AG141" s="104"/>
      <c r="AJ141" s="104"/>
      <c r="AO141" s="104"/>
    </row>
    <row r="142" spans="29:41" s="6" customFormat="1" x14ac:dyDescent="0.15">
      <c r="AC142" s="104"/>
      <c r="AD142" s="104"/>
      <c r="AG142" s="104"/>
      <c r="AJ142" s="104"/>
      <c r="AO142" s="104"/>
    </row>
    <row r="143" spans="29:41" s="6" customFormat="1" x14ac:dyDescent="0.15">
      <c r="AC143" s="104"/>
      <c r="AD143" s="104"/>
      <c r="AG143" s="104"/>
      <c r="AJ143" s="104"/>
      <c r="AO143" s="104"/>
    </row>
    <row r="144" spans="29:41" s="6" customFormat="1" x14ac:dyDescent="0.15">
      <c r="AC144" s="104"/>
      <c r="AD144" s="104"/>
      <c r="AG144" s="104"/>
      <c r="AJ144" s="104"/>
      <c r="AO144" s="104"/>
    </row>
    <row r="145" spans="29:41" s="6" customFormat="1" x14ac:dyDescent="0.15">
      <c r="AC145" s="104"/>
      <c r="AD145" s="104"/>
      <c r="AG145" s="104"/>
      <c r="AJ145" s="104"/>
      <c r="AO145" s="104"/>
    </row>
    <row r="146" spans="29:41" s="6" customFormat="1" x14ac:dyDescent="0.15">
      <c r="AC146" s="104"/>
      <c r="AD146" s="104"/>
      <c r="AG146" s="104"/>
      <c r="AJ146" s="104"/>
      <c r="AO146" s="104"/>
    </row>
    <row r="147" spans="29:41" s="6" customFormat="1" x14ac:dyDescent="0.15">
      <c r="AC147" s="104"/>
      <c r="AD147" s="104"/>
      <c r="AG147" s="104"/>
      <c r="AJ147" s="104"/>
      <c r="AO147" s="104"/>
    </row>
    <row r="148" spans="29:41" s="6" customFormat="1" x14ac:dyDescent="0.15">
      <c r="AC148" s="104"/>
      <c r="AD148" s="104"/>
      <c r="AG148" s="104"/>
      <c r="AJ148" s="104"/>
      <c r="AO148" s="104"/>
    </row>
    <row r="149" spans="29:41" s="6" customFormat="1" x14ac:dyDescent="0.15">
      <c r="AC149" s="104"/>
      <c r="AD149" s="104"/>
      <c r="AG149" s="104"/>
      <c r="AJ149" s="104"/>
      <c r="AO149" s="104"/>
    </row>
    <row r="150" spans="29:41" s="6" customFormat="1" x14ac:dyDescent="0.15">
      <c r="AC150" s="104"/>
      <c r="AD150" s="104"/>
      <c r="AG150" s="104"/>
      <c r="AJ150" s="104"/>
      <c r="AO150" s="104"/>
    </row>
    <row r="151" spans="29:41" s="6" customFormat="1" x14ac:dyDescent="0.15">
      <c r="AC151" s="104"/>
      <c r="AD151" s="104"/>
      <c r="AG151" s="104"/>
      <c r="AJ151" s="104"/>
      <c r="AO151" s="104"/>
    </row>
    <row r="152" spans="29:41" s="6" customFormat="1" x14ac:dyDescent="0.15">
      <c r="AC152" s="104"/>
      <c r="AD152" s="104"/>
      <c r="AG152" s="104"/>
      <c r="AJ152" s="104"/>
      <c r="AO152" s="104"/>
    </row>
    <row r="153" spans="29:41" s="6" customFormat="1" x14ac:dyDescent="0.15">
      <c r="AC153" s="104"/>
      <c r="AD153" s="104"/>
      <c r="AG153" s="104"/>
      <c r="AJ153" s="104"/>
      <c r="AO153" s="104"/>
    </row>
    <row r="154" spans="29:41" s="6" customFormat="1" x14ac:dyDescent="0.15">
      <c r="AC154" s="104"/>
      <c r="AD154" s="104"/>
      <c r="AG154" s="104"/>
      <c r="AJ154" s="104"/>
      <c r="AO154" s="104"/>
    </row>
    <row r="155" spans="29:41" s="6" customFormat="1" x14ac:dyDescent="0.15">
      <c r="AC155" s="104"/>
      <c r="AD155" s="104"/>
      <c r="AG155" s="104"/>
      <c r="AJ155" s="104"/>
      <c r="AO155" s="104"/>
    </row>
    <row r="156" spans="29:41" s="6" customFormat="1" x14ac:dyDescent="0.15">
      <c r="AC156" s="104"/>
      <c r="AD156" s="104"/>
      <c r="AG156" s="104"/>
      <c r="AJ156" s="104"/>
      <c r="AO156" s="104"/>
    </row>
    <row r="157" spans="29:41" s="6" customFormat="1" x14ac:dyDescent="0.15">
      <c r="AC157" s="104"/>
      <c r="AD157" s="104"/>
      <c r="AG157" s="104"/>
      <c r="AJ157" s="104"/>
      <c r="AO157" s="104"/>
    </row>
    <row r="158" spans="29:41" s="6" customFormat="1" x14ac:dyDescent="0.15">
      <c r="AC158" s="104"/>
      <c r="AD158" s="104"/>
      <c r="AG158" s="104"/>
      <c r="AJ158" s="104"/>
      <c r="AO158" s="104"/>
    </row>
    <row r="159" spans="29:41" s="6" customFormat="1" x14ac:dyDescent="0.15">
      <c r="AC159" s="104"/>
      <c r="AD159" s="104"/>
      <c r="AG159" s="104"/>
      <c r="AJ159" s="104"/>
      <c r="AO159" s="104"/>
    </row>
    <row r="160" spans="29:41" s="6" customFormat="1" x14ac:dyDescent="0.15">
      <c r="AC160" s="104"/>
      <c r="AD160" s="104"/>
      <c r="AG160" s="104"/>
      <c r="AJ160" s="104"/>
      <c r="AO160" s="104"/>
    </row>
    <row r="161" spans="1:58" s="6" customFormat="1" x14ac:dyDescent="0.15">
      <c r="AC161" s="104"/>
      <c r="AD161" s="104"/>
      <c r="AG161" s="104"/>
      <c r="AJ161" s="104"/>
      <c r="AO161" s="104"/>
    </row>
    <row r="162" spans="1:58" s="6" customFormat="1" x14ac:dyDescent="0.15">
      <c r="AC162" s="104"/>
      <c r="AD162" s="104"/>
      <c r="AG162" s="104"/>
      <c r="AJ162" s="104"/>
      <c r="AO162" s="104"/>
    </row>
    <row r="163" spans="1:58" s="6" customFormat="1" x14ac:dyDescent="0.15">
      <c r="AC163" s="104"/>
      <c r="AD163" s="104"/>
      <c r="AG163" s="104"/>
      <c r="AJ163" s="104"/>
      <c r="AO163" s="104"/>
    </row>
    <row r="164" spans="1:58" s="6" customFormat="1" x14ac:dyDescent="0.15">
      <c r="AC164" s="104"/>
      <c r="AD164" s="104"/>
      <c r="AG164" s="104"/>
      <c r="AJ164" s="104"/>
      <c r="AO164" s="104"/>
    </row>
    <row r="165" spans="1:58" s="6" customFormat="1" x14ac:dyDescent="0.15">
      <c r="AC165" s="104"/>
      <c r="AD165" s="104"/>
      <c r="AG165" s="104"/>
      <c r="AJ165" s="104"/>
      <c r="AO165" s="104"/>
    </row>
    <row r="166" spans="1:58" s="6" customFormat="1" x14ac:dyDescent="0.15">
      <c r="AC166" s="104"/>
      <c r="AD166" s="104"/>
      <c r="AG166" s="104"/>
      <c r="AJ166" s="104"/>
      <c r="AO166" s="104"/>
    </row>
    <row r="167" spans="1:58" s="6" customFormat="1" x14ac:dyDescent="0.15">
      <c r="AC167" s="104"/>
      <c r="AD167" s="104"/>
      <c r="AG167" s="104"/>
      <c r="AJ167" s="104"/>
      <c r="AO167" s="104"/>
    </row>
    <row r="168" spans="1:58" s="6" customFormat="1" x14ac:dyDescent="0.15">
      <c r="AC168" s="104"/>
      <c r="AD168" s="104"/>
      <c r="AG168" s="104"/>
      <c r="AJ168" s="104"/>
      <c r="AO168" s="104"/>
    </row>
    <row r="169" spans="1:58" s="6" customFormat="1" x14ac:dyDescent="0.15">
      <c r="A169" s="149">
        <f>SUM(A7:AQ99)</f>
        <v>50892</v>
      </c>
      <c r="AC169" s="104"/>
      <c r="AD169" s="104"/>
      <c r="AG169" s="104"/>
      <c r="AJ169" s="104"/>
      <c r="AO169" s="104"/>
    </row>
    <row r="170" spans="1:58" s="6" customFormat="1" x14ac:dyDescent="0.15">
      <c r="AC170" s="104"/>
      <c r="AD170" s="104"/>
      <c r="AG170" s="104"/>
      <c r="AJ170" s="104"/>
      <c r="AO170" s="104"/>
      <c r="BF170" s="6">
        <f>SUM(BE1:BH169)</f>
        <v>0</v>
      </c>
    </row>
    <row r="171" spans="1:58" s="6" customFormat="1" x14ac:dyDescent="0.15">
      <c r="AC171" s="104"/>
      <c r="AD171" s="104"/>
      <c r="AG171" s="104"/>
      <c r="AJ171" s="104"/>
      <c r="AO171" s="104"/>
    </row>
    <row r="172" spans="1:58" s="6" customFormat="1" x14ac:dyDescent="0.15">
      <c r="AC172" s="104"/>
      <c r="AD172" s="104"/>
      <c r="AG172" s="104"/>
      <c r="AJ172" s="104"/>
      <c r="AO172" s="104"/>
    </row>
    <row r="173" spans="1:58" s="6" customFormat="1" x14ac:dyDescent="0.15">
      <c r="AC173" s="104"/>
      <c r="AD173" s="104"/>
      <c r="AG173" s="104"/>
      <c r="AJ173" s="104"/>
      <c r="AO173" s="104"/>
    </row>
    <row r="174" spans="1:58" s="6" customFormat="1" x14ac:dyDescent="0.15">
      <c r="AC174" s="104"/>
      <c r="AD174" s="104"/>
      <c r="AG174" s="104"/>
      <c r="AJ174" s="104"/>
      <c r="AO174" s="104"/>
    </row>
    <row r="175" spans="1:58" s="150" customForma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104"/>
      <c r="AD175" s="104"/>
      <c r="AE175" s="6"/>
      <c r="AF175" s="6"/>
      <c r="AG175" s="104"/>
      <c r="AH175" s="138"/>
      <c r="AI175" s="6"/>
      <c r="AJ175" s="104"/>
      <c r="AK175" s="6"/>
      <c r="AL175" s="6"/>
      <c r="AM175" s="6"/>
      <c r="AN175" s="6"/>
      <c r="AO175" s="104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</row>
    <row r="176" spans="1:58" s="150" customForma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104"/>
      <c r="AD176" s="104"/>
      <c r="AE176" s="6"/>
      <c r="AF176" s="6"/>
      <c r="AG176" s="104"/>
      <c r="AH176" s="138"/>
      <c r="AI176" s="6"/>
      <c r="AJ176" s="104"/>
      <c r="AK176" s="6"/>
      <c r="AL176" s="6"/>
      <c r="AM176" s="6"/>
      <c r="AN176" s="6"/>
      <c r="AO176" s="104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</row>
    <row r="177" spans="1:41" s="138" customForma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104"/>
      <c r="AD177" s="104"/>
      <c r="AE177" s="6"/>
      <c r="AF177" s="6"/>
      <c r="AG177" s="104"/>
      <c r="AI177" s="6"/>
      <c r="AJ177" s="104"/>
      <c r="AK177" s="6"/>
      <c r="AL177" s="6"/>
      <c r="AM177" s="6"/>
      <c r="AN177" s="6"/>
      <c r="AO177" s="104"/>
    </row>
    <row r="178" spans="1:41" s="138" customForma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104"/>
      <c r="AD178" s="104"/>
      <c r="AE178" s="6"/>
      <c r="AF178" s="6"/>
      <c r="AG178" s="104"/>
      <c r="AI178" s="6"/>
      <c r="AJ178" s="104"/>
      <c r="AK178" s="6"/>
      <c r="AL178" s="6"/>
      <c r="AM178" s="6"/>
      <c r="AN178" s="6"/>
      <c r="AO178" s="104"/>
    </row>
    <row r="179" spans="1:41" s="138" customForma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104"/>
      <c r="AD179" s="104"/>
      <c r="AE179" s="6"/>
      <c r="AF179" s="6"/>
      <c r="AG179" s="104"/>
      <c r="AI179" s="6"/>
      <c r="AJ179" s="104"/>
      <c r="AK179" s="6"/>
      <c r="AL179" s="6"/>
      <c r="AM179" s="6"/>
      <c r="AN179" s="6"/>
      <c r="AO179" s="104"/>
    </row>
    <row r="180" spans="1:41" s="138" customForma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104"/>
      <c r="AD180" s="104"/>
      <c r="AE180" s="6"/>
      <c r="AF180" s="6"/>
      <c r="AG180" s="104"/>
      <c r="AI180" s="6"/>
      <c r="AJ180" s="104"/>
      <c r="AK180" s="6"/>
      <c r="AL180" s="6"/>
      <c r="AM180" s="6"/>
      <c r="AN180" s="6"/>
      <c r="AO180" s="104"/>
    </row>
    <row r="181" spans="1:41" s="138" customForma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104"/>
      <c r="AD181" s="104"/>
      <c r="AE181" s="6"/>
      <c r="AF181" s="6"/>
      <c r="AG181" s="104"/>
      <c r="AI181" s="6"/>
      <c r="AJ181" s="104"/>
      <c r="AK181" s="6"/>
      <c r="AL181" s="6"/>
      <c r="AM181" s="6"/>
      <c r="AN181" s="6"/>
      <c r="AO181" s="104"/>
    </row>
    <row r="182" spans="1:41" s="138" customForma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104"/>
      <c r="AD182" s="104"/>
      <c r="AE182" s="6"/>
      <c r="AF182" s="6"/>
      <c r="AG182" s="104"/>
      <c r="AI182" s="6"/>
      <c r="AJ182" s="104"/>
      <c r="AK182" s="6"/>
      <c r="AL182" s="6"/>
      <c r="AM182" s="6"/>
      <c r="AN182" s="6"/>
      <c r="AO182" s="104"/>
    </row>
    <row r="183" spans="1:41" s="138" customForma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104"/>
      <c r="AD183" s="104"/>
      <c r="AE183" s="6"/>
      <c r="AF183" s="6"/>
      <c r="AG183" s="104"/>
      <c r="AI183" s="6"/>
      <c r="AJ183" s="104"/>
      <c r="AK183" s="6"/>
      <c r="AL183" s="6"/>
      <c r="AM183" s="6"/>
      <c r="AN183" s="6"/>
      <c r="AO183" s="104"/>
    </row>
    <row r="184" spans="1:41" s="138" customForma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104"/>
      <c r="AD184" s="104"/>
      <c r="AE184" s="6"/>
      <c r="AF184" s="6"/>
      <c r="AG184" s="104"/>
      <c r="AI184" s="6"/>
      <c r="AJ184" s="104"/>
      <c r="AK184" s="6"/>
      <c r="AL184" s="6"/>
      <c r="AM184" s="6"/>
      <c r="AN184" s="6"/>
      <c r="AO184" s="104"/>
    </row>
    <row r="185" spans="1:41" s="138" customForma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104"/>
      <c r="AD185" s="104"/>
      <c r="AE185" s="6"/>
      <c r="AF185" s="6"/>
      <c r="AG185" s="104"/>
      <c r="AI185" s="6"/>
      <c r="AJ185" s="104"/>
      <c r="AK185" s="6"/>
      <c r="AL185" s="6"/>
      <c r="AM185" s="6"/>
      <c r="AN185" s="6"/>
      <c r="AO185" s="104"/>
    </row>
    <row r="186" spans="1:41" s="138" customForma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104"/>
      <c r="AD186" s="104"/>
      <c r="AE186" s="6"/>
      <c r="AF186" s="6"/>
      <c r="AG186" s="104"/>
      <c r="AI186" s="6"/>
      <c r="AJ186" s="104"/>
      <c r="AK186" s="6"/>
      <c r="AL186" s="6"/>
      <c r="AM186" s="6"/>
      <c r="AN186" s="6"/>
      <c r="AO186" s="104"/>
    </row>
    <row r="187" spans="1:41" s="138" customForma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104"/>
      <c r="AD187" s="104"/>
      <c r="AE187" s="6"/>
      <c r="AF187" s="6"/>
      <c r="AG187" s="104"/>
      <c r="AI187" s="6"/>
      <c r="AJ187" s="104"/>
      <c r="AK187" s="6"/>
      <c r="AL187" s="6"/>
      <c r="AM187" s="6"/>
      <c r="AN187" s="6"/>
      <c r="AO187" s="104"/>
    </row>
    <row r="188" spans="1:41" s="138" customForma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104"/>
      <c r="AD188" s="104"/>
      <c r="AE188" s="6"/>
      <c r="AF188" s="6"/>
      <c r="AG188" s="104"/>
      <c r="AI188" s="6"/>
      <c r="AJ188" s="104"/>
      <c r="AK188" s="6"/>
      <c r="AL188" s="6"/>
      <c r="AM188" s="6"/>
      <c r="AN188" s="6"/>
      <c r="AO188" s="104"/>
    </row>
    <row r="189" spans="1:41" s="138" customForma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104"/>
      <c r="AD189" s="104"/>
      <c r="AE189" s="6"/>
      <c r="AF189" s="6"/>
      <c r="AG189" s="104"/>
      <c r="AI189" s="6"/>
      <c r="AJ189" s="104"/>
      <c r="AK189" s="6"/>
      <c r="AL189" s="6"/>
      <c r="AM189" s="6"/>
      <c r="AN189" s="6"/>
      <c r="AO189" s="104"/>
    </row>
    <row r="190" spans="1:41" s="138" customForma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104"/>
      <c r="AD190" s="104"/>
      <c r="AE190" s="6"/>
      <c r="AF190" s="6"/>
      <c r="AG190" s="104"/>
      <c r="AI190" s="6"/>
      <c r="AJ190" s="104"/>
      <c r="AK190" s="6"/>
      <c r="AL190" s="6"/>
      <c r="AM190" s="6"/>
      <c r="AN190" s="6"/>
      <c r="AO190" s="104"/>
    </row>
    <row r="191" spans="1:41" s="138" customForma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104"/>
      <c r="AD191" s="104"/>
      <c r="AE191" s="6"/>
      <c r="AF191" s="6"/>
      <c r="AG191" s="104"/>
      <c r="AI191" s="6"/>
      <c r="AJ191" s="104"/>
      <c r="AK191" s="6"/>
      <c r="AL191" s="6"/>
      <c r="AM191" s="6"/>
      <c r="AN191" s="6"/>
      <c r="AO191" s="104"/>
    </row>
    <row r="192" spans="1:41" s="138" customForma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104"/>
      <c r="AD192" s="104"/>
      <c r="AE192" s="6"/>
      <c r="AF192" s="6"/>
      <c r="AG192" s="104"/>
      <c r="AI192" s="6"/>
      <c r="AJ192" s="104"/>
      <c r="AK192" s="6"/>
      <c r="AL192" s="6"/>
      <c r="AM192" s="6"/>
      <c r="AN192" s="6"/>
      <c r="AO192" s="104"/>
    </row>
    <row r="193" spans="1:80" s="138" customForma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104"/>
      <c r="AD193" s="104"/>
      <c r="AE193" s="6"/>
      <c r="AF193" s="6"/>
      <c r="AG193" s="104"/>
      <c r="AI193" s="6"/>
      <c r="AJ193" s="104"/>
      <c r="AK193" s="6"/>
      <c r="AL193" s="6"/>
      <c r="AM193" s="6"/>
      <c r="AN193" s="6"/>
      <c r="AO193" s="104"/>
    </row>
    <row r="194" spans="1:80" s="138" customForma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104"/>
      <c r="AD194" s="104"/>
      <c r="AE194" s="6"/>
      <c r="AF194" s="6"/>
      <c r="AG194" s="104"/>
      <c r="AI194" s="6"/>
      <c r="AJ194" s="104"/>
      <c r="AK194" s="6"/>
      <c r="AL194" s="6"/>
      <c r="AM194" s="6"/>
      <c r="AN194" s="6"/>
      <c r="AO194" s="104"/>
    </row>
    <row r="195" spans="1:80" s="138" customForma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104"/>
      <c r="AD195" s="104"/>
      <c r="AE195" s="6"/>
      <c r="AF195" s="6"/>
      <c r="AG195" s="104"/>
      <c r="AI195" s="6"/>
      <c r="AJ195" s="104"/>
      <c r="AK195" s="6"/>
      <c r="AL195" s="6"/>
      <c r="AM195" s="6"/>
      <c r="AN195" s="6"/>
      <c r="AO195" s="104"/>
    </row>
    <row r="196" spans="1:80" s="138" customForma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104"/>
      <c r="AD196" s="104"/>
      <c r="AE196" s="6"/>
      <c r="AF196" s="6"/>
      <c r="AG196" s="104"/>
      <c r="AI196" s="6"/>
      <c r="AJ196" s="104"/>
      <c r="AK196" s="6"/>
      <c r="AL196" s="6"/>
      <c r="AM196" s="6"/>
      <c r="AN196" s="6"/>
      <c r="AO196" s="104"/>
    </row>
    <row r="197" spans="1:80" s="138" customForma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104"/>
      <c r="AD197" s="104"/>
      <c r="AE197" s="6"/>
      <c r="AF197" s="6"/>
      <c r="AG197" s="104"/>
      <c r="AI197" s="6"/>
      <c r="AJ197" s="104"/>
      <c r="AK197" s="6"/>
      <c r="AL197" s="6"/>
      <c r="AM197" s="6"/>
      <c r="AN197" s="6"/>
      <c r="AO197" s="104"/>
    </row>
    <row r="198" spans="1:80" s="138" customForma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104"/>
      <c r="AD198" s="104"/>
      <c r="AE198" s="6"/>
      <c r="AF198" s="6"/>
      <c r="AG198" s="104"/>
      <c r="AI198" s="6"/>
      <c r="AJ198" s="104"/>
      <c r="AK198" s="6"/>
      <c r="AL198" s="6"/>
      <c r="AM198" s="6"/>
      <c r="AN198" s="6"/>
      <c r="AO198" s="104"/>
    </row>
    <row r="199" spans="1:80" s="138" customForma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104"/>
      <c r="AD199" s="104"/>
      <c r="AE199" s="6"/>
      <c r="AF199" s="6"/>
      <c r="AG199" s="104"/>
      <c r="AI199" s="6"/>
      <c r="AJ199" s="104"/>
      <c r="AK199" s="6"/>
      <c r="AL199" s="6"/>
      <c r="AM199" s="6"/>
      <c r="AN199" s="6"/>
      <c r="AO199" s="104"/>
    </row>
    <row r="200" spans="1:80" s="138" customFormat="1" x14ac:dyDescent="0.15">
      <c r="A200" s="151">
        <f>SUM(A6:AQ111)</f>
        <v>51120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104"/>
      <c r="AD200" s="104"/>
      <c r="AE200" s="6"/>
      <c r="AF200" s="6"/>
      <c r="AG200" s="104"/>
      <c r="AI200" s="6"/>
      <c r="AJ200" s="104"/>
      <c r="AK200" s="6"/>
      <c r="AL200" s="6"/>
      <c r="AM200" s="6"/>
      <c r="AN200" s="6"/>
      <c r="AO200" s="104"/>
      <c r="CB200" s="152">
        <v>0</v>
      </c>
    </row>
    <row r="201" spans="1:80" s="138" customForma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104"/>
      <c r="AD201" s="104"/>
      <c r="AE201" s="6"/>
      <c r="AF201" s="6"/>
      <c r="AG201" s="104"/>
      <c r="AI201" s="6"/>
      <c r="AJ201" s="104"/>
      <c r="AK201" s="6"/>
      <c r="AL201" s="6"/>
      <c r="AM201" s="6"/>
      <c r="AN201" s="6"/>
      <c r="AO201" s="104"/>
    </row>
    <row r="202" spans="1:80" s="138" customForma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104"/>
      <c r="AD202" s="104"/>
      <c r="AE202" s="6"/>
      <c r="AF202" s="6"/>
      <c r="AG202" s="104"/>
      <c r="AI202" s="6"/>
      <c r="AJ202" s="104"/>
      <c r="AK202" s="6"/>
      <c r="AL202" s="6"/>
      <c r="AM202" s="6"/>
      <c r="AN202" s="6"/>
      <c r="AO202" s="104"/>
    </row>
    <row r="203" spans="1:80" s="138" customForma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104"/>
      <c r="AD203" s="104"/>
      <c r="AE203" s="6"/>
      <c r="AF203" s="6"/>
      <c r="AG203" s="104"/>
      <c r="AI203" s="6"/>
      <c r="AJ203" s="104"/>
      <c r="AK203" s="6"/>
      <c r="AL203" s="6"/>
      <c r="AM203" s="6"/>
      <c r="AN203" s="6"/>
      <c r="AO203" s="104"/>
    </row>
    <row r="204" spans="1:80" s="138" customForma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104"/>
      <c r="AD204" s="104"/>
      <c r="AE204" s="6"/>
      <c r="AF204" s="6"/>
      <c r="AG204" s="104"/>
      <c r="AI204" s="6"/>
      <c r="AJ204" s="104"/>
      <c r="AK204" s="6"/>
      <c r="AL204" s="6"/>
      <c r="AM204" s="6"/>
      <c r="AN204" s="6"/>
      <c r="AO204" s="104"/>
    </row>
    <row r="205" spans="1:80" s="138" customForma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104"/>
      <c r="AD205" s="104"/>
      <c r="AE205" s="6"/>
      <c r="AF205" s="6"/>
      <c r="AG205" s="104"/>
      <c r="AI205" s="6"/>
      <c r="AJ205" s="104"/>
      <c r="AK205" s="6"/>
      <c r="AL205" s="6"/>
      <c r="AM205" s="6"/>
      <c r="AN205" s="6"/>
      <c r="AO205" s="104"/>
    </row>
    <row r="206" spans="1:80" s="138" customForma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104"/>
      <c r="AD206" s="104"/>
      <c r="AE206" s="6"/>
      <c r="AF206" s="6"/>
      <c r="AG206" s="104"/>
      <c r="AI206" s="6"/>
      <c r="AJ206" s="104"/>
      <c r="AK206" s="6"/>
      <c r="AL206" s="6"/>
      <c r="AM206" s="6"/>
      <c r="AN206" s="6"/>
      <c r="AO206" s="104"/>
    </row>
    <row r="207" spans="1:80" s="138" customForma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104"/>
      <c r="AD207" s="104"/>
      <c r="AE207" s="6"/>
      <c r="AF207" s="6"/>
      <c r="AG207" s="104"/>
      <c r="AI207" s="6"/>
      <c r="AJ207" s="104"/>
      <c r="AK207" s="6"/>
      <c r="AL207" s="6"/>
      <c r="AM207" s="6"/>
      <c r="AN207" s="6"/>
      <c r="AO207" s="104"/>
    </row>
    <row r="208" spans="1:80" s="138" customForma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104"/>
      <c r="AD208" s="104"/>
      <c r="AE208" s="6"/>
      <c r="AF208" s="6"/>
      <c r="AG208" s="104"/>
      <c r="AI208" s="6"/>
      <c r="AJ208" s="104"/>
      <c r="AK208" s="6"/>
      <c r="AL208" s="6"/>
      <c r="AM208" s="6"/>
      <c r="AN208" s="6"/>
      <c r="AO208" s="104"/>
    </row>
    <row r="209" spans="1:41" s="138" customForma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104"/>
      <c r="AD209" s="104"/>
      <c r="AE209" s="6"/>
      <c r="AF209" s="6"/>
      <c r="AG209" s="104"/>
      <c r="AI209" s="6"/>
      <c r="AJ209" s="104"/>
      <c r="AK209" s="6"/>
      <c r="AL209" s="6"/>
      <c r="AM209" s="6"/>
      <c r="AN209" s="6"/>
      <c r="AO209" s="104"/>
    </row>
    <row r="210" spans="1:41" s="138" customForma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104"/>
      <c r="AD210" s="104"/>
      <c r="AE210" s="6"/>
      <c r="AF210" s="6"/>
      <c r="AG210" s="104"/>
      <c r="AI210" s="6"/>
      <c r="AJ210" s="104"/>
      <c r="AK210" s="6"/>
      <c r="AL210" s="6"/>
      <c r="AM210" s="6"/>
      <c r="AN210" s="6"/>
      <c r="AO210" s="104"/>
    </row>
    <row r="211" spans="1:41" s="138" customForma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104"/>
      <c r="AD211" s="104"/>
      <c r="AE211" s="6"/>
      <c r="AF211" s="6"/>
      <c r="AG211" s="104"/>
      <c r="AI211" s="6"/>
      <c r="AJ211" s="104"/>
      <c r="AK211" s="6"/>
      <c r="AL211" s="6"/>
      <c r="AM211" s="6"/>
      <c r="AN211" s="6"/>
      <c r="AO211" s="104"/>
    </row>
    <row r="212" spans="1:41" s="138" customForma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104"/>
      <c r="AD212" s="104"/>
      <c r="AE212" s="6"/>
      <c r="AF212" s="6"/>
      <c r="AG212" s="104"/>
      <c r="AI212" s="6"/>
      <c r="AJ212" s="104"/>
      <c r="AK212" s="6"/>
      <c r="AL212" s="6"/>
      <c r="AM212" s="6"/>
      <c r="AN212" s="6"/>
      <c r="AO212" s="104"/>
    </row>
    <row r="213" spans="1:41" s="138" customForma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104"/>
      <c r="AD213" s="104"/>
      <c r="AE213" s="6"/>
      <c r="AF213" s="6"/>
      <c r="AG213" s="104"/>
      <c r="AI213" s="6"/>
      <c r="AJ213" s="104"/>
      <c r="AK213" s="6"/>
      <c r="AL213" s="6"/>
      <c r="AM213" s="6"/>
      <c r="AN213" s="6"/>
      <c r="AO213" s="104"/>
    </row>
    <row r="214" spans="1:41" s="138" customForma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104"/>
      <c r="AD214" s="104"/>
      <c r="AE214" s="6"/>
      <c r="AF214" s="6"/>
      <c r="AG214" s="104"/>
      <c r="AI214" s="6"/>
      <c r="AJ214" s="104"/>
      <c r="AK214" s="6"/>
      <c r="AL214" s="6"/>
      <c r="AM214" s="6"/>
      <c r="AN214" s="6"/>
      <c r="AO214" s="104"/>
    </row>
    <row r="215" spans="1:41" s="138" customForma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104"/>
      <c r="AD215" s="104"/>
      <c r="AE215" s="6"/>
      <c r="AF215" s="6"/>
      <c r="AG215" s="104"/>
      <c r="AI215" s="6"/>
      <c r="AJ215" s="104"/>
      <c r="AK215" s="6"/>
      <c r="AL215" s="6"/>
      <c r="AM215" s="6"/>
      <c r="AN215" s="6"/>
      <c r="AO215" s="104"/>
    </row>
    <row r="216" spans="1:41" s="138" customForma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104"/>
      <c r="AD216" s="104"/>
      <c r="AE216" s="6"/>
      <c r="AF216" s="6"/>
      <c r="AG216" s="104"/>
      <c r="AI216" s="6"/>
      <c r="AJ216" s="104"/>
      <c r="AK216" s="6"/>
      <c r="AL216" s="6"/>
      <c r="AM216" s="6"/>
      <c r="AN216" s="6"/>
      <c r="AO216" s="104"/>
    </row>
    <row r="217" spans="1:41" s="138" customForma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104"/>
      <c r="AD217" s="104"/>
      <c r="AE217" s="6"/>
      <c r="AF217" s="6"/>
      <c r="AG217" s="104"/>
      <c r="AI217" s="6"/>
      <c r="AJ217" s="104"/>
      <c r="AK217" s="6"/>
      <c r="AL217" s="6"/>
      <c r="AM217" s="6"/>
      <c r="AN217" s="6"/>
      <c r="AO217" s="104"/>
    </row>
    <row r="218" spans="1:41" s="138" customForma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104"/>
      <c r="AD218" s="104"/>
      <c r="AE218" s="6"/>
      <c r="AF218" s="6"/>
      <c r="AG218" s="104"/>
      <c r="AI218" s="6"/>
      <c r="AJ218" s="104"/>
      <c r="AK218" s="6"/>
      <c r="AL218" s="6"/>
      <c r="AM218" s="6"/>
      <c r="AN218" s="6"/>
      <c r="AO218" s="104"/>
    </row>
    <row r="219" spans="1:41" s="138" customForma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104"/>
      <c r="AD219" s="104"/>
      <c r="AE219" s="6"/>
      <c r="AF219" s="6"/>
      <c r="AG219" s="104"/>
      <c r="AI219" s="6"/>
      <c r="AJ219" s="104"/>
      <c r="AK219" s="6"/>
      <c r="AL219" s="6"/>
      <c r="AM219" s="6"/>
      <c r="AN219" s="6"/>
      <c r="AO219" s="104"/>
    </row>
    <row r="220" spans="1:41" s="138" customForma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104"/>
      <c r="AD220" s="104"/>
      <c r="AE220" s="6"/>
      <c r="AF220" s="6"/>
      <c r="AG220" s="104"/>
      <c r="AI220" s="6"/>
      <c r="AJ220" s="104"/>
      <c r="AK220" s="6"/>
      <c r="AL220" s="6"/>
      <c r="AM220" s="6"/>
      <c r="AN220" s="6"/>
      <c r="AO220" s="104"/>
    </row>
    <row r="221" spans="1:41" s="138" customForma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104"/>
      <c r="AD221" s="104"/>
      <c r="AE221" s="6"/>
      <c r="AF221" s="6"/>
      <c r="AG221" s="104"/>
      <c r="AI221" s="6"/>
      <c r="AJ221" s="104"/>
      <c r="AK221" s="6"/>
      <c r="AL221" s="6"/>
      <c r="AM221" s="6"/>
      <c r="AN221" s="6"/>
      <c r="AO221" s="104"/>
    </row>
    <row r="222" spans="1:41" s="138" customForma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104"/>
      <c r="AD222" s="104"/>
      <c r="AE222" s="6"/>
      <c r="AF222" s="6"/>
      <c r="AG222" s="104"/>
      <c r="AI222" s="6"/>
      <c r="AJ222" s="104"/>
      <c r="AK222" s="6"/>
      <c r="AL222" s="6"/>
      <c r="AM222" s="6"/>
      <c r="AN222" s="6"/>
      <c r="AO222" s="104"/>
    </row>
    <row r="223" spans="1:41" s="138" customForma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104"/>
      <c r="AD223" s="104"/>
      <c r="AE223" s="6"/>
      <c r="AF223" s="6"/>
      <c r="AG223" s="104"/>
      <c r="AI223" s="6"/>
      <c r="AJ223" s="104"/>
      <c r="AK223" s="6"/>
      <c r="AL223" s="6"/>
      <c r="AM223" s="6"/>
      <c r="AN223" s="6"/>
      <c r="AO223" s="104"/>
    </row>
    <row r="224" spans="1:41" s="138" customForma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104"/>
      <c r="AD224" s="104"/>
      <c r="AE224" s="6"/>
      <c r="AF224" s="6"/>
      <c r="AG224" s="104"/>
      <c r="AI224" s="6"/>
      <c r="AJ224" s="104"/>
      <c r="AK224" s="6"/>
      <c r="AL224" s="6"/>
      <c r="AM224" s="6"/>
      <c r="AN224" s="6"/>
      <c r="AO224" s="104"/>
    </row>
    <row r="225" spans="1:41" s="138" customForma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104"/>
      <c r="AD225" s="104"/>
      <c r="AE225" s="6"/>
      <c r="AF225" s="6"/>
      <c r="AG225" s="104"/>
      <c r="AI225" s="6"/>
      <c r="AJ225" s="104"/>
      <c r="AK225" s="6"/>
      <c r="AL225" s="6"/>
      <c r="AM225" s="6"/>
      <c r="AN225" s="6"/>
      <c r="AO225" s="104"/>
    </row>
    <row r="226" spans="1:41" s="138" customForma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104"/>
      <c r="AD226" s="104"/>
      <c r="AE226" s="6"/>
      <c r="AF226" s="6"/>
      <c r="AG226" s="104"/>
      <c r="AI226" s="6"/>
      <c r="AJ226" s="104"/>
      <c r="AK226" s="6"/>
      <c r="AL226" s="6"/>
      <c r="AM226" s="6"/>
      <c r="AN226" s="6"/>
      <c r="AO226" s="104"/>
    </row>
  </sheetData>
  <mergeCells count="85">
    <mergeCell ref="U101:V101"/>
    <mergeCell ref="W101:X101"/>
    <mergeCell ref="B102:B104"/>
    <mergeCell ref="C102:G102"/>
    <mergeCell ref="I102:J103"/>
    <mergeCell ref="K102:L103"/>
    <mergeCell ref="M102:T102"/>
    <mergeCell ref="U102:U104"/>
    <mergeCell ref="V102:V104"/>
    <mergeCell ref="W102:W104"/>
    <mergeCell ref="X102:X104"/>
    <mergeCell ref="C103:C104"/>
    <mergeCell ref="D103:D104"/>
    <mergeCell ref="E103:E104"/>
    <mergeCell ref="F103:F104"/>
    <mergeCell ref="G103:G104"/>
    <mergeCell ref="A101:A104"/>
    <mergeCell ref="B101:T101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H103:H104"/>
    <mergeCell ref="M103:P103"/>
    <mergeCell ref="Q103:T103"/>
    <mergeCell ref="A88:B88"/>
    <mergeCell ref="A72:A73"/>
    <mergeCell ref="B72:B73"/>
    <mergeCell ref="C72:C73"/>
    <mergeCell ref="D72:I72"/>
    <mergeCell ref="A74:A75"/>
    <mergeCell ref="A76:A78"/>
    <mergeCell ref="A79:A80"/>
    <mergeCell ref="A86:B86"/>
    <mergeCell ref="A87:B87"/>
    <mergeCell ref="J72:K72"/>
    <mergeCell ref="L72:L73"/>
    <mergeCell ref="H10:H11"/>
    <mergeCell ref="M10:P10"/>
    <mergeCell ref="Q10:T10"/>
    <mergeCell ref="L59:L60"/>
    <mergeCell ref="A59:A60"/>
    <mergeCell ref="B59:B60"/>
    <mergeCell ref="C59:H59"/>
    <mergeCell ref="I59:J59"/>
    <mergeCell ref="K59:K60"/>
    <mergeCell ref="AL8:AL11"/>
    <mergeCell ref="AN8:AN11"/>
    <mergeCell ref="AP8:AP11"/>
    <mergeCell ref="AQ8:AQ11"/>
    <mergeCell ref="B9:B11"/>
    <mergeCell ref="C9:G9"/>
    <mergeCell ref="I9:J10"/>
    <mergeCell ref="K9:L10"/>
    <mergeCell ref="M9:T9"/>
    <mergeCell ref="C10:C11"/>
    <mergeCell ref="AB8:AC10"/>
    <mergeCell ref="AE8:AE11"/>
    <mergeCell ref="AF8:AF11"/>
    <mergeCell ref="AH8:AH11"/>
    <mergeCell ref="AI8:AI11"/>
    <mergeCell ref="AK8:AK11"/>
    <mergeCell ref="A8:A11"/>
    <mergeCell ref="B8:T8"/>
    <mergeCell ref="U8:V10"/>
    <mergeCell ref="W8:X10"/>
    <mergeCell ref="Y8:Y11"/>
    <mergeCell ref="Z8:AA10"/>
    <mergeCell ref="D10:D11"/>
    <mergeCell ref="E10:E11"/>
    <mergeCell ref="F10:F11"/>
    <mergeCell ref="G10:G11"/>
    <mergeCell ref="AP6:AQ7"/>
    <mergeCell ref="A6:AC6"/>
    <mergeCell ref="AE6:AF7"/>
    <mergeCell ref="AH6:AI7"/>
    <mergeCell ref="AK6:AL7"/>
    <mergeCell ref="AN6:A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E30" sqref="E30"/>
    </sheetView>
  </sheetViews>
  <sheetFormatPr baseColWidth="10" defaultRowHeight="10.5" x14ac:dyDescent="0.15"/>
  <cols>
    <col min="1" max="1" width="24.28515625" style="1322" customWidth="1"/>
    <col min="2" max="2" width="15.7109375" style="1322" customWidth="1"/>
    <col min="3" max="8" width="11.7109375" style="1322" customWidth="1"/>
    <col min="9" max="11" width="8.7109375" style="1322" customWidth="1"/>
    <col min="12" max="12" width="10.85546875" style="1322" customWidth="1"/>
    <col min="13" max="20" width="8.7109375" style="1322" customWidth="1"/>
    <col min="21" max="22" width="11.85546875" style="1322" customWidth="1"/>
    <col min="23" max="23" width="9.42578125" style="1322" customWidth="1"/>
    <col min="24" max="24" width="9.28515625" style="1322" customWidth="1"/>
    <col min="25" max="25" width="11.42578125" style="1322"/>
    <col min="26" max="26" width="9.7109375" style="1322" customWidth="1"/>
    <col min="27" max="27" width="8.7109375" style="1322" customWidth="1"/>
    <col min="28" max="28" width="13.140625" style="1322" customWidth="1"/>
    <col min="29" max="29" width="10.7109375" style="1341" customWidth="1"/>
    <col min="30" max="30" width="2" style="1328" customWidth="1"/>
    <col min="31" max="31" width="12.140625" style="1322" customWidth="1"/>
    <col min="32" max="32" width="10.7109375" style="1322" customWidth="1"/>
    <col min="33" max="33" width="2.140625" style="1328" customWidth="1"/>
    <col min="34" max="34" width="11.140625" style="150" customWidth="1"/>
    <col min="35" max="35" width="10.7109375" style="1322" customWidth="1"/>
    <col min="36" max="36" width="2.140625" style="1328" customWidth="1"/>
    <col min="37" max="38" width="10.7109375" style="1322" customWidth="1"/>
    <col min="39" max="39" width="2.140625" style="1320" customWidth="1"/>
    <col min="40" max="40" width="13.42578125" style="1322" customWidth="1"/>
    <col min="41" max="41" width="1.7109375" style="1328" customWidth="1"/>
    <col min="42" max="43" width="10.7109375" style="150" customWidth="1"/>
    <col min="44" max="45" width="14.28515625" style="1336" customWidth="1"/>
    <col min="46" max="46" width="15.28515625" style="1336" customWidth="1"/>
    <col min="47" max="47" width="12.85546875" style="1336" customWidth="1"/>
    <col min="48" max="59" width="13" style="1336" customWidth="1"/>
    <col min="60" max="65" width="12.42578125" style="1336" customWidth="1"/>
    <col min="66" max="71" width="11.42578125" style="1336"/>
    <col min="72" max="74" width="11.42578125" style="133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1325" customFormat="1" ht="12.75" customHeight="1" x14ac:dyDescent="0.15">
      <c r="A1" s="1458" t="s">
        <v>0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AC1" s="1324"/>
      <c r="AD1" s="1324"/>
      <c r="AG1" s="1324"/>
      <c r="AJ1" s="1324"/>
      <c r="AK1" s="1324"/>
      <c r="AL1" s="1324"/>
      <c r="AM1" s="1324"/>
      <c r="AN1" s="1324"/>
      <c r="AO1" s="1324"/>
    </row>
    <row r="2" spans="1:108" s="1325" customFormat="1" ht="12.75" customHeight="1" x14ac:dyDescent="0.15">
      <c r="A2" s="1458" t="str">
        <f>CONCATENATE("COMUNA: ",[2]NOMBRE!B2," - ","( ",[2]NOMBRE!C2,[2]NOMBRE!D2,[2]NOMBRE!E2,[2]NOMBRE!F2,[2]NOMBRE!G2," )")</f>
        <v>COMUNA: LINARES - ( 07401 )</v>
      </c>
      <c r="B2" s="1324"/>
      <c r="C2" s="1324"/>
      <c r="D2" s="1324"/>
      <c r="E2" s="1324"/>
      <c r="F2" s="1324"/>
      <c r="G2" s="1324"/>
      <c r="H2" s="1324"/>
      <c r="I2" s="1324"/>
      <c r="J2" s="1324"/>
      <c r="K2" s="1324"/>
      <c r="AC2" s="1324"/>
      <c r="AD2" s="1324"/>
      <c r="AG2" s="1324"/>
      <c r="AJ2" s="1324"/>
      <c r="AK2" s="1324"/>
      <c r="AL2" s="1324"/>
      <c r="AM2" s="1324"/>
      <c r="AN2" s="1324"/>
      <c r="AO2" s="1324"/>
    </row>
    <row r="3" spans="1:108" s="1325" customFormat="1" ht="12.75" customHeight="1" x14ac:dyDescent="0.2">
      <c r="A3" s="1458" t="str">
        <f>CONCATENATE("ESTABLECIMIENTO: ",[2]NOMBRE!B3," - ","( ",[2]NOMBRE!C3,[2]NOMBRE!D3,[2]NOMBRE!E3,[2]NOMBRE!F3,[2]NOMBRE!G3," )")</f>
        <v>ESTABLECIMIENTO: HOSPITAL LINARES - ( 16108 )</v>
      </c>
      <c r="B3" s="1324"/>
      <c r="C3" s="1324"/>
      <c r="D3" s="1326"/>
      <c r="E3" s="1324"/>
      <c r="F3" s="1324"/>
      <c r="G3" s="1324"/>
      <c r="H3" s="1324"/>
      <c r="I3" s="1324"/>
      <c r="J3" s="1324"/>
      <c r="K3" s="1324"/>
      <c r="AC3" s="1324"/>
      <c r="AD3" s="1324"/>
      <c r="AG3" s="1324"/>
      <c r="AJ3" s="1324"/>
      <c r="AK3" s="1324"/>
      <c r="AL3" s="1324"/>
      <c r="AM3" s="1324"/>
      <c r="AN3" s="1324"/>
      <c r="AO3" s="1324"/>
    </row>
    <row r="4" spans="1:108" s="1325" customFormat="1" ht="12.75" customHeight="1" x14ac:dyDescent="0.15">
      <c r="A4" s="1458" t="str">
        <f>CONCATENATE("MES: ",[2]NOMBRE!B6," - ","( ",[2]NOMBRE!C6,[2]NOMBRE!D6," )")</f>
        <v>MES: FEBRERO - ( 02 )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AC4" s="1324"/>
      <c r="AD4" s="1324"/>
      <c r="AG4" s="1324"/>
      <c r="AJ4" s="1324"/>
      <c r="AK4" s="1324"/>
      <c r="AL4" s="1324"/>
      <c r="AM4" s="1324"/>
      <c r="AN4" s="1324"/>
      <c r="AO4" s="1324"/>
    </row>
    <row r="5" spans="1:108" s="1325" customFormat="1" ht="12.75" customHeight="1" x14ac:dyDescent="0.15">
      <c r="A5" s="1323" t="str">
        <f>CONCATENATE("AÑO: ",[2]NOMBRE!B7)</f>
        <v>AÑO: 2013</v>
      </c>
      <c r="B5" s="1324"/>
      <c r="C5" s="1324"/>
      <c r="D5" s="1324"/>
      <c r="E5" s="1324"/>
      <c r="F5" s="1324"/>
      <c r="G5" s="1324"/>
      <c r="H5" s="1324"/>
      <c r="I5" s="1324"/>
      <c r="J5" s="1324"/>
      <c r="K5" s="1324"/>
      <c r="AC5" s="1324"/>
      <c r="AD5" s="1324"/>
      <c r="AG5" s="1324"/>
      <c r="AJ5" s="1324"/>
      <c r="AK5" s="1324"/>
      <c r="AL5" s="1324"/>
      <c r="AM5" s="1324"/>
      <c r="AN5" s="1324"/>
      <c r="AO5" s="1324"/>
    </row>
    <row r="6" spans="1:108" s="1320" customFormat="1" ht="39.950000000000003" customHeight="1" x14ac:dyDescent="0.1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E6" s="1534" t="s">
        <v>2</v>
      </c>
      <c r="AF6" s="1534"/>
      <c r="AG6" s="1356"/>
      <c r="AH6" s="1534" t="s">
        <v>3</v>
      </c>
      <c r="AI6" s="1534"/>
      <c r="AJ6" s="1356"/>
      <c r="AK6" s="1534" t="s">
        <v>4</v>
      </c>
      <c r="AL6" s="1534"/>
      <c r="AM6" s="1355"/>
      <c r="AN6" s="1536" t="s">
        <v>5</v>
      </c>
      <c r="AP6" s="1534" t="s">
        <v>6</v>
      </c>
      <c r="AQ6" s="1534"/>
      <c r="AR6" s="1325"/>
      <c r="DC6" s="1325"/>
      <c r="DD6" s="1325"/>
    </row>
    <row r="7" spans="1:108" s="1320" customFormat="1" ht="63" customHeight="1" x14ac:dyDescent="0.2">
      <c r="A7" s="1380" t="s">
        <v>7</v>
      </c>
      <c r="B7" s="1357"/>
      <c r="C7" s="1357"/>
      <c r="D7" s="1357"/>
      <c r="E7" s="1357"/>
      <c r="F7" s="1357"/>
      <c r="G7" s="1357"/>
      <c r="H7" s="1357"/>
      <c r="I7" s="1357"/>
      <c r="J7" s="1357"/>
      <c r="K7" s="1357"/>
      <c r="L7" s="1357"/>
      <c r="M7" s="1460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  <c r="AC7" s="1337"/>
      <c r="AD7" s="1358"/>
      <c r="AE7" s="1535"/>
      <c r="AF7" s="1535"/>
      <c r="AG7" s="1358"/>
      <c r="AH7" s="1535"/>
      <c r="AI7" s="1535"/>
      <c r="AJ7" s="1356"/>
      <c r="AK7" s="1535"/>
      <c r="AL7" s="1535"/>
      <c r="AM7" s="1355"/>
      <c r="AN7" s="1537"/>
      <c r="AO7" s="1355"/>
      <c r="AP7" s="1535"/>
      <c r="AQ7" s="1535"/>
      <c r="AR7" s="1325"/>
      <c r="DC7" s="1325"/>
      <c r="DD7" s="1325"/>
    </row>
    <row r="8" spans="1:108" s="1322" customFormat="1" ht="34.5" customHeight="1" x14ac:dyDescent="0.1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1359"/>
      <c r="AE8" s="1497" t="s">
        <v>15</v>
      </c>
      <c r="AF8" s="1497" t="s">
        <v>16</v>
      </c>
      <c r="AG8" s="1360"/>
      <c r="AH8" s="1497" t="s">
        <v>17</v>
      </c>
      <c r="AI8" s="1497" t="s">
        <v>18</v>
      </c>
      <c r="AJ8" s="1340"/>
      <c r="AK8" s="1497" t="s">
        <v>19</v>
      </c>
      <c r="AL8" s="1497" t="s">
        <v>20</v>
      </c>
      <c r="AM8" s="1360"/>
      <c r="AN8" s="1494" t="s">
        <v>21</v>
      </c>
      <c r="AO8" s="1360"/>
      <c r="AP8" s="1543" t="s">
        <v>22</v>
      </c>
      <c r="AQ8" s="1540" t="s">
        <v>23</v>
      </c>
      <c r="AR8" s="1320"/>
      <c r="AS8" s="1320"/>
      <c r="AT8" s="1320"/>
      <c r="AU8" s="1320"/>
      <c r="AV8" s="1320"/>
      <c r="AW8" s="1320"/>
      <c r="AX8" s="1320"/>
      <c r="AY8" s="1320"/>
      <c r="AZ8" s="1320"/>
      <c r="BA8" s="1320"/>
      <c r="BB8" s="1320"/>
      <c r="BC8" s="1320"/>
      <c r="BD8" s="1320"/>
      <c r="BE8" s="1320"/>
      <c r="BF8" s="1320"/>
      <c r="BG8" s="1320"/>
      <c r="BH8" s="1320"/>
      <c r="BI8" s="1320"/>
      <c r="BJ8" s="1320"/>
      <c r="BK8" s="1320"/>
      <c r="BL8" s="1320"/>
      <c r="BM8" s="1320"/>
      <c r="BN8" s="1320"/>
      <c r="BO8" s="1320"/>
      <c r="BP8" s="1320"/>
      <c r="BQ8" s="1320"/>
      <c r="BR8" s="1320"/>
      <c r="BS8" s="1320"/>
      <c r="BT8" s="1320"/>
      <c r="BU8" s="1320"/>
      <c r="BV8" s="1320"/>
      <c r="DC8" s="1334"/>
      <c r="DD8" s="1334"/>
    </row>
    <row r="9" spans="1:108" s="1322" customFormat="1" x14ac:dyDescent="0.1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1350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1337"/>
      <c r="AE9" s="1498"/>
      <c r="AF9" s="1498"/>
      <c r="AG9" s="1337"/>
      <c r="AH9" s="1498"/>
      <c r="AI9" s="1498"/>
      <c r="AJ9" s="1361"/>
      <c r="AK9" s="1498"/>
      <c r="AL9" s="1498"/>
      <c r="AM9" s="1360"/>
      <c r="AN9" s="1495"/>
      <c r="AO9" s="1360"/>
      <c r="AP9" s="1544"/>
      <c r="AQ9" s="1541"/>
      <c r="AR9" s="1320"/>
      <c r="AS9" s="1320"/>
      <c r="AT9" s="1320"/>
      <c r="AU9" s="1320"/>
      <c r="AV9" s="1320"/>
      <c r="AW9" s="1320"/>
      <c r="AX9" s="1320"/>
      <c r="AY9" s="1320"/>
      <c r="AZ9" s="1320"/>
      <c r="BA9" s="1320"/>
      <c r="BB9" s="1320"/>
      <c r="BC9" s="1320"/>
      <c r="BD9" s="1320"/>
      <c r="BE9" s="1320"/>
      <c r="BF9" s="1320"/>
      <c r="BG9" s="1320"/>
      <c r="BH9" s="1320"/>
      <c r="BI9" s="1320"/>
      <c r="BJ9" s="1320"/>
      <c r="BK9" s="1320"/>
      <c r="BL9" s="1320"/>
      <c r="BM9" s="1320"/>
      <c r="BN9" s="1320"/>
      <c r="BO9" s="1320"/>
      <c r="BP9" s="1320"/>
      <c r="BQ9" s="1320"/>
      <c r="BR9" s="1320"/>
      <c r="BS9" s="1320"/>
      <c r="BT9" s="1320"/>
      <c r="BU9" s="1320"/>
      <c r="BV9" s="1320"/>
      <c r="DC9" s="1334"/>
      <c r="DD9" s="1334"/>
    </row>
    <row r="10" spans="1:108" s="1322" customFormat="1" x14ac:dyDescent="0.1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1337"/>
      <c r="AE10" s="1498"/>
      <c r="AF10" s="1498"/>
      <c r="AG10" s="1337"/>
      <c r="AH10" s="1498"/>
      <c r="AI10" s="1498"/>
      <c r="AJ10" s="1363"/>
      <c r="AK10" s="1498"/>
      <c r="AL10" s="1498"/>
      <c r="AM10" s="1360"/>
      <c r="AN10" s="1495"/>
      <c r="AO10" s="1360"/>
      <c r="AP10" s="1544"/>
      <c r="AQ10" s="1541"/>
      <c r="AR10" s="1320"/>
      <c r="AS10" s="1320"/>
      <c r="AT10" s="1320"/>
      <c r="AU10" s="1320"/>
      <c r="AV10" s="1320"/>
      <c r="AW10" s="1320"/>
      <c r="AX10" s="1320"/>
      <c r="AY10" s="1320"/>
      <c r="AZ10" s="1320"/>
      <c r="BA10" s="1320"/>
      <c r="BB10" s="1320"/>
      <c r="BC10" s="1320"/>
      <c r="BD10" s="1320"/>
      <c r="BE10" s="1320"/>
      <c r="BF10" s="1320"/>
      <c r="BG10" s="1320"/>
      <c r="BH10" s="1320"/>
      <c r="BI10" s="1320"/>
      <c r="BJ10" s="1320"/>
      <c r="BK10" s="1320"/>
      <c r="BL10" s="1320"/>
      <c r="BM10" s="1320"/>
      <c r="BN10" s="1320"/>
      <c r="BO10" s="1320"/>
      <c r="BP10" s="1320"/>
      <c r="BQ10" s="1320"/>
      <c r="BR10" s="1320"/>
      <c r="BS10" s="1320"/>
      <c r="BT10" s="1320"/>
      <c r="BU10" s="1320"/>
      <c r="BV10" s="1320"/>
      <c r="DC10" s="1334"/>
      <c r="DD10" s="1334"/>
    </row>
    <row r="11" spans="1:108" s="1322" customFormat="1" ht="34.5" customHeight="1" x14ac:dyDescent="0.15">
      <c r="A11" s="1505"/>
      <c r="B11" s="1499"/>
      <c r="C11" s="1521"/>
      <c r="D11" s="1501"/>
      <c r="E11" s="1501"/>
      <c r="F11" s="1501"/>
      <c r="G11" s="1501"/>
      <c r="H11" s="1518"/>
      <c r="I11" s="1327" t="s">
        <v>22</v>
      </c>
      <c r="J11" s="1339" t="s">
        <v>37</v>
      </c>
      <c r="K11" s="1351" t="s">
        <v>38</v>
      </c>
      <c r="L11" s="1339" t="s">
        <v>39</v>
      </c>
      <c r="M11" s="1362" t="s">
        <v>40</v>
      </c>
      <c r="N11" s="1349" t="s">
        <v>41</v>
      </c>
      <c r="O11" s="1330" t="s">
        <v>42</v>
      </c>
      <c r="P11" s="1339" t="s">
        <v>43</v>
      </c>
      <c r="Q11" s="1349" t="s">
        <v>40</v>
      </c>
      <c r="R11" s="1349" t="s">
        <v>41</v>
      </c>
      <c r="S11" s="1330" t="s">
        <v>42</v>
      </c>
      <c r="T11" s="1339" t="s">
        <v>43</v>
      </c>
      <c r="U11" s="1327" t="s">
        <v>44</v>
      </c>
      <c r="V11" s="1381" t="s">
        <v>45</v>
      </c>
      <c r="W11" s="1327" t="s">
        <v>22</v>
      </c>
      <c r="X11" s="1339" t="s">
        <v>37</v>
      </c>
      <c r="Y11" s="1548"/>
      <c r="Z11" s="1327" t="s">
        <v>22</v>
      </c>
      <c r="AA11" s="1339" t="s">
        <v>37</v>
      </c>
      <c r="AB11" s="1327" t="s">
        <v>22</v>
      </c>
      <c r="AC11" s="1339" t="s">
        <v>37</v>
      </c>
      <c r="AD11" s="1346"/>
      <c r="AE11" s="1499"/>
      <c r="AF11" s="1499"/>
      <c r="AG11" s="1346"/>
      <c r="AH11" s="1499"/>
      <c r="AI11" s="1499"/>
      <c r="AJ11" s="1363"/>
      <c r="AK11" s="1499"/>
      <c r="AL11" s="1499"/>
      <c r="AM11" s="1360"/>
      <c r="AN11" s="1496"/>
      <c r="AO11" s="1360"/>
      <c r="AP11" s="1545"/>
      <c r="AQ11" s="1542"/>
      <c r="AR11" s="1332"/>
      <c r="AS11" s="1320"/>
      <c r="AT11" s="1320"/>
      <c r="AU11" s="1320"/>
      <c r="AV11" s="1320"/>
      <c r="AW11" s="1320"/>
      <c r="AX11" s="1320"/>
      <c r="AY11" s="1320"/>
      <c r="AZ11" s="1320"/>
      <c r="BA11" s="1320"/>
      <c r="BB11" s="1320"/>
      <c r="BC11" s="1320"/>
      <c r="BD11" s="1320"/>
      <c r="BE11" s="1320"/>
      <c r="BF11" s="1320"/>
      <c r="BG11" s="1320"/>
      <c r="BH11" s="1320"/>
      <c r="BI11" s="1320"/>
      <c r="BJ11" s="1320"/>
      <c r="BK11" s="1320"/>
      <c r="BL11" s="1320"/>
      <c r="BM11" s="1320"/>
      <c r="BN11" s="1320"/>
      <c r="BO11" s="1320"/>
      <c r="BP11" s="1320"/>
      <c r="BQ11" s="1320"/>
      <c r="BR11" s="1320"/>
      <c r="BS11" s="1320"/>
      <c r="BT11" s="1320"/>
      <c r="BU11" s="1320"/>
      <c r="BV11" s="1320"/>
      <c r="DC11" s="1334"/>
      <c r="DD11" s="1334"/>
    </row>
    <row r="12" spans="1:108" s="1322" customFormat="1" ht="12" customHeight="1" x14ac:dyDescent="0.15">
      <c r="A12" s="1343" t="s">
        <v>46</v>
      </c>
      <c r="B12" s="1431">
        <f>SUM(C12:H12)</f>
        <v>264</v>
      </c>
      <c r="C12" s="1404">
        <v>205</v>
      </c>
      <c r="D12" s="1405">
        <v>46</v>
      </c>
      <c r="E12" s="1405">
        <v>13</v>
      </c>
      <c r="F12" s="1405"/>
      <c r="G12" s="1440"/>
      <c r="H12" s="1440"/>
      <c r="I12" s="1441">
        <v>264</v>
      </c>
      <c r="J12" s="1418"/>
      <c r="K12" s="1393">
        <v>134</v>
      </c>
      <c r="L12" s="1390">
        <v>130</v>
      </c>
      <c r="M12" s="1419">
        <f>SUM(N12:P12)</f>
        <v>59</v>
      </c>
      <c r="N12" s="1393">
        <v>53</v>
      </c>
      <c r="O12" s="1394">
        <v>6</v>
      </c>
      <c r="P12" s="1390"/>
      <c r="Q12" s="1433">
        <f>SUM(R12:T12)</f>
        <v>0</v>
      </c>
      <c r="R12" s="1393"/>
      <c r="S12" s="1394"/>
      <c r="T12" s="1390"/>
      <c r="U12" s="1404">
        <v>31</v>
      </c>
      <c r="V12" s="1427">
        <v>0</v>
      </c>
      <c r="W12" s="1441">
        <v>34</v>
      </c>
      <c r="X12" s="1418"/>
      <c r="Y12" s="1427">
        <v>13</v>
      </c>
      <c r="Z12" s="1441"/>
      <c r="AA12" s="1418"/>
      <c r="AB12" s="1441">
        <v>15</v>
      </c>
      <c r="AC12" s="1418"/>
      <c r="AD12" s="1442"/>
      <c r="AE12" s="1392"/>
      <c r="AF12" s="1392"/>
      <c r="AG12" s="1442"/>
      <c r="AH12" s="1392"/>
      <c r="AI12" s="1392"/>
      <c r="AJ12" s="1449"/>
      <c r="AK12" s="1436"/>
      <c r="AL12" s="1432"/>
      <c r="AM12" s="1450"/>
      <c r="AN12" s="1425"/>
      <c r="AO12" s="1449"/>
      <c r="AP12" s="1451"/>
      <c r="AQ12" s="1452"/>
      <c r="AR12" s="1459" t="str">
        <f t="shared" ref="AR12:AR49" si="0">$BT12&amp;" "&amp;$BU12&amp;""&amp;$BV12&amp;""&amp;$BW12&amp;""&amp;$BX12&amp;""&amp;$BY12&amp;""&amp;$BZ12</f>
        <v xml:space="preserve"> </v>
      </c>
      <c r="AS12" s="1325"/>
      <c r="AT12" s="1329"/>
      <c r="AU12" s="1329"/>
      <c r="AV12" s="1329"/>
      <c r="BJ12" s="1320"/>
      <c r="BK12" s="1320"/>
      <c r="BL12" s="1320"/>
      <c r="BM12" s="1320"/>
      <c r="BN12" s="1320"/>
      <c r="BO12" s="1320"/>
      <c r="BP12" s="1320"/>
      <c r="BQ12" s="1320"/>
      <c r="BR12" s="1320"/>
      <c r="BS12" s="1320"/>
      <c r="BT12" s="1464" t="str">
        <f>IF($B12&lt;&gt;($K12+$L12)," El número de consultas según sexo NO puede ser diferente al Total. ","")</f>
        <v/>
      </c>
      <c r="BU12" s="1347" t="str">
        <f>IF($B12=0,"",IF(($I12+$J12)=0,IF($B12="",""," No olvide escribir la columna Beneficiarios. "),""))</f>
        <v/>
      </c>
      <c r="BV12" s="1347" t="str">
        <f>IF($B12&lt;($I12+$J12)," El número de Beneficiarios NO puede ser mayor que el Total. ","")</f>
        <v/>
      </c>
      <c r="BW12" s="1347" t="str">
        <f>IF($B12&lt;($AE12+$AF12)," Seccion A.2 NO puede ser mayor que sección A.1. ","")</f>
        <v/>
      </c>
      <c r="BX12" s="1347" t="str">
        <f>IF($B12&lt;($AH12+$AI12)," Seccion A.3 NO puede ser mayor que sección A.1. ","")</f>
        <v/>
      </c>
      <c r="BY12" s="1347" t="str">
        <f>IF($B12&gt;=($M12+$Q12),"","El total de Consulta Nuevas NO debe ser MAYOR que el total de las Consultas Médicas. ")</f>
        <v/>
      </c>
      <c r="BZ12" s="1465" t="str">
        <f>IF(AND($N12+$R12&lt;&gt;0,OR($U12="",$V12="")),"No  olvide registrar datos en Pertinencia. ","")</f>
        <v/>
      </c>
      <c r="CA12" s="1338"/>
      <c r="CB12" s="1467">
        <f>IF($B12&lt;&gt;($K12+$L12),1,0)</f>
        <v>0</v>
      </c>
      <c r="CC12" s="1467">
        <f>IF($B12&lt;($I12+$J12),1,0)</f>
        <v>0</v>
      </c>
      <c r="CD12" s="1467">
        <f>IF($B12&lt;($AE12+$AF12),1,0)</f>
        <v>0</v>
      </c>
      <c r="CE12" s="1467">
        <f>IF($B12&lt;($AH12+$AI12),1,0)</f>
        <v>0</v>
      </c>
      <c r="CF12" s="1467">
        <f>IF($B12&gt;=($M12+$Q12),0,1)</f>
        <v>0</v>
      </c>
      <c r="CG12" s="1467">
        <f>IF($B12=0,"",IF(($I12+$J12)=0,IF($B12="","",1),0))</f>
        <v>0</v>
      </c>
      <c r="CH12" s="1467">
        <f>IF(AND($N12+$R12&lt;&gt;0,OR($U12="",$V12="")),1,0)</f>
        <v>0</v>
      </c>
      <c r="DC12" s="1334"/>
      <c r="DD12" s="1334"/>
    </row>
    <row r="13" spans="1:108" s="1322" customFormat="1" ht="11.25" x14ac:dyDescent="0.15">
      <c r="A13" s="1344" t="s">
        <v>47</v>
      </c>
      <c r="B13" s="1431">
        <f t="shared" ref="B13:B56" si="1">SUM(C13:H13)</f>
        <v>134</v>
      </c>
      <c r="C13" s="1393"/>
      <c r="D13" s="1420"/>
      <c r="E13" s="1420">
        <v>2</v>
      </c>
      <c r="F13" s="1420">
        <v>4</v>
      </c>
      <c r="G13" s="1395">
        <v>75</v>
      </c>
      <c r="H13" s="1395">
        <v>53</v>
      </c>
      <c r="I13" s="1393"/>
      <c r="J13" s="1390">
        <v>134</v>
      </c>
      <c r="K13" s="1393">
        <v>52</v>
      </c>
      <c r="L13" s="1390">
        <v>82</v>
      </c>
      <c r="M13" s="1419">
        <f t="shared" ref="M13:M56" si="2">SUM(N13:P13)</f>
        <v>0</v>
      </c>
      <c r="N13" s="1393"/>
      <c r="O13" s="1394"/>
      <c r="P13" s="1390"/>
      <c r="Q13" s="1433">
        <f t="shared" ref="Q13:Q56" si="3">SUM(R13:T13)</f>
        <v>53</v>
      </c>
      <c r="R13" s="1393">
        <v>40</v>
      </c>
      <c r="S13" s="1394">
        <v>13</v>
      </c>
      <c r="T13" s="1390"/>
      <c r="U13" s="1393">
        <v>5</v>
      </c>
      <c r="V13" s="1427">
        <v>0</v>
      </c>
      <c r="W13" s="1393"/>
      <c r="X13" s="1390">
        <v>28</v>
      </c>
      <c r="Y13" s="1427"/>
      <c r="Z13" s="1441"/>
      <c r="AA13" s="1390">
        <v>23</v>
      </c>
      <c r="AB13" s="1441"/>
      <c r="AC13" s="1390">
        <v>2</v>
      </c>
      <c r="AD13" s="1442"/>
      <c r="AE13" s="1387"/>
      <c r="AF13" s="1387"/>
      <c r="AG13" s="1442"/>
      <c r="AH13" s="1387"/>
      <c r="AI13" s="1387"/>
      <c r="AJ13" s="1449"/>
      <c r="AK13" s="1436"/>
      <c r="AL13" s="1432"/>
      <c r="AM13" s="1450"/>
      <c r="AN13" s="1406"/>
      <c r="AO13" s="1449"/>
      <c r="AP13" s="1453"/>
      <c r="AQ13" s="1454"/>
      <c r="AR13" s="1459" t="str">
        <f t="shared" si="0"/>
        <v xml:space="preserve"> </v>
      </c>
      <c r="AS13" s="1320"/>
      <c r="AT13" s="1320"/>
      <c r="AU13" s="1320"/>
      <c r="AV13" s="1320"/>
      <c r="BJ13" s="1320"/>
      <c r="BK13" s="1320"/>
      <c r="BL13" s="1320"/>
      <c r="BM13" s="1320"/>
      <c r="BN13" s="1320"/>
      <c r="BO13" s="1320"/>
      <c r="BP13" s="1320"/>
      <c r="BQ13" s="1320"/>
      <c r="BR13" s="1320"/>
      <c r="BS13" s="1320"/>
      <c r="BT13" s="1464" t="str">
        <f t="shared" ref="BT13:BT57" si="4">IF($B13&lt;&gt;($K13+$L13)," El número de consultas según sexo NO puede ser diferente al Total. ","")</f>
        <v/>
      </c>
      <c r="BU13" s="1464" t="str">
        <f t="shared" ref="BU13:BU57" si="5">IF($B13=0,"",IF(($I13+$J13)=0,IF($B13="",""," No olvide escribir la columna Beneficiarios. "),""))</f>
        <v/>
      </c>
      <c r="BV13" s="1464" t="str">
        <f t="shared" ref="BV13:BV57" si="6">IF($B13&lt;($I13+$J13)," El número de Beneficiarios NO puede ser mayor que el Total. ","")</f>
        <v/>
      </c>
      <c r="BW13" s="1464" t="str">
        <f t="shared" ref="BW13:BW57" si="7">IF($B13&lt;($AE13+$AF13)," Seccion A.2 NO puede ser mayor que sección A.1. ","")</f>
        <v/>
      </c>
      <c r="BX13" s="1464" t="str">
        <f t="shared" ref="BX13:BX57" si="8">IF($B13&lt;($AH13+$AI13)," Seccion A.3 NO puede ser mayor que sección A.1. ","")</f>
        <v/>
      </c>
      <c r="BY13" s="1464" t="str">
        <f t="shared" ref="BY13:BY57" si="9">IF($B13&gt;=($M13+$Q13),"","El total de Consulta Nuevas NO debe ser MAYOR que el total de las Consultas Médicas. ")</f>
        <v/>
      </c>
      <c r="BZ13" s="1342" t="str">
        <f t="shared" ref="BZ13:BZ57" si="10">IF(AND($N13+$R13&lt;&gt;0,OR($U13="",$V13="")),"No  olvide registrar datos en Pertinencia. ","")</f>
        <v/>
      </c>
      <c r="CA13" s="1338"/>
      <c r="CB13" s="1467">
        <f t="shared" ref="CB13:CB57" si="11">IF($B13&lt;&gt;($K13+$L13),1,0)</f>
        <v>0</v>
      </c>
      <c r="CC13" s="1467">
        <f t="shared" ref="CC13:CC57" si="12">IF($B13&lt;($I13+$J13),1,0)</f>
        <v>0</v>
      </c>
      <c r="CD13" s="1467">
        <f t="shared" ref="CD13:CD57" si="13">IF($B13&lt;($AE13+$AF13),1,0)</f>
        <v>0</v>
      </c>
      <c r="CE13" s="1467">
        <f t="shared" ref="CE13:CE57" si="14">IF($B13&lt;($AH13+$AI13),1,0)</f>
        <v>0</v>
      </c>
      <c r="CF13" s="1467">
        <f t="shared" ref="CF13:CF57" si="15">IF($B13&gt;=($M13+$Q13),0,1)</f>
        <v>0</v>
      </c>
      <c r="CG13" s="1467">
        <f t="shared" ref="CG13:CG57" si="16">IF($B13=0,"",IF(($I13+$J13)=0,IF($B13="","",1),0))</f>
        <v>0</v>
      </c>
      <c r="CH13" s="1467">
        <f t="shared" ref="CH13:CH57" si="17">IF(AND($N13+$R13&lt;&gt;0,OR($U13="",$V13="")),1,0)</f>
        <v>0</v>
      </c>
      <c r="DC13" s="1334"/>
      <c r="DD13" s="1334"/>
    </row>
    <row r="14" spans="1:108" s="1322" customFormat="1" ht="11.25" x14ac:dyDescent="0.15">
      <c r="A14" s="1344" t="s">
        <v>48</v>
      </c>
      <c r="B14" s="1431">
        <f t="shared" si="1"/>
        <v>91</v>
      </c>
      <c r="C14" s="1393">
        <v>91</v>
      </c>
      <c r="D14" s="1402"/>
      <c r="E14" s="1402"/>
      <c r="F14" s="1402"/>
      <c r="G14" s="1435"/>
      <c r="H14" s="1435"/>
      <c r="I14" s="1393">
        <v>91</v>
      </c>
      <c r="J14" s="1403"/>
      <c r="K14" s="1393">
        <v>48</v>
      </c>
      <c r="L14" s="1390">
        <v>43</v>
      </c>
      <c r="M14" s="1419">
        <f t="shared" si="2"/>
        <v>20</v>
      </c>
      <c r="N14" s="1393"/>
      <c r="O14" s="1394">
        <v>20</v>
      </c>
      <c r="P14" s="1390"/>
      <c r="Q14" s="1401"/>
      <c r="R14" s="1401"/>
      <c r="S14" s="1402"/>
      <c r="T14" s="1403"/>
      <c r="U14" s="1401"/>
      <c r="V14" s="1443"/>
      <c r="W14" s="1393">
        <v>6</v>
      </c>
      <c r="X14" s="1403"/>
      <c r="Y14" s="1427">
        <v>1</v>
      </c>
      <c r="Z14" s="1441"/>
      <c r="AA14" s="1403"/>
      <c r="AB14" s="1441">
        <v>13</v>
      </c>
      <c r="AC14" s="1403"/>
      <c r="AD14" s="1442"/>
      <c r="AE14" s="1387"/>
      <c r="AF14" s="1387"/>
      <c r="AG14" s="1442"/>
      <c r="AH14" s="1387"/>
      <c r="AI14" s="1387"/>
      <c r="AJ14" s="1449"/>
      <c r="AK14" s="1436"/>
      <c r="AL14" s="1432"/>
      <c r="AM14" s="1450"/>
      <c r="AN14" s="1406"/>
      <c r="AO14" s="1449"/>
      <c r="AP14" s="1453"/>
      <c r="AQ14" s="1403"/>
      <c r="AR14" s="1459" t="str">
        <f>$BT14&amp;" "&amp;$BU14&amp;""&amp;$BV14&amp;""&amp;$BW14&amp;""&amp;$BX14&amp;""&amp;$BY14</f>
        <v xml:space="preserve"> </v>
      </c>
      <c r="AS14" s="1320"/>
      <c r="AT14" s="1320"/>
      <c r="AU14" s="1320"/>
      <c r="AV14" s="1320"/>
      <c r="BJ14" s="1320"/>
      <c r="BK14" s="1320"/>
      <c r="BL14" s="1320"/>
      <c r="BM14" s="1320"/>
      <c r="BN14" s="1320"/>
      <c r="BO14" s="1320"/>
      <c r="BP14" s="1320"/>
      <c r="BQ14" s="1320"/>
      <c r="BR14" s="1320"/>
      <c r="BS14" s="1320"/>
      <c r="BT14" s="1464" t="str">
        <f t="shared" si="4"/>
        <v/>
      </c>
      <c r="BU14" s="1464" t="str">
        <f t="shared" si="5"/>
        <v/>
      </c>
      <c r="BV14" s="1464" t="str">
        <f t="shared" si="6"/>
        <v/>
      </c>
      <c r="BW14" s="1464" t="str">
        <f t="shared" si="7"/>
        <v/>
      </c>
      <c r="BX14" s="1464" t="str">
        <f t="shared" si="8"/>
        <v/>
      </c>
      <c r="BY14" s="1464" t="str">
        <f>IF($B14&gt;=($M14+$Q14),"","El total de Consulta Nuevas NO debe ser MAYOR que el total de las Consultas Médicas. ")</f>
        <v/>
      </c>
      <c r="BZ14" s="1338"/>
      <c r="CA14" s="1338"/>
      <c r="CB14" s="1467">
        <f t="shared" si="11"/>
        <v>0</v>
      </c>
      <c r="CC14" s="1467">
        <f t="shared" si="12"/>
        <v>0</v>
      </c>
      <c r="CD14" s="1467">
        <f t="shared" si="13"/>
        <v>0</v>
      </c>
      <c r="CE14" s="1467">
        <f t="shared" si="14"/>
        <v>0</v>
      </c>
      <c r="CF14" s="1467">
        <f t="shared" si="15"/>
        <v>0</v>
      </c>
      <c r="CG14" s="1467">
        <f t="shared" si="16"/>
        <v>0</v>
      </c>
      <c r="CH14" s="1341"/>
      <c r="DC14" s="1334"/>
      <c r="DD14" s="1334"/>
    </row>
    <row r="15" spans="1:108" s="1322" customFormat="1" ht="11.25" x14ac:dyDescent="0.15">
      <c r="A15" s="1344" t="s">
        <v>49</v>
      </c>
      <c r="B15" s="1431">
        <f t="shared" si="1"/>
        <v>0</v>
      </c>
      <c r="C15" s="1393"/>
      <c r="D15" s="1394"/>
      <c r="E15" s="1394"/>
      <c r="F15" s="1394"/>
      <c r="G15" s="1395"/>
      <c r="H15" s="1395"/>
      <c r="I15" s="1393"/>
      <c r="J15" s="1390"/>
      <c r="K15" s="1393"/>
      <c r="L15" s="1390"/>
      <c r="M15" s="1419">
        <f t="shared" si="2"/>
        <v>0</v>
      </c>
      <c r="N15" s="1393"/>
      <c r="O15" s="1394"/>
      <c r="P15" s="1390"/>
      <c r="Q15" s="1433">
        <f t="shared" si="3"/>
        <v>0</v>
      </c>
      <c r="R15" s="1393"/>
      <c r="S15" s="1394"/>
      <c r="T15" s="1390"/>
      <c r="U15" s="1393"/>
      <c r="V15" s="1427"/>
      <c r="W15" s="1393"/>
      <c r="X15" s="1390"/>
      <c r="Y15" s="1427"/>
      <c r="Z15" s="1441"/>
      <c r="AA15" s="1390"/>
      <c r="AB15" s="1441"/>
      <c r="AC15" s="1390"/>
      <c r="AD15" s="1442"/>
      <c r="AE15" s="1387"/>
      <c r="AF15" s="1387"/>
      <c r="AG15" s="1442"/>
      <c r="AH15" s="1387"/>
      <c r="AI15" s="1387"/>
      <c r="AJ15" s="1449"/>
      <c r="AK15" s="1436"/>
      <c r="AL15" s="1432"/>
      <c r="AM15" s="1450"/>
      <c r="AN15" s="1406"/>
      <c r="AO15" s="1449"/>
      <c r="AP15" s="1453"/>
      <c r="AQ15" s="1454"/>
      <c r="AR15" s="1459" t="str">
        <f t="shared" si="0"/>
        <v xml:space="preserve"> </v>
      </c>
      <c r="AS15" s="1320"/>
      <c r="AT15" s="1320"/>
      <c r="AU15" s="1320"/>
      <c r="AV15" s="1320"/>
      <c r="BJ15" s="1320"/>
      <c r="BK15" s="1320"/>
      <c r="BL15" s="1320"/>
      <c r="BM15" s="1320"/>
      <c r="BN15" s="1320"/>
      <c r="BO15" s="1320"/>
      <c r="BP15" s="1320"/>
      <c r="BQ15" s="1320"/>
      <c r="BR15" s="1320"/>
      <c r="BS15" s="1320"/>
      <c r="BT15" s="1464" t="str">
        <f t="shared" si="4"/>
        <v/>
      </c>
      <c r="BU15" s="1464" t="str">
        <f t="shared" si="5"/>
        <v/>
      </c>
      <c r="BV15" s="1464" t="str">
        <f t="shared" si="6"/>
        <v/>
      </c>
      <c r="BW15" s="1464" t="str">
        <f t="shared" si="7"/>
        <v/>
      </c>
      <c r="BX15" s="1464" t="str">
        <f t="shared" si="8"/>
        <v/>
      </c>
      <c r="BY15" s="1464" t="str">
        <f t="shared" si="9"/>
        <v/>
      </c>
      <c r="BZ15" s="1342" t="str">
        <f t="shared" si="10"/>
        <v/>
      </c>
      <c r="CA15" s="1338"/>
      <c r="CB15" s="1467">
        <f t="shared" si="11"/>
        <v>0</v>
      </c>
      <c r="CC15" s="1467">
        <f t="shared" si="12"/>
        <v>0</v>
      </c>
      <c r="CD15" s="1467">
        <f t="shared" si="13"/>
        <v>0</v>
      </c>
      <c r="CE15" s="1467">
        <f t="shared" si="14"/>
        <v>0</v>
      </c>
      <c r="CF15" s="1467">
        <f t="shared" si="15"/>
        <v>0</v>
      </c>
      <c r="CG15" s="1467" t="str">
        <f t="shared" si="16"/>
        <v/>
      </c>
      <c r="CH15" s="1467">
        <f t="shared" si="17"/>
        <v>0</v>
      </c>
      <c r="DC15" s="1334"/>
      <c r="DD15" s="1334"/>
    </row>
    <row r="16" spans="1:108" s="1322" customFormat="1" ht="11.25" x14ac:dyDescent="0.15">
      <c r="A16" s="1344" t="s">
        <v>50</v>
      </c>
      <c r="B16" s="1431">
        <f t="shared" si="1"/>
        <v>65</v>
      </c>
      <c r="C16" s="1393">
        <v>40</v>
      </c>
      <c r="D16" s="1394">
        <v>5</v>
      </c>
      <c r="E16" s="1394"/>
      <c r="F16" s="1394"/>
      <c r="G16" s="1395">
        <v>6</v>
      </c>
      <c r="H16" s="1395">
        <v>14</v>
      </c>
      <c r="I16" s="1393">
        <v>45</v>
      </c>
      <c r="J16" s="1390">
        <v>20</v>
      </c>
      <c r="K16" s="1393">
        <v>37</v>
      </c>
      <c r="L16" s="1390">
        <v>28</v>
      </c>
      <c r="M16" s="1419">
        <f t="shared" si="2"/>
        <v>22</v>
      </c>
      <c r="N16" s="1393">
        <v>13</v>
      </c>
      <c r="O16" s="1394">
        <v>9</v>
      </c>
      <c r="P16" s="1390"/>
      <c r="Q16" s="1433">
        <f t="shared" si="3"/>
        <v>4</v>
      </c>
      <c r="R16" s="1393">
        <v>2</v>
      </c>
      <c r="S16" s="1394">
        <v>2</v>
      </c>
      <c r="T16" s="1390"/>
      <c r="U16" s="1393">
        <v>2</v>
      </c>
      <c r="V16" s="1427">
        <v>0</v>
      </c>
      <c r="W16" s="1393">
        <v>5</v>
      </c>
      <c r="X16" s="1390">
        <v>1</v>
      </c>
      <c r="Y16" s="1427">
        <v>80</v>
      </c>
      <c r="Z16" s="1441"/>
      <c r="AA16" s="1390">
        <v>4</v>
      </c>
      <c r="AB16" s="1441">
        <v>3</v>
      </c>
      <c r="AC16" s="1390">
        <v>2</v>
      </c>
      <c r="AD16" s="1442"/>
      <c r="AE16" s="1387">
        <v>45</v>
      </c>
      <c r="AF16" s="1387"/>
      <c r="AG16" s="1442"/>
      <c r="AH16" s="1387"/>
      <c r="AI16" s="1387"/>
      <c r="AJ16" s="1449"/>
      <c r="AK16" s="1436"/>
      <c r="AL16" s="1432"/>
      <c r="AM16" s="1450"/>
      <c r="AN16" s="1406"/>
      <c r="AO16" s="1449"/>
      <c r="AP16" s="1453"/>
      <c r="AQ16" s="1454"/>
      <c r="AR16" s="1459" t="str">
        <f t="shared" si="0"/>
        <v xml:space="preserve"> </v>
      </c>
      <c r="AS16" s="1320"/>
      <c r="AT16" s="1320"/>
      <c r="AU16" s="1320"/>
      <c r="AV16" s="1320"/>
      <c r="BJ16" s="1320"/>
      <c r="BK16" s="1320"/>
      <c r="BL16" s="1320"/>
      <c r="BM16" s="1320"/>
      <c r="BN16" s="1320"/>
      <c r="BO16" s="1320"/>
      <c r="BP16" s="1320"/>
      <c r="BQ16" s="1320"/>
      <c r="BR16" s="1320"/>
      <c r="BS16" s="1320"/>
      <c r="BT16" s="1464" t="str">
        <f t="shared" si="4"/>
        <v/>
      </c>
      <c r="BU16" s="1464" t="str">
        <f t="shared" si="5"/>
        <v/>
      </c>
      <c r="BV16" s="1464" t="str">
        <f t="shared" si="6"/>
        <v/>
      </c>
      <c r="BW16" s="1464" t="str">
        <f t="shared" si="7"/>
        <v/>
      </c>
      <c r="BX16" s="1464" t="str">
        <f t="shared" si="8"/>
        <v/>
      </c>
      <c r="BY16" s="1464" t="str">
        <f t="shared" si="9"/>
        <v/>
      </c>
      <c r="BZ16" s="1342" t="str">
        <f t="shared" si="10"/>
        <v/>
      </c>
      <c r="CA16" s="1338"/>
      <c r="CB16" s="1467">
        <f t="shared" si="11"/>
        <v>0</v>
      </c>
      <c r="CC16" s="1467">
        <f t="shared" si="12"/>
        <v>0</v>
      </c>
      <c r="CD16" s="1467">
        <f t="shared" si="13"/>
        <v>0</v>
      </c>
      <c r="CE16" s="1467">
        <f t="shared" si="14"/>
        <v>0</v>
      </c>
      <c r="CF16" s="1467">
        <f t="shared" si="15"/>
        <v>0</v>
      </c>
      <c r="CG16" s="1467">
        <f t="shared" si="16"/>
        <v>0</v>
      </c>
      <c r="CH16" s="1467">
        <f t="shared" si="17"/>
        <v>0</v>
      </c>
      <c r="DC16" s="1334"/>
      <c r="DD16" s="1334"/>
    </row>
    <row r="17" spans="1:108" s="1322" customFormat="1" ht="11.25" x14ac:dyDescent="0.15">
      <c r="A17" s="1344" t="s">
        <v>51</v>
      </c>
      <c r="B17" s="1431">
        <f t="shared" si="1"/>
        <v>0</v>
      </c>
      <c r="C17" s="1393"/>
      <c r="D17" s="1394"/>
      <c r="E17" s="1394"/>
      <c r="F17" s="1394"/>
      <c r="G17" s="1395"/>
      <c r="H17" s="1395"/>
      <c r="I17" s="1393"/>
      <c r="J17" s="1390"/>
      <c r="K17" s="1393"/>
      <c r="L17" s="1390"/>
      <c r="M17" s="1419">
        <f t="shared" si="2"/>
        <v>0</v>
      </c>
      <c r="N17" s="1393"/>
      <c r="O17" s="1394"/>
      <c r="P17" s="1390"/>
      <c r="Q17" s="1433">
        <f t="shared" si="3"/>
        <v>0</v>
      </c>
      <c r="R17" s="1393"/>
      <c r="S17" s="1394"/>
      <c r="T17" s="1390"/>
      <c r="U17" s="1393"/>
      <c r="V17" s="1427"/>
      <c r="W17" s="1393"/>
      <c r="X17" s="1390"/>
      <c r="Y17" s="1427"/>
      <c r="Z17" s="1441"/>
      <c r="AA17" s="1390"/>
      <c r="AB17" s="1441"/>
      <c r="AC17" s="1390"/>
      <c r="AD17" s="1442"/>
      <c r="AE17" s="1387"/>
      <c r="AF17" s="1387"/>
      <c r="AG17" s="1442"/>
      <c r="AH17" s="1387"/>
      <c r="AI17" s="1387"/>
      <c r="AJ17" s="1449"/>
      <c r="AK17" s="1436"/>
      <c r="AL17" s="1432"/>
      <c r="AM17" s="1450"/>
      <c r="AN17" s="1406"/>
      <c r="AO17" s="1449"/>
      <c r="AP17" s="1453"/>
      <c r="AQ17" s="1454"/>
      <c r="AR17" s="1459" t="str">
        <f t="shared" si="0"/>
        <v xml:space="preserve"> </v>
      </c>
      <c r="AS17" s="1320"/>
      <c r="AT17" s="1320"/>
      <c r="AU17" s="1320"/>
      <c r="AV17" s="1320"/>
      <c r="BJ17" s="1320"/>
      <c r="BK17" s="1320"/>
      <c r="BL17" s="1320"/>
      <c r="BM17" s="1320"/>
      <c r="BN17" s="1320"/>
      <c r="BO17" s="1320"/>
      <c r="BP17" s="1320"/>
      <c r="BQ17" s="1320"/>
      <c r="BR17" s="1320"/>
      <c r="BS17" s="1320"/>
      <c r="BT17" s="1464" t="str">
        <f t="shared" si="4"/>
        <v/>
      </c>
      <c r="BU17" s="1464" t="str">
        <f t="shared" si="5"/>
        <v/>
      </c>
      <c r="BV17" s="1464" t="str">
        <f t="shared" si="6"/>
        <v/>
      </c>
      <c r="BW17" s="1464" t="str">
        <f t="shared" si="7"/>
        <v/>
      </c>
      <c r="BX17" s="1464" t="str">
        <f t="shared" si="8"/>
        <v/>
      </c>
      <c r="BY17" s="1464" t="str">
        <f t="shared" si="9"/>
        <v/>
      </c>
      <c r="BZ17" s="1342" t="str">
        <f t="shared" si="10"/>
        <v/>
      </c>
      <c r="CA17" s="1338"/>
      <c r="CB17" s="1467">
        <f t="shared" si="11"/>
        <v>0</v>
      </c>
      <c r="CC17" s="1467">
        <f t="shared" si="12"/>
        <v>0</v>
      </c>
      <c r="CD17" s="1467">
        <f t="shared" si="13"/>
        <v>0</v>
      </c>
      <c r="CE17" s="1467">
        <f t="shared" si="14"/>
        <v>0</v>
      </c>
      <c r="CF17" s="1467">
        <f t="shared" si="15"/>
        <v>0</v>
      </c>
      <c r="CG17" s="1467" t="str">
        <f t="shared" si="16"/>
        <v/>
      </c>
      <c r="CH17" s="1467">
        <f t="shared" si="17"/>
        <v>0</v>
      </c>
      <c r="DC17" s="1334"/>
      <c r="DD17" s="1334"/>
    </row>
    <row r="18" spans="1:108" s="1322" customFormat="1" ht="11.25" x14ac:dyDescent="0.15">
      <c r="A18" s="1344" t="s">
        <v>52</v>
      </c>
      <c r="B18" s="1431">
        <f t="shared" si="1"/>
        <v>15</v>
      </c>
      <c r="C18" s="1393"/>
      <c r="D18" s="1394"/>
      <c r="E18" s="1394"/>
      <c r="F18" s="1394"/>
      <c r="G18" s="1395">
        <v>7</v>
      </c>
      <c r="H18" s="1395">
        <v>8</v>
      </c>
      <c r="I18" s="1393"/>
      <c r="J18" s="1390">
        <v>15</v>
      </c>
      <c r="K18" s="1393">
        <v>9</v>
      </c>
      <c r="L18" s="1390">
        <v>6</v>
      </c>
      <c r="M18" s="1419">
        <f t="shared" si="2"/>
        <v>0</v>
      </c>
      <c r="N18" s="1393"/>
      <c r="O18" s="1394"/>
      <c r="P18" s="1390"/>
      <c r="Q18" s="1433">
        <f t="shared" si="3"/>
        <v>15</v>
      </c>
      <c r="R18" s="1393"/>
      <c r="S18" s="1394">
        <v>15</v>
      </c>
      <c r="T18" s="1390"/>
      <c r="U18" s="1393">
        <v>0</v>
      </c>
      <c r="V18" s="1427">
        <v>0</v>
      </c>
      <c r="W18" s="1393"/>
      <c r="X18" s="1390">
        <v>2</v>
      </c>
      <c r="Y18" s="1427"/>
      <c r="Z18" s="1441"/>
      <c r="AA18" s="1390"/>
      <c r="AB18" s="1441"/>
      <c r="AC18" s="1390"/>
      <c r="AD18" s="1442"/>
      <c r="AE18" s="1387"/>
      <c r="AF18" s="1387"/>
      <c r="AG18" s="1442"/>
      <c r="AH18" s="1387"/>
      <c r="AI18" s="1387"/>
      <c r="AJ18" s="1449"/>
      <c r="AK18" s="1436"/>
      <c r="AL18" s="1432"/>
      <c r="AM18" s="1450"/>
      <c r="AN18" s="1406"/>
      <c r="AO18" s="1449"/>
      <c r="AP18" s="1453"/>
      <c r="AQ18" s="1454"/>
      <c r="AR18" s="1459" t="str">
        <f t="shared" si="0"/>
        <v xml:space="preserve"> </v>
      </c>
      <c r="AS18" s="1320"/>
      <c r="AT18" s="1320"/>
      <c r="AU18" s="1320"/>
      <c r="AV18" s="1320"/>
      <c r="BJ18" s="1320"/>
      <c r="BK18" s="1320"/>
      <c r="BL18" s="1320"/>
      <c r="BM18" s="1320"/>
      <c r="BN18" s="1320"/>
      <c r="BO18" s="1320"/>
      <c r="BP18" s="1320"/>
      <c r="BQ18" s="1320"/>
      <c r="BR18" s="1320"/>
      <c r="BS18" s="1320"/>
      <c r="BT18" s="1464" t="str">
        <f t="shared" si="4"/>
        <v/>
      </c>
      <c r="BU18" s="1464" t="str">
        <f t="shared" si="5"/>
        <v/>
      </c>
      <c r="BV18" s="1464" t="str">
        <f t="shared" si="6"/>
        <v/>
      </c>
      <c r="BW18" s="1464" t="str">
        <f t="shared" si="7"/>
        <v/>
      </c>
      <c r="BX18" s="1464" t="str">
        <f t="shared" si="8"/>
        <v/>
      </c>
      <c r="BY18" s="1464" t="str">
        <f t="shared" si="9"/>
        <v/>
      </c>
      <c r="BZ18" s="1342" t="str">
        <f t="shared" si="10"/>
        <v/>
      </c>
      <c r="CA18" s="1338"/>
      <c r="CB18" s="1467">
        <f t="shared" si="11"/>
        <v>0</v>
      </c>
      <c r="CC18" s="1467">
        <f t="shared" si="12"/>
        <v>0</v>
      </c>
      <c r="CD18" s="1467">
        <f t="shared" si="13"/>
        <v>0</v>
      </c>
      <c r="CE18" s="1467">
        <f t="shared" si="14"/>
        <v>0</v>
      </c>
      <c r="CF18" s="1467">
        <f t="shared" si="15"/>
        <v>0</v>
      </c>
      <c r="CG18" s="1467">
        <f t="shared" si="16"/>
        <v>0</v>
      </c>
      <c r="CH18" s="1467">
        <f t="shared" si="17"/>
        <v>0</v>
      </c>
      <c r="DC18" s="1334"/>
      <c r="DD18" s="1334"/>
    </row>
    <row r="19" spans="1:108" s="1322" customFormat="1" ht="11.25" x14ac:dyDescent="0.15">
      <c r="A19" s="1344" t="s">
        <v>53</v>
      </c>
      <c r="B19" s="1431">
        <f t="shared" si="1"/>
        <v>0</v>
      </c>
      <c r="C19" s="1393"/>
      <c r="D19" s="1394"/>
      <c r="E19" s="1394"/>
      <c r="F19" s="1394"/>
      <c r="G19" s="1395"/>
      <c r="H19" s="1395"/>
      <c r="I19" s="1393"/>
      <c r="J19" s="1390"/>
      <c r="K19" s="1393"/>
      <c r="L19" s="1390"/>
      <c r="M19" s="1419">
        <f t="shared" si="2"/>
        <v>0</v>
      </c>
      <c r="N19" s="1393"/>
      <c r="O19" s="1394"/>
      <c r="P19" s="1390"/>
      <c r="Q19" s="1433">
        <f t="shared" si="3"/>
        <v>0</v>
      </c>
      <c r="R19" s="1393"/>
      <c r="S19" s="1394"/>
      <c r="T19" s="1390"/>
      <c r="U19" s="1401"/>
      <c r="V19" s="1443"/>
      <c r="W19" s="1393"/>
      <c r="X19" s="1390"/>
      <c r="Y19" s="1427"/>
      <c r="Z19" s="1441"/>
      <c r="AA19" s="1390"/>
      <c r="AB19" s="1441"/>
      <c r="AC19" s="1390"/>
      <c r="AD19" s="1442"/>
      <c r="AE19" s="1387"/>
      <c r="AF19" s="1387"/>
      <c r="AG19" s="1442"/>
      <c r="AH19" s="1387"/>
      <c r="AI19" s="1387"/>
      <c r="AJ19" s="1449"/>
      <c r="AK19" s="1436"/>
      <c r="AL19" s="1432"/>
      <c r="AM19" s="1450"/>
      <c r="AN19" s="1406"/>
      <c r="AO19" s="1449"/>
      <c r="AP19" s="1453"/>
      <c r="AQ19" s="1454"/>
      <c r="AR19" s="1459" t="str">
        <f>$BT19&amp;" "&amp;$BU19&amp;""&amp;$BV19&amp;""&amp;$BW19&amp;""&amp;$BX19&amp;""&amp;$BY19</f>
        <v xml:space="preserve"> </v>
      </c>
      <c r="AS19" s="1320"/>
      <c r="AT19" s="1320"/>
      <c r="AU19" s="1320"/>
      <c r="AV19" s="1320"/>
      <c r="BJ19" s="1320"/>
      <c r="BK19" s="1320"/>
      <c r="BL19" s="1320"/>
      <c r="BM19" s="1320"/>
      <c r="BN19" s="1320"/>
      <c r="BO19" s="1320"/>
      <c r="BP19" s="1320"/>
      <c r="BQ19" s="1320"/>
      <c r="BR19" s="1320"/>
      <c r="BS19" s="1320"/>
      <c r="BT19" s="1464" t="str">
        <f t="shared" si="4"/>
        <v/>
      </c>
      <c r="BU19" s="1464" t="str">
        <f t="shared" si="5"/>
        <v/>
      </c>
      <c r="BV19" s="1464" t="str">
        <f t="shared" si="6"/>
        <v/>
      </c>
      <c r="BW19" s="1464" t="str">
        <f t="shared" si="7"/>
        <v/>
      </c>
      <c r="BX19" s="1464" t="str">
        <f t="shared" si="8"/>
        <v/>
      </c>
      <c r="BY19" s="1464" t="str">
        <f t="shared" si="9"/>
        <v/>
      </c>
      <c r="BZ19" s="1338"/>
      <c r="CA19" s="1338"/>
      <c r="CB19" s="1467">
        <f t="shared" si="11"/>
        <v>0</v>
      </c>
      <c r="CC19" s="1467">
        <f t="shared" si="12"/>
        <v>0</v>
      </c>
      <c r="CD19" s="1467">
        <f t="shared" si="13"/>
        <v>0</v>
      </c>
      <c r="CE19" s="1467">
        <f t="shared" si="14"/>
        <v>0</v>
      </c>
      <c r="CF19" s="1467">
        <f t="shared" si="15"/>
        <v>0</v>
      </c>
      <c r="CG19" s="1467" t="str">
        <f t="shared" si="16"/>
        <v/>
      </c>
      <c r="CH19" s="1341"/>
      <c r="DC19" s="1334"/>
      <c r="DD19" s="1334"/>
    </row>
    <row r="20" spans="1:108" s="1322" customFormat="1" ht="11.25" x14ac:dyDescent="0.15">
      <c r="A20" s="1344" t="s">
        <v>54</v>
      </c>
      <c r="B20" s="1431">
        <f t="shared" si="1"/>
        <v>0</v>
      </c>
      <c r="C20" s="1393"/>
      <c r="D20" s="1394"/>
      <c r="E20" s="1394"/>
      <c r="F20" s="1394"/>
      <c r="G20" s="1395"/>
      <c r="H20" s="1395"/>
      <c r="I20" s="1393"/>
      <c r="J20" s="1390"/>
      <c r="K20" s="1393"/>
      <c r="L20" s="1390"/>
      <c r="M20" s="1419">
        <f t="shared" si="2"/>
        <v>0</v>
      </c>
      <c r="N20" s="1393"/>
      <c r="O20" s="1394"/>
      <c r="P20" s="1390"/>
      <c r="Q20" s="1433">
        <f t="shared" si="3"/>
        <v>0</v>
      </c>
      <c r="R20" s="1393"/>
      <c r="S20" s="1394"/>
      <c r="T20" s="1390"/>
      <c r="U20" s="1393"/>
      <c r="V20" s="1427"/>
      <c r="W20" s="1393"/>
      <c r="X20" s="1390"/>
      <c r="Y20" s="1427"/>
      <c r="Z20" s="1441"/>
      <c r="AA20" s="1390"/>
      <c r="AB20" s="1441"/>
      <c r="AC20" s="1390"/>
      <c r="AD20" s="1442"/>
      <c r="AE20" s="1387"/>
      <c r="AF20" s="1387"/>
      <c r="AG20" s="1442"/>
      <c r="AH20" s="1387"/>
      <c r="AI20" s="1387"/>
      <c r="AJ20" s="1449"/>
      <c r="AK20" s="1436"/>
      <c r="AL20" s="1432"/>
      <c r="AM20" s="1450"/>
      <c r="AN20" s="1406"/>
      <c r="AO20" s="1449"/>
      <c r="AP20" s="1453"/>
      <c r="AQ20" s="1454"/>
      <c r="AR20" s="1459" t="str">
        <f t="shared" si="0"/>
        <v xml:space="preserve"> </v>
      </c>
      <c r="AS20" s="1320"/>
      <c r="AT20" s="1320"/>
      <c r="AU20" s="1320"/>
      <c r="AV20" s="1320"/>
      <c r="BJ20" s="1320"/>
      <c r="BK20" s="1320"/>
      <c r="BL20" s="1320"/>
      <c r="BM20" s="1320"/>
      <c r="BN20" s="1320"/>
      <c r="BO20" s="1320"/>
      <c r="BP20" s="1320"/>
      <c r="BQ20" s="1320"/>
      <c r="BR20" s="1320"/>
      <c r="BS20" s="1320"/>
      <c r="BT20" s="1464" t="str">
        <f t="shared" si="4"/>
        <v/>
      </c>
      <c r="BU20" s="1464" t="str">
        <f t="shared" si="5"/>
        <v/>
      </c>
      <c r="BV20" s="1464" t="str">
        <f t="shared" si="6"/>
        <v/>
      </c>
      <c r="BW20" s="1464" t="str">
        <f t="shared" si="7"/>
        <v/>
      </c>
      <c r="BX20" s="1464" t="str">
        <f t="shared" si="8"/>
        <v/>
      </c>
      <c r="BY20" s="1464" t="str">
        <f t="shared" si="9"/>
        <v/>
      </c>
      <c r="BZ20" s="1342" t="str">
        <f t="shared" si="10"/>
        <v/>
      </c>
      <c r="CA20" s="1338"/>
      <c r="CB20" s="1467">
        <f t="shared" si="11"/>
        <v>0</v>
      </c>
      <c r="CC20" s="1467">
        <f t="shared" si="12"/>
        <v>0</v>
      </c>
      <c r="CD20" s="1467">
        <f t="shared" si="13"/>
        <v>0</v>
      </c>
      <c r="CE20" s="1467">
        <f t="shared" si="14"/>
        <v>0</v>
      </c>
      <c r="CF20" s="1467">
        <f t="shared" si="15"/>
        <v>0</v>
      </c>
      <c r="CG20" s="1467" t="str">
        <f t="shared" si="16"/>
        <v/>
      </c>
      <c r="CH20" s="1467">
        <f t="shared" si="17"/>
        <v>0</v>
      </c>
      <c r="DC20" s="1334"/>
      <c r="DD20" s="1334"/>
    </row>
    <row r="21" spans="1:108" s="1322" customFormat="1" ht="11.25" x14ac:dyDescent="0.15">
      <c r="A21" s="1344" t="s">
        <v>55</v>
      </c>
      <c r="B21" s="1431">
        <f t="shared" si="1"/>
        <v>0</v>
      </c>
      <c r="C21" s="1393"/>
      <c r="D21" s="1394"/>
      <c r="E21" s="1394"/>
      <c r="F21" s="1394"/>
      <c r="G21" s="1395"/>
      <c r="H21" s="1395"/>
      <c r="I21" s="1393"/>
      <c r="J21" s="1390"/>
      <c r="K21" s="1393"/>
      <c r="L21" s="1390"/>
      <c r="M21" s="1419">
        <f t="shared" si="2"/>
        <v>0</v>
      </c>
      <c r="N21" s="1393"/>
      <c r="O21" s="1394"/>
      <c r="P21" s="1390"/>
      <c r="Q21" s="1433">
        <f t="shared" si="3"/>
        <v>0</v>
      </c>
      <c r="R21" s="1393"/>
      <c r="S21" s="1394"/>
      <c r="T21" s="1390"/>
      <c r="U21" s="1401"/>
      <c r="V21" s="1443"/>
      <c r="W21" s="1393"/>
      <c r="X21" s="1390"/>
      <c r="Y21" s="1427"/>
      <c r="Z21" s="1441"/>
      <c r="AA21" s="1390"/>
      <c r="AB21" s="1441"/>
      <c r="AC21" s="1390"/>
      <c r="AD21" s="1442"/>
      <c r="AE21" s="1387"/>
      <c r="AF21" s="1387"/>
      <c r="AG21" s="1442"/>
      <c r="AH21" s="1387"/>
      <c r="AI21" s="1387"/>
      <c r="AJ21" s="1449"/>
      <c r="AK21" s="1436"/>
      <c r="AL21" s="1432"/>
      <c r="AM21" s="1450"/>
      <c r="AN21" s="1406"/>
      <c r="AO21" s="1449"/>
      <c r="AP21" s="1453"/>
      <c r="AQ21" s="1454"/>
      <c r="AR21" s="1459" t="str">
        <f>$BT21&amp;" "&amp;$BU21&amp;""&amp;$BV21&amp;""&amp;$BW21&amp;""&amp;$BX21&amp;""&amp;$BY21</f>
        <v xml:space="preserve"> </v>
      </c>
      <c r="AS21" s="1320"/>
      <c r="AT21" s="1320"/>
      <c r="AU21" s="1320"/>
      <c r="AV21" s="1320"/>
      <c r="BJ21" s="1320"/>
      <c r="BK21" s="1320"/>
      <c r="BL21" s="1320"/>
      <c r="BM21" s="1320"/>
      <c r="BN21" s="1320"/>
      <c r="BO21" s="1320"/>
      <c r="BP21" s="1320"/>
      <c r="BQ21" s="1320"/>
      <c r="BR21" s="1320"/>
      <c r="BS21" s="1320"/>
      <c r="BT21" s="1464" t="str">
        <f t="shared" si="4"/>
        <v/>
      </c>
      <c r="BU21" s="1464" t="str">
        <f t="shared" si="5"/>
        <v/>
      </c>
      <c r="BV21" s="1464" t="str">
        <f t="shared" si="6"/>
        <v/>
      </c>
      <c r="BW21" s="1464" t="str">
        <f t="shared" si="7"/>
        <v/>
      </c>
      <c r="BX21" s="1464" t="str">
        <f t="shared" si="8"/>
        <v/>
      </c>
      <c r="BY21" s="1464" t="str">
        <f>IF($B21&gt;=($M21+$Q21),"","El total de Consulta Nuevas NO debe ser MAYOR que el total de las Consultas Médicas. ")</f>
        <v/>
      </c>
      <c r="BZ21" s="1338"/>
      <c r="CA21" s="1338"/>
      <c r="CB21" s="1467">
        <f t="shared" si="11"/>
        <v>0</v>
      </c>
      <c r="CC21" s="1467">
        <f t="shared" si="12"/>
        <v>0</v>
      </c>
      <c r="CD21" s="1467">
        <f t="shared" si="13"/>
        <v>0</v>
      </c>
      <c r="CE21" s="1467">
        <f t="shared" si="14"/>
        <v>0</v>
      </c>
      <c r="CF21" s="1467">
        <f t="shared" si="15"/>
        <v>0</v>
      </c>
      <c r="CG21" s="1467" t="str">
        <f t="shared" si="16"/>
        <v/>
      </c>
      <c r="CH21" s="1341"/>
      <c r="DC21" s="1334"/>
      <c r="DD21" s="1334"/>
    </row>
    <row r="22" spans="1:108" s="1322" customFormat="1" ht="11.25" x14ac:dyDescent="0.15">
      <c r="A22" s="1344" t="s">
        <v>56</v>
      </c>
      <c r="B22" s="1431">
        <f t="shared" si="1"/>
        <v>4</v>
      </c>
      <c r="C22" s="1393"/>
      <c r="D22" s="1394"/>
      <c r="E22" s="1394"/>
      <c r="F22" s="1394"/>
      <c r="G22" s="1395"/>
      <c r="H22" s="1395">
        <v>4</v>
      </c>
      <c r="I22" s="1393"/>
      <c r="J22" s="1390">
        <v>4</v>
      </c>
      <c r="K22" s="1393">
        <v>2</v>
      </c>
      <c r="L22" s="1390">
        <v>2</v>
      </c>
      <c r="M22" s="1419">
        <f t="shared" si="2"/>
        <v>0</v>
      </c>
      <c r="N22" s="1393"/>
      <c r="O22" s="1394"/>
      <c r="P22" s="1390"/>
      <c r="Q22" s="1433">
        <f t="shared" si="3"/>
        <v>2</v>
      </c>
      <c r="R22" s="1393"/>
      <c r="S22" s="1394">
        <v>2</v>
      </c>
      <c r="T22" s="1390"/>
      <c r="U22" s="1393">
        <v>0</v>
      </c>
      <c r="V22" s="1427">
        <v>0</v>
      </c>
      <c r="W22" s="1393"/>
      <c r="X22" s="1390"/>
      <c r="Y22" s="1427"/>
      <c r="Z22" s="1441"/>
      <c r="AA22" s="1390"/>
      <c r="AB22" s="1441"/>
      <c r="AC22" s="1390"/>
      <c r="AD22" s="1442"/>
      <c r="AE22" s="1387"/>
      <c r="AF22" s="1387"/>
      <c r="AG22" s="1442"/>
      <c r="AH22" s="1387"/>
      <c r="AI22" s="1387"/>
      <c r="AJ22" s="1449"/>
      <c r="AK22" s="1436"/>
      <c r="AL22" s="1432"/>
      <c r="AM22" s="1450"/>
      <c r="AN22" s="1406"/>
      <c r="AO22" s="1449"/>
      <c r="AP22" s="1453"/>
      <c r="AQ22" s="1454"/>
      <c r="AR22" s="1459" t="str">
        <f t="shared" si="0"/>
        <v xml:space="preserve"> </v>
      </c>
      <c r="AS22" s="1320"/>
      <c r="AT22" s="1320"/>
      <c r="AU22" s="1320"/>
      <c r="AV22" s="1320"/>
      <c r="BJ22" s="1320"/>
      <c r="BK22" s="1320"/>
      <c r="BL22" s="1320"/>
      <c r="BM22" s="1320"/>
      <c r="BN22" s="1320"/>
      <c r="BO22" s="1320"/>
      <c r="BP22" s="1320"/>
      <c r="BQ22" s="1320"/>
      <c r="BR22" s="1320"/>
      <c r="BS22" s="1320"/>
      <c r="BT22" s="1464" t="str">
        <f t="shared" si="4"/>
        <v/>
      </c>
      <c r="BU22" s="1464" t="str">
        <f t="shared" si="5"/>
        <v/>
      </c>
      <c r="BV22" s="1464" t="str">
        <f t="shared" si="6"/>
        <v/>
      </c>
      <c r="BW22" s="1464" t="str">
        <f t="shared" si="7"/>
        <v/>
      </c>
      <c r="BX22" s="1464" t="str">
        <f t="shared" si="8"/>
        <v/>
      </c>
      <c r="BY22" s="1464" t="str">
        <f t="shared" si="9"/>
        <v/>
      </c>
      <c r="BZ22" s="1342" t="str">
        <f>IF(AND($N22+$R22&lt;&gt;0,OR($U22="",$V22="")),"No  olvide registrar datos en Pertinencia. ","")</f>
        <v/>
      </c>
      <c r="CA22" s="1338"/>
      <c r="CB22" s="1467">
        <f t="shared" si="11"/>
        <v>0</v>
      </c>
      <c r="CC22" s="1467">
        <f t="shared" si="12"/>
        <v>0</v>
      </c>
      <c r="CD22" s="1467">
        <f t="shared" si="13"/>
        <v>0</v>
      </c>
      <c r="CE22" s="1467">
        <f t="shared" si="14"/>
        <v>0</v>
      </c>
      <c r="CF22" s="1467">
        <f t="shared" si="15"/>
        <v>0</v>
      </c>
      <c r="CG22" s="1467">
        <f t="shared" si="16"/>
        <v>0</v>
      </c>
      <c r="CH22" s="1467">
        <f>IF(AND($N22+$R22&lt;&gt;0,OR($U22="",$V22="")),1,0)</f>
        <v>0</v>
      </c>
      <c r="DC22" s="1334"/>
      <c r="DD22" s="1334"/>
    </row>
    <row r="23" spans="1:108" s="1322" customFormat="1" ht="11.25" x14ac:dyDescent="0.15">
      <c r="A23" s="1344" t="s">
        <v>57</v>
      </c>
      <c r="B23" s="1431">
        <f t="shared" si="1"/>
        <v>0</v>
      </c>
      <c r="C23" s="1393"/>
      <c r="D23" s="1394"/>
      <c r="E23" s="1394"/>
      <c r="F23" s="1394"/>
      <c r="G23" s="1395"/>
      <c r="H23" s="1395"/>
      <c r="I23" s="1393"/>
      <c r="J23" s="1390"/>
      <c r="K23" s="1393"/>
      <c r="L23" s="1390"/>
      <c r="M23" s="1419">
        <f t="shared" si="2"/>
        <v>0</v>
      </c>
      <c r="N23" s="1393"/>
      <c r="O23" s="1394"/>
      <c r="P23" s="1390"/>
      <c r="Q23" s="1433">
        <f t="shared" si="3"/>
        <v>0</v>
      </c>
      <c r="R23" s="1393"/>
      <c r="S23" s="1394"/>
      <c r="T23" s="1390"/>
      <c r="U23" s="1401"/>
      <c r="V23" s="1443"/>
      <c r="W23" s="1393"/>
      <c r="X23" s="1390"/>
      <c r="Y23" s="1427"/>
      <c r="Z23" s="1441"/>
      <c r="AA23" s="1390"/>
      <c r="AB23" s="1441"/>
      <c r="AC23" s="1390"/>
      <c r="AD23" s="1442"/>
      <c r="AE23" s="1387"/>
      <c r="AF23" s="1387"/>
      <c r="AG23" s="1442"/>
      <c r="AH23" s="1387"/>
      <c r="AI23" s="1387"/>
      <c r="AJ23" s="1449"/>
      <c r="AK23" s="1436"/>
      <c r="AL23" s="1432"/>
      <c r="AM23" s="1450"/>
      <c r="AN23" s="1406"/>
      <c r="AO23" s="1449"/>
      <c r="AP23" s="1453"/>
      <c r="AQ23" s="1454"/>
      <c r="AR23" s="1459" t="str">
        <f>$BT23&amp;" "&amp;$BU23&amp;""&amp;$BV23&amp;""&amp;$BW23&amp;""&amp;$BX23&amp;""&amp;$BY23</f>
        <v xml:space="preserve"> </v>
      </c>
      <c r="AS23" s="1320"/>
      <c r="AT23" s="1320"/>
      <c r="AU23" s="1320"/>
      <c r="AV23" s="1320"/>
      <c r="BJ23" s="1320"/>
      <c r="BK23" s="1320"/>
      <c r="BL23" s="1320"/>
      <c r="BM23" s="1320"/>
      <c r="BN23" s="1320"/>
      <c r="BO23" s="1320"/>
      <c r="BP23" s="1320"/>
      <c r="BQ23" s="1320"/>
      <c r="BR23" s="1320"/>
      <c r="BS23" s="1320"/>
      <c r="BT23" s="1464" t="str">
        <f t="shared" si="4"/>
        <v/>
      </c>
      <c r="BU23" s="1464" t="str">
        <f t="shared" si="5"/>
        <v/>
      </c>
      <c r="BV23" s="1464" t="str">
        <f t="shared" si="6"/>
        <v/>
      </c>
      <c r="BW23" s="1464" t="str">
        <f t="shared" si="7"/>
        <v/>
      </c>
      <c r="BX23" s="1464" t="str">
        <f t="shared" si="8"/>
        <v/>
      </c>
      <c r="BY23" s="1464" t="str">
        <f t="shared" si="9"/>
        <v/>
      </c>
      <c r="BZ23" s="1338"/>
      <c r="CA23" s="1338"/>
      <c r="CB23" s="1467">
        <f t="shared" si="11"/>
        <v>0</v>
      </c>
      <c r="CC23" s="1467">
        <f t="shared" si="12"/>
        <v>0</v>
      </c>
      <c r="CD23" s="1467">
        <f t="shared" si="13"/>
        <v>0</v>
      </c>
      <c r="CE23" s="1467">
        <f t="shared" si="14"/>
        <v>0</v>
      </c>
      <c r="CF23" s="1467">
        <f t="shared" si="15"/>
        <v>0</v>
      </c>
      <c r="CG23" s="1467" t="str">
        <f t="shared" si="16"/>
        <v/>
      </c>
      <c r="CH23" s="1341"/>
      <c r="DC23" s="1334"/>
      <c r="DD23" s="1334"/>
    </row>
    <row r="24" spans="1:108" s="1322" customFormat="1" ht="11.25" x14ac:dyDescent="0.15">
      <c r="A24" s="1344" t="s">
        <v>58</v>
      </c>
      <c r="B24" s="1431">
        <f t="shared" si="1"/>
        <v>0</v>
      </c>
      <c r="C24" s="1393"/>
      <c r="D24" s="1394"/>
      <c r="E24" s="1394"/>
      <c r="F24" s="1394"/>
      <c r="G24" s="1395"/>
      <c r="H24" s="1395"/>
      <c r="I24" s="1393"/>
      <c r="J24" s="1390"/>
      <c r="K24" s="1393"/>
      <c r="L24" s="1390"/>
      <c r="M24" s="1419">
        <f t="shared" si="2"/>
        <v>0</v>
      </c>
      <c r="N24" s="1393"/>
      <c r="O24" s="1394"/>
      <c r="P24" s="1390"/>
      <c r="Q24" s="1433">
        <f t="shared" si="3"/>
        <v>0</v>
      </c>
      <c r="R24" s="1393"/>
      <c r="S24" s="1394"/>
      <c r="T24" s="1390"/>
      <c r="U24" s="1393"/>
      <c r="V24" s="1427"/>
      <c r="W24" s="1393"/>
      <c r="X24" s="1390"/>
      <c r="Y24" s="1427"/>
      <c r="Z24" s="1441"/>
      <c r="AA24" s="1390"/>
      <c r="AB24" s="1441"/>
      <c r="AC24" s="1390"/>
      <c r="AD24" s="1442"/>
      <c r="AE24" s="1387"/>
      <c r="AF24" s="1387"/>
      <c r="AG24" s="1442"/>
      <c r="AH24" s="1387"/>
      <c r="AI24" s="1387"/>
      <c r="AJ24" s="1449"/>
      <c r="AK24" s="1436"/>
      <c r="AL24" s="1432"/>
      <c r="AM24" s="1450"/>
      <c r="AN24" s="1406"/>
      <c r="AO24" s="1449"/>
      <c r="AP24" s="1453"/>
      <c r="AQ24" s="1454"/>
      <c r="AR24" s="1459" t="str">
        <f t="shared" si="0"/>
        <v xml:space="preserve"> </v>
      </c>
      <c r="AS24" s="1320"/>
      <c r="AT24" s="1320"/>
      <c r="AU24" s="1320"/>
      <c r="AV24" s="1320"/>
      <c r="BJ24" s="1320"/>
      <c r="BK24" s="1320"/>
      <c r="BL24" s="1320"/>
      <c r="BM24" s="1320"/>
      <c r="BN24" s="1320"/>
      <c r="BO24" s="1320"/>
      <c r="BP24" s="1320"/>
      <c r="BQ24" s="1320"/>
      <c r="BR24" s="1320"/>
      <c r="BS24" s="1320"/>
      <c r="BT24" s="1464" t="str">
        <f t="shared" si="4"/>
        <v/>
      </c>
      <c r="BU24" s="1464" t="str">
        <f t="shared" si="5"/>
        <v/>
      </c>
      <c r="BV24" s="1464" t="str">
        <f t="shared" si="6"/>
        <v/>
      </c>
      <c r="BW24" s="1464" t="str">
        <f t="shared" si="7"/>
        <v/>
      </c>
      <c r="BX24" s="1464" t="str">
        <f t="shared" si="8"/>
        <v/>
      </c>
      <c r="BY24" s="1464" t="str">
        <f t="shared" si="9"/>
        <v/>
      </c>
      <c r="BZ24" s="1342" t="str">
        <f t="shared" si="10"/>
        <v/>
      </c>
      <c r="CA24" s="1338"/>
      <c r="CB24" s="1467">
        <f t="shared" si="11"/>
        <v>0</v>
      </c>
      <c r="CC24" s="1467">
        <f t="shared" si="12"/>
        <v>0</v>
      </c>
      <c r="CD24" s="1467">
        <f t="shared" si="13"/>
        <v>0</v>
      </c>
      <c r="CE24" s="1467">
        <f t="shared" si="14"/>
        <v>0</v>
      </c>
      <c r="CF24" s="1467">
        <f t="shared" si="15"/>
        <v>0</v>
      </c>
      <c r="CG24" s="1467" t="str">
        <f t="shared" si="16"/>
        <v/>
      </c>
      <c r="CH24" s="1467">
        <f t="shared" si="17"/>
        <v>0</v>
      </c>
      <c r="DC24" s="1334"/>
      <c r="DD24" s="1334"/>
    </row>
    <row r="25" spans="1:108" s="1322" customFormat="1" ht="11.25" x14ac:dyDescent="0.15">
      <c r="A25" s="1344" t="s">
        <v>59</v>
      </c>
      <c r="B25" s="1431">
        <f t="shared" si="1"/>
        <v>0</v>
      </c>
      <c r="C25" s="1393"/>
      <c r="D25" s="1394"/>
      <c r="E25" s="1394"/>
      <c r="F25" s="1394"/>
      <c r="G25" s="1395"/>
      <c r="H25" s="1395"/>
      <c r="I25" s="1393"/>
      <c r="J25" s="1390"/>
      <c r="K25" s="1393"/>
      <c r="L25" s="1390"/>
      <c r="M25" s="1419">
        <f t="shared" si="2"/>
        <v>0</v>
      </c>
      <c r="N25" s="1393"/>
      <c r="O25" s="1394"/>
      <c r="P25" s="1390"/>
      <c r="Q25" s="1433">
        <f t="shared" si="3"/>
        <v>0</v>
      </c>
      <c r="R25" s="1393"/>
      <c r="S25" s="1394"/>
      <c r="T25" s="1390"/>
      <c r="U25" s="1393"/>
      <c r="V25" s="1427"/>
      <c r="W25" s="1393"/>
      <c r="X25" s="1390"/>
      <c r="Y25" s="1427"/>
      <c r="Z25" s="1441"/>
      <c r="AA25" s="1390"/>
      <c r="AB25" s="1441"/>
      <c r="AC25" s="1390"/>
      <c r="AD25" s="1442"/>
      <c r="AE25" s="1387"/>
      <c r="AF25" s="1387"/>
      <c r="AG25" s="1442"/>
      <c r="AH25" s="1387"/>
      <c r="AI25" s="1387"/>
      <c r="AJ25" s="1449"/>
      <c r="AK25" s="1436"/>
      <c r="AL25" s="1432"/>
      <c r="AM25" s="1450"/>
      <c r="AN25" s="1406"/>
      <c r="AO25" s="1449"/>
      <c r="AP25" s="1453"/>
      <c r="AQ25" s="1454"/>
      <c r="AR25" s="1459" t="str">
        <f t="shared" si="0"/>
        <v xml:space="preserve"> </v>
      </c>
      <c r="AS25" s="1320"/>
      <c r="AT25" s="1320"/>
      <c r="AU25" s="1320"/>
      <c r="AV25" s="1320"/>
      <c r="BJ25" s="1320"/>
      <c r="BK25" s="1320"/>
      <c r="BL25" s="1320"/>
      <c r="BM25" s="1320"/>
      <c r="BN25" s="1320"/>
      <c r="BO25" s="1320"/>
      <c r="BP25" s="1320"/>
      <c r="BQ25" s="1320"/>
      <c r="BR25" s="1320"/>
      <c r="BS25" s="1320"/>
      <c r="BT25" s="1464" t="str">
        <f t="shared" si="4"/>
        <v/>
      </c>
      <c r="BU25" s="1464" t="str">
        <f t="shared" si="5"/>
        <v/>
      </c>
      <c r="BV25" s="1464" t="str">
        <f t="shared" si="6"/>
        <v/>
      </c>
      <c r="BW25" s="1464" t="str">
        <f t="shared" si="7"/>
        <v/>
      </c>
      <c r="BX25" s="1464" t="str">
        <f t="shared" si="8"/>
        <v/>
      </c>
      <c r="BY25" s="1464" t="str">
        <f t="shared" si="9"/>
        <v/>
      </c>
      <c r="BZ25" s="1342" t="str">
        <f t="shared" si="10"/>
        <v/>
      </c>
      <c r="CA25" s="1338"/>
      <c r="CB25" s="1467">
        <f t="shared" si="11"/>
        <v>0</v>
      </c>
      <c r="CC25" s="1467">
        <f t="shared" si="12"/>
        <v>0</v>
      </c>
      <c r="CD25" s="1467">
        <f t="shared" si="13"/>
        <v>0</v>
      </c>
      <c r="CE25" s="1467">
        <f t="shared" si="14"/>
        <v>0</v>
      </c>
      <c r="CF25" s="1467">
        <f t="shared" si="15"/>
        <v>0</v>
      </c>
      <c r="CG25" s="1467" t="str">
        <f t="shared" si="16"/>
        <v/>
      </c>
      <c r="CH25" s="1467">
        <f t="shared" si="17"/>
        <v>0</v>
      </c>
      <c r="DC25" s="1334"/>
      <c r="DD25" s="1334"/>
    </row>
    <row r="26" spans="1:108" s="1322" customFormat="1" ht="21" x14ac:dyDescent="0.15">
      <c r="A26" s="1364" t="s">
        <v>60</v>
      </c>
      <c r="B26" s="1431">
        <f t="shared" si="1"/>
        <v>33</v>
      </c>
      <c r="C26" s="1393"/>
      <c r="D26" s="1394"/>
      <c r="E26" s="1394">
        <v>3</v>
      </c>
      <c r="F26" s="1394">
        <v>7</v>
      </c>
      <c r="G26" s="1395">
        <v>20</v>
      </c>
      <c r="H26" s="1395">
        <v>3</v>
      </c>
      <c r="I26" s="1393"/>
      <c r="J26" s="1390">
        <v>33</v>
      </c>
      <c r="K26" s="1393">
        <v>5</v>
      </c>
      <c r="L26" s="1390">
        <v>28</v>
      </c>
      <c r="M26" s="1419">
        <f t="shared" si="2"/>
        <v>0</v>
      </c>
      <c r="N26" s="1393"/>
      <c r="O26" s="1394"/>
      <c r="P26" s="1390"/>
      <c r="Q26" s="1433">
        <f t="shared" si="3"/>
        <v>5</v>
      </c>
      <c r="R26" s="1393"/>
      <c r="S26" s="1394">
        <v>5</v>
      </c>
      <c r="T26" s="1390"/>
      <c r="U26" s="1393">
        <v>0</v>
      </c>
      <c r="V26" s="1427">
        <v>0</v>
      </c>
      <c r="W26" s="1393"/>
      <c r="X26" s="1390">
        <v>17</v>
      </c>
      <c r="Y26" s="1427"/>
      <c r="Z26" s="1441"/>
      <c r="AA26" s="1390"/>
      <c r="AB26" s="1441"/>
      <c r="AC26" s="1390">
        <v>2</v>
      </c>
      <c r="AD26" s="1442"/>
      <c r="AE26" s="1387"/>
      <c r="AF26" s="1387"/>
      <c r="AG26" s="1442"/>
      <c r="AH26" s="1387"/>
      <c r="AI26" s="1387"/>
      <c r="AJ26" s="1449"/>
      <c r="AK26" s="1436"/>
      <c r="AL26" s="1432"/>
      <c r="AM26" s="1450"/>
      <c r="AN26" s="1406"/>
      <c r="AO26" s="1449"/>
      <c r="AP26" s="1453"/>
      <c r="AQ26" s="1454"/>
      <c r="AR26" s="1459" t="str">
        <f t="shared" si="0"/>
        <v xml:space="preserve"> </v>
      </c>
      <c r="AS26" s="1320"/>
      <c r="AT26" s="1320"/>
      <c r="AU26" s="1320"/>
      <c r="AV26" s="1320"/>
      <c r="BJ26" s="1320"/>
      <c r="BK26" s="1320"/>
      <c r="BL26" s="1320"/>
      <c r="BM26" s="1320"/>
      <c r="BN26" s="1320"/>
      <c r="BO26" s="1320"/>
      <c r="BP26" s="1320"/>
      <c r="BQ26" s="1320"/>
      <c r="BR26" s="1320"/>
      <c r="BS26" s="1320"/>
      <c r="BT26" s="1464" t="str">
        <f t="shared" si="4"/>
        <v/>
      </c>
      <c r="BU26" s="1464" t="str">
        <f t="shared" si="5"/>
        <v/>
      </c>
      <c r="BV26" s="1464" t="str">
        <f t="shared" si="6"/>
        <v/>
      </c>
      <c r="BW26" s="1464" t="str">
        <f t="shared" si="7"/>
        <v/>
      </c>
      <c r="BX26" s="1464" t="str">
        <f t="shared" si="8"/>
        <v/>
      </c>
      <c r="BY26" s="1464" t="str">
        <f t="shared" si="9"/>
        <v/>
      </c>
      <c r="BZ26" s="1342" t="str">
        <f t="shared" si="10"/>
        <v/>
      </c>
      <c r="CA26" s="1338"/>
      <c r="CB26" s="1467">
        <f t="shared" si="11"/>
        <v>0</v>
      </c>
      <c r="CC26" s="1467">
        <f t="shared" si="12"/>
        <v>0</v>
      </c>
      <c r="CD26" s="1467">
        <f t="shared" si="13"/>
        <v>0</v>
      </c>
      <c r="CE26" s="1467">
        <f t="shared" si="14"/>
        <v>0</v>
      </c>
      <c r="CF26" s="1467">
        <f t="shared" si="15"/>
        <v>0</v>
      </c>
      <c r="CG26" s="1467">
        <f t="shared" si="16"/>
        <v>0</v>
      </c>
      <c r="CH26" s="1467">
        <f t="shared" si="17"/>
        <v>0</v>
      </c>
      <c r="DC26" s="1334"/>
      <c r="DD26" s="1334"/>
    </row>
    <row r="27" spans="1:108" s="1322" customFormat="1" ht="11.25" x14ac:dyDescent="0.15">
      <c r="A27" s="1344" t="s">
        <v>61</v>
      </c>
      <c r="B27" s="1431">
        <f t="shared" si="1"/>
        <v>0</v>
      </c>
      <c r="C27" s="1393"/>
      <c r="D27" s="1394"/>
      <c r="E27" s="1394"/>
      <c r="F27" s="1394"/>
      <c r="G27" s="1395"/>
      <c r="H27" s="1395"/>
      <c r="I27" s="1393"/>
      <c r="J27" s="1390"/>
      <c r="K27" s="1393"/>
      <c r="L27" s="1390"/>
      <c r="M27" s="1419">
        <f t="shared" si="2"/>
        <v>0</v>
      </c>
      <c r="N27" s="1393"/>
      <c r="O27" s="1394"/>
      <c r="P27" s="1390"/>
      <c r="Q27" s="1433">
        <f t="shared" si="3"/>
        <v>0</v>
      </c>
      <c r="R27" s="1393"/>
      <c r="S27" s="1394"/>
      <c r="T27" s="1390"/>
      <c r="U27" s="1393"/>
      <c r="V27" s="1427"/>
      <c r="W27" s="1393"/>
      <c r="X27" s="1390"/>
      <c r="Y27" s="1427"/>
      <c r="Z27" s="1441"/>
      <c r="AA27" s="1390"/>
      <c r="AB27" s="1441"/>
      <c r="AC27" s="1390"/>
      <c r="AD27" s="1442"/>
      <c r="AE27" s="1387"/>
      <c r="AF27" s="1387"/>
      <c r="AG27" s="1442"/>
      <c r="AH27" s="1387"/>
      <c r="AI27" s="1387"/>
      <c r="AJ27" s="1449"/>
      <c r="AK27" s="1436"/>
      <c r="AL27" s="1432"/>
      <c r="AM27" s="1450"/>
      <c r="AN27" s="1406"/>
      <c r="AO27" s="1449"/>
      <c r="AP27" s="1453"/>
      <c r="AQ27" s="1454"/>
      <c r="AR27" s="1459" t="str">
        <f t="shared" si="0"/>
        <v xml:space="preserve"> </v>
      </c>
      <c r="AS27" s="1320"/>
      <c r="AT27" s="1320"/>
      <c r="AU27" s="1320"/>
      <c r="AV27" s="1320"/>
      <c r="BJ27" s="1320"/>
      <c r="BK27" s="1320"/>
      <c r="BL27" s="1320"/>
      <c r="BM27" s="1320"/>
      <c r="BN27" s="1320"/>
      <c r="BO27" s="1320"/>
      <c r="BP27" s="1320"/>
      <c r="BQ27" s="1320"/>
      <c r="BR27" s="1320"/>
      <c r="BS27" s="1320"/>
      <c r="BT27" s="1464" t="str">
        <f t="shared" si="4"/>
        <v/>
      </c>
      <c r="BU27" s="1464" t="str">
        <f t="shared" si="5"/>
        <v/>
      </c>
      <c r="BV27" s="1464" t="str">
        <f t="shared" si="6"/>
        <v/>
      </c>
      <c r="BW27" s="1464" t="str">
        <f t="shared" si="7"/>
        <v/>
      </c>
      <c r="BX27" s="1464" t="str">
        <f t="shared" si="8"/>
        <v/>
      </c>
      <c r="BY27" s="1464" t="str">
        <f t="shared" si="9"/>
        <v/>
      </c>
      <c r="BZ27" s="1342" t="str">
        <f t="shared" si="10"/>
        <v/>
      </c>
      <c r="CA27" s="1338"/>
      <c r="CB27" s="1467">
        <f t="shared" si="11"/>
        <v>0</v>
      </c>
      <c r="CC27" s="1467">
        <f t="shared" si="12"/>
        <v>0</v>
      </c>
      <c r="CD27" s="1467">
        <f t="shared" si="13"/>
        <v>0</v>
      </c>
      <c r="CE27" s="1467">
        <f t="shared" si="14"/>
        <v>0</v>
      </c>
      <c r="CF27" s="1467">
        <f t="shared" si="15"/>
        <v>0</v>
      </c>
      <c r="CG27" s="1467" t="str">
        <f t="shared" si="16"/>
        <v/>
      </c>
      <c r="CH27" s="1467">
        <f t="shared" si="17"/>
        <v>0</v>
      </c>
      <c r="DC27" s="1334"/>
      <c r="DD27" s="1334"/>
    </row>
    <row r="28" spans="1:108" s="1322" customFormat="1" ht="11.25" x14ac:dyDescent="0.15">
      <c r="A28" s="1344" t="s">
        <v>62</v>
      </c>
      <c r="B28" s="1431">
        <f t="shared" si="1"/>
        <v>0</v>
      </c>
      <c r="C28" s="1401"/>
      <c r="D28" s="1402"/>
      <c r="E28" s="1402"/>
      <c r="F28" s="1402"/>
      <c r="G28" s="1395"/>
      <c r="H28" s="1395"/>
      <c r="I28" s="1401"/>
      <c r="J28" s="1390"/>
      <c r="K28" s="1393"/>
      <c r="L28" s="1390"/>
      <c r="M28" s="1444"/>
      <c r="N28" s="1401"/>
      <c r="O28" s="1402"/>
      <c r="P28" s="1403"/>
      <c r="Q28" s="1433">
        <f t="shared" si="3"/>
        <v>0</v>
      </c>
      <c r="R28" s="1393"/>
      <c r="S28" s="1394"/>
      <c r="T28" s="1390"/>
      <c r="U28" s="1393"/>
      <c r="V28" s="1427"/>
      <c r="W28" s="1401"/>
      <c r="X28" s="1390"/>
      <c r="Y28" s="1427"/>
      <c r="Z28" s="1444"/>
      <c r="AA28" s="1390"/>
      <c r="AB28" s="1444"/>
      <c r="AC28" s="1390"/>
      <c r="AD28" s="1442"/>
      <c r="AE28" s="1387"/>
      <c r="AF28" s="1387"/>
      <c r="AG28" s="1442"/>
      <c r="AH28" s="1387"/>
      <c r="AI28" s="1387"/>
      <c r="AJ28" s="1449"/>
      <c r="AK28" s="1436"/>
      <c r="AL28" s="1432"/>
      <c r="AM28" s="1450"/>
      <c r="AN28" s="1406"/>
      <c r="AO28" s="1449"/>
      <c r="AP28" s="1444"/>
      <c r="AQ28" s="1403"/>
      <c r="AR28" s="1459" t="str">
        <f t="shared" si="0"/>
        <v xml:space="preserve"> </v>
      </c>
      <c r="AS28" s="1320"/>
      <c r="AT28" s="1320"/>
      <c r="AU28" s="1320"/>
      <c r="AV28" s="1320"/>
      <c r="BJ28" s="1320"/>
      <c r="BK28" s="1320"/>
      <c r="BL28" s="1320"/>
      <c r="BM28" s="1320"/>
      <c r="BN28" s="1320"/>
      <c r="BO28" s="1320"/>
      <c r="BP28" s="1320"/>
      <c r="BQ28" s="1320"/>
      <c r="BR28" s="1320"/>
      <c r="BS28" s="1320"/>
      <c r="BT28" s="1464" t="str">
        <f t="shared" si="4"/>
        <v/>
      </c>
      <c r="BU28" s="1464" t="str">
        <f t="shared" si="5"/>
        <v/>
      </c>
      <c r="BV28" s="1464" t="str">
        <f t="shared" si="6"/>
        <v/>
      </c>
      <c r="BW28" s="1464" t="str">
        <f t="shared" si="7"/>
        <v/>
      </c>
      <c r="BX28" s="1464" t="str">
        <f t="shared" si="8"/>
        <v/>
      </c>
      <c r="BY28" s="1464" t="str">
        <f t="shared" si="9"/>
        <v/>
      </c>
      <c r="BZ28" s="1342" t="str">
        <f t="shared" si="10"/>
        <v/>
      </c>
      <c r="CA28" s="1338"/>
      <c r="CB28" s="1467">
        <f t="shared" si="11"/>
        <v>0</v>
      </c>
      <c r="CC28" s="1467">
        <f t="shared" si="12"/>
        <v>0</v>
      </c>
      <c r="CD28" s="1467">
        <f t="shared" si="13"/>
        <v>0</v>
      </c>
      <c r="CE28" s="1467">
        <f t="shared" si="14"/>
        <v>0</v>
      </c>
      <c r="CF28" s="1467">
        <f t="shared" si="15"/>
        <v>0</v>
      </c>
      <c r="CG28" s="1467" t="str">
        <f t="shared" si="16"/>
        <v/>
      </c>
      <c r="CH28" s="1467">
        <f t="shared" si="17"/>
        <v>0</v>
      </c>
      <c r="DC28" s="1334"/>
      <c r="DD28" s="1334"/>
    </row>
    <row r="29" spans="1:108" s="1322" customFormat="1" ht="11.25" x14ac:dyDescent="0.15">
      <c r="A29" s="1344" t="s">
        <v>63</v>
      </c>
      <c r="B29" s="1431">
        <f t="shared" si="1"/>
        <v>0</v>
      </c>
      <c r="C29" s="1393"/>
      <c r="D29" s="1394"/>
      <c r="E29" s="1394"/>
      <c r="F29" s="1394"/>
      <c r="G29" s="1395"/>
      <c r="H29" s="1395"/>
      <c r="I29" s="1393"/>
      <c r="J29" s="1390"/>
      <c r="K29" s="1393"/>
      <c r="L29" s="1390"/>
      <c r="M29" s="1419">
        <f t="shared" si="2"/>
        <v>0</v>
      </c>
      <c r="N29" s="1393"/>
      <c r="O29" s="1394"/>
      <c r="P29" s="1390"/>
      <c r="Q29" s="1433">
        <f t="shared" si="3"/>
        <v>0</v>
      </c>
      <c r="R29" s="1393"/>
      <c r="S29" s="1394"/>
      <c r="T29" s="1390"/>
      <c r="U29" s="1393"/>
      <c r="V29" s="1427"/>
      <c r="W29" s="1393"/>
      <c r="X29" s="1390"/>
      <c r="Y29" s="1427"/>
      <c r="Z29" s="1441"/>
      <c r="AA29" s="1390"/>
      <c r="AB29" s="1441"/>
      <c r="AC29" s="1390"/>
      <c r="AD29" s="1442"/>
      <c r="AE29" s="1387"/>
      <c r="AF29" s="1387"/>
      <c r="AG29" s="1442"/>
      <c r="AH29" s="1387"/>
      <c r="AI29" s="1387"/>
      <c r="AJ29" s="1449"/>
      <c r="AK29" s="1436"/>
      <c r="AL29" s="1432"/>
      <c r="AM29" s="1450"/>
      <c r="AN29" s="1406"/>
      <c r="AO29" s="1449"/>
      <c r="AP29" s="1453"/>
      <c r="AQ29" s="1454"/>
      <c r="AR29" s="1459" t="str">
        <f t="shared" si="0"/>
        <v xml:space="preserve"> </v>
      </c>
      <c r="AS29" s="1320"/>
      <c r="AT29" s="1320"/>
      <c r="AU29" s="1320"/>
      <c r="AV29" s="1320"/>
      <c r="BJ29" s="1320"/>
      <c r="BK29" s="1320"/>
      <c r="BL29" s="1320"/>
      <c r="BM29" s="1320"/>
      <c r="BN29" s="1320"/>
      <c r="BO29" s="1320"/>
      <c r="BP29" s="1320"/>
      <c r="BQ29" s="1320"/>
      <c r="BR29" s="1320"/>
      <c r="BS29" s="1320"/>
      <c r="BT29" s="1464" t="str">
        <f t="shared" si="4"/>
        <v/>
      </c>
      <c r="BU29" s="1464" t="str">
        <f t="shared" si="5"/>
        <v/>
      </c>
      <c r="BV29" s="1464" t="str">
        <f t="shared" si="6"/>
        <v/>
      </c>
      <c r="BW29" s="1464" t="str">
        <f t="shared" si="7"/>
        <v/>
      </c>
      <c r="BX29" s="1464" t="str">
        <f t="shared" si="8"/>
        <v/>
      </c>
      <c r="BY29" s="1464" t="str">
        <f t="shared" si="9"/>
        <v/>
      </c>
      <c r="BZ29" s="1342" t="str">
        <f t="shared" si="10"/>
        <v/>
      </c>
      <c r="CA29" s="1338"/>
      <c r="CB29" s="1467">
        <f t="shared" si="11"/>
        <v>0</v>
      </c>
      <c r="CC29" s="1467">
        <f t="shared" si="12"/>
        <v>0</v>
      </c>
      <c r="CD29" s="1467">
        <f t="shared" si="13"/>
        <v>0</v>
      </c>
      <c r="CE29" s="1467">
        <f t="shared" si="14"/>
        <v>0</v>
      </c>
      <c r="CF29" s="1467">
        <f t="shared" si="15"/>
        <v>0</v>
      </c>
      <c r="CG29" s="1467" t="str">
        <f t="shared" si="16"/>
        <v/>
      </c>
      <c r="CH29" s="1467">
        <f t="shared" si="17"/>
        <v>0</v>
      </c>
      <c r="DC29" s="1334"/>
      <c r="DD29" s="1334"/>
    </row>
    <row r="30" spans="1:108" s="1322" customFormat="1" ht="11.25" x14ac:dyDescent="0.15">
      <c r="A30" s="1344" t="s">
        <v>64</v>
      </c>
      <c r="B30" s="1431">
        <f t="shared" si="1"/>
        <v>152</v>
      </c>
      <c r="C30" s="1393">
        <v>2</v>
      </c>
      <c r="D30" s="1394">
        <v>3</v>
      </c>
      <c r="E30" s="1394">
        <v>12</v>
      </c>
      <c r="F30" s="1394">
        <v>8</v>
      </c>
      <c r="G30" s="1395">
        <v>75</v>
      </c>
      <c r="H30" s="1395">
        <v>52</v>
      </c>
      <c r="I30" s="1393">
        <v>5</v>
      </c>
      <c r="J30" s="1390">
        <v>147</v>
      </c>
      <c r="K30" s="1393">
        <v>66</v>
      </c>
      <c r="L30" s="1390">
        <v>86</v>
      </c>
      <c r="M30" s="1419">
        <f t="shared" si="2"/>
        <v>0</v>
      </c>
      <c r="N30" s="1393"/>
      <c r="O30" s="1394"/>
      <c r="P30" s="1390"/>
      <c r="Q30" s="1433">
        <f t="shared" si="3"/>
        <v>53</v>
      </c>
      <c r="R30" s="1393">
        <v>31</v>
      </c>
      <c r="S30" s="1394">
        <v>22</v>
      </c>
      <c r="T30" s="1390"/>
      <c r="U30" s="1393">
        <v>1</v>
      </c>
      <c r="V30" s="1427">
        <v>0</v>
      </c>
      <c r="W30" s="1393"/>
      <c r="X30" s="1390">
        <v>35</v>
      </c>
      <c r="Y30" s="1427">
        <v>37</v>
      </c>
      <c r="Z30" s="1441"/>
      <c r="AA30" s="1390">
        <v>17</v>
      </c>
      <c r="AB30" s="1441"/>
      <c r="AC30" s="1390">
        <v>4</v>
      </c>
      <c r="AD30" s="1442"/>
      <c r="AE30" s="1387"/>
      <c r="AF30" s="1387"/>
      <c r="AG30" s="1442"/>
      <c r="AH30" s="1387"/>
      <c r="AI30" s="1387"/>
      <c r="AJ30" s="1449"/>
      <c r="AK30" s="1436"/>
      <c r="AL30" s="1432"/>
      <c r="AM30" s="1450"/>
      <c r="AN30" s="1406"/>
      <c r="AO30" s="1449"/>
      <c r="AP30" s="1453"/>
      <c r="AQ30" s="1454"/>
      <c r="AR30" s="1459" t="str">
        <f t="shared" si="0"/>
        <v xml:space="preserve"> </v>
      </c>
      <c r="AS30" s="1320"/>
      <c r="AT30" s="1320"/>
      <c r="AU30" s="1320"/>
      <c r="AV30" s="1320"/>
      <c r="BJ30" s="1320"/>
      <c r="BK30" s="1320"/>
      <c r="BL30" s="1320"/>
      <c r="BM30" s="1320"/>
      <c r="BN30" s="1320"/>
      <c r="BO30" s="1320"/>
      <c r="BP30" s="1320"/>
      <c r="BQ30" s="1320"/>
      <c r="BR30" s="1320"/>
      <c r="BS30" s="1320"/>
      <c r="BT30" s="1464" t="str">
        <f t="shared" si="4"/>
        <v/>
      </c>
      <c r="BU30" s="1464" t="str">
        <f t="shared" si="5"/>
        <v/>
      </c>
      <c r="BV30" s="1464" t="str">
        <f t="shared" si="6"/>
        <v/>
      </c>
      <c r="BW30" s="1464" t="str">
        <f t="shared" si="7"/>
        <v/>
      </c>
      <c r="BX30" s="1464" t="str">
        <f t="shared" si="8"/>
        <v/>
      </c>
      <c r="BY30" s="1464" t="str">
        <f t="shared" si="9"/>
        <v/>
      </c>
      <c r="BZ30" s="1342" t="str">
        <f t="shared" si="10"/>
        <v/>
      </c>
      <c r="CA30" s="1338"/>
      <c r="CB30" s="1467">
        <f t="shared" si="11"/>
        <v>0</v>
      </c>
      <c r="CC30" s="1467">
        <f t="shared" si="12"/>
        <v>0</v>
      </c>
      <c r="CD30" s="1467">
        <f t="shared" si="13"/>
        <v>0</v>
      </c>
      <c r="CE30" s="1467">
        <f t="shared" si="14"/>
        <v>0</v>
      </c>
      <c r="CF30" s="1467">
        <f t="shared" si="15"/>
        <v>0</v>
      </c>
      <c r="CG30" s="1467">
        <f t="shared" si="16"/>
        <v>0</v>
      </c>
      <c r="CH30" s="1467">
        <f t="shared" si="17"/>
        <v>0</v>
      </c>
      <c r="DC30" s="1334"/>
      <c r="DD30" s="1334"/>
    </row>
    <row r="31" spans="1:108" s="1322" customFormat="1" ht="11.25" x14ac:dyDescent="0.15">
      <c r="A31" s="1344" t="s">
        <v>65</v>
      </c>
      <c r="B31" s="1431">
        <f t="shared" si="1"/>
        <v>0</v>
      </c>
      <c r="C31" s="1393"/>
      <c r="D31" s="1394"/>
      <c r="E31" s="1394"/>
      <c r="F31" s="1394"/>
      <c r="G31" s="1395"/>
      <c r="H31" s="1395"/>
      <c r="I31" s="1393"/>
      <c r="J31" s="1390"/>
      <c r="K31" s="1393"/>
      <c r="L31" s="1390"/>
      <c r="M31" s="1419">
        <f t="shared" si="2"/>
        <v>0</v>
      </c>
      <c r="N31" s="1393"/>
      <c r="O31" s="1394"/>
      <c r="P31" s="1390"/>
      <c r="Q31" s="1433">
        <f t="shared" si="3"/>
        <v>0</v>
      </c>
      <c r="R31" s="1393"/>
      <c r="S31" s="1394"/>
      <c r="T31" s="1390"/>
      <c r="U31" s="1393"/>
      <c r="V31" s="1427"/>
      <c r="W31" s="1393"/>
      <c r="X31" s="1390"/>
      <c r="Y31" s="1427"/>
      <c r="Z31" s="1441"/>
      <c r="AA31" s="1390"/>
      <c r="AB31" s="1441"/>
      <c r="AC31" s="1390"/>
      <c r="AD31" s="1442"/>
      <c r="AE31" s="1387"/>
      <c r="AF31" s="1387"/>
      <c r="AG31" s="1442"/>
      <c r="AH31" s="1387"/>
      <c r="AI31" s="1387"/>
      <c r="AJ31" s="1449"/>
      <c r="AK31" s="1436"/>
      <c r="AL31" s="1432"/>
      <c r="AM31" s="1450"/>
      <c r="AN31" s="1406"/>
      <c r="AO31" s="1449"/>
      <c r="AP31" s="1453"/>
      <c r="AQ31" s="1454"/>
      <c r="AR31" s="1459" t="str">
        <f t="shared" si="0"/>
        <v xml:space="preserve"> </v>
      </c>
      <c r="AS31" s="1320"/>
      <c r="AT31" s="1320"/>
      <c r="AU31" s="1320"/>
      <c r="AV31" s="1320"/>
      <c r="BJ31" s="1320"/>
      <c r="BK31" s="1320"/>
      <c r="BL31" s="1320"/>
      <c r="BM31" s="1320"/>
      <c r="BN31" s="1320"/>
      <c r="BO31" s="1320"/>
      <c r="BP31" s="1320"/>
      <c r="BQ31" s="1320"/>
      <c r="BR31" s="1320"/>
      <c r="BS31" s="1320"/>
      <c r="BT31" s="1464" t="str">
        <f t="shared" si="4"/>
        <v/>
      </c>
      <c r="BU31" s="1464" t="str">
        <f t="shared" si="5"/>
        <v/>
      </c>
      <c r="BV31" s="1464" t="str">
        <f t="shared" si="6"/>
        <v/>
      </c>
      <c r="BW31" s="1464" t="str">
        <f t="shared" si="7"/>
        <v/>
      </c>
      <c r="BX31" s="1464" t="str">
        <f t="shared" si="8"/>
        <v/>
      </c>
      <c r="BY31" s="1464" t="str">
        <f t="shared" si="9"/>
        <v/>
      </c>
      <c r="BZ31" s="1342" t="str">
        <f t="shared" si="10"/>
        <v/>
      </c>
      <c r="CA31" s="1338"/>
      <c r="CB31" s="1467">
        <f t="shared" si="11"/>
        <v>0</v>
      </c>
      <c r="CC31" s="1467">
        <f t="shared" si="12"/>
        <v>0</v>
      </c>
      <c r="CD31" s="1467">
        <f t="shared" si="13"/>
        <v>0</v>
      </c>
      <c r="CE31" s="1467">
        <f t="shared" si="14"/>
        <v>0</v>
      </c>
      <c r="CF31" s="1467">
        <f t="shared" si="15"/>
        <v>0</v>
      </c>
      <c r="CG31" s="1467" t="str">
        <f t="shared" si="16"/>
        <v/>
      </c>
      <c r="CH31" s="1467">
        <f t="shared" si="17"/>
        <v>0</v>
      </c>
      <c r="DC31" s="1334"/>
      <c r="DD31" s="1334"/>
    </row>
    <row r="32" spans="1:108" s="1322" customFormat="1" ht="11.25" x14ac:dyDescent="0.15">
      <c r="A32" s="1344" t="s">
        <v>66</v>
      </c>
      <c r="B32" s="1431">
        <f t="shared" si="1"/>
        <v>172</v>
      </c>
      <c r="C32" s="1393"/>
      <c r="D32" s="1394">
        <v>1</v>
      </c>
      <c r="E32" s="1394">
        <v>1</v>
      </c>
      <c r="F32" s="1394">
        <v>13</v>
      </c>
      <c r="G32" s="1395">
        <v>143</v>
      </c>
      <c r="H32" s="1395">
        <v>14</v>
      </c>
      <c r="I32" s="1393"/>
      <c r="J32" s="1390">
        <v>172</v>
      </c>
      <c r="K32" s="1393">
        <v>73</v>
      </c>
      <c r="L32" s="1390">
        <v>99</v>
      </c>
      <c r="M32" s="1419">
        <f t="shared" si="2"/>
        <v>0</v>
      </c>
      <c r="N32" s="1393"/>
      <c r="O32" s="1394"/>
      <c r="P32" s="1390"/>
      <c r="Q32" s="1433">
        <f t="shared" si="3"/>
        <v>27</v>
      </c>
      <c r="R32" s="1393">
        <v>4</v>
      </c>
      <c r="S32" s="1394">
        <v>23</v>
      </c>
      <c r="T32" s="1390"/>
      <c r="U32" s="1393">
        <v>0</v>
      </c>
      <c r="V32" s="1427">
        <v>0</v>
      </c>
      <c r="W32" s="1393"/>
      <c r="X32" s="1390">
        <v>24</v>
      </c>
      <c r="Y32" s="1427">
        <v>218</v>
      </c>
      <c r="Z32" s="1441"/>
      <c r="AA32" s="1390"/>
      <c r="AB32" s="1441"/>
      <c r="AC32" s="1390"/>
      <c r="AD32" s="1442"/>
      <c r="AE32" s="1387">
        <v>76</v>
      </c>
      <c r="AF32" s="1387"/>
      <c r="AG32" s="1442"/>
      <c r="AH32" s="1387"/>
      <c r="AI32" s="1387"/>
      <c r="AJ32" s="1449"/>
      <c r="AK32" s="1436"/>
      <c r="AL32" s="1432"/>
      <c r="AM32" s="1450"/>
      <c r="AN32" s="1406"/>
      <c r="AO32" s="1449"/>
      <c r="AP32" s="1453"/>
      <c r="AQ32" s="1454"/>
      <c r="AR32" s="1459" t="str">
        <f t="shared" si="0"/>
        <v xml:space="preserve"> </v>
      </c>
      <c r="AS32" s="1320"/>
      <c r="AT32" s="1320"/>
      <c r="AU32" s="1320"/>
      <c r="AV32" s="1320"/>
      <c r="BJ32" s="1320"/>
      <c r="BK32" s="1320"/>
      <c r="BL32" s="1320"/>
      <c r="BM32" s="1320"/>
      <c r="BN32" s="1320"/>
      <c r="BO32" s="1320"/>
      <c r="BP32" s="1320"/>
      <c r="BQ32" s="1320"/>
      <c r="BR32" s="1320"/>
      <c r="BS32" s="1320"/>
      <c r="BT32" s="1464" t="str">
        <f t="shared" si="4"/>
        <v/>
      </c>
      <c r="BU32" s="1464" t="str">
        <f t="shared" si="5"/>
        <v/>
      </c>
      <c r="BV32" s="1464" t="str">
        <f t="shared" si="6"/>
        <v/>
      </c>
      <c r="BW32" s="1464" t="str">
        <f t="shared" si="7"/>
        <v/>
      </c>
      <c r="BX32" s="1464" t="str">
        <f t="shared" si="8"/>
        <v/>
      </c>
      <c r="BY32" s="1464" t="str">
        <f t="shared" si="9"/>
        <v/>
      </c>
      <c r="BZ32" s="1342" t="str">
        <f t="shared" si="10"/>
        <v/>
      </c>
      <c r="CA32" s="1338"/>
      <c r="CB32" s="1467">
        <f t="shared" si="11"/>
        <v>0</v>
      </c>
      <c r="CC32" s="1467">
        <f t="shared" si="12"/>
        <v>0</v>
      </c>
      <c r="CD32" s="1467">
        <f t="shared" si="13"/>
        <v>0</v>
      </c>
      <c r="CE32" s="1467">
        <f t="shared" si="14"/>
        <v>0</v>
      </c>
      <c r="CF32" s="1467">
        <f t="shared" si="15"/>
        <v>0</v>
      </c>
      <c r="CG32" s="1467">
        <f t="shared" si="16"/>
        <v>0</v>
      </c>
      <c r="CH32" s="1467">
        <f t="shared" si="17"/>
        <v>0</v>
      </c>
      <c r="DC32" s="1334"/>
      <c r="DD32" s="1334"/>
    </row>
    <row r="33" spans="1:108" s="1322" customFormat="1" ht="11.25" x14ac:dyDescent="0.15">
      <c r="A33" s="1344" t="s">
        <v>67</v>
      </c>
      <c r="B33" s="1431">
        <f t="shared" si="1"/>
        <v>0</v>
      </c>
      <c r="C33" s="1393"/>
      <c r="D33" s="1394"/>
      <c r="E33" s="1394"/>
      <c r="F33" s="1394"/>
      <c r="G33" s="1395"/>
      <c r="H33" s="1395"/>
      <c r="I33" s="1393"/>
      <c r="J33" s="1391"/>
      <c r="K33" s="1393"/>
      <c r="L33" s="1390"/>
      <c r="M33" s="1419">
        <f t="shared" si="2"/>
        <v>0</v>
      </c>
      <c r="N33" s="1393"/>
      <c r="O33" s="1394"/>
      <c r="P33" s="1390"/>
      <c r="Q33" s="1433">
        <f t="shared" si="3"/>
        <v>0</v>
      </c>
      <c r="R33" s="1393"/>
      <c r="S33" s="1394"/>
      <c r="T33" s="1390"/>
      <c r="U33" s="1393"/>
      <c r="V33" s="1427"/>
      <c r="W33" s="1393"/>
      <c r="X33" s="1390"/>
      <c r="Y33" s="1427"/>
      <c r="Z33" s="1441"/>
      <c r="AA33" s="1390"/>
      <c r="AB33" s="1441"/>
      <c r="AC33" s="1390"/>
      <c r="AD33" s="1442"/>
      <c r="AE33" s="1387"/>
      <c r="AF33" s="1387"/>
      <c r="AG33" s="1442"/>
      <c r="AH33" s="1387"/>
      <c r="AI33" s="1387"/>
      <c r="AJ33" s="1449"/>
      <c r="AK33" s="1436"/>
      <c r="AL33" s="1432"/>
      <c r="AM33" s="1450"/>
      <c r="AN33" s="1406"/>
      <c r="AO33" s="1449"/>
      <c r="AP33" s="1453"/>
      <c r="AQ33" s="1454"/>
      <c r="AR33" s="1459" t="str">
        <f t="shared" si="0"/>
        <v xml:space="preserve"> </v>
      </c>
      <c r="AS33" s="1320"/>
      <c r="AT33" s="1320"/>
      <c r="AU33" s="1320"/>
      <c r="AV33" s="1320"/>
      <c r="BJ33" s="1320"/>
      <c r="BK33" s="1320"/>
      <c r="BL33" s="1320"/>
      <c r="BM33" s="1320"/>
      <c r="BN33" s="1320"/>
      <c r="BO33" s="1320"/>
      <c r="BP33" s="1320"/>
      <c r="BQ33" s="1320"/>
      <c r="BR33" s="1320"/>
      <c r="BS33" s="1320"/>
      <c r="BT33" s="1464" t="str">
        <f t="shared" si="4"/>
        <v/>
      </c>
      <c r="BU33" s="1464" t="str">
        <f t="shared" si="5"/>
        <v/>
      </c>
      <c r="BV33" s="1464" t="str">
        <f t="shared" si="6"/>
        <v/>
      </c>
      <c r="BW33" s="1464" t="str">
        <f t="shared" si="7"/>
        <v/>
      </c>
      <c r="BX33" s="1464" t="str">
        <f t="shared" si="8"/>
        <v/>
      </c>
      <c r="BY33" s="1464" t="str">
        <f t="shared" si="9"/>
        <v/>
      </c>
      <c r="BZ33" s="1342" t="str">
        <f t="shared" si="10"/>
        <v/>
      </c>
      <c r="CA33" s="1338"/>
      <c r="CB33" s="1467">
        <f t="shared" si="11"/>
        <v>0</v>
      </c>
      <c r="CC33" s="1467">
        <f t="shared" si="12"/>
        <v>0</v>
      </c>
      <c r="CD33" s="1467">
        <f t="shared" si="13"/>
        <v>0</v>
      </c>
      <c r="CE33" s="1467">
        <f t="shared" si="14"/>
        <v>0</v>
      </c>
      <c r="CF33" s="1467">
        <f t="shared" si="15"/>
        <v>0</v>
      </c>
      <c r="CG33" s="1467" t="str">
        <f t="shared" si="16"/>
        <v/>
      </c>
      <c r="CH33" s="1467">
        <f t="shared" si="17"/>
        <v>0</v>
      </c>
      <c r="DC33" s="1334"/>
      <c r="DD33" s="1334"/>
    </row>
    <row r="34" spans="1:108" s="1322" customFormat="1" ht="11.25" x14ac:dyDescent="0.15">
      <c r="A34" s="1344" t="s">
        <v>68</v>
      </c>
      <c r="B34" s="1431">
        <f t="shared" si="1"/>
        <v>68</v>
      </c>
      <c r="C34" s="1393">
        <v>59</v>
      </c>
      <c r="D34" s="1394">
        <v>8</v>
      </c>
      <c r="E34" s="1394">
        <v>1</v>
      </c>
      <c r="F34" s="1394"/>
      <c r="G34" s="1435"/>
      <c r="H34" s="1435"/>
      <c r="I34" s="1441">
        <v>68</v>
      </c>
      <c r="J34" s="1390"/>
      <c r="K34" s="1393">
        <v>51</v>
      </c>
      <c r="L34" s="1390">
        <v>17</v>
      </c>
      <c r="M34" s="1419">
        <f t="shared" si="2"/>
        <v>38</v>
      </c>
      <c r="N34" s="1393">
        <v>28</v>
      </c>
      <c r="O34" s="1394">
        <v>10</v>
      </c>
      <c r="P34" s="1390"/>
      <c r="Q34" s="1433">
        <f t="shared" si="3"/>
        <v>0</v>
      </c>
      <c r="R34" s="1393"/>
      <c r="S34" s="1394"/>
      <c r="T34" s="1390"/>
      <c r="U34" s="1393">
        <v>28</v>
      </c>
      <c r="V34" s="1427">
        <v>0</v>
      </c>
      <c r="W34" s="1393">
        <v>15</v>
      </c>
      <c r="X34" s="1406"/>
      <c r="Y34" s="1427"/>
      <c r="Z34" s="1441"/>
      <c r="AA34" s="1390"/>
      <c r="AB34" s="1441">
        <v>33</v>
      </c>
      <c r="AC34" s="1390"/>
      <c r="AD34" s="1442"/>
      <c r="AE34" s="1387"/>
      <c r="AF34" s="1387"/>
      <c r="AG34" s="1442"/>
      <c r="AH34" s="1387"/>
      <c r="AI34" s="1387"/>
      <c r="AJ34" s="1449"/>
      <c r="AK34" s="1436"/>
      <c r="AL34" s="1432"/>
      <c r="AM34" s="1450"/>
      <c r="AN34" s="1406"/>
      <c r="AO34" s="1449"/>
      <c r="AP34" s="1453"/>
      <c r="AQ34" s="1454"/>
      <c r="AR34" s="1459" t="str">
        <f t="shared" si="0"/>
        <v xml:space="preserve"> </v>
      </c>
      <c r="AS34" s="1320"/>
      <c r="AT34" s="1320"/>
      <c r="AU34" s="1320"/>
      <c r="AV34" s="1320"/>
      <c r="BJ34" s="1320"/>
      <c r="BK34" s="1320"/>
      <c r="BL34" s="1320"/>
      <c r="BM34" s="1320"/>
      <c r="BN34" s="1320"/>
      <c r="BO34" s="1320"/>
      <c r="BP34" s="1320"/>
      <c r="BQ34" s="1320"/>
      <c r="BR34" s="1320"/>
      <c r="BS34" s="1320"/>
      <c r="BT34" s="1464" t="str">
        <f t="shared" si="4"/>
        <v/>
      </c>
      <c r="BU34" s="1464" t="str">
        <f t="shared" si="5"/>
        <v/>
      </c>
      <c r="BV34" s="1464" t="str">
        <f t="shared" si="6"/>
        <v/>
      </c>
      <c r="BW34" s="1464" t="str">
        <f t="shared" si="7"/>
        <v/>
      </c>
      <c r="BX34" s="1464" t="str">
        <f t="shared" si="8"/>
        <v/>
      </c>
      <c r="BY34" s="1464" t="str">
        <f t="shared" si="9"/>
        <v/>
      </c>
      <c r="BZ34" s="1342" t="str">
        <f t="shared" si="10"/>
        <v/>
      </c>
      <c r="CA34" s="1338"/>
      <c r="CB34" s="1467">
        <f t="shared" si="11"/>
        <v>0</v>
      </c>
      <c r="CC34" s="1467">
        <f t="shared" si="12"/>
        <v>0</v>
      </c>
      <c r="CD34" s="1467">
        <f t="shared" si="13"/>
        <v>0</v>
      </c>
      <c r="CE34" s="1467">
        <f t="shared" si="14"/>
        <v>0</v>
      </c>
      <c r="CF34" s="1467">
        <f t="shared" si="15"/>
        <v>0</v>
      </c>
      <c r="CG34" s="1467">
        <f t="shared" si="16"/>
        <v>0</v>
      </c>
      <c r="CH34" s="1467">
        <f t="shared" si="17"/>
        <v>0</v>
      </c>
      <c r="DC34" s="1334"/>
      <c r="DD34" s="1334"/>
    </row>
    <row r="35" spans="1:108" s="1322" customFormat="1" ht="11.25" x14ac:dyDescent="0.15">
      <c r="A35" s="1344" t="s">
        <v>69</v>
      </c>
      <c r="B35" s="1431">
        <f t="shared" si="1"/>
        <v>223</v>
      </c>
      <c r="C35" s="1402"/>
      <c r="D35" s="1402"/>
      <c r="E35" s="1394">
        <v>7</v>
      </c>
      <c r="F35" s="1394">
        <v>12</v>
      </c>
      <c r="G35" s="1395">
        <v>129</v>
      </c>
      <c r="H35" s="1395">
        <v>75</v>
      </c>
      <c r="I35" s="1401"/>
      <c r="J35" s="1390">
        <v>223</v>
      </c>
      <c r="K35" s="1393">
        <v>88</v>
      </c>
      <c r="L35" s="1390">
        <v>135</v>
      </c>
      <c r="M35" s="1444"/>
      <c r="N35" s="1401"/>
      <c r="O35" s="1402"/>
      <c r="P35" s="1403"/>
      <c r="Q35" s="1433">
        <f t="shared" si="3"/>
        <v>193</v>
      </c>
      <c r="R35" s="1393">
        <v>33</v>
      </c>
      <c r="S35" s="1394">
        <v>146</v>
      </c>
      <c r="T35" s="1390">
        <v>14</v>
      </c>
      <c r="U35" s="1393">
        <v>23</v>
      </c>
      <c r="V35" s="1427">
        <v>19</v>
      </c>
      <c r="W35" s="1401"/>
      <c r="X35" s="1406">
        <v>28</v>
      </c>
      <c r="Y35" s="1406"/>
      <c r="Z35" s="1444"/>
      <c r="AA35" s="1390">
        <v>27</v>
      </c>
      <c r="AB35" s="1444"/>
      <c r="AC35" s="1390">
        <v>55</v>
      </c>
      <c r="AD35" s="1442"/>
      <c r="AE35" s="1387"/>
      <c r="AF35" s="1387"/>
      <c r="AG35" s="1442"/>
      <c r="AH35" s="1387"/>
      <c r="AI35" s="1387"/>
      <c r="AJ35" s="1449"/>
      <c r="AK35" s="1436"/>
      <c r="AL35" s="1432"/>
      <c r="AM35" s="1450"/>
      <c r="AN35" s="1406"/>
      <c r="AO35" s="1442"/>
      <c r="AP35" s="1435"/>
      <c r="AQ35" s="1454"/>
      <c r="AR35" s="1459" t="str">
        <f t="shared" si="0"/>
        <v xml:space="preserve"> </v>
      </c>
      <c r="AS35" s="1320"/>
      <c r="AT35" s="1320"/>
      <c r="AU35" s="1320"/>
      <c r="AV35" s="1320"/>
      <c r="BJ35" s="1320"/>
      <c r="BK35" s="1320"/>
      <c r="BL35" s="1320"/>
      <c r="BM35" s="1320"/>
      <c r="BN35" s="1320"/>
      <c r="BO35" s="1320"/>
      <c r="BP35" s="1320"/>
      <c r="BQ35" s="1320"/>
      <c r="BR35" s="1320"/>
      <c r="BS35" s="1320"/>
      <c r="BT35" s="1464" t="str">
        <f t="shared" si="4"/>
        <v/>
      </c>
      <c r="BU35" s="1464" t="str">
        <f t="shared" si="5"/>
        <v/>
      </c>
      <c r="BV35" s="1464" t="str">
        <f t="shared" si="6"/>
        <v/>
      </c>
      <c r="BW35" s="1464" t="str">
        <f t="shared" si="7"/>
        <v/>
      </c>
      <c r="BX35" s="1464" t="str">
        <f t="shared" si="8"/>
        <v/>
      </c>
      <c r="BY35" s="1464" t="str">
        <f t="shared" si="9"/>
        <v/>
      </c>
      <c r="BZ35" s="1342" t="str">
        <f t="shared" si="10"/>
        <v/>
      </c>
      <c r="CA35" s="1338"/>
      <c r="CB35" s="1467">
        <f t="shared" si="11"/>
        <v>0</v>
      </c>
      <c r="CC35" s="1467">
        <f t="shared" si="12"/>
        <v>0</v>
      </c>
      <c r="CD35" s="1467">
        <f t="shared" si="13"/>
        <v>0</v>
      </c>
      <c r="CE35" s="1467">
        <f t="shared" si="14"/>
        <v>0</v>
      </c>
      <c r="CF35" s="1467">
        <f t="shared" si="15"/>
        <v>0</v>
      </c>
      <c r="CG35" s="1467">
        <f t="shared" si="16"/>
        <v>0</v>
      </c>
      <c r="CH35" s="1467">
        <f t="shared" si="17"/>
        <v>0</v>
      </c>
      <c r="DC35" s="1334"/>
      <c r="DD35" s="1334"/>
    </row>
    <row r="36" spans="1:108" s="1322" customFormat="1" ht="11.25" x14ac:dyDescent="0.15">
      <c r="A36" s="1344" t="s">
        <v>70</v>
      </c>
      <c r="B36" s="1431">
        <f t="shared" si="1"/>
        <v>0</v>
      </c>
      <c r="C36" s="1393"/>
      <c r="D36" s="1394"/>
      <c r="E36" s="1394"/>
      <c r="F36" s="1394"/>
      <c r="G36" s="1395"/>
      <c r="H36" s="1395"/>
      <c r="I36" s="1393"/>
      <c r="J36" s="1390"/>
      <c r="K36" s="1393"/>
      <c r="L36" s="1390"/>
      <c r="M36" s="1419">
        <f t="shared" si="2"/>
        <v>0</v>
      </c>
      <c r="N36" s="1393"/>
      <c r="O36" s="1394"/>
      <c r="P36" s="1390"/>
      <c r="Q36" s="1433">
        <f t="shared" si="3"/>
        <v>0</v>
      </c>
      <c r="R36" s="1393"/>
      <c r="S36" s="1394"/>
      <c r="T36" s="1390"/>
      <c r="U36" s="1393"/>
      <c r="V36" s="1427"/>
      <c r="W36" s="1393"/>
      <c r="X36" s="1390"/>
      <c r="Y36" s="1427"/>
      <c r="Z36" s="1441"/>
      <c r="AA36" s="1390"/>
      <c r="AB36" s="1441"/>
      <c r="AC36" s="1390"/>
      <c r="AD36" s="1442"/>
      <c r="AE36" s="1387"/>
      <c r="AF36" s="1387"/>
      <c r="AG36" s="1442"/>
      <c r="AH36" s="1387"/>
      <c r="AI36" s="1387"/>
      <c r="AJ36" s="1449"/>
      <c r="AK36" s="1436"/>
      <c r="AL36" s="1432"/>
      <c r="AM36" s="1450"/>
      <c r="AN36" s="1406"/>
      <c r="AO36" s="1449"/>
      <c r="AP36" s="1453"/>
      <c r="AQ36" s="1454"/>
      <c r="AR36" s="1459" t="str">
        <f t="shared" si="0"/>
        <v xml:space="preserve"> </v>
      </c>
      <c r="AS36" s="1320"/>
      <c r="AT36" s="1320"/>
      <c r="AU36" s="1320"/>
      <c r="AV36" s="1320"/>
      <c r="BJ36" s="1320"/>
      <c r="BK36" s="1320"/>
      <c r="BL36" s="1320"/>
      <c r="BM36" s="1320"/>
      <c r="BN36" s="1320"/>
      <c r="BO36" s="1320"/>
      <c r="BP36" s="1320"/>
      <c r="BQ36" s="1320"/>
      <c r="BR36" s="1320"/>
      <c r="BS36" s="1320"/>
      <c r="BT36" s="1464" t="str">
        <f t="shared" si="4"/>
        <v/>
      </c>
      <c r="BU36" s="1464" t="str">
        <f t="shared" si="5"/>
        <v/>
      </c>
      <c r="BV36" s="1464" t="str">
        <f t="shared" si="6"/>
        <v/>
      </c>
      <c r="BW36" s="1464" t="str">
        <f t="shared" si="7"/>
        <v/>
      </c>
      <c r="BX36" s="1464" t="str">
        <f t="shared" si="8"/>
        <v/>
      </c>
      <c r="BY36" s="1464" t="str">
        <f t="shared" si="9"/>
        <v/>
      </c>
      <c r="BZ36" s="1342" t="str">
        <f t="shared" si="10"/>
        <v/>
      </c>
      <c r="CA36" s="1338"/>
      <c r="CB36" s="1467">
        <f t="shared" si="11"/>
        <v>0</v>
      </c>
      <c r="CC36" s="1467">
        <f t="shared" si="12"/>
        <v>0</v>
      </c>
      <c r="CD36" s="1467">
        <f t="shared" si="13"/>
        <v>0</v>
      </c>
      <c r="CE36" s="1467">
        <f t="shared" si="14"/>
        <v>0</v>
      </c>
      <c r="CF36" s="1467">
        <f t="shared" si="15"/>
        <v>0</v>
      </c>
      <c r="CG36" s="1467" t="str">
        <f t="shared" si="16"/>
        <v/>
      </c>
      <c r="CH36" s="1467">
        <f t="shared" si="17"/>
        <v>0</v>
      </c>
      <c r="DC36" s="1334"/>
      <c r="DD36" s="1334"/>
    </row>
    <row r="37" spans="1:108" s="1322" customFormat="1" ht="21" x14ac:dyDescent="0.15">
      <c r="A37" s="1364" t="s">
        <v>71</v>
      </c>
      <c r="B37" s="1431">
        <f t="shared" si="1"/>
        <v>66</v>
      </c>
      <c r="C37" s="1401"/>
      <c r="D37" s="1402"/>
      <c r="E37" s="1394">
        <v>1</v>
      </c>
      <c r="F37" s="1394"/>
      <c r="G37" s="1395">
        <v>48</v>
      </c>
      <c r="H37" s="1395">
        <v>17</v>
      </c>
      <c r="I37" s="1401"/>
      <c r="J37" s="1390">
        <v>66</v>
      </c>
      <c r="K37" s="1393"/>
      <c r="L37" s="1390">
        <v>66</v>
      </c>
      <c r="M37" s="1444"/>
      <c r="N37" s="1401"/>
      <c r="O37" s="1402"/>
      <c r="P37" s="1403"/>
      <c r="Q37" s="1433">
        <f t="shared" si="3"/>
        <v>23</v>
      </c>
      <c r="R37" s="1393">
        <v>1</v>
      </c>
      <c r="S37" s="1394">
        <v>22</v>
      </c>
      <c r="T37" s="1390"/>
      <c r="U37" s="1393">
        <v>0</v>
      </c>
      <c r="V37" s="1427">
        <v>0</v>
      </c>
      <c r="W37" s="1401"/>
      <c r="X37" s="1390">
        <v>6</v>
      </c>
      <c r="Y37" s="1427">
        <v>14</v>
      </c>
      <c r="Z37" s="1444"/>
      <c r="AA37" s="1390"/>
      <c r="AB37" s="1444"/>
      <c r="AC37" s="1390">
        <v>4</v>
      </c>
      <c r="AD37" s="1442"/>
      <c r="AE37" s="1387"/>
      <c r="AF37" s="1387"/>
      <c r="AG37" s="1442"/>
      <c r="AH37" s="1387"/>
      <c r="AI37" s="1387"/>
      <c r="AJ37" s="1449"/>
      <c r="AK37" s="1436"/>
      <c r="AL37" s="1432"/>
      <c r="AM37" s="1450"/>
      <c r="AN37" s="1406"/>
      <c r="AO37" s="1449"/>
      <c r="AP37" s="1444"/>
      <c r="AQ37" s="1454"/>
      <c r="AR37" s="1459" t="str">
        <f t="shared" si="0"/>
        <v xml:space="preserve"> </v>
      </c>
      <c r="AS37" s="1320"/>
      <c r="AT37" s="1320"/>
      <c r="AU37" s="1320"/>
      <c r="AV37" s="1320"/>
      <c r="BJ37" s="1320"/>
      <c r="BK37" s="1320"/>
      <c r="BL37" s="1320"/>
      <c r="BM37" s="1320"/>
      <c r="BN37" s="1320"/>
      <c r="BO37" s="1320"/>
      <c r="BP37" s="1320"/>
      <c r="BQ37" s="1320"/>
      <c r="BR37" s="1320"/>
      <c r="BS37" s="1320"/>
      <c r="BT37" s="1464" t="str">
        <f t="shared" si="4"/>
        <v/>
      </c>
      <c r="BU37" s="1464" t="str">
        <f t="shared" si="5"/>
        <v/>
      </c>
      <c r="BV37" s="1464" t="str">
        <f t="shared" si="6"/>
        <v/>
      </c>
      <c r="BW37" s="1464" t="str">
        <f t="shared" si="7"/>
        <v/>
      </c>
      <c r="BX37" s="1464" t="str">
        <f t="shared" si="8"/>
        <v/>
      </c>
      <c r="BY37" s="1464" t="str">
        <f t="shared" si="9"/>
        <v/>
      </c>
      <c r="BZ37" s="1342" t="str">
        <f t="shared" si="10"/>
        <v/>
      </c>
      <c r="CA37" s="1338"/>
      <c r="CB37" s="1467">
        <f t="shared" si="11"/>
        <v>0</v>
      </c>
      <c r="CC37" s="1467">
        <f t="shared" si="12"/>
        <v>0</v>
      </c>
      <c r="CD37" s="1467">
        <f t="shared" si="13"/>
        <v>0</v>
      </c>
      <c r="CE37" s="1467">
        <f t="shared" si="14"/>
        <v>0</v>
      </c>
      <c r="CF37" s="1467">
        <f t="shared" si="15"/>
        <v>0</v>
      </c>
      <c r="CG37" s="1467">
        <f t="shared" si="16"/>
        <v>0</v>
      </c>
      <c r="CH37" s="1467">
        <f t="shared" si="17"/>
        <v>0</v>
      </c>
      <c r="DC37" s="1334"/>
      <c r="DD37" s="1334"/>
    </row>
    <row r="38" spans="1:108" s="1322" customFormat="1" ht="21" x14ac:dyDescent="0.15">
      <c r="A38" s="1364" t="s">
        <v>72</v>
      </c>
      <c r="B38" s="1431">
        <f t="shared" si="1"/>
        <v>0</v>
      </c>
      <c r="C38" s="1401"/>
      <c r="D38" s="1402"/>
      <c r="E38" s="1394"/>
      <c r="F38" s="1394"/>
      <c r="G38" s="1395"/>
      <c r="H38" s="1395"/>
      <c r="I38" s="1401"/>
      <c r="J38" s="1390"/>
      <c r="K38" s="1393"/>
      <c r="L38" s="1390"/>
      <c r="M38" s="1444"/>
      <c r="N38" s="1401"/>
      <c r="O38" s="1402"/>
      <c r="P38" s="1403"/>
      <c r="Q38" s="1433">
        <f t="shared" si="3"/>
        <v>0</v>
      </c>
      <c r="R38" s="1393"/>
      <c r="S38" s="1394"/>
      <c r="T38" s="1390"/>
      <c r="U38" s="1393"/>
      <c r="V38" s="1427"/>
      <c r="W38" s="1401"/>
      <c r="X38" s="1390"/>
      <c r="Y38" s="1427"/>
      <c r="Z38" s="1444"/>
      <c r="AA38" s="1390"/>
      <c r="AB38" s="1444"/>
      <c r="AC38" s="1390"/>
      <c r="AD38" s="1442"/>
      <c r="AE38" s="1387"/>
      <c r="AF38" s="1387"/>
      <c r="AG38" s="1442"/>
      <c r="AH38" s="1387"/>
      <c r="AI38" s="1387"/>
      <c r="AJ38" s="1449"/>
      <c r="AK38" s="1436"/>
      <c r="AL38" s="1432"/>
      <c r="AM38" s="1450"/>
      <c r="AN38" s="1406"/>
      <c r="AO38" s="1449"/>
      <c r="AP38" s="1444"/>
      <c r="AQ38" s="1454"/>
      <c r="AR38" s="1459" t="str">
        <f t="shared" si="0"/>
        <v xml:space="preserve"> </v>
      </c>
      <c r="AS38" s="1320"/>
      <c r="AT38" s="1320"/>
      <c r="AU38" s="1320"/>
      <c r="AV38" s="1320"/>
      <c r="BJ38" s="1320"/>
      <c r="BK38" s="1320"/>
      <c r="BL38" s="1320"/>
      <c r="BM38" s="1320"/>
      <c r="BN38" s="1320"/>
      <c r="BO38" s="1320"/>
      <c r="BP38" s="1320"/>
      <c r="BQ38" s="1320"/>
      <c r="BR38" s="1320"/>
      <c r="BS38" s="1320"/>
      <c r="BT38" s="1464" t="str">
        <f t="shared" si="4"/>
        <v/>
      </c>
      <c r="BU38" s="1464" t="str">
        <f t="shared" si="5"/>
        <v/>
      </c>
      <c r="BV38" s="1464" t="str">
        <f t="shared" si="6"/>
        <v/>
      </c>
      <c r="BW38" s="1464" t="str">
        <f t="shared" si="7"/>
        <v/>
      </c>
      <c r="BX38" s="1464" t="str">
        <f t="shared" si="8"/>
        <v/>
      </c>
      <c r="BY38" s="1464" t="str">
        <f t="shared" si="9"/>
        <v/>
      </c>
      <c r="BZ38" s="1342" t="str">
        <f t="shared" si="10"/>
        <v/>
      </c>
      <c r="CA38" s="1338"/>
      <c r="CB38" s="1467">
        <f t="shared" si="11"/>
        <v>0</v>
      </c>
      <c r="CC38" s="1467">
        <f t="shared" si="12"/>
        <v>0</v>
      </c>
      <c r="CD38" s="1467">
        <f t="shared" si="13"/>
        <v>0</v>
      </c>
      <c r="CE38" s="1467">
        <f t="shared" si="14"/>
        <v>0</v>
      </c>
      <c r="CF38" s="1467">
        <f t="shared" si="15"/>
        <v>0</v>
      </c>
      <c r="CG38" s="1467" t="str">
        <f t="shared" si="16"/>
        <v/>
      </c>
      <c r="CH38" s="1467">
        <f t="shared" si="17"/>
        <v>0</v>
      </c>
      <c r="DC38" s="1334"/>
      <c r="DD38" s="1334"/>
    </row>
    <row r="39" spans="1:108" s="1322" customFormat="1" ht="11.25" x14ac:dyDescent="0.15">
      <c r="A39" s="1344" t="s">
        <v>73</v>
      </c>
      <c r="B39" s="1431">
        <f t="shared" si="1"/>
        <v>0</v>
      </c>
      <c r="C39" s="1393"/>
      <c r="D39" s="1394"/>
      <c r="E39" s="1394"/>
      <c r="F39" s="1394"/>
      <c r="G39" s="1395"/>
      <c r="H39" s="1395"/>
      <c r="I39" s="1393"/>
      <c r="J39" s="1390"/>
      <c r="K39" s="1393"/>
      <c r="L39" s="1390"/>
      <c r="M39" s="1419">
        <f t="shared" si="2"/>
        <v>0</v>
      </c>
      <c r="N39" s="1393"/>
      <c r="O39" s="1394"/>
      <c r="P39" s="1390"/>
      <c r="Q39" s="1433">
        <f t="shared" si="3"/>
        <v>0</v>
      </c>
      <c r="R39" s="1393"/>
      <c r="S39" s="1394"/>
      <c r="T39" s="1390"/>
      <c r="U39" s="1393"/>
      <c r="V39" s="1427"/>
      <c r="W39" s="1393"/>
      <c r="X39" s="1390"/>
      <c r="Y39" s="1427"/>
      <c r="Z39" s="1441"/>
      <c r="AA39" s="1390"/>
      <c r="AB39" s="1441"/>
      <c r="AC39" s="1390"/>
      <c r="AD39" s="1442"/>
      <c r="AE39" s="1387"/>
      <c r="AF39" s="1387"/>
      <c r="AG39" s="1442"/>
      <c r="AH39" s="1387"/>
      <c r="AI39" s="1387"/>
      <c r="AJ39" s="1449"/>
      <c r="AK39" s="1436"/>
      <c r="AL39" s="1432"/>
      <c r="AM39" s="1450"/>
      <c r="AN39" s="1406"/>
      <c r="AO39" s="1449"/>
      <c r="AP39" s="1453"/>
      <c r="AQ39" s="1454"/>
      <c r="AR39" s="1459" t="str">
        <f t="shared" si="0"/>
        <v xml:space="preserve"> </v>
      </c>
      <c r="AS39" s="1320"/>
      <c r="AT39" s="1320"/>
      <c r="AU39" s="1320"/>
      <c r="AV39" s="1320"/>
      <c r="BJ39" s="1320"/>
      <c r="BK39" s="1320"/>
      <c r="BL39" s="1320"/>
      <c r="BM39" s="1320"/>
      <c r="BN39" s="1320"/>
      <c r="BO39" s="1320"/>
      <c r="BP39" s="1320"/>
      <c r="BQ39" s="1320"/>
      <c r="BR39" s="1320"/>
      <c r="BS39" s="1320"/>
      <c r="BT39" s="1464" t="str">
        <f t="shared" si="4"/>
        <v/>
      </c>
      <c r="BU39" s="1464" t="str">
        <f t="shared" si="5"/>
        <v/>
      </c>
      <c r="BV39" s="1464" t="str">
        <f t="shared" si="6"/>
        <v/>
      </c>
      <c r="BW39" s="1464" t="str">
        <f t="shared" si="7"/>
        <v/>
      </c>
      <c r="BX39" s="1464" t="str">
        <f t="shared" si="8"/>
        <v/>
      </c>
      <c r="BY39" s="1464" t="str">
        <f t="shared" si="9"/>
        <v/>
      </c>
      <c r="BZ39" s="1342" t="str">
        <f t="shared" si="10"/>
        <v/>
      </c>
      <c r="CA39" s="1338"/>
      <c r="CB39" s="1467">
        <f t="shared" si="11"/>
        <v>0</v>
      </c>
      <c r="CC39" s="1467">
        <f t="shared" si="12"/>
        <v>0</v>
      </c>
      <c r="CD39" s="1467">
        <f t="shared" si="13"/>
        <v>0</v>
      </c>
      <c r="CE39" s="1467">
        <f t="shared" si="14"/>
        <v>0</v>
      </c>
      <c r="CF39" s="1467">
        <f t="shared" si="15"/>
        <v>0</v>
      </c>
      <c r="CG39" s="1467" t="str">
        <f t="shared" si="16"/>
        <v/>
      </c>
      <c r="CH39" s="1467">
        <f t="shared" si="17"/>
        <v>0</v>
      </c>
      <c r="DC39" s="1334"/>
      <c r="DD39" s="1334"/>
    </row>
    <row r="40" spans="1:108" s="1322" customFormat="1" ht="11.25" x14ac:dyDescent="0.15">
      <c r="A40" s="1344" t="s">
        <v>74</v>
      </c>
      <c r="B40" s="1431">
        <f t="shared" si="1"/>
        <v>0</v>
      </c>
      <c r="C40" s="1393"/>
      <c r="D40" s="1394"/>
      <c r="E40" s="1394"/>
      <c r="F40" s="1394"/>
      <c r="G40" s="1395"/>
      <c r="H40" s="1395"/>
      <c r="I40" s="1393"/>
      <c r="J40" s="1390"/>
      <c r="K40" s="1393"/>
      <c r="L40" s="1390"/>
      <c r="M40" s="1419">
        <f t="shared" si="2"/>
        <v>0</v>
      </c>
      <c r="N40" s="1393"/>
      <c r="O40" s="1394"/>
      <c r="P40" s="1390"/>
      <c r="Q40" s="1433">
        <f t="shared" si="3"/>
        <v>0</v>
      </c>
      <c r="R40" s="1393"/>
      <c r="S40" s="1394"/>
      <c r="T40" s="1390"/>
      <c r="U40" s="1393"/>
      <c r="V40" s="1427"/>
      <c r="W40" s="1393"/>
      <c r="X40" s="1390"/>
      <c r="Y40" s="1427"/>
      <c r="Z40" s="1441"/>
      <c r="AA40" s="1390"/>
      <c r="AB40" s="1441"/>
      <c r="AC40" s="1390"/>
      <c r="AD40" s="1442"/>
      <c r="AE40" s="1387"/>
      <c r="AF40" s="1387"/>
      <c r="AG40" s="1442"/>
      <c r="AH40" s="1387"/>
      <c r="AI40" s="1387"/>
      <c r="AJ40" s="1449"/>
      <c r="AK40" s="1436"/>
      <c r="AL40" s="1432"/>
      <c r="AM40" s="1450"/>
      <c r="AN40" s="1406"/>
      <c r="AO40" s="1449"/>
      <c r="AP40" s="1453"/>
      <c r="AQ40" s="1454"/>
      <c r="AR40" s="1459" t="str">
        <f t="shared" si="0"/>
        <v xml:space="preserve"> </v>
      </c>
      <c r="AS40" s="1320"/>
      <c r="AT40" s="1320"/>
      <c r="AU40" s="1320"/>
      <c r="AV40" s="1320"/>
      <c r="BJ40" s="1320"/>
      <c r="BK40" s="1320"/>
      <c r="BL40" s="1320"/>
      <c r="BM40" s="1320"/>
      <c r="BN40" s="1320"/>
      <c r="BO40" s="1320"/>
      <c r="BP40" s="1320"/>
      <c r="BQ40" s="1320"/>
      <c r="BR40" s="1320"/>
      <c r="BS40" s="1320"/>
      <c r="BT40" s="1464" t="str">
        <f t="shared" si="4"/>
        <v/>
      </c>
      <c r="BU40" s="1464" t="str">
        <f t="shared" si="5"/>
        <v/>
      </c>
      <c r="BV40" s="1464" t="str">
        <f t="shared" si="6"/>
        <v/>
      </c>
      <c r="BW40" s="1464" t="str">
        <f t="shared" si="7"/>
        <v/>
      </c>
      <c r="BX40" s="1464" t="str">
        <f t="shared" si="8"/>
        <v/>
      </c>
      <c r="BY40" s="1464" t="str">
        <f t="shared" si="9"/>
        <v/>
      </c>
      <c r="BZ40" s="1342" t="str">
        <f t="shared" si="10"/>
        <v/>
      </c>
      <c r="CA40" s="1338"/>
      <c r="CB40" s="1467">
        <f t="shared" si="11"/>
        <v>0</v>
      </c>
      <c r="CC40" s="1467">
        <f t="shared" si="12"/>
        <v>0</v>
      </c>
      <c r="CD40" s="1467">
        <f t="shared" si="13"/>
        <v>0</v>
      </c>
      <c r="CE40" s="1467">
        <f t="shared" si="14"/>
        <v>0</v>
      </c>
      <c r="CF40" s="1467">
        <f t="shared" si="15"/>
        <v>0</v>
      </c>
      <c r="CG40" s="1467" t="str">
        <f t="shared" si="16"/>
        <v/>
      </c>
      <c r="CH40" s="1467">
        <f t="shared" si="17"/>
        <v>0</v>
      </c>
      <c r="DC40" s="1334"/>
      <c r="DD40" s="1334"/>
    </row>
    <row r="41" spans="1:108" s="1322" customFormat="1" ht="11.25" x14ac:dyDescent="0.15">
      <c r="A41" s="1344" t="s">
        <v>75</v>
      </c>
      <c r="B41" s="1431">
        <f t="shared" si="1"/>
        <v>0</v>
      </c>
      <c r="C41" s="1401"/>
      <c r="D41" s="1402"/>
      <c r="E41" s="1394"/>
      <c r="F41" s="1394"/>
      <c r="G41" s="1395"/>
      <c r="H41" s="1395"/>
      <c r="I41" s="1401"/>
      <c r="J41" s="1390"/>
      <c r="K41" s="1393"/>
      <c r="L41" s="1390"/>
      <c r="M41" s="1444"/>
      <c r="N41" s="1401"/>
      <c r="O41" s="1402"/>
      <c r="P41" s="1403"/>
      <c r="Q41" s="1433">
        <f t="shared" si="3"/>
        <v>0</v>
      </c>
      <c r="R41" s="1393"/>
      <c r="S41" s="1394"/>
      <c r="T41" s="1390"/>
      <c r="U41" s="1393"/>
      <c r="V41" s="1427"/>
      <c r="W41" s="1401"/>
      <c r="X41" s="1390"/>
      <c r="Y41" s="1427"/>
      <c r="Z41" s="1444"/>
      <c r="AA41" s="1390"/>
      <c r="AB41" s="1444"/>
      <c r="AC41" s="1390"/>
      <c r="AD41" s="1442"/>
      <c r="AE41" s="1387"/>
      <c r="AF41" s="1387"/>
      <c r="AG41" s="1442"/>
      <c r="AH41" s="1387"/>
      <c r="AI41" s="1387"/>
      <c r="AJ41" s="1449"/>
      <c r="AK41" s="1436"/>
      <c r="AL41" s="1432"/>
      <c r="AM41" s="1450"/>
      <c r="AN41" s="1406"/>
      <c r="AO41" s="1449"/>
      <c r="AP41" s="1444"/>
      <c r="AQ41" s="1454"/>
      <c r="AR41" s="1459" t="str">
        <f t="shared" si="0"/>
        <v xml:space="preserve"> </v>
      </c>
      <c r="AS41" s="1320"/>
      <c r="AT41" s="1320"/>
      <c r="AU41" s="1320"/>
      <c r="AV41" s="1320"/>
      <c r="BJ41" s="1320"/>
      <c r="BK41" s="1320"/>
      <c r="BL41" s="1320"/>
      <c r="BM41" s="1320"/>
      <c r="BN41" s="1320"/>
      <c r="BO41" s="1320"/>
      <c r="BP41" s="1320"/>
      <c r="BQ41" s="1320"/>
      <c r="BR41" s="1320"/>
      <c r="BS41" s="1320"/>
      <c r="BT41" s="1464" t="str">
        <f t="shared" si="4"/>
        <v/>
      </c>
      <c r="BU41" s="1464" t="str">
        <f t="shared" si="5"/>
        <v/>
      </c>
      <c r="BV41" s="1464" t="str">
        <f t="shared" si="6"/>
        <v/>
      </c>
      <c r="BW41" s="1464" t="str">
        <f t="shared" si="7"/>
        <v/>
      </c>
      <c r="BX41" s="1464" t="str">
        <f t="shared" si="8"/>
        <v/>
      </c>
      <c r="BY41" s="1464" t="str">
        <f t="shared" si="9"/>
        <v/>
      </c>
      <c r="BZ41" s="1342" t="str">
        <f t="shared" si="10"/>
        <v/>
      </c>
      <c r="CA41" s="1338"/>
      <c r="CB41" s="1467">
        <f t="shared" si="11"/>
        <v>0</v>
      </c>
      <c r="CC41" s="1467">
        <f t="shared" si="12"/>
        <v>0</v>
      </c>
      <c r="CD41" s="1467">
        <f t="shared" si="13"/>
        <v>0</v>
      </c>
      <c r="CE41" s="1467">
        <f t="shared" si="14"/>
        <v>0</v>
      </c>
      <c r="CF41" s="1467">
        <f t="shared" si="15"/>
        <v>0</v>
      </c>
      <c r="CG41" s="1467" t="str">
        <f t="shared" si="16"/>
        <v/>
      </c>
      <c r="CH41" s="1467">
        <f t="shared" si="17"/>
        <v>0</v>
      </c>
      <c r="DC41" s="1334"/>
      <c r="DD41" s="1334"/>
    </row>
    <row r="42" spans="1:108" s="1322" customFormat="1" ht="11.25" x14ac:dyDescent="0.15">
      <c r="A42" s="1344" t="s">
        <v>76</v>
      </c>
      <c r="B42" s="1431">
        <f t="shared" si="1"/>
        <v>0</v>
      </c>
      <c r="C42" s="1393"/>
      <c r="D42" s="1394"/>
      <c r="E42" s="1394"/>
      <c r="F42" s="1394"/>
      <c r="G42" s="1395"/>
      <c r="H42" s="1395"/>
      <c r="I42" s="1393"/>
      <c r="J42" s="1390"/>
      <c r="K42" s="1393"/>
      <c r="L42" s="1390"/>
      <c r="M42" s="1419">
        <f t="shared" si="2"/>
        <v>0</v>
      </c>
      <c r="N42" s="1393"/>
      <c r="O42" s="1394"/>
      <c r="P42" s="1390"/>
      <c r="Q42" s="1433">
        <f t="shared" si="3"/>
        <v>0</v>
      </c>
      <c r="R42" s="1393"/>
      <c r="S42" s="1394"/>
      <c r="T42" s="1390"/>
      <c r="U42" s="1393"/>
      <c r="V42" s="1427"/>
      <c r="W42" s="1393"/>
      <c r="X42" s="1390"/>
      <c r="Y42" s="1427"/>
      <c r="Z42" s="1441"/>
      <c r="AA42" s="1390"/>
      <c r="AB42" s="1441"/>
      <c r="AC42" s="1390"/>
      <c r="AD42" s="1442"/>
      <c r="AE42" s="1387"/>
      <c r="AF42" s="1387"/>
      <c r="AG42" s="1442"/>
      <c r="AH42" s="1387"/>
      <c r="AI42" s="1387"/>
      <c r="AJ42" s="1449"/>
      <c r="AK42" s="1436"/>
      <c r="AL42" s="1432"/>
      <c r="AM42" s="1450"/>
      <c r="AN42" s="1406"/>
      <c r="AO42" s="1449"/>
      <c r="AP42" s="1453"/>
      <c r="AQ42" s="1454"/>
      <c r="AR42" s="1459" t="str">
        <f t="shared" si="0"/>
        <v xml:space="preserve"> </v>
      </c>
      <c r="AS42" s="1320"/>
      <c r="AT42" s="1320"/>
      <c r="AU42" s="1320"/>
      <c r="AV42" s="1320"/>
      <c r="BJ42" s="1320"/>
      <c r="BK42" s="1320"/>
      <c r="BL42" s="1320"/>
      <c r="BM42" s="1320"/>
      <c r="BN42" s="1320"/>
      <c r="BO42" s="1320"/>
      <c r="BP42" s="1320"/>
      <c r="BQ42" s="1320"/>
      <c r="BR42" s="1320"/>
      <c r="BS42" s="1320"/>
      <c r="BT42" s="1464" t="str">
        <f t="shared" si="4"/>
        <v/>
      </c>
      <c r="BU42" s="1464" t="str">
        <f t="shared" si="5"/>
        <v/>
      </c>
      <c r="BV42" s="1464" t="str">
        <f t="shared" si="6"/>
        <v/>
      </c>
      <c r="BW42" s="1464" t="str">
        <f t="shared" si="7"/>
        <v/>
      </c>
      <c r="BX42" s="1464" t="str">
        <f t="shared" si="8"/>
        <v/>
      </c>
      <c r="BY42" s="1464" t="str">
        <f t="shared" si="9"/>
        <v/>
      </c>
      <c r="BZ42" s="1342" t="str">
        <f t="shared" si="10"/>
        <v/>
      </c>
      <c r="CA42" s="1338"/>
      <c r="CB42" s="1467">
        <f t="shared" si="11"/>
        <v>0</v>
      </c>
      <c r="CC42" s="1467">
        <f t="shared" si="12"/>
        <v>0</v>
      </c>
      <c r="CD42" s="1467">
        <f t="shared" si="13"/>
        <v>0</v>
      </c>
      <c r="CE42" s="1467">
        <f t="shared" si="14"/>
        <v>0</v>
      </c>
      <c r="CF42" s="1467">
        <f t="shared" si="15"/>
        <v>0</v>
      </c>
      <c r="CG42" s="1467" t="str">
        <f t="shared" si="16"/>
        <v/>
      </c>
      <c r="CH42" s="1467">
        <f t="shared" si="17"/>
        <v>0</v>
      </c>
      <c r="DC42" s="1334"/>
      <c r="DD42" s="1334"/>
    </row>
    <row r="43" spans="1:108" s="1322" customFormat="1" ht="11.25" x14ac:dyDescent="0.15">
      <c r="A43" s="1344" t="s">
        <v>77</v>
      </c>
      <c r="B43" s="1431">
        <f t="shared" si="1"/>
        <v>0</v>
      </c>
      <c r="C43" s="1401"/>
      <c r="D43" s="1402"/>
      <c r="E43" s="1394"/>
      <c r="F43" s="1394"/>
      <c r="G43" s="1395"/>
      <c r="H43" s="1395"/>
      <c r="I43" s="1401"/>
      <c r="J43" s="1390"/>
      <c r="K43" s="1393"/>
      <c r="L43" s="1390"/>
      <c r="M43" s="1444"/>
      <c r="N43" s="1401"/>
      <c r="O43" s="1402"/>
      <c r="P43" s="1403"/>
      <c r="Q43" s="1433">
        <f t="shared" si="3"/>
        <v>0</v>
      </c>
      <c r="R43" s="1393"/>
      <c r="S43" s="1394"/>
      <c r="T43" s="1390"/>
      <c r="U43" s="1393"/>
      <c r="V43" s="1427"/>
      <c r="W43" s="1401"/>
      <c r="X43" s="1390"/>
      <c r="Y43" s="1427"/>
      <c r="Z43" s="1444"/>
      <c r="AA43" s="1390"/>
      <c r="AB43" s="1444"/>
      <c r="AC43" s="1390"/>
      <c r="AD43" s="1442"/>
      <c r="AE43" s="1387"/>
      <c r="AF43" s="1387"/>
      <c r="AG43" s="1442"/>
      <c r="AH43" s="1387"/>
      <c r="AI43" s="1387"/>
      <c r="AJ43" s="1449"/>
      <c r="AK43" s="1436"/>
      <c r="AL43" s="1432"/>
      <c r="AM43" s="1450"/>
      <c r="AN43" s="1406"/>
      <c r="AO43" s="1449"/>
      <c r="AP43" s="1444"/>
      <c r="AQ43" s="1454"/>
      <c r="AR43" s="1459" t="str">
        <f t="shared" si="0"/>
        <v xml:space="preserve"> </v>
      </c>
      <c r="AS43" s="1320"/>
      <c r="AT43" s="1320"/>
      <c r="AU43" s="1320"/>
      <c r="AV43" s="1320"/>
      <c r="BJ43" s="1320"/>
      <c r="BK43" s="1320"/>
      <c r="BL43" s="1320"/>
      <c r="BM43" s="1320"/>
      <c r="BN43" s="1320"/>
      <c r="BO43" s="1320"/>
      <c r="BP43" s="1320"/>
      <c r="BQ43" s="1320"/>
      <c r="BR43" s="1320"/>
      <c r="BS43" s="1320"/>
      <c r="BT43" s="1464" t="str">
        <f t="shared" si="4"/>
        <v/>
      </c>
      <c r="BU43" s="1464" t="str">
        <f t="shared" si="5"/>
        <v/>
      </c>
      <c r="BV43" s="1464" t="str">
        <f t="shared" si="6"/>
        <v/>
      </c>
      <c r="BW43" s="1464" t="str">
        <f t="shared" si="7"/>
        <v/>
      </c>
      <c r="BX43" s="1464" t="str">
        <f t="shared" si="8"/>
        <v/>
      </c>
      <c r="BY43" s="1464" t="str">
        <f t="shared" si="9"/>
        <v/>
      </c>
      <c r="BZ43" s="1342" t="str">
        <f t="shared" si="10"/>
        <v/>
      </c>
      <c r="CA43" s="1338"/>
      <c r="CB43" s="1467">
        <f t="shared" si="11"/>
        <v>0</v>
      </c>
      <c r="CC43" s="1467">
        <f t="shared" si="12"/>
        <v>0</v>
      </c>
      <c r="CD43" s="1467">
        <f t="shared" si="13"/>
        <v>0</v>
      </c>
      <c r="CE43" s="1467">
        <f t="shared" si="14"/>
        <v>0</v>
      </c>
      <c r="CF43" s="1467">
        <f t="shared" si="15"/>
        <v>0</v>
      </c>
      <c r="CG43" s="1467" t="str">
        <f t="shared" si="16"/>
        <v/>
      </c>
      <c r="CH43" s="1467">
        <f t="shared" si="17"/>
        <v>0</v>
      </c>
      <c r="DC43" s="1334"/>
      <c r="DD43" s="1334"/>
    </row>
    <row r="44" spans="1:108" s="1322" customFormat="1" ht="11.25" x14ac:dyDescent="0.15">
      <c r="A44" s="1344" t="s">
        <v>78</v>
      </c>
      <c r="B44" s="1431">
        <f t="shared" si="1"/>
        <v>0</v>
      </c>
      <c r="C44" s="1393"/>
      <c r="D44" s="1394"/>
      <c r="E44" s="1394"/>
      <c r="F44" s="1394"/>
      <c r="G44" s="1395"/>
      <c r="H44" s="1395"/>
      <c r="I44" s="1393"/>
      <c r="J44" s="1390"/>
      <c r="K44" s="1393"/>
      <c r="L44" s="1390"/>
      <c r="M44" s="1419">
        <f t="shared" si="2"/>
        <v>0</v>
      </c>
      <c r="N44" s="1393"/>
      <c r="O44" s="1394"/>
      <c r="P44" s="1390"/>
      <c r="Q44" s="1433">
        <f t="shared" si="3"/>
        <v>0</v>
      </c>
      <c r="R44" s="1393"/>
      <c r="S44" s="1394"/>
      <c r="T44" s="1390"/>
      <c r="U44" s="1393"/>
      <c r="V44" s="1427"/>
      <c r="W44" s="1393"/>
      <c r="X44" s="1390"/>
      <c r="Y44" s="1427"/>
      <c r="Z44" s="1441"/>
      <c r="AA44" s="1390"/>
      <c r="AB44" s="1441"/>
      <c r="AC44" s="1390"/>
      <c r="AD44" s="1442"/>
      <c r="AE44" s="1387"/>
      <c r="AF44" s="1387"/>
      <c r="AG44" s="1442"/>
      <c r="AH44" s="1387"/>
      <c r="AI44" s="1387"/>
      <c r="AJ44" s="1449"/>
      <c r="AK44" s="1436"/>
      <c r="AL44" s="1432"/>
      <c r="AM44" s="1450"/>
      <c r="AN44" s="1406"/>
      <c r="AO44" s="1449"/>
      <c r="AP44" s="1453"/>
      <c r="AQ44" s="1454"/>
      <c r="AR44" s="1459" t="str">
        <f t="shared" si="0"/>
        <v xml:space="preserve"> </v>
      </c>
      <c r="AS44" s="1320"/>
      <c r="AT44" s="1320"/>
      <c r="AU44" s="1320"/>
      <c r="AV44" s="1320"/>
      <c r="BJ44" s="1320"/>
      <c r="BK44" s="1320"/>
      <c r="BL44" s="1320"/>
      <c r="BM44" s="1320"/>
      <c r="BN44" s="1320"/>
      <c r="BO44" s="1320"/>
      <c r="BP44" s="1320"/>
      <c r="BQ44" s="1320"/>
      <c r="BR44" s="1320"/>
      <c r="BS44" s="1320"/>
      <c r="BT44" s="1464" t="str">
        <f t="shared" si="4"/>
        <v/>
      </c>
      <c r="BU44" s="1464" t="str">
        <f t="shared" si="5"/>
        <v/>
      </c>
      <c r="BV44" s="1464" t="str">
        <f t="shared" si="6"/>
        <v/>
      </c>
      <c r="BW44" s="1464" t="str">
        <f t="shared" si="7"/>
        <v/>
      </c>
      <c r="BX44" s="1464" t="str">
        <f t="shared" si="8"/>
        <v/>
      </c>
      <c r="BY44" s="1464" t="str">
        <f t="shared" si="9"/>
        <v/>
      </c>
      <c r="BZ44" s="1342" t="str">
        <f t="shared" si="10"/>
        <v/>
      </c>
      <c r="CA44" s="1338"/>
      <c r="CB44" s="1467">
        <f t="shared" si="11"/>
        <v>0</v>
      </c>
      <c r="CC44" s="1467">
        <f t="shared" si="12"/>
        <v>0</v>
      </c>
      <c r="CD44" s="1467">
        <f t="shared" si="13"/>
        <v>0</v>
      </c>
      <c r="CE44" s="1467">
        <f t="shared" si="14"/>
        <v>0</v>
      </c>
      <c r="CF44" s="1467">
        <f t="shared" si="15"/>
        <v>0</v>
      </c>
      <c r="CG44" s="1467" t="str">
        <f t="shared" si="16"/>
        <v/>
      </c>
      <c r="CH44" s="1467">
        <f t="shared" si="17"/>
        <v>0</v>
      </c>
      <c r="DC44" s="1334"/>
      <c r="DD44" s="1334"/>
    </row>
    <row r="45" spans="1:108" s="1322" customFormat="1" ht="11.25" x14ac:dyDescent="0.15">
      <c r="A45" s="1344" t="s">
        <v>79</v>
      </c>
      <c r="B45" s="1431">
        <f t="shared" si="1"/>
        <v>0</v>
      </c>
      <c r="C45" s="1393"/>
      <c r="D45" s="1394"/>
      <c r="E45" s="1394"/>
      <c r="F45" s="1394"/>
      <c r="G45" s="1395"/>
      <c r="H45" s="1395"/>
      <c r="I45" s="1393"/>
      <c r="J45" s="1390"/>
      <c r="K45" s="1393"/>
      <c r="L45" s="1390"/>
      <c r="M45" s="1419">
        <f t="shared" si="2"/>
        <v>0</v>
      </c>
      <c r="N45" s="1393"/>
      <c r="O45" s="1394"/>
      <c r="P45" s="1390"/>
      <c r="Q45" s="1433">
        <f t="shared" si="3"/>
        <v>0</v>
      </c>
      <c r="R45" s="1393"/>
      <c r="S45" s="1394"/>
      <c r="T45" s="1390"/>
      <c r="U45" s="1393"/>
      <c r="V45" s="1427"/>
      <c r="W45" s="1393"/>
      <c r="X45" s="1390"/>
      <c r="Y45" s="1427"/>
      <c r="Z45" s="1441"/>
      <c r="AA45" s="1390"/>
      <c r="AB45" s="1441"/>
      <c r="AC45" s="1390"/>
      <c r="AD45" s="1442"/>
      <c r="AE45" s="1387"/>
      <c r="AF45" s="1387"/>
      <c r="AG45" s="1442"/>
      <c r="AH45" s="1387"/>
      <c r="AI45" s="1387"/>
      <c r="AJ45" s="1449"/>
      <c r="AK45" s="1436"/>
      <c r="AL45" s="1432"/>
      <c r="AM45" s="1450"/>
      <c r="AN45" s="1406"/>
      <c r="AO45" s="1449"/>
      <c r="AP45" s="1453"/>
      <c r="AQ45" s="1454"/>
      <c r="AR45" s="1459" t="str">
        <f t="shared" si="0"/>
        <v xml:space="preserve"> </v>
      </c>
      <c r="AS45" s="1320"/>
      <c r="AT45" s="1320"/>
      <c r="AU45" s="1320"/>
      <c r="AV45" s="1320"/>
      <c r="BJ45" s="1320"/>
      <c r="BK45" s="1320"/>
      <c r="BL45" s="1320"/>
      <c r="BM45" s="1320"/>
      <c r="BN45" s="1320"/>
      <c r="BO45" s="1320"/>
      <c r="BP45" s="1320"/>
      <c r="BQ45" s="1320"/>
      <c r="BR45" s="1320"/>
      <c r="BS45" s="1320"/>
      <c r="BT45" s="1464" t="str">
        <f t="shared" si="4"/>
        <v/>
      </c>
      <c r="BU45" s="1464" t="str">
        <f t="shared" si="5"/>
        <v/>
      </c>
      <c r="BV45" s="1464" t="str">
        <f t="shared" si="6"/>
        <v/>
      </c>
      <c r="BW45" s="1464" t="str">
        <f t="shared" si="7"/>
        <v/>
      </c>
      <c r="BX45" s="1464" t="str">
        <f t="shared" si="8"/>
        <v/>
      </c>
      <c r="BY45" s="1464" t="str">
        <f t="shared" si="9"/>
        <v/>
      </c>
      <c r="BZ45" s="1342" t="str">
        <f>IF(AND($N45+$R45&lt;&gt;0,OR($U45="",$V45="")),"No  olvide registrar datos en Pertinencia. ","")</f>
        <v/>
      </c>
      <c r="CA45" s="1338"/>
      <c r="CB45" s="1467">
        <f t="shared" si="11"/>
        <v>0</v>
      </c>
      <c r="CC45" s="1467">
        <f t="shared" si="12"/>
        <v>0</v>
      </c>
      <c r="CD45" s="1467">
        <f t="shared" si="13"/>
        <v>0</v>
      </c>
      <c r="CE45" s="1467">
        <f t="shared" si="14"/>
        <v>0</v>
      </c>
      <c r="CF45" s="1467">
        <f t="shared" si="15"/>
        <v>0</v>
      </c>
      <c r="CG45" s="1467" t="str">
        <f t="shared" si="16"/>
        <v/>
      </c>
      <c r="CH45" s="1467">
        <f t="shared" si="17"/>
        <v>0</v>
      </c>
      <c r="DC45" s="1334"/>
      <c r="DD45" s="1334"/>
    </row>
    <row r="46" spans="1:108" s="1322" customFormat="1" ht="11.25" x14ac:dyDescent="0.15">
      <c r="A46" s="1344" t="s">
        <v>80</v>
      </c>
      <c r="B46" s="1431">
        <f t="shared" si="1"/>
        <v>0</v>
      </c>
      <c r="C46" s="1393"/>
      <c r="D46" s="1394"/>
      <c r="E46" s="1394"/>
      <c r="F46" s="1394"/>
      <c r="G46" s="1395"/>
      <c r="H46" s="1395"/>
      <c r="I46" s="1393"/>
      <c r="J46" s="1390"/>
      <c r="K46" s="1393"/>
      <c r="L46" s="1390"/>
      <c r="M46" s="1419">
        <f t="shared" si="2"/>
        <v>0</v>
      </c>
      <c r="N46" s="1393"/>
      <c r="O46" s="1394"/>
      <c r="P46" s="1390"/>
      <c r="Q46" s="1433">
        <f t="shared" si="3"/>
        <v>0</v>
      </c>
      <c r="R46" s="1393"/>
      <c r="S46" s="1394"/>
      <c r="T46" s="1390"/>
      <c r="U46" s="1401"/>
      <c r="V46" s="1443"/>
      <c r="W46" s="1393"/>
      <c r="X46" s="1390"/>
      <c r="Y46" s="1427"/>
      <c r="Z46" s="1441"/>
      <c r="AA46" s="1390"/>
      <c r="AB46" s="1441"/>
      <c r="AC46" s="1390"/>
      <c r="AD46" s="1442"/>
      <c r="AE46" s="1387"/>
      <c r="AF46" s="1387"/>
      <c r="AG46" s="1442"/>
      <c r="AH46" s="1387"/>
      <c r="AI46" s="1387"/>
      <c r="AJ46" s="1449"/>
      <c r="AK46" s="1436"/>
      <c r="AL46" s="1432"/>
      <c r="AM46" s="1450"/>
      <c r="AN46" s="1406"/>
      <c r="AO46" s="1449"/>
      <c r="AP46" s="1453"/>
      <c r="AQ46" s="1454"/>
      <c r="AR46" s="1459" t="str">
        <f>$BT46&amp;" "&amp;$BU46&amp;""&amp;$BV46&amp;""&amp;$BW46&amp;""&amp;$BX46&amp;""&amp;$BY46</f>
        <v xml:space="preserve"> </v>
      </c>
      <c r="AS46" s="1320"/>
      <c r="AT46" s="1320"/>
      <c r="AU46" s="1320"/>
      <c r="AV46" s="1320"/>
      <c r="BJ46" s="1320"/>
      <c r="BK46" s="1320"/>
      <c r="BL46" s="1320"/>
      <c r="BM46" s="1320"/>
      <c r="BN46" s="1320"/>
      <c r="BO46" s="1320"/>
      <c r="BP46" s="1320"/>
      <c r="BQ46" s="1320"/>
      <c r="BR46" s="1320"/>
      <c r="BS46" s="1320"/>
      <c r="BT46" s="1464" t="str">
        <f t="shared" si="4"/>
        <v/>
      </c>
      <c r="BU46" s="1464" t="str">
        <f t="shared" si="5"/>
        <v/>
      </c>
      <c r="BV46" s="1464" t="str">
        <f t="shared" si="6"/>
        <v/>
      </c>
      <c r="BW46" s="1464" t="str">
        <f t="shared" si="7"/>
        <v/>
      </c>
      <c r="BX46" s="1464" t="str">
        <f t="shared" si="8"/>
        <v/>
      </c>
      <c r="BY46" s="1464" t="str">
        <f t="shared" si="9"/>
        <v/>
      </c>
      <c r="BZ46" s="1338"/>
      <c r="CA46" s="1338"/>
      <c r="CB46" s="1467">
        <f t="shared" si="11"/>
        <v>0</v>
      </c>
      <c r="CC46" s="1467">
        <f t="shared" si="12"/>
        <v>0</v>
      </c>
      <c r="CD46" s="1467">
        <f t="shared" si="13"/>
        <v>0</v>
      </c>
      <c r="CE46" s="1467">
        <f t="shared" si="14"/>
        <v>0</v>
      </c>
      <c r="CF46" s="1467">
        <f t="shared" si="15"/>
        <v>0</v>
      </c>
      <c r="CG46" s="1467" t="str">
        <f t="shared" si="16"/>
        <v/>
      </c>
      <c r="CH46" s="1341"/>
      <c r="DC46" s="1334"/>
      <c r="DD46" s="1334"/>
    </row>
    <row r="47" spans="1:108" s="1322" customFormat="1" ht="11.25" x14ac:dyDescent="0.15">
      <c r="A47" s="1344" t="s">
        <v>81</v>
      </c>
      <c r="B47" s="1431">
        <f t="shared" si="1"/>
        <v>342</v>
      </c>
      <c r="C47" s="1393"/>
      <c r="D47" s="1394">
        <v>3</v>
      </c>
      <c r="E47" s="1394">
        <v>30</v>
      </c>
      <c r="F47" s="1394">
        <v>75</v>
      </c>
      <c r="G47" s="1395">
        <v>234</v>
      </c>
      <c r="H47" s="1395"/>
      <c r="I47" s="1393"/>
      <c r="J47" s="1390">
        <v>342</v>
      </c>
      <c r="K47" s="1401"/>
      <c r="L47" s="1390">
        <v>342</v>
      </c>
      <c r="M47" s="1419">
        <f t="shared" si="2"/>
        <v>0</v>
      </c>
      <c r="N47" s="1393"/>
      <c r="O47" s="1394"/>
      <c r="P47" s="1390"/>
      <c r="Q47" s="1433">
        <f t="shared" si="3"/>
        <v>116</v>
      </c>
      <c r="R47" s="1393"/>
      <c r="S47" s="1394">
        <v>116</v>
      </c>
      <c r="T47" s="1390"/>
      <c r="U47" s="1393">
        <v>0</v>
      </c>
      <c r="V47" s="1427">
        <v>0</v>
      </c>
      <c r="W47" s="1393"/>
      <c r="X47" s="1390">
        <v>50</v>
      </c>
      <c r="Y47" s="1427"/>
      <c r="Z47" s="1441"/>
      <c r="AA47" s="1390">
        <v>8</v>
      </c>
      <c r="AB47" s="1441"/>
      <c r="AC47" s="1390">
        <v>82</v>
      </c>
      <c r="AD47" s="1442"/>
      <c r="AE47" s="1387"/>
      <c r="AF47" s="1387"/>
      <c r="AG47" s="1442"/>
      <c r="AH47" s="1387"/>
      <c r="AI47" s="1387"/>
      <c r="AJ47" s="1449"/>
      <c r="AK47" s="1436"/>
      <c r="AL47" s="1432"/>
      <c r="AM47" s="1450"/>
      <c r="AN47" s="1406"/>
      <c r="AO47" s="1449"/>
      <c r="AP47" s="1453"/>
      <c r="AQ47" s="1454"/>
      <c r="AR47" s="1459" t="str">
        <f t="shared" si="0"/>
        <v xml:space="preserve"> </v>
      </c>
      <c r="AS47" s="1320"/>
      <c r="AT47" s="1320"/>
      <c r="AU47" s="1320"/>
      <c r="AV47" s="1320"/>
      <c r="BJ47" s="1320"/>
      <c r="BK47" s="1320"/>
      <c r="BL47" s="1320"/>
      <c r="BM47" s="1320"/>
      <c r="BN47" s="1320"/>
      <c r="BO47" s="1320"/>
      <c r="BP47" s="1320"/>
      <c r="BQ47" s="1320"/>
      <c r="BR47" s="1320"/>
      <c r="BS47" s="1320"/>
      <c r="BT47" s="1464" t="str">
        <f t="shared" si="4"/>
        <v/>
      </c>
      <c r="BU47" s="1464" t="str">
        <f t="shared" si="5"/>
        <v/>
      </c>
      <c r="BV47" s="1464" t="str">
        <f t="shared" si="6"/>
        <v/>
      </c>
      <c r="BW47" s="1464" t="str">
        <f t="shared" si="7"/>
        <v/>
      </c>
      <c r="BX47" s="1464" t="str">
        <f t="shared" si="8"/>
        <v/>
      </c>
      <c r="BY47" s="1464" t="str">
        <f t="shared" si="9"/>
        <v/>
      </c>
      <c r="BZ47" s="1342" t="str">
        <f t="shared" si="10"/>
        <v/>
      </c>
      <c r="CA47" s="1338"/>
      <c r="CB47" s="1467">
        <f t="shared" si="11"/>
        <v>0</v>
      </c>
      <c r="CC47" s="1467">
        <f t="shared" si="12"/>
        <v>0</v>
      </c>
      <c r="CD47" s="1467">
        <f t="shared" si="13"/>
        <v>0</v>
      </c>
      <c r="CE47" s="1467">
        <f t="shared" si="14"/>
        <v>0</v>
      </c>
      <c r="CF47" s="1467">
        <f t="shared" si="15"/>
        <v>0</v>
      </c>
      <c r="CG47" s="1467">
        <f t="shared" si="16"/>
        <v>0</v>
      </c>
      <c r="CH47" s="1467">
        <f t="shared" si="17"/>
        <v>0</v>
      </c>
      <c r="DC47" s="1334"/>
      <c r="DD47" s="1334"/>
    </row>
    <row r="48" spans="1:108" s="1322" customFormat="1" ht="21" x14ac:dyDescent="0.15">
      <c r="A48" s="1364" t="s">
        <v>82</v>
      </c>
      <c r="B48" s="1431">
        <f t="shared" si="1"/>
        <v>250</v>
      </c>
      <c r="C48" s="1393"/>
      <c r="D48" s="1394">
        <v>1</v>
      </c>
      <c r="E48" s="1394">
        <v>1</v>
      </c>
      <c r="F48" s="1394">
        <v>4</v>
      </c>
      <c r="G48" s="1395">
        <v>219</v>
      </c>
      <c r="H48" s="1395">
        <v>25</v>
      </c>
      <c r="I48" s="1393">
        <v>1</v>
      </c>
      <c r="J48" s="1390">
        <v>249</v>
      </c>
      <c r="K48" s="1393"/>
      <c r="L48" s="1390">
        <v>250</v>
      </c>
      <c r="M48" s="1419">
        <f t="shared" si="2"/>
        <v>0</v>
      </c>
      <c r="N48" s="1393"/>
      <c r="O48" s="1394"/>
      <c r="P48" s="1390"/>
      <c r="Q48" s="1433">
        <f t="shared" si="3"/>
        <v>105</v>
      </c>
      <c r="R48" s="1393">
        <v>62</v>
      </c>
      <c r="S48" s="1394">
        <v>43</v>
      </c>
      <c r="T48" s="1390"/>
      <c r="U48" s="1393">
        <v>47</v>
      </c>
      <c r="V48" s="1427">
        <v>0</v>
      </c>
      <c r="W48" s="1393"/>
      <c r="X48" s="1390">
        <v>56</v>
      </c>
      <c r="Y48" s="1427"/>
      <c r="Z48" s="1441"/>
      <c r="AA48" s="1390"/>
      <c r="AB48" s="1441"/>
      <c r="AC48" s="1390">
        <v>30</v>
      </c>
      <c r="AD48" s="1442"/>
      <c r="AE48" s="1387"/>
      <c r="AF48" s="1387"/>
      <c r="AG48" s="1442"/>
      <c r="AH48" s="1387"/>
      <c r="AI48" s="1387"/>
      <c r="AJ48" s="1449"/>
      <c r="AK48" s="1436"/>
      <c r="AL48" s="1432"/>
      <c r="AM48" s="1450"/>
      <c r="AN48" s="1406"/>
      <c r="AO48" s="1449"/>
      <c r="AP48" s="1453"/>
      <c r="AQ48" s="1454"/>
      <c r="AR48" s="1459" t="str">
        <f t="shared" si="0"/>
        <v xml:space="preserve"> </v>
      </c>
      <c r="AS48" s="1320"/>
      <c r="AT48" s="1320"/>
      <c r="AU48" s="1320"/>
      <c r="AV48" s="1320"/>
      <c r="BJ48" s="1320"/>
      <c r="BK48" s="1320"/>
      <c r="BL48" s="1320"/>
      <c r="BM48" s="1320"/>
      <c r="BN48" s="1320"/>
      <c r="BO48" s="1320"/>
      <c r="BP48" s="1320"/>
      <c r="BQ48" s="1320"/>
      <c r="BR48" s="1320"/>
      <c r="BS48" s="1320"/>
      <c r="BT48" s="1464" t="str">
        <f t="shared" si="4"/>
        <v/>
      </c>
      <c r="BU48" s="1464" t="str">
        <f t="shared" si="5"/>
        <v/>
      </c>
      <c r="BV48" s="1464" t="str">
        <f t="shared" si="6"/>
        <v/>
      </c>
      <c r="BW48" s="1464" t="str">
        <f t="shared" si="7"/>
        <v/>
      </c>
      <c r="BX48" s="1464" t="str">
        <f t="shared" si="8"/>
        <v/>
      </c>
      <c r="BY48" s="1464" t="str">
        <f t="shared" si="9"/>
        <v/>
      </c>
      <c r="BZ48" s="1342" t="str">
        <f t="shared" si="10"/>
        <v/>
      </c>
      <c r="CA48" s="1338"/>
      <c r="CB48" s="1467">
        <f t="shared" si="11"/>
        <v>0</v>
      </c>
      <c r="CC48" s="1467">
        <f t="shared" si="12"/>
        <v>0</v>
      </c>
      <c r="CD48" s="1467">
        <f t="shared" si="13"/>
        <v>0</v>
      </c>
      <c r="CE48" s="1467">
        <f t="shared" si="14"/>
        <v>0</v>
      </c>
      <c r="CF48" s="1467">
        <f t="shared" si="15"/>
        <v>0</v>
      </c>
      <c r="CG48" s="1467">
        <f t="shared" si="16"/>
        <v>0</v>
      </c>
      <c r="CH48" s="1467">
        <f t="shared" si="17"/>
        <v>0</v>
      </c>
      <c r="DC48" s="1334"/>
      <c r="DD48" s="1334"/>
    </row>
    <row r="49" spans="1:108" s="1322" customFormat="1" ht="21" x14ac:dyDescent="0.15">
      <c r="A49" s="1364" t="s">
        <v>83</v>
      </c>
      <c r="B49" s="1431">
        <f t="shared" si="1"/>
        <v>192</v>
      </c>
      <c r="C49" s="1393"/>
      <c r="D49" s="1394"/>
      <c r="E49" s="1394">
        <v>1</v>
      </c>
      <c r="F49" s="1394">
        <v>11</v>
      </c>
      <c r="G49" s="1395">
        <v>171</v>
      </c>
      <c r="H49" s="1395">
        <v>9</v>
      </c>
      <c r="I49" s="1393"/>
      <c r="J49" s="1390">
        <v>192</v>
      </c>
      <c r="K49" s="1401"/>
      <c r="L49" s="1390">
        <v>192</v>
      </c>
      <c r="M49" s="1419">
        <f t="shared" si="2"/>
        <v>0</v>
      </c>
      <c r="N49" s="1393"/>
      <c r="O49" s="1394"/>
      <c r="P49" s="1390"/>
      <c r="Q49" s="1433">
        <f t="shared" si="3"/>
        <v>75</v>
      </c>
      <c r="R49" s="1393"/>
      <c r="S49" s="1394">
        <v>75</v>
      </c>
      <c r="T49" s="1390"/>
      <c r="U49" s="1393"/>
      <c r="V49" s="1427"/>
      <c r="W49" s="1393"/>
      <c r="X49" s="1390">
        <v>27</v>
      </c>
      <c r="Y49" s="1427"/>
      <c r="Z49" s="1441"/>
      <c r="AA49" s="1390">
        <v>1</v>
      </c>
      <c r="AB49" s="1441"/>
      <c r="AC49" s="1390">
        <v>22</v>
      </c>
      <c r="AD49" s="1442"/>
      <c r="AE49" s="1387"/>
      <c r="AF49" s="1387"/>
      <c r="AG49" s="1442"/>
      <c r="AH49" s="1387"/>
      <c r="AI49" s="1387"/>
      <c r="AJ49" s="1449"/>
      <c r="AK49" s="1436"/>
      <c r="AL49" s="1432"/>
      <c r="AM49" s="1450"/>
      <c r="AN49" s="1406"/>
      <c r="AO49" s="1449"/>
      <c r="AP49" s="1453"/>
      <c r="AQ49" s="1454"/>
      <c r="AR49" s="1459" t="str">
        <f t="shared" si="0"/>
        <v xml:space="preserve"> </v>
      </c>
      <c r="AS49" s="1320"/>
      <c r="AT49" s="1320"/>
      <c r="AU49" s="1320"/>
      <c r="AV49" s="1320"/>
      <c r="BJ49" s="1320"/>
      <c r="BK49" s="1320"/>
      <c r="BL49" s="1320"/>
      <c r="BM49" s="1320"/>
      <c r="BN49" s="1320"/>
      <c r="BO49" s="1320"/>
      <c r="BP49" s="1320"/>
      <c r="BQ49" s="1320"/>
      <c r="BR49" s="1320"/>
      <c r="BS49" s="1320"/>
      <c r="BT49" s="1464" t="str">
        <f t="shared" si="4"/>
        <v/>
      </c>
      <c r="BU49" s="1464" t="str">
        <f t="shared" si="5"/>
        <v/>
      </c>
      <c r="BV49" s="1464" t="str">
        <f t="shared" si="6"/>
        <v/>
      </c>
      <c r="BW49" s="1464" t="str">
        <f t="shared" si="7"/>
        <v/>
      </c>
      <c r="BX49" s="1464" t="str">
        <f t="shared" si="8"/>
        <v/>
      </c>
      <c r="BY49" s="1464" t="str">
        <f t="shared" si="9"/>
        <v/>
      </c>
      <c r="BZ49" s="1342" t="str">
        <f t="shared" si="10"/>
        <v/>
      </c>
      <c r="CA49" s="1338"/>
      <c r="CB49" s="1467">
        <f t="shared" si="11"/>
        <v>0</v>
      </c>
      <c r="CC49" s="1467">
        <f t="shared" si="12"/>
        <v>0</v>
      </c>
      <c r="CD49" s="1467">
        <f t="shared" si="13"/>
        <v>0</v>
      </c>
      <c r="CE49" s="1467">
        <f t="shared" si="14"/>
        <v>0</v>
      </c>
      <c r="CF49" s="1467">
        <f t="shared" si="15"/>
        <v>0</v>
      </c>
      <c r="CG49" s="1467">
        <f t="shared" si="16"/>
        <v>0</v>
      </c>
      <c r="CH49" s="1467">
        <f t="shared" si="17"/>
        <v>0</v>
      </c>
      <c r="DC49" s="1334"/>
      <c r="DD49" s="1334"/>
    </row>
    <row r="50" spans="1:108" s="1322" customFormat="1" ht="11.25" customHeight="1" x14ac:dyDescent="0.15">
      <c r="A50" s="1344" t="s">
        <v>84</v>
      </c>
      <c r="B50" s="1431">
        <f t="shared" si="1"/>
        <v>328</v>
      </c>
      <c r="C50" s="1393">
        <v>45</v>
      </c>
      <c r="D50" s="1394">
        <v>8</v>
      </c>
      <c r="E50" s="1394">
        <v>6</v>
      </c>
      <c r="F50" s="1394">
        <v>5</v>
      </c>
      <c r="G50" s="1395">
        <v>149</v>
      </c>
      <c r="H50" s="1395">
        <v>115</v>
      </c>
      <c r="I50" s="1393">
        <v>53</v>
      </c>
      <c r="J50" s="1390">
        <v>275</v>
      </c>
      <c r="K50" s="1393">
        <v>164</v>
      </c>
      <c r="L50" s="1390">
        <v>164</v>
      </c>
      <c r="M50" s="1419">
        <f t="shared" si="2"/>
        <v>21</v>
      </c>
      <c r="N50" s="1393">
        <v>8</v>
      </c>
      <c r="O50" s="1394">
        <v>10</v>
      </c>
      <c r="P50" s="1390">
        <v>3</v>
      </c>
      <c r="Q50" s="1433">
        <f t="shared" si="3"/>
        <v>107</v>
      </c>
      <c r="R50" s="1393">
        <v>27</v>
      </c>
      <c r="S50" s="1394">
        <v>41</v>
      </c>
      <c r="T50" s="1390">
        <v>39</v>
      </c>
      <c r="U50" s="1393">
        <v>23</v>
      </c>
      <c r="V50" s="1427">
        <v>0</v>
      </c>
      <c r="W50" s="1393">
        <v>13</v>
      </c>
      <c r="X50" s="1390">
        <v>43</v>
      </c>
      <c r="Y50" s="1427"/>
      <c r="Z50" s="1441">
        <v>3</v>
      </c>
      <c r="AA50" s="1390"/>
      <c r="AB50" s="1441">
        <v>14</v>
      </c>
      <c r="AC50" s="1390">
        <v>28</v>
      </c>
      <c r="AD50" s="1442"/>
      <c r="AE50" s="1387">
        <v>45</v>
      </c>
      <c r="AF50" s="1387"/>
      <c r="AG50" s="1442"/>
      <c r="AH50" s="1387"/>
      <c r="AI50" s="1387"/>
      <c r="AJ50" s="1449"/>
      <c r="AK50" s="1436"/>
      <c r="AL50" s="1432"/>
      <c r="AM50" s="1450"/>
      <c r="AN50" s="1406"/>
      <c r="AO50" s="1449"/>
      <c r="AP50" s="1453"/>
      <c r="AQ50" s="1454"/>
      <c r="AR50" s="1459" t="str">
        <f>$BT50&amp;" "&amp;$BU50&amp;""&amp;$BV50&amp;""&amp;$BW50&amp;""&amp;$BX50&amp;""&amp;$BY50&amp;""&amp;$BZ50&amp;""&amp;$CA50</f>
        <v xml:space="preserve"> </v>
      </c>
      <c r="AS50" s="1320"/>
      <c r="AT50" s="1320"/>
      <c r="AU50" s="1320"/>
      <c r="AV50" s="1320"/>
      <c r="BJ50" s="1320"/>
      <c r="BK50" s="1320"/>
      <c r="BL50" s="1320"/>
      <c r="BM50" s="1320"/>
      <c r="BN50" s="1320"/>
      <c r="BO50" s="1320"/>
      <c r="BP50" s="1320"/>
      <c r="BQ50" s="1320"/>
      <c r="BR50" s="1320"/>
      <c r="BS50" s="1320"/>
      <c r="BT50" s="1464" t="str">
        <f t="shared" si="4"/>
        <v/>
      </c>
      <c r="BU50" s="1464" t="str">
        <f t="shared" si="5"/>
        <v/>
      </c>
      <c r="BV50" s="1464" t="str">
        <f t="shared" si="6"/>
        <v/>
      </c>
      <c r="BW50" s="1464" t="str">
        <f t="shared" si="7"/>
        <v/>
      </c>
      <c r="BX50" s="1464" t="str">
        <f t="shared" si="8"/>
        <v/>
      </c>
      <c r="BY50" s="1464" t="str">
        <f t="shared" si="9"/>
        <v/>
      </c>
      <c r="BZ50" s="1342" t="str">
        <f t="shared" si="10"/>
        <v/>
      </c>
      <c r="CA50" s="1342" t="str">
        <f>IF(AND($AK50&lt;&gt;0,($B83="")),"No olvide registrar si algunas de estas compras de servicio corresponden al Programa de Resolutividad. ","")</f>
        <v/>
      </c>
      <c r="CB50" s="1467">
        <f t="shared" si="11"/>
        <v>0</v>
      </c>
      <c r="CC50" s="1467">
        <f t="shared" si="12"/>
        <v>0</v>
      </c>
      <c r="CD50" s="1467">
        <f t="shared" si="13"/>
        <v>0</v>
      </c>
      <c r="CE50" s="1467">
        <f t="shared" si="14"/>
        <v>0</v>
      </c>
      <c r="CF50" s="1467">
        <f t="shared" si="15"/>
        <v>0</v>
      </c>
      <c r="CG50" s="1467">
        <f t="shared" si="16"/>
        <v>0</v>
      </c>
      <c r="CH50" s="1467">
        <f t="shared" si="17"/>
        <v>0</v>
      </c>
      <c r="CI50" s="1467">
        <f>IF(AND($AK50&lt;&gt;0,($B83="")),1,0)</f>
        <v>0</v>
      </c>
      <c r="DC50" s="1334"/>
      <c r="DD50" s="1334"/>
    </row>
    <row r="51" spans="1:108" s="1322" customFormat="1" ht="11.25" customHeight="1" x14ac:dyDescent="0.15">
      <c r="A51" s="1344" t="s">
        <v>85</v>
      </c>
      <c r="B51" s="1431">
        <f t="shared" si="1"/>
        <v>0</v>
      </c>
      <c r="C51" s="1393"/>
      <c r="D51" s="1394"/>
      <c r="E51" s="1394"/>
      <c r="F51" s="1394"/>
      <c r="G51" s="1395"/>
      <c r="H51" s="1395"/>
      <c r="I51" s="1393"/>
      <c r="J51" s="1390"/>
      <c r="K51" s="1393"/>
      <c r="L51" s="1390"/>
      <c r="M51" s="1419">
        <f t="shared" si="2"/>
        <v>0</v>
      </c>
      <c r="N51" s="1393"/>
      <c r="O51" s="1394"/>
      <c r="P51" s="1390"/>
      <c r="Q51" s="1433">
        <f t="shared" si="3"/>
        <v>0</v>
      </c>
      <c r="R51" s="1393"/>
      <c r="S51" s="1394"/>
      <c r="T51" s="1390"/>
      <c r="U51" s="1393">
        <v>0</v>
      </c>
      <c r="V51" s="1427">
        <v>0</v>
      </c>
      <c r="W51" s="1393"/>
      <c r="X51" s="1390"/>
      <c r="Y51" s="1427"/>
      <c r="Z51" s="1441"/>
      <c r="AA51" s="1390"/>
      <c r="AB51" s="1441"/>
      <c r="AC51" s="1390"/>
      <c r="AD51" s="1442"/>
      <c r="AE51" s="1387"/>
      <c r="AF51" s="1387"/>
      <c r="AG51" s="1442"/>
      <c r="AH51" s="1387"/>
      <c r="AI51" s="1387"/>
      <c r="AJ51" s="1449"/>
      <c r="AK51" s="1436"/>
      <c r="AL51" s="1432"/>
      <c r="AM51" s="1450"/>
      <c r="AN51" s="1406"/>
      <c r="AO51" s="1449"/>
      <c r="AP51" s="1453"/>
      <c r="AQ51" s="1454"/>
      <c r="AR51" s="1459" t="str">
        <f>$BT51&amp;" "&amp;$BU51&amp;""&amp;$BV51&amp;""&amp;$BW51&amp;""&amp;$BX51&amp;""&amp;$BY51&amp;""&amp;$BZ51&amp;""&amp;$CA51</f>
        <v xml:space="preserve"> </v>
      </c>
      <c r="AS51" s="1320"/>
      <c r="AT51" s="1320"/>
      <c r="AU51" s="1320"/>
      <c r="AV51" s="1320"/>
      <c r="BJ51" s="1320"/>
      <c r="BK51" s="1320"/>
      <c r="BL51" s="1320"/>
      <c r="BM51" s="1320"/>
      <c r="BN51" s="1320"/>
      <c r="BO51" s="1320"/>
      <c r="BP51" s="1320"/>
      <c r="BQ51" s="1320"/>
      <c r="BR51" s="1320"/>
      <c r="BS51" s="1320"/>
      <c r="BT51" s="1464" t="str">
        <f t="shared" si="4"/>
        <v/>
      </c>
      <c r="BU51" s="1464" t="str">
        <f t="shared" si="5"/>
        <v/>
      </c>
      <c r="BV51" s="1464" t="str">
        <f t="shared" si="6"/>
        <v/>
      </c>
      <c r="BW51" s="1464" t="str">
        <f t="shared" si="7"/>
        <v/>
      </c>
      <c r="BX51" s="1464" t="str">
        <f t="shared" si="8"/>
        <v/>
      </c>
      <c r="BY51" s="1464" t="str">
        <f t="shared" si="9"/>
        <v/>
      </c>
      <c r="BZ51" s="1342" t="str">
        <f t="shared" si="10"/>
        <v/>
      </c>
      <c r="CA51" s="1342" t="str">
        <f>IF(AND($AK51&lt;&gt;0,($B83="")),"No olvide registrar si algunas de estas compras de servicio corresponden al Programa de Resolutividad. ","")</f>
        <v/>
      </c>
      <c r="CB51" s="1467">
        <f t="shared" si="11"/>
        <v>0</v>
      </c>
      <c r="CC51" s="1467">
        <f t="shared" si="12"/>
        <v>0</v>
      </c>
      <c r="CD51" s="1467">
        <f t="shared" si="13"/>
        <v>0</v>
      </c>
      <c r="CE51" s="1467">
        <f t="shared" si="14"/>
        <v>0</v>
      </c>
      <c r="CF51" s="1467">
        <f t="shared" si="15"/>
        <v>0</v>
      </c>
      <c r="CG51" s="1467" t="str">
        <f t="shared" si="16"/>
        <v/>
      </c>
      <c r="CH51" s="1467">
        <f t="shared" si="17"/>
        <v>0</v>
      </c>
      <c r="CI51" s="1467">
        <f>IF(AND($AK51&lt;&gt;0,($B83="")),1,0)</f>
        <v>0</v>
      </c>
      <c r="DC51" s="1334"/>
      <c r="DD51" s="1334"/>
    </row>
    <row r="52" spans="1:108" s="1322" customFormat="1" ht="11.25" customHeight="1" x14ac:dyDescent="0.15">
      <c r="A52" s="1344" t="s">
        <v>86</v>
      </c>
      <c r="B52" s="1431">
        <f t="shared" si="1"/>
        <v>253</v>
      </c>
      <c r="C52" s="1393">
        <v>71</v>
      </c>
      <c r="D52" s="1394">
        <v>22</v>
      </c>
      <c r="E52" s="1394">
        <v>10</v>
      </c>
      <c r="F52" s="1394">
        <v>6</v>
      </c>
      <c r="G52" s="1395">
        <v>57</v>
      </c>
      <c r="H52" s="1395">
        <v>87</v>
      </c>
      <c r="I52" s="1393">
        <v>93</v>
      </c>
      <c r="J52" s="1390">
        <v>160</v>
      </c>
      <c r="K52" s="1393">
        <v>141</v>
      </c>
      <c r="L52" s="1390">
        <v>112</v>
      </c>
      <c r="M52" s="1419">
        <f t="shared" si="2"/>
        <v>30</v>
      </c>
      <c r="N52" s="1393">
        <v>17</v>
      </c>
      <c r="O52" s="1394">
        <v>9</v>
      </c>
      <c r="P52" s="1390">
        <v>4</v>
      </c>
      <c r="Q52" s="1433">
        <f t="shared" si="3"/>
        <v>85</v>
      </c>
      <c r="R52" s="1393">
        <v>26</v>
      </c>
      <c r="S52" s="1394">
        <v>51</v>
      </c>
      <c r="T52" s="1390">
        <v>8</v>
      </c>
      <c r="U52" s="1393">
        <v>0</v>
      </c>
      <c r="V52" s="1427">
        <v>0</v>
      </c>
      <c r="W52" s="1393">
        <v>25</v>
      </c>
      <c r="X52" s="1390">
        <v>43</v>
      </c>
      <c r="Y52" s="1427"/>
      <c r="Z52" s="1441">
        <v>1</v>
      </c>
      <c r="AA52" s="1390"/>
      <c r="AB52" s="1441">
        <v>8</v>
      </c>
      <c r="AC52" s="1390">
        <v>5</v>
      </c>
      <c r="AD52" s="1442"/>
      <c r="AE52" s="1387"/>
      <c r="AF52" s="1387"/>
      <c r="AG52" s="1442"/>
      <c r="AH52" s="1387"/>
      <c r="AI52" s="1387"/>
      <c r="AJ52" s="1449"/>
      <c r="AK52" s="1436"/>
      <c r="AL52" s="1432"/>
      <c r="AM52" s="1450"/>
      <c r="AN52" s="1406"/>
      <c r="AO52" s="1449"/>
      <c r="AP52" s="1453"/>
      <c r="AQ52" s="1454"/>
      <c r="AR52" s="1459" t="str">
        <f>$BT52&amp;" "&amp;$BU52&amp;""&amp;$BV52&amp;""&amp;$BW52&amp;""&amp;$BX52&amp;""&amp;$BY52&amp;""&amp;$BZ52&amp;""&amp;$CA52</f>
        <v xml:space="preserve"> </v>
      </c>
      <c r="AS52" s="1320"/>
      <c r="AT52" s="1320"/>
      <c r="AU52" s="1320"/>
      <c r="AV52" s="1320"/>
      <c r="BJ52" s="1320"/>
      <c r="BK52" s="1320"/>
      <c r="BL52" s="1320"/>
      <c r="BM52" s="1320"/>
      <c r="BN52" s="1320"/>
      <c r="BO52" s="1320"/>
      <c r="BP52" s="1320"/>
      <c r="BQ52" s="1320"/>
      <c r="BR52" s="1320"/>
      <c r="BS52" s="1320"/>
      <c r="BT52" s="1464" t="str">
        <f t="shared" si="4"/>
        <v/>
      </c>
      <c r="BU52" s="1464" t="str">
        <f t="shared" si="5"/>
        <v/>
      </c>
      <c r="BV52" s="1464" t="str">
        <f t="shared" si="6"/>
        <v/>
      </c>
      <c r="BW52" s="1464" t="str">
        <f t="shared" si="7"/>
        <v/>
      </c>
      <c r="BX52" s="1464" t="str">
        <f t="shared" si="8"/>
        <v/>
      </c>
      <c r="BY52" s="1464" t="str">
        <f t="shared" si="9"/>
        <v/>
      </c>
      <c r="BZ52" s="1342" t="str">
        <f t="shared" si="10"/>
        <v/>
      </c>
      <c r="CA52" s="1342" t="str">
        <f>IF(AND($AK52&lt;&gt;0,($B84="")),"No olvide registrar si algunas de estas compras de servicio corresponden al Programa de Resolutividad. ","")</f>
        <v/>
      </c>
      <c r="CB52" s="1467">
        <f t="shared" si="11"/>
        <v>0</v>
      </c>
      <c r="CC52" s="1467">
        <f t="shared" si="12"/>
        <v>0</v>
      </c>
      <c r="CD52" s="1467">
        <f t="shared" si="13"/>
        <v>0</v>
      </c>
      <c r="CE52" s="1467">
        <f t="shared" si="14"/>
        <v>0</v>
      </c>
      <c r="CF52" s="1467">
        <f t="shared" si="15"/>
        <v>0</v>
      </c>
      <c r="CG52" s="1467">
        <f t="shared" si="16"/>
        <v>0</v>
      </c>
      <c r="CH52" s="1467">
        <f t="shared" si="17"/>
        <v>0</v>
      </c>
      <c r="CI52" s="1467">
        <f>IF(AND($AK52&lt;&gt;0,($B84="")),1,0)</f>
        <v>0</v>
      </c>
      <c r="DC52" s="1334"/>
      <c r="DD52" s="1334"/>
    </row>
    <row r="53" spans="1:108" s="1322" customFormat="1" ht="11.25" x14ac:dyDescent="0.15">
      <c r="A53" s="1344" t="s">
        <v>87</v>
      </c>
      <c r="B53" s="1431">
        <f t="shared" si="1"/>
        <v>0</v>
      </c>
      <c r="C53" s="1401"/>
      <c r="D53" s="1402"/>
      <c r="E53" s="1394"/>
      <c r="F53" s="1394"/>
      <c r="G53" s="1395"/>
      <c r="H53" s="1395"/>
      <c r="I53" s="1401"/>
      <c r="J53" s="1390"/>
      <c r="K53" s="1393"/>
      <c r="L53" s="1390"/>
      <c r="M53" s="1444"/>
      <c r="N53" s="1401"/>
      <c r="O53" s="1402"/>
      <c r="P53" s="1403"/>
      <c r="Q53" s="1433">
        <f t="shared" si="3"/>
        <v>0</v>
      </c>
      <c r="R53" s="1393"/>
      <c r="S53" s="1394"/>
      <c r="T53" s="1390"/>
      <c r="U53" s="1393">
        <v>0</v>
      </c>
      <c r="V53" s="1427">
        <v>0</v>
      </c>
      <c r="W53" s="1401"/>
      <c r="X53" s="1390"/>
      <c r="Y53" s="1427"/>
      <c r="Z53" s="1444"/>
      <c r="AA53" s="1390"/>
      <c r="AB53" s="1444"/>
      <c r="AC53" s="1390"/>
      <c r="AD53" s="1442"/>
      <c r="AE53" s="1387"/>
      <c r="AF53" s="1387"/>
      <c r="AG53" s="1442"/>
      <c r="AH53" s="1387"/>
      <c r="AI53" s="1387"/>
      <c r="AJ53" s="1449"/>
      <c r="AK53" s="1436"/>
      <c r="AL53" s="1432"/>
      <c r="AM53" s="1450"/>
      <c r="AN53" s="1406"/>
      <c r="AO53" s="1449"/>
      <c r="AP53" s="1444"/>
      <c r="AQ53" s="1454"/>
      <c r="AR53" s="1459" t="str">
        <f>$BT53&amp;" "&amp;$BU53&amp;""&amp;$BV53&amp;""&amp;$BW53&amp;""&amp;$BX53&amp;""&amp;$BY53&amp;""&amp;$BZ53</f>
        <v xml:space="preserve"> </v>
      </c>
      <c r="AS53" s="1320"/>
      <c r="AT53" s="1320"/>
      <c r="AU53" s="1320"/>
      <c r="AV53" s="1320"/>
      <c r="BJ53" s="1320"/>
      <c r="BK53" s="1320"/>
      <c r="BL53" s="1320"/>
      <c r="BM53" s="1320"/>
      <c r="BN53" s="1320"/>
      <c r="BO53" s="1320"/>
      <c r="BP53" s="1320"/>
      <c r="BQ53" s="1320"/>
      <c r="BR53" s="1320"/>
      <c r="BS53" s="1320"/>
      <c r="BT53" s="1464" t="str">
        <f t="shared" si="4"/>
        <v/>
      </c>
      <c r="BU53" s="1464" t="str">
        <f t="shared" si="5"/>
        <v/>
      </c>
      <c r="BV53" s="1464" t="str">
        <f t="shared" si="6"/>
        <v/>
      </c>
      <c r="BW53" s="1464" t="str">
        <f t="shared" si="7"/>
        <v/>
      </c>
      <c r="BX53" s="1464" t="str">
        <f t="shared" si="8"/>
        <v/>
      </c>
      <c r="BY53" s="1464" t="str">
        <f t="shared" si="9"/>
        <v/>
      </c>
      <c r="BZ53" s="1342" t="str">
        <f t="shared" si="10"/>
        <v/>
      </c>
      <c r="CA53" s="1338"/>
      <c r="CB53" s="1467">
        <f t="shared" si="11"/>
        <v>0</v>
      </c>
      <c r="CC53" s="1467">
        <f t="shared" si="12"/>
        <v>0</v>
      </c>
      <c r="CD53" s="1467">
        <f t="shared" si="13"/>
        <v>0</v>
      </c>
      <c r="CE53" s="1467">
        <f t="shared" si="14"/>
        <v>0</v>
      </c>
      <c r="CF53" s="1467">
        <f t="shared" si="15"/>
        <v>0</v>
      </c>
      <c r="CG53" s="1467" t="str">
        <f t="shared" si="16"/>
        <v/>
      </c>
      <c r="CH53" s="1467">
        <f t="shared" si="17"/>
        <v>0</v>
      </c>
      <c r="DC53" s="1334"/>
      <c r="DD53" s="1334"/>
    </row>
    <row r="54" spans="1:108" s="1322" customFormat="1" ht="11.25" x14ac:dyDescent="0.15">
      <c r="A54" s="1344" t="s">
        <v>88</v>
      </c>
      <c r="B54" s="1431">
        <f t="shared" si="1"/>
        <v>361</v>
      </c>
      <c r="C54" s="1393">
        <v>86</v>
      </c>
      <c r="D54" s="1394">
        <v>43</v>
      </c>
      <c r="E54" s="1394">
        <v>12</v>
      </c>
      <c r="F54" s="1394">
        <v>11</v>
      </c>
      <c r="G54" s="1395">
        <v>159</v>
      </c>
      <c r="H54" s="1395">
        <v>50</v>
      </c>
      <c r="I54" s="1393">
        <v>129</v>
      </c>
      <c r="J54" s="1390">
        <v>232</v>
      </c>
      <c r="K54" s="1393">
        <v>159</v>
      </c>
      <c r="L54" s="1390">
        <v>202</v>
      </c>
      <c r="M54" s="1419">
        <f t="shared" si="2"/>
        <v>62</v>
      </c>
      <c r="N54" s="1393">
        <v>16</v>
      </c>
      <c r="O54" s="1394">
        <v>33</v>
      </c>
      <c r="P54" s="1390">
        <v>13</v>
      </c>
      <c r="Q54" s="1433">
        <f t="shared" si="3"/>
        <v>132</v>
      </c>
      <c r="R54" s="1393">
        <v>44</v>
      </c>
      <c r="S54" s="1394">
        <v>38</v>
      </c>
      <c r="T54" s="1390">
        <v>50</v>
      </c>
      <c r="U54" s="1393">
        <v>47</v>
      </c>
      <c r="V54" s="1427">
        <v>51</v>
      </c>
      <c r="W54" s="1393">
        <v>33</v>
      </c>
      <c r="X54" s="1390">
        <v>59</v>
      </c>
      <c r="Y54" s="1427"/>
      <c r="Z54" s="1441"/>
      <c r="AA54" s="1390">
        <v>22</v>
      </c>
      <c r="AB54" s="1441">
        <v>48</v>
      </c>
      <c r="AC54" s="1390">
        <v>57</v>
      </c>
      <c r="AD54" s="1442"/>
      <c r="AE54" s="1387"/>
      <c r="AF54" s="1387"/>
      <c r="AG54" s="1442"/>
      <c r="AH54" s="1387"/>
      <c r="AI54" s="1387"/>
      <c r="AJ54" s="1449"/>
      <c r="AK54" s="1436"/>
      <c r="AL54" s="1432"/>
      <c r="AM54" s="1450"/>
      <c r="AN54" s="1406"/>
      <c r="AO54" s="1449"/>
      <c r="AP54" s="1453"/>
      <c r="AQ54" s="1454"/>
      <c r="AR54" s="1459" t="str">
        <f>$BT54&amp;" "&amp;$BU54&amp;""&amp;$BV54&amp;""&amp;$BW54&amp;""&amp;$BX54&amp;""&amp;$BY54&amp;""&amp;$BZ54</f>
        <v xml:space="preserve"> </v>
      </c>
      <c r="AS54" s="1320"/>
      <c r="AT54" s="1320"/>
      <c r="AU54" s="1320"/>
      <c r="AV54" s="1320"/>
      <c r="BJ54" s="1320"/>
      <c r="BK54" s="1320"/>
      <c r="BL54" s="1320"/>
      <c r="BM54" s="1320"/>
      <c r="BN54" s="1320"/>
      <c r="BO54" s="1320"/>
      <c r="BP54" s="1320"/>
      <c r="BQ54" s="1320"/>
      <c r="BR54" s="1320"/>
      <c r="BS54" s="1320"/>
      <c r="BT54" s="1464" t="str">
        <f t="shared" si="4"/>
        <v/>
      </c>
      <c r="BU54" s="1464" t="str">
        <f t="shared" si="5"/>
        <v/>
      </c>
      <c r="BV54" s="1464" t="str">
        <f t="shared" si="6"/>
        <v/>
      </c>
      <c r="BW54" s="1464" t="str">
        <f t="shared" si="7"/>
        <v/>
      </c>
      <c r="BX54" s="1464" t="str">
        <f t="shared" si="8"/>
        <v/>
      </c>
      <c r="BY54" s="1464" t="str">
        <f t="shared" si="9"/>
        <v/>
      </c>
      <c r="BZ54" s="1342" t="str">
        <f t="shared" si="10"/>
        <v/>
      </c>
      <c r="CA54" s="1338"/>
      <c r="CB54" s="1467">
        <f t="shared" si="11"/>
        <v>0</v>
      </c>
      <c r="CC54" s="1467">
        <f t="shared" si="12"/>
        <v>0</v>
      </c>
      <c r="CD54" s="1467">
        <f t="shared" si="13"/>
        <v>0</v>
      </c>
      <c r="CE54" s="1467">
        <f t="shared" si="14"/>
        <v>0</v>
      </c>
      <c r="CF54" s="1467">
        <f t="shared" si="15"/>
        <v>0</v>
      </c>
      <c r="CG54" s="1467">
        <f t="shared" si="16"/>
        <v>0</v>
      </c>
      <c r="CH54" s="1467">
        <f t="shared" si="17"/>
        <v>0</v>
      </c>
      <c r="DC54" s="1334"/>
      <c r="DD54" s="1334"/>
    </row>
    <row r="55" spans="1:108" s="1322" customFormat="1" ht="11.25" x14ac:dyDescent="0.15">
      <c r="A55" s="1344" t="s">
        <v>89</v>
      </c>
      <c r="B55" s="1431">
        <f t="shared" si="1"/>
        <v>171</v>
      </c>
      <c r="C55" s="1393"/>
      <c r="D55" s="1394"/>
      <c r="E55" s="1394"/>
      <c r="F55" s="1394">
        <v>1</v>
      </c>
      <c r="G55" s="1395">
        <v>50</v>
      </c>
      <c r="H55" s="1395">
        <v>120</v>
      </c>
      <c r="I55" s="1393"/>
      <c r="J55" s="1390">
        <v>171</v>
      </c>
      <c r="K55" s="1393">
        <v>145</v>
      </c>
      <c r="L55" s="1390">
        <v>26</v>
      </c>
      <c r="M55" s="1419">
        <f t="shared" si="2"/>
        <v>0</v>
      </c>
      <c r="N55" s="1393"/>
      <c r="O55" s="1394"/>
      <c r="P55" s="1390"/>
      <c r="Q55" s="1433">
        <f t="shared" si="3"/>
        <v>52</v>
      </c>
      <c r="R55" s="1393">
        <v>24</v>
      </c>
      <c r="S55" s="1394">
        <v>22</v>
      </c>
      <c r="T55" s="1390">
        <v>6</v>
      </c>
      <c r="U55" s="1393">
        <v>5</v>
      </c>
      <c r="V55" s="1427">
        <v>16</v>
      </c>
      <c r="W55" s="1393"/>
      <c r="X55" s="1390">
        <v>18</v>
      </c>
      <c r="Y55" s="1427"/>
      <c r="Z55" s="1441"/>
      <c r="AA55" s="1390">
        <v>9</v>
      </c>
      <c r="AB55" s="1441"/>
      <c r="AC55" s="1390">
        <v>14</v>
      </c>
      <c r="AD55" s="1442"/>
      <c r="AE55" s="1387">
        <v>27</v>
      </c>
      <c r="AF55" s="1387"/>
      <c r="AG55" s="1442"/>
      <c r="AH55" s="1387"/>
      <c r="AI55" s="1387"/>
      <c r="AJ55" s="1449"/>
      <c r="AK55" s="1436"/>
      <c r="AL55" s="1432"/>
      <c r="AM55" s="1450"/>
      <c r="AN55" s="1406"/>
      <c r="AO55" s="1449"/>
      <c r="AP55" s="1453"/>
      <c r="AQ55" s="1454"/>
      <c r="AR55" s="1459" t="str">
        <f>$BT55&amp;" "&amp;$BU55&amp;""&amp;$BV55&amp;""&amp;$BW55&amp;""&amp;$BX55&amp;""&amp;$BY55&amp;""&amp;$BZ55</f>
        <v xml:space="preserve"> </v>
      </c>
      <c r="AS55" s="1320"/>
      <c r="AT55" s="1320"/>
      <c r="AU55" s="1320"/>
      <c r="AV55" s="1320"/>
      <c r="BJ55" s="1320"/>
      <c r="BK55" s="1320"/>
      <c r="BL55" s="1320"/>
      <c r="BM55" s="1320"/>
      <c r="BN55" s="1320"/>
      <c r="BO55" s="1320"/>
      <c r="BP55" s="1320"/>
      <c r="BQ55" s="1320"/>
      <c r="BR55" s="1320"/>
      <c r="BS55" s="1320"/>
      <c r="BT55" s="1464" t="str">
        <f t="shared" si="4"/>
        <v/>
      </c>
      <c r="BU55" s="1464" t="str">
        <f t="shared" si="5"/>
        <v/>
      </c>
      <c r="BV55" s="1464" t="str">
        <f t="shared" si="6"/>
        <v/>
      </c>
      <c r="BW55" s="1464" t="str">
        <f t="shared" si="7"/>
        <v/>
      </c>
      <c r="BX55" s="1464" t="str">
        <f t="shared" si="8"/>
        <v/>
      </c>
      <c r="BY55" s="1464" t="str">
        <f t="shared" si="9"/>
        <v/>
      </c>
      <c r="BZ55" s="1342" t="str">
        <f t="shared" si="10"/>
        <v/>
      </c>
      <c r="CA55" s="1338"/>
      <c r="CB55" s="1467">
        <f t="shared" si="11"/>
        <v>0</v>
      </c>
      <c r="CC55" s="1467">
        <f t="shared" si="12"/>
        <v>0</v>
      </c>
      <c r="CD55" s="1467">
        <f t="shared" si="13"/>
        <v>0</v>
      </c>
      <c r="CE55" s="1467">
        <f t="shared" si="14"/>
        <v>0</v>
      </c>
      <c r="CF55" s="1467">
        <f t="shared" si="15"/>
        <v>0</v>
      </c>
      <c r="CG55" s="1467">
        <f t="shared" si="16"/>
        <v>0</v>
      </c>
      <c r="CH55" s="1467">
        <f t="shared" si="17"/>
        <v>0</v>
      </c>
      <c r="DC55" s="1334"/>
      <c r="DD55" s="1334"/>
    </row>
    <row r="56" spans="1:108" s="1322" customFormat="1" ht="11.25" x14ac:dyDescent="0.15">
      <c r="A56" s="1365" t="s">
        <v>90</v>
      </c>
      <c r="B56" s="1407">
        <f t="shared" si="1"/>
        <v>0</v>
      </c>
      <c r="C56" s="1408"/>
      <c r="D56" s="1409"/>
      <c r="E56" s="1409"/>
      <c r="F56" s="1409"/>
      <c r="G56" s="1410"/>
      <c r="H56" s="1410"/>
      <c r="I56" s="1408"/>
      <c r="J56" s="1391"/>
      <c r="K56" s="1430"/>
      <c r="L56" s="1422"/>
      <c r="M56" s="1445">
        <f t="shared" si="2"/>
        <v>0</v>
      </c>
      <c r="N56" s="1408"/>
      <c r="O56" s="1409"/>
      <c r="P56" s="1391"/>
      <c r="Q56" s="1434">
        <f t="shared" si="3"/>
        <v>0</v>
      </c>
      <c r="R56" s="1408"/>
      <c r="S56" s="1409"/>
      <c r="T56" s="1391"/>
      <c r="U56" s="1408"/>
      <c r="V56" s="1428"/>
      <c r="W56" s="1396"/>
      <c r="X56" s="1397"/>
      <c r="Y56" s="1428"/>
      <c r="Z56" s="1423"/>
      <c r="AA56" s="1397"/>
      <c r="AB56" s="1423"/>
      <c r="AC56" s="1397"/>
      <c r="AD56" s="1442"/>
      <c r="AE56" s="1388"/>
      <c r="AF56" s="1388"/>
      <c r="AG56" s="1442"/>
      <c r="AH56" s="1388"/>
      <c r="AI56" s="1388"/>
      <c r="AJ56" s="1449"/>
      <c r="AK56" s="1436"/>
      <c r="AL56" s="1432"/>
      <c r="AM56" s="1450"/>
      <c r="AN56" s="1411"/>
      <c r="AO56" s="1449"/>
      <c r="AP56" s="1455"/>
      <c r="AQ56" s="1456"/>
      <c r="AR56" s="1459" t="str">
        <f>$BT56&amp;" "&amp;$BU56&amp;""&amp;$BV56&amp;""&amp;$BW56&amp;""&amp;$BX56&amp;""&amp;$BY56&amp;""&amp;$BZ56</f>
        <v xml:space="preserve"> </v>
      </c>
      <c r="AS56" s="1320"/>
      <c r="AT56" s="1320"/>
      <c r="AU56" s="1320"/>
      <c r="AV56" s="1320"/>
      <c r="BJ56" s="1320"/>
      <c r="BK56" s="1320"/>
      <c r="BL56" s="1320"/>
      <c r="BM56" s="1320"/>
      <c r="BN56" s="1320"/>
      <c r="BO56" s="1320"/>
      <c r="BP56" s="1320"/>
      <c r="BQ56" s="1320"/>
      <c r="BR56" s="1320"/>
      <c r="BS56" s="1320"/>
      <c r="BT56" s="1464" t="str">
        <f t="shared" si="4"/>
        <v/>
      </c>
      <c r="BU56" s="1464" t="str">
        <f t="shared" si="5"/>
        <v/>
      </c>
      <c r="BV56" s="1464" t="str">
        <f t="shared" si="6"/>
        <v/>
      </c>
      <c r="BW56" s="1464" t="str">
        <f t="shared" si="7"/>
        <v/>
      </c>
      <c r="BX56" s="1464" t="str">
        <f t="shared" si="8"/>
        <v/>
      </c>
      <c r="BY56" s="1464" t="str">
        <f t="shared" si="9"/>
        <v/>
      </c>
      <c r="BZ56" s="1342" t="str">
        <f t="shared" si="10"/>
        <v/>
      </c>
      <c r="CA56" s="1338"/>
      <c r="CB56" s="1467">
        <f t="shared" si="11"/>
        <v>0</v>
      </c>
      <c r="CC56" s="1467">
        <f t="shared" si="12"/>
        <v>0</v>
      </c>
      <c r="CD56" s="1467">
        <f t="shared" si="13"/>
        <v>0</v>
      </c>
      <c r="CE56" s="1467">
        <f t="shared" si="14"/>
        <v>0</v>
      </c>
      <c r="CF56" s="1467">
        <f t="shared" si="15"/>
        <v>0</v>
      </c>
      <c r="CG56" s="1467" t="str">
        <f t="shared" si="16"/>
        <v/>
      </c>
      <c r="CH56" s="1467">
        <f t="shared" si="17"/>
        <v>0</v>
      </c>
      <c r="DC56" s="1334"/>
      <c r="DD56" s="1334"/>
    </row>
    <row r="57" spans="1:108" s="1322" customFormat="1" ht="15" customHeight="1" x14ac:dyDescent="0.15">
      <c r="A57" s="1362" t="s">
        <v>40</v>
      </c>
      <c r="B57" s="1412">
        <f>SUM(B12:B56)</f>
        <v>3184</v>
      </c>
      <c r="C57" s="1421">
        <f t="shared" ref="C57:AC57" si="18">SUM(C12:C56)</f>
        <v>599</v>
      </c>
      <c r="D57" s="1414">
        <f t="shared" si="18"/>
        <v>140</v>
      </c>
      <c r="E57" s="1437">
        <f t="shared" si="18"/>
        <v>100</v>
      </c>
      <c r="F57" s="1415">
        <f t="shared" si="18"/>
        <v>157</v>
      </c>
      <c r="G57" s="1415">
        <f t="shared" si="18"/>
        <v>1542</v>
      </c>
      <c r="H57" s="1415">
        <f t="shared" si="18"/>
        <v>646</v>
      </c>
      <c r="I57" s="1421">
        <f t="shared" si="18"/>
        <v>749</v>
      </c>
      <c r="J57" s="1416">
        <f t="shared" si="18"/>
        <v>2435</v>
      </c>
      <c r="K57" s="1421">
        <f t="shared" si="18"/>
        <v>1174</v>
      </c>
      <c r="L57" s="1416">
        <f t="shared" si="18"/>
        <v>2010</v>
      </c>
      <c r="M57" s="1421">
        <f t="shared" si="18"/>
        <v>252</v>
      </c>
      <c r="N57" s="1421">
        <f t="shared" si="18"/>
        <v>135</v>
      </c>
      <c r="O57" s="1414">
        <f t="shared" si="18"/>
        <v>97</v>
      </c>
      <c r="P57" s="1429">
        <f t="shared" si="18"/>
        <v>20</v>
      </c>
      <c r="Q57" s="1413">
        <f t="shared" si="18"/>
        <v>1047</v>
      </c>
      <c r="R57" s="1421">
        <f t="shared" si="18"/>
        <v>294</v>
      </c>
      <c r="S57" s="1414">
        <f t="shared" si="18"/>
        <v>636</v>
      </c>
      <c r="T57" s="1416">
        <f t="shared" si="18"/>
        <v>117</v>
      </c>
      <c r="U57" s="1413">
        <f t="shared" si="18"/>
        <v>212</v>
      </c>
      <c r="V57" s="1429">
        <f t="shared" si="18"/>
        <v>86</v>
      </c>
      <c r="W57" s="1421">
        <f t="shared" si="18"/>
        <v>131</v>
      </c>
      <c r="X57" s="1416">
        <f t="shared" si="18"/>
        <v>437</v>
      </c>
      <c r="Y57" s="1429">
        <f t="shared" si="18"/>
        <v>363</v>
      </c>
      <c r="Z57" s="1421">
        <f t="shared" si="18"/>
        <v>4</v>
      </c>
      <c r="AA57" s="1416">
        <f t="shared" si="18"/>
        <v>111</v>
      </c>
      <c r="AB57" s="1421">
        <f t="shared" si="18"/>
        <v>134</v>
      </c>
      <c r="AC57" s="1416">
        <f t="shared" si="18"/>
        <v>307</v>
      </c>
      <c r="AD57" s="1446"/>
      <c r="AE57" s="1413">
        <f>SUM(AE12:AE56)</f>
        <v>193</v>
      </c>
      <c r="AF57" s="1421">
        <f>SUM(AF12:AF56)</f>
        <v>0</v>
      </c>
      <c r="AG57" s="1446"/>
      <c r="AH57" s="1413">
        <f>SUM(AH12:AH56)</f>
        <v>0</v>
      </c>
      <c r="AI57" s="1412">
        <f>SUM(AI12:AI56)</f>
        <v>0</v>
      </c>
      <c r="AJ57" s="1449"/>
      <c r="AK57" s="1413">
        <f>SUM(AK12:AK56)</f>
        <v>0</v>
      </c>
      <c r="AL57" s="1412">
        <f>SUM(AL12:AL56)</f>
        <v>0</v>
      </c>
      <c r="AM57" s="1446"/>
      <c r="AN57" s="1413">
        <f>SUM(AN12:AN56)</f>
        <v>0</v>
      </c>
      <c r="AO57" s="1446"/>
      <c r="AP57" s="1437">
        <f>SUM(AP12:AP56)</f>
        <v>0</v>
      </c>
      <c r="AQ57" s="1416">
        <f>SUM(AQ12:AQ56)</f>
        <v>0</v>
      </c>
      <c r="AR57" s="1459" t="str">
        <f>$BT57&amp;" "&amp;$BU57&amp;""&amp;$BV57&amp;""&amp;$BW57&amp;""&amp;$BX57&amp;""&amp;$BY57&amp;""&amp;$BZ57</f>
        <v xml:space="preserve"> </v>
      </c>
      <c r="AS57" s="1320"/>
      <c r="AT57" s="1320"/>
      <c r="AU57" s="1320"/>
      <c r="AV57" s="1320"/>
      <c r="BJ57" s="1320"/>
      <c r="BK57" s="1320"/>
      <c r="BL57" s="1320"/>
      <c r="BM57" s="1320"/>
      <c r="BN57" s="1320"/>
      <c r="BO57" s="1320"/>
      <c r="BP57" s="1320"/>
      <c r="BQ57" s="1320"/>
      <c r="BR57" s="1320"/>
      <c r="BS57" s="1320"/>
      <c r="BT57" s="1464" t="str">
        <f t="shared" si="4"/>
        <v/>
      </c>
      <c r="BU57" s="1464" t="str">
        <f t="shared" si="5"/>
        <v/>
      </c>
      <c r="BV57" s="1464" t="str">
        <f t="shared" si="6"/>
        <v/>
      </c>
      <c r="BW57" s="1464" t="str">
        <f t="shared" si="7"/>
        <v/>
      </c>
      <c r="BX57" s="1464" t="str">
        <f t="shared" si="8"/>
        <v/>
      </c>
      <c r="BY57" s="1464" t="str">
        <f t="shared" si="9"/>
        <v/>
      </c>
      <c r="BZ57" s="1342" t="str">
        <f t="shared" si="10"/>
        <v/>
      </c>
      <c r="CA57" s="1338"/>
      <c r="CB57" s="1467">
        <f t="shared" si="11"/>
        <v>0</v>
      </c>
      <c r="CC57" s="1467">
        <f t="shared" si="12"/>
        <v>0</v>
      </c>
      <c r="CD57" s="1467">
        <f t="shared" si="13"/>
        <v>0</v>
      </c>
      <c r="CE57" s="1467">
        <f t="shared" si="14"/>
        <v>0</v>
      </c>
      <c r="CF57" s="1467">
        <f t="shared" si="15"/>
        <v>0</v>
      </c>
      <c r="CG57" s="1467">
        <f t="shared" si="16"/>
        <v>0</v>
      </c>
      <c r="CH57" s="1467">
        <f t="shared" si="17"/>
        <v>0</v>
      </c>
      <c r="DC57" s="1334"/>
      <c r="DD57" s="1334"/>
    </row>
    <row r="58" spans="1:108" s="1322" customFormat="1" ht="30" customHeight="1" x14ac:dyDescent="0.2">
      <c r="A58" s="1366" t="s">
        <v>91</v>
      </c>
      <c r="B58" s="1366"/>
      <c r="C58" s="1366"/>
      <c r="D58" s="1366"/>
      <c r="E58" s="1366"/>
      <c r="F58" s="1366"/>
      <c r="G58" s="1366"/>
      <c r="H58" s="1366"/>
      <c r="I58" s="1366"/>
      <c r="J58" s="1341"/>
      <c r="K58" s="1341"/>
      <c r="L58" s="1341"/>
      <c r="M58" s="1328"/>
      <c r="N58" s="1328"/>
      <c r="O58" s="1320"/>
      <c r="P58" s="1320"/>
      <c r="Q58" s="1320"/>
      <c r="R58" s="1320"/>
      <c r="S58" s="1320"/>
      <c r="T58" s="1320"/>
      <c r="U58" s="1320"/>
      <c r="V58" s="1320"/>
      <c r="W58" s="1320"/>
      <c r="X58" s="1320"/>
      <c r="Y58" s="1320"/>
      <c r="Z58" s="1320"/>
      <c r="AA58" s="1320"/>
      <c r="AB58" s="1320"/>
      <c r="AC58" s="1328"/>
      <c r="AD58" s="1320"/>
      <c r="AE58" s="1320"/>
      <c r="AF58" s="1328"/>
      <c r="AG58" s="1320"/>
      <c r="AH58" s="1320"/>
      <c r="AI58" s="1328"/>
      <c r="AJ58" s="1320"/>
      <c r="AK58" s="1320"/>
      <c r="AL58" s="1328"/>
      <c r="AM58" s="1328"/>
      <c r="AN58" s="1328"/>
      <c r="AO58" s="1320"/>
      <c r="AP58" s="1320"/>
      <c r="AQ58" s="1320"/>
      <c r="AR58" s="1320"/>
      <c r="AS58" s="1320"/>
      <c r="AT58" s="1320"/>
      <c r="AU58" s="1320"/>
      <c r="AV58" s="1320"/>
      <c r="BJ58" s="1320"/>
      <c r="BK58" s="1320"/>
      <c r="BL58" s="1320"/>
      <c r="BM58" s="1320"/>
      <c r="BN58" s="1320"/>
      <c r="BO58" s="1320"/>
      <c r="BP58" s="1320"/>
      <c r="BQ58" s="1320"/>
      <c r="BR58" s="1320"/>
      <c r="BS58" s="1320"/>
      <c r="BT58" s="1320"/>
      <c r="BU58" s="1320"/>
      <c r="BV58" s="1320"/>
      <c r="BW58" s="1320"/>
      <c r="BX58" s="1320"/>
      <c r="BY58" s="1320"/>
      <c r="BZ58" s="1320"/>
      <c r="CA58" s="1320"/>
      <c r="CB58" s="1320"/>
      <c r="CC58" s="1320"/>
      <c r="CD58" s="1320"/>
      <c r="CE58" s="1320"/>
      <c r="CF58" s="1320"/>
      <c r="DC58" s="1334"/>
      <c r="DD58" s="1334"/>
    </row>
    <row r="59" spans="1:108" s="1322" customFormat="1" ht="14.25" customHeight="1" x14ac:dyDescent="0.1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1320"/>
      <c r="N59" s="1320"/>
      <c r="O59" s="1320"/>
      <c r="P59" s="1320"/>
      <c r="Q59" s="1320"/>
      <c r="R59" s="1320"/>
      <c r="S59" s="1320"/>
      <c r="T59" s="1320"/>
      <c r="U59" s="1320"/>
      <c r="V59" s="1320"/>
      <c r="W59" s="1320"/>
      <c r="X59" s="1320"/>
      <c r="Y59" s="1320"/>
      <c r="Z59" s="1320"/>
      <c r="AA59" s="1328"/>
      <c r="AB59" s="1320"/>
      <c r="AC59" s="1320"/>
      <c r="AD59" s="1328"/>
      <c r="AE59" s="1320"/>
      <c r="AF59" s="1320"/>
      <c r="AG59" s="1328"/>
      <c r="AH59" s="1320"/>
      <c r="AI59" s="1320"/>
      <c r="AJ59" s="1328"/>
      <c r="AK59" s="1320"/>
      <c r="AL59" s="1320"/>
      <c r="AM59" s="1320"/>
      <c r="AN59" s="1320"/>
      <c r="AO59" s="1320"/>
      <c r="AP59" s="1320"/>
      <c r="AQ59" s="1320"/>
      <c r="AR59" s="1325"/>
      <c r="AS59" s="1320"/>
      <c r="AT59" s="1320"/>
      <c r="AU59" s="1320"/>
      <c r="AV59" s="1320"/>
      <c r="BJ59" s="1320"/>
      <c r="BK59" s="1320"/>
      <c r="BL59" s="1320"/>
      <c r="BM59" s="1320"/>
      <c r="BN59" s="1320"/>
      <c r="BO59" s="1320"/>
      <c r="BP59" s="1320"/>
      <c r="BQ59" s="1320"/>
      <c r="BR59" s="1320"/>
      <c r="BS59" s="1320"/>
      <c r="BT59" s="1320"/>
      <c r="BU59" s="1320"/>
      <c r="BV59" s="1320"/>
      <c r="BW59" s="1320"/>
      <c r="BX59" s="1320"/>
      <c r="BY59" s="1320"/>
      <c r="BZ59" s="1320"/>
      <c r="CA59" s="1320"/>
      <c r="CB59" s="1320"/>
      <c r="CC59" s="1320"/>
      <c r="CD59" s="1320"/>
      <c r="CE59" s="1320"/>
      <c r="CF59" s="1320"/>
      <c r="DC59" s="1334"/>
      <c r="DD59" s="1334"/>
    </row>
    <row r="60" spans="1:108" s="1322" customFormat="1" x14ac:dyDescent="0.15">
      <c r="A60" s="1528"/>
      <c r="B60" s="1513"/>
      <c r="C60" s="1333" t="s">
        <v>97</v>
      </c>
      <c r="D60" s="1333" t="s">
        <v>30</v>
      </c>
      <c r="E60" s="1333" t="s">
        <v>31</v>
      </c>
      <c r="F60" s="1333" t="s">
        <v>32</v>
      </c>
      <c r="G60" s="1333" t="s">
        <v>33</v>
      </c>
      <c r="H60" s="1333" t="s">
        <v>34</v>
      </c>
      <c r="I60" s="1333" t="s">
        <v>98</v>
      </c>
      <c r="J60" s="1333" t="s">
        <v>39</v>
      </c>
      <c r="K60" s="1529"/>
      <c r="L60" s="1529"/>
      <c r="M60" s="1325"/>
      <c r="N60" s="1320"/>
      <c r="O60" s="1320"/>
      <c r="P60" s="1320"/>
      <c r="Q60" s="1320"/>
      <c r="R60" s="1320"/>
      <c r="S60" s="1320"/>
      <c r="T60" s="1320"/>
      <c r="U60" s="1320"/>
      <c r="V60" s="1320"/>
      <c r="W60" s="1320"/>
      <c r="X60" s="1320"/>
      <c r="Y60" s="1320"/>
      <c r="Z60" s="1320"/>
      <c r="AA60" s="1324"/>
      <c r="AB60" s="1320"/>
      <c r="AC60" s="1320"/>
      <c r="AD60" s="1328"/>
      <c r="AE60" s="1320"/>
      <c r="AF60" s="1320"/>
      <c r="AG60" s="1328"/>
      <c r="AH60" s="1320"/>
      <c r="AI60" s="1320"/>
      <c r="AJ60" s="1328"/>
      <c r="AK60" s="1320"/>
      <c r="AL60" s="1320"/>
      <c r="AM60" s="1320"/>
      <c r="AN60" s="1320"/>
      <c r="AO60" s="1325"/>
      <c r="AP60" s="1325"/>
      <c r="AQ60" s="1325"/>
      <c r="AR60" s="1325"/>
      <c r="AS60" s="1320"/>
      <c r="AT60" s="1320"/>
      <c r="AU60" s="1320"/>
      <c r="AV60" s="1320"/>
      <c r="BJ60" s="1320"/>
      <c r="BK60" s="1320"/>
      <c r="BL60" s="1320"/>
      <c r="BM60" s="1320"/>
      <c r="BN60" s="1320"/>
      <c r="BO60" s="1320"/>
      <c r="BP60" s="1320"/>
      <c r="BQ60" s="1320"/>
      <c r="BR60" s="1320"/>
      <c r="BS60" s="1320"/>
      <c r="BT60" s="1320"/>
      <c r="BU60" s="1320"/>
      <c r="BV60" s="1320"/>
      <c r="BW60" s="1320"/>
      <c r="BX60" s="1320"/>
      <c r="BY60" s="1320"/>
      <c r="BZ60" s="1320"/>
      <c r="CA60" s="1320"/>
      <c r="CB60" s="1320"/>
      <c r="CC60" s="1320"/>
      <c r="CD60" s="1320"/>
      <c r="CE60" s="1320"/>
      <c r="CF60" s="1320"/>
      <c r="DC60" s="1334"/>
      <c r="DD60" s="1334"/>
    </row>
    <row r="61" spans="1:108" s="1322" customFormat="1" ht="15" customHeight="1" x14ac:dyDescent="0.15">
      <c r="A61" s="1368" t="s">
        <v>99</v>
      </c>
      <c r="B61" s="1439">
        <f t="shared" ref="B61:B69" si="19">SUM(C61:H61)</f>
        <v>492</v>
      </c>
      <c r="C61" s="1386">
        <v>4</v>
      </c>
      <c r="D61" s="1386">
        <v>2</v>
      </c>
      <c r="E61" s="1386">
        <v>8</v>
      </c>
      <c r="F61" s="1386">
        <v>38</v>
      </c>
      <c r="G61" s="1386">
        <v>262</v>
      </c>
      <c r="H61" s="1386">
        <v>178</v>
      </c>
      <c r="I61" s="1386">
        <v>238</v>
      </c>
      <c r="J61" s="1386">
        <v>254</v>
      </c>
      <c r="K61" s="1386">
        <v>492</v>
      </c>
      <c r="L61" s="1386">
        <v>491</v>
      </c>
      <c r="M61" s="1459" t="str">
        <f t="shared" ref="M61:M70" si="20">$BT61&amp;" "&amp;$BU61&amp;""&amp;$BV61&amp;""</f>
        <v xml:space="preserve"> </v>
      </c>
      <c r="N61" s="1320"/>
      <c r="O61" s="1325"/>
      <c r="P61" s="1320"/>
      <c r="Q61" s="1325"/>
      <c r="R61" s="1325"/>
      <c r="S61" s="1325"/>
      <c r="T61" s="1325"/>
      <c r="U61" s="1325"/>
      <c r="V61" s="1325"/>
      <c r="W61" s="1325"/>
      <c r="X61" s="1325"/>
      <c r="Y61" s="1329"/>
      <c r="Z61" s="1320"/>
      <c r="AA61" s="1320"/>
      <c r="AB61" s="1320"/>
      <c r="AC61" s="1324"/>
      <c r="AD61" s="1324"/>
      <c r="AE61" s="1325"/>
      <c r="AF61" s="1325"/>
      <c r="AG61" s="1324"/>
      <c r="AH61" s="1332"/>
      <c r="AI61" s="1325"/>
      <c r="AJ61" s="1324"/>
      <c r="AK61" s="1332"/>
      <c r="AL61" s="1325"/>
      <c r="AM61" s="1325"/>
      <c r="AN61" s="1325"/>
      <c r="AO61" s="1324"/>
      <c r="AP61" s="1325"/>
      <c r="AQ61" s="1325"/>
      <c r="AR61" s="1325"/>
      <c r="AS61" s="1325"/>
      <c r="AT61" s="1325"/>
      <c r="AU61" s="1325"/>
      <c r="AV61" s="1320"/>
      <c r="BJ61" s="1320"/>
      <c r="BK61" s="1320"/>
      <c r="BL61" s="1320"/>
      <c r="BM61" s="1320"/>
      <c r="BN61" s="1320"/>
      <c r="BO61" s="1320"/>
      <c r="BP61" s="1320"/>
      <c r="BQ61" s="1320"/>
      <c r="BR61" s="1320"/>
      <c r="BS61" s="1320"/>
      <c r="BT61" s="1464" t="str">
        <f>IF($B61&lt;&gt;($I61+$J61)," El número de consultas según sexo NO puede ser diferente al Total.","")</f>
        <v/>
      </c>
      <c r="BU61" s="1464" t="str">
        <f>IF($B61=0,"",IF(($K61)="",IF($B61="",""," No olvide escribir la columna Beneficiarios."),""))</f>
        <v/>
      </c>
      <c r="BV61" s="1464" t="str">
        <f>IF($B61&lt;($K61)," El número de Beneficiarios NO puede ser mayor que el Total.","")</f>
        <v/>
      </c>
      <c r="BW61" s="1320"/>
      <c r="BX61" s="1320"/>
      <c r="BY61" s="1320"/>
      <c r="BZ61" s="1320"/>
      <c r="CA61" s="1320"/>
      <c r="CB61" s="1382">
        <f>IF($B61&lt;&gt;($I61+$J61),1,0)</f>
        <v>0</v>
      </c>
      <c r="CC61" s="1382">
        <f>IF($B61&lt;($K61),1,0)</f>
        <v>0</v>
      </c>
      <c r="CD61" s="1382">
        <f>IF($B61=0,"",IF(($K61)="",IF($B61="","",1),0))</f>
        <v>0</v>
      </c>
      <c r="CE61" s="1320"/>
      <c r="CF61" s="1320"/>
      <c r="DC61" s="1334"/>
      <c r="DD61" s="1334"/>
    </row>
    <row r="62" spans="1:108" s="1322" customFormat="1" ht="15" customHeight="1" x14ac:dyDescent="0.15">
      <c r="A62" s="1369" t="s">
        <v>100</v>
      </c>
      <c r="B62" s="1399">
        <f t="shared" si="19"/>
        <v>396</v>
      </c>
      <c r="C62" s="1387"/>
      <c r="D62" s="1387">
        <v>3</v>
      </c>
      <c r="E62" s="1387">
        <v>33</v>
      </c>
      <c r="F62" s="1387">
        <v>77</v>
      </c>
      <c r="G62" s="1387">
        <v>278</v>
      </c>
      <c r="H62" s="1387">
        <v>5</v>
      </c>
      <c r="I62" s="1387">
        <v>4</v>
      </c>
      <c r="J62" s="1387">
        <v>392</v>
      </c>
      <c r="K62" s="1387">
        <v>396</v>
      </c>
      <c r="L62" s="1387">
        <v>379</v>
      </c>
      <c r="M62" s="1459" t="str">
        <f t="shared" si="20"/>
        <v xml:space="preserve"> </v>
      </c>
      <c r="N62" s="1320"/>
      <c r="O62" s="1325"/>
      <c r="P62" s="1320"/>
      <c r="Q62" s="1325"/>
      <c r="R62" s="1325"/>
      <c r="S62" s="1325"/>
      <c r="T62" s="1325"/>
      <c r="U62" s="1325"/>
      <c r="V62" s="1325"/>
      <c r="W62" s="1325"/>
      <c r="X62" s="1325"/>
      <c r="Y62" s="1329"/>
      <c r="Z62" s="1320"/>
      <c r="AA62" s="1320"/>
      <c r="AB62" s="1320"/>
      <c r="AC62" s="1324"/>
      <c r="AD62" s="1324"/>
      <c r="AE62" s="1325"/>
      <c r="AF62" s="1325"/>
      <c r="AG62" s="1324"/>
      <c r="AH62" s="1332"/>
      <c r="AI62" s="1325"/>
      <c r="AJ62" s="1324"/>
      <c r="AK62" s="1332"/>
      <c r="AL62" s="1325"/>
      <c r="AM62" s="1325"/>
      <c r="AN62" s="1325"/>
      <c r="AO62" s="1324"/>
      <c r="AP62" s="1325"/>
      <c r="AQ62" s="1325"/>
      <c r="AR62" s="1325"/>
      <c r="AS62" s="1325"/>
      <c r="AT62" s="1325"/>
      <c r="AU62" s="1325"/>
      <c r="AV62" s="1320"/>
      <c r="BJ62" s="1320"/>
      <c r="BK62" s="1320"/>
      <c r="BL62" s="1320"/>
      <c r="BM62" s="1320"/>
      <c r="BN62" s="1320"/>
      <c r="BO62" s="1320"/>
      <c r="BP62" s="1320"/>
      <c r="BQ62" s="1320"/>
      <c r="BR62" s="1320"/>
      <c r="BS62" s="1320"/>
      <c r="BT62" s="1464" t="str">
        <f t="shared" ref="BT62:BT70" si="21">IF($B62&lt;&gt;($I62+$J62)," El número de consultas según sexo NO puede ser diferente al Total.","")</f>
        <v/>
      </c>
      <c r="BU62" s="1464" t="str">
        <f t="shared" ref="BU62:BU70" si="22">IF($B62=0,"",IF(($K62)="",IF($B62="",""," No olvide escribir la columna Beneficiarios."),""))</f>
        <v/>
      </c>
      <c r="BV62" s="1464" t="str">
        <f t="shared" ref="BV62:BV70" si="23">IF($B62&lt;($K62)," El número de Beneficiarios NO puede ser mayor que el Total.","")</f>
        <v/>
      </c>
      <c r="BW62" s="1320"/>
      <c r="BX62" s="1320"/>
      <c r="BY62" s="1320"/>
      <c r="BZ62" s="1320"/>
      <c r="CA62" s="1320"/>
      <c r="CB62" s="1382">
        <f t="shared" ref="CB62:CB70" si="24">IF($B62&lt;&gt;($I62+$J62),1,0)</f>
        <v>0</v>
      </c>
      <c r="CC62" s="1382">
        <f t="shared" ref="CC62:CC70" si="25">IF($B62&lt;($K62),1,0)</f>
        <v>0</v>
      </c>
      <c r="CD62" s="1382">
        <f t="shared" ref="CD62:CD70" si="26">IF($B62=0,"",IF(($K62)="",IF($B62="","",1),0))</f>
        <v>0</v>
      </c>
      <c r="CE62" s="1320"/>
      <c r="CF62" s="1320"/>
      <c r="DC62" s="1334"/>
      <c r="DD62" s="1334"/>
    </row>
    <row r="63" spans="1:108" s="1322" customFormat="1" ht="15" customHeight="1" x14ac:dyDescent="0.15">
      <c r="A63" s="1369" t="s">
        <v>101</v>
      </c>
      <c r="B63" s="1399">
        <f t="shared" si="19"/>
        <v>230</v>
      </c>
      <c r="C63" s="1387">
        <v>82</v>
      </c>
      <c r="D63" s="1387">
        <v>33</v>
      </c>
      <c r="E63" s="1387">
        <v>12</v>
      </c>
      <c r="F63" s="1387">
        <v>9</v>
      </c>
      <c r="G63" s="1387">
        <v>64</v>
      </c>
      <c r="H63" s="1387">
        <v>30</v>
      </c>
      <c r="I63" s="1387">
        <v>80</v>
      </c>
      <c r="J63" s="1387">
        <v>150</v>
      </c>
      <c r="K63" s="1387">
        <v>230</v>
      </c>
      <c r="L63" s="1387">
        <v>199</v>
      </c>
      <c r="M63" s="1459" t="str">
        <f t="shared" si="20"/>
        <v xml:space="preserve"> </v>
      </c>
      <c r="N63" s="1320"/>
      <c r="O63" s="1325"/>
      <c r="P63" s="1320"/>
      <c r="Q63" s="1325"/>
      <c r="R63" s="1325"/>
      <c r="S63" s="1325"/>
      <c r="T63" s="1325"/>
      <c r="U63" s="1325"/>
      <c r="V63" s="1325"/>
      <c r="W63" s="1325"/>
      <c r="X63" s="1325"/>
      <c r="Y63" s="1329"/>
      <c r="Z63" s="1320"/>
      <c r="AA63" s="1320"/>
      <c r="AB63" s="1320"/>
      <c r="AC63" s="1324"/>
      <c r="AD63" s="1324"/>
      <c r="AE63" s="1325"/>
      <c r="AF63" s="1325"/>
      <c r="AG63" s="1324"/>
      <c r="AH63" s="1332"/>
      <c r="AI63" s="1325"/>
      <c r="AJ63" s="1324"/>
      <c r="AK63" s="1332"/>
      <c r="AL63" s="1325"/>
      <c r="AM63" s="1325"/>
      <c r="AN63" s="1325"/>
      <c r="AO63" s="1324"/>
      <c r="AP63" s="1325"/>
      <c r="AQ63" s="1325"/>
      <c r="AR63" s="1325"/>
      <c r="AS63" s="1325"/>
      <c r="AT63" s="1325"/>
      <c r="AU63" s="1325"/>
      <c r="AV63" s="1320"/>
      <c r="BJ63" s="1320"/>
      <c r="BK63" s="1320"/>
      <c r="BL63" s="1320"/>
      <c r="BM63" s="1320"/>
      <c r="BN63" s="1320"/>
      <c r="BO63" s="1320"/>
      <c r="BP63" s="1320"/>
      <c r="BQ63" s="1320"/>
      <c r="BR63" s="1320"/>
      <c r="BS63" s="1320"/>
      <c r="BT63" s="1464" t="str">
        <f t="shared" si="21"/>
        <v/>
      </c>
      <c r="BU63" s="1464" t="str">
        <f t="shared" si="22"/>
        <v/>
      </c>
      <c r="BV63" s="1464" t="str">
        <f t="shared" si="23"/>
        <v/>
      </c>
      <c r="BW63" s="1320"/>
      <c r="BX63" s="1320"/>
      <c r="BY63" s="1320"/>
      <c r="BZ63" s="1320"/>
      <c r="CA63" s="1320"/>
      <c r="CB63" s="1382">
        <f t="shared" si="24"/>
        <v>0</v>
      </c>
      <c r="CC63" s="1382">
        <f>IF($B63&lt;($K63),1,0)</f>
        <v>0</v>
      </c>
      <c r="CD63" s="1382">
        <f t="shared" si="26"/>
        <v>0</v>
      </c>
      <c r="CE63" s="1320"/>
      <c r="CF63" s="1320"/>
      <c r="DC63" s="1334"/>
      <c r="DD63" s="1334"/>
    </row>
    <row r="64" spans="1:108" s="1322" customFormat="1" ht="15" customHeight="1" x14ac:dyDescent="0.15">
      <c r="A64" s="1345" t="s">
        <v>102</v>
      </c>
      <c r="B64" s="1419">
        <f t="shared" si="19"/>
        <v>0</v>
      </c>
      <c r="C64" s="1387"/>
      <c r="D64" s="1387"/>
      <c r="E64" s="1387"/>
      <c r="F64" s="1387"/>
      <c r="G64" s="1387"/>
      <c r="H64" s="1387"/>
      <c r="I64" s="1387"/>
      <c r="J64" s="1387"/>
      <c r="K64" s="1387"/>
      <c r="L64" s="1387"/>
      <c r="M64" s="1459" t="str">
        <f t="shared" si="20"/>
        <v xml:space="preserve"> </v>
      </c>
      <c r="N64" s="1320"/>
      <c r="O64" s="1325"/>
      <c r="P64" s="1320"/>
      <c r="Q64" s="1325"/>
      <c r="R64" s="1325"/>
      <c r="S64" s="1325"/>
      <c r="T64" s="1325"/>
      <c r="U64" s="1325"/>
      <c r="V64" s="1325"/>
      <c r="W64" s="1325"/>
      <c r="X64" s="1325"/>
      <c r="Y64" s="1329"/>
      <c r="Z64" s="1320"/>
      <c r="AA64" s="1320"/>
      <c r="AB64" s="1320"/>
      <c r="AC64" s="1324"/>
      <c r="AD64" s="1324"/>
      <c r="AE64" s="1325"/>
      <c r="AF64" s="1325"/>
      <c r="AG64" s="1324"/>
      <c r="AH64" s="1332"/>
      <c r="AI64" s="1325"/>
      <c r="AJ64" s="1324"/>
      <c r="AK64" s="1332"/>
      <c r="AL64" s="1325"/>
      <c r="AM64" s="1325"/>
      <c r="AN64" s="1325"/>
      <c r="AO64" s="1324"/>
      <c r="AP64" s="1325"/>
      <c r="AQ64" s="1325"/>
      <c r="AR64" s="1325"/>
      <c r="AS64" s="1325"/>
      <c r="AT64" s="1325"/>
      <c r="AU64" s="1325"/>
      <c r="AV64" s="1320"/>
      <c r="BJ64" s="1320"/>
      <c r="BK64" s="1320"/>
      <c r="BL64" s="1320"/>
      <c r="BM64" s="1320"/>
      <c r="BN64" s="1320"/>
      <c r="BO64" s="1320"/>
      <c r="BP64" s="1320"/>
      <c r="BQ64" s="1320"/>
      <c r="BR64" s="1320"/>
      <c r="BS64" s="1320"/>
      <c r="BT64" s="1464" t="str">
        <f t="shared" si="21"/>
        <v/>
      </c>
      <c r="BU64" s="1464" t="str">
        <f t="shared" si="22"/>
        <v/>
      </c>
      <c r="BV64" s="1464" t="str">
        <f t="shared" si="23"/>
        <v/>
      </c>
      <c r="BW64" s="1320"/>
      <c r="BX64" s="1320"/>
      <c r="BY64" s="1320"/>
      <c r="BZ64" s="1320"/>
      <c r="CA64" s="1320"/>
      <c r="CB64" s="1382">
        <f t="shared" si="24"/>
        <v>0</v>
      </c>
      <c r="CC64" s="1382">
        <f t="shared" si="25"/>
        <v>0</v>
      </c>
      <c r="CD64" s="1382" t="str">
        <f t="shared" si="26"/>
        <v/>
      </c>
      <c r="CE64" s="1320"/>
      <c r="CF64" s="1320"/>
      <c r="DC64" s="1334"/>
      <c r="DD64" s="1334"/>
    </row>
    <row r="65" spans="1:108" s="1322" customFormat="1" ht="15" customHeight="1" x14ac:dyDescent="0.15">
      <c r="A65" s="1345" t="s">
        <v>103</v>
      </c>
      <c r="B65" s="1399">
        <f t="shared" si="19"/>
        <v>17</v>
      </c>
      <c r="C65" s="1387">
        <v>16</v>
      </c>
      <c r="D65" s="1387"/>
      <c r="E65" s="1387"/>
      <c r="F65" s="1387"/>
      <c r="G65" s="1387">
        <v>1</v>
      </c>
      <c r="H65" s="1387"/>
      <c r="I65" s="1387">
        <v>15</v>
      </c>
      <c r="J65" s="1387">
        <v>2</v>
      </c>
      <c r="K65" s="1387">
        <v>17</v>
      </c>
      <c r="L65" s="1387">
        <v>15</v>
      </c>
      <c r="M65" s="1459" t="str">
        <f t="shared" si="20"/>
        <v xml:space="preserve"> </v>
      </c>
      <c r="N65" s="1320"/>
      <c r="O65" s="1325"/>
      <c r="P65" s="1320"/>
      <c r="Q65" s="1325"/>
      <c r="R65" s="1325"/>
      <c r="S65" s="1325"/>
      <c r="T65" s="1325"/>
      <c r="U65" s="1325"/>
      <c r="V65" s="1325"/>
      <c r="W65" s="1325"/>
      <c r="X65" s="1325"/>
      <c r="Y65" s="1329"/>
      <c r="Z65" s="1320"/>
      <c r="AA65" s="1320"/>
      <c r="AB65" s="1320"/>
      <c r="AC65" s="1324"/>
      <c r="AD65" s="1324"/>
      <c r="AE65" s="1325"/>
      <c r="AF65" s="1325"/>
      <c r="AG65" s="1324"/>
      <c r="AH65" s="1332"/>
      <c r="AI65" s="1325"/>
      <c r="AJ65" s="1324"/>
      <c r="AK65" s="1332"/>
      <c r="AL65" s="1325"/>
      <c r="AM65" s="1325"/>
      <c r="AN65" s="1325"/>
      <c r="AO65" s="1324"/>
      <c r="AP65" s="1325"/>
      <c r="AQ65" s="1325"/>
      <c r="AR65" s="1325"/>
      <c r="AS65" s="1325"/>
      <c r="AT65" s="1325"/>
      <c r="AU65" s="1325"/>
      <c r="AV65" s="1320"/>
      <c r="BJ65" s="1320"/>
      <c r="BK65" s="1320"/>
      <c r="BL65" s="1320"/>
      <c r="BM65" s="1320"/>
      <c r="BN65" s="1320"/>
      <c r="BO65" s="1320"/>
      <c r="BP65" s="1320"/>
      <c r="BQ65" s="1320"/>
      <c r="BR65" s="1320"/>
      <c r="BS65" s="1320"/>
      <c r="BT65" s="1464" t="str">
        <f t="shared" si="21"/>
        <v/>
      </c>
      <c r="BU65" s="1464" t="str">
        <f t="shared" si="22"/>
        <v/>
      </c>
      <c r="BV65" s="1464" t="str">
        <f t="shared" si="23"/>
        <v/>
      </c>
      <c r="BW65" s="1320"/>
      <c r="BX65" s="1320"/>
      <c r="BY65" s="1320"/>
      <c r="BZ65" s="1320"/>
      <c r="CA65" s="1320"/>
      <c r="CB65" s="1382">
        <f t="shared" si="24"/>
        <v>0</v>
      </c>
      <c r="CC65" s="1382">
        <f t="shared" si="25"/>
        <v>0</v>
      </c>
      <c r="CD65" s="1382">
        <f t="shared" si="26"/>
        <v>0</v>
      </c>
      <c r="CE65" s="1320"/>
      <c r="CF65" s="1320"/>
      <c r="DC65" s="1334"/>
      <c r="DD65" s="1334"/>
    </row>
    <row r="66" spans="1:108" s="1322" customFormat="1" ht="15" customHeight="1" x14ac:dyDescent="0.15">
      <c r="A66" s="1331" t="s">
        <v>104</v>
      </c>
      <c r="B66" s="1419">
        <f t="shared" si="19"/>
        <v>0</v>
      </c>
      <c r="C66" s="1387"/>
      <c r="D66" s="1387"/>
      <c r="E66" s="1387"/>
      <c r="F66" s="1387"/>
      <c r="G66" s="1387"/>
      <c r="H66" s="1387"/>
      <c r="I66" s="1387"/>
      <c r="J66" s="1387"/>
      <c r="K66" s="1387"/>
      <c r="L66" s="1387"/>
      <c r="M66" s="1459" t="str">
        <f t="shared" si="20"/>
        <v xml:space="preserve"> </v>
      </c>
      <c r="N66" s="1320"/>
      <c r="O66" s="1325"/>
      <c r="P66" s="1320"/>
      <c r="Q66" s="1325"/>
      <c r="R66" s="1325"/>
      <c r="S66" s="1325"/>
      <c r="T66" s="1325"/>
      <c r="U66" s="1325"/>
      <c r="V66" s="1325"/>
      <c r="W66" s="1325"/>
      <c r="X66" s="1325"/>
      <c r="Y66" s="1329"/>
      <c r="Z66" s="1320"/>
      <c r="AA66" s="1320"/>
      <c r="AB66" s="1320"/>
      <c r="AC66" s="1324"/>
      <c r="AD66" s="1324"/>
      <c r="AE66" s="1325"/>
      <c r="AF66" s="1325"/>
      <c r="AG66" s="1324"/>
      <c r="AH66" s="1332"/>
      <c r="AI66" s="1325"/>
      <c r="AJ66" s="1324"/>
      <c r="AK66" s="1332"/>
      <c r="AL66" s="1325"/>
      <c r="AM66" s="1325"/>
      <c r="AN66" s="1325"/>
      <c r="AO66" s="1324"/>
      <c r="AP66" s="1325"/>
      <c r="AQ66" s="1325"/>
      <c r="AR66" s="1325"/>
      <c r="AS66" s="1325"/>
      <c r="AT66" s="1325"/>
      <c r="AU66" s="1325"/>
      <c r="AV66" s="1320"/>
      <c r="BJ66" s="1320"/>
      <c r="BK66" s="1320"/>
      <c r="BL66" s="1320"/>
      <c r="BM66" s="1320"/>
      <c r="BN66" s="1320"/>
      <c r="BO66" s="1320"/>
      <c r="BP66" s="1320"/>
      <c r="BQ66" s="1320"/>
      <c r="BR66" s="1320"/>
      <c r="BS66" s="1320"/>
      <c r="BT66" s="1464" t="str">
        <f t="shared" si="21"/>
        <v/>
      </c>
      <c r="BU66" s="1464" t="str">
        <f t="shared" si="22"/>
        <v/>
      </c>
      <c r="BV66" s="1464" t="str">
        <f t="shared" si="23"/>
        <v/>
      </c>
      <c r="BW66" s="1320"/>
      <c r="BX66" s="1320"/>
      <c r="BY66" s="1320"/>
      <c r="BZ66" s="1320"/>
      <c r="CA66" s="1320"/>
      <c r="CB66" s="1382">
        <f t="shared" si="24"/>
        <v>0</v>
      </c>
      <c r="CC66" s="1382">
        <f t="shared" si="25"/>
        <v>0</v>
      </c>
      <c r="CD66" s="1382" t="str">
        <f t="shared" si="26"/>
        <v/>
      </c>
      <c r="CE66" s="1320"/>
      <c r="CF66" s="1320"/>
      <c r="DC66" s="1334"/>
      <c r="DD66" s="1334"/>
    </row>
    <row r="67" spans="1:108" s="1322" customFormat="1" ht="15" customHeight="1" x14ac:dyDescent="0.15">
      <c r="A67" s="1345" t="s">
        <v>105</v>
      </c>
      <c r="B67" s="1419">
        <f t="shared" si="19"/>
        <v>0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459" t="str">
        <f t="shared" si="20"/>
        <v xml:space="preserve"> </v>
      </c>
      <c r="N67" s="1320"/>
      <c r="O67" s="1325"/>
      <c r="P67" s="1320"/>
      <c r="Q67" s="1325"/>
      <c r="R67" s="1325"/>
      <c r="S67" s="1325"/>
      <c r="T67" s="1325"/>
      <c r="U67" s="1325"/>
      <c r="V67" s="1325"/>
      <c r="W67" s="1325"/>
      <c r="X67" s="1325"/>
      <c r="Y67" s="1329"/>
      <c r="Z67" s="1320"/>
      <c r="AA67" s="1320"/>
      <c r="AB67" s="1320"/>
      <c r="AC67" s="1324"/>
      <c r="AD67" s="1324"/>
      <c r="AE67" s="1325"/>
      <c r="AF67" s="1325"/>
      <c r="AG67" s="1324"/>
      <c r="AH67" s="1332"/>
      <c r="AI67" s="1325"/>
      <c r="AJ67" s="1324"/>
      <c r="AK67" s="1332"/>
      <c r="AL67" s="1325"/>
      <c r="AM67" s="1325"/>
      <c r="AN67" s="1325"/>
      <c r="AO67" s="1324"/>
      <c r="AP67" s="1325"/>
      <c r="AQ67" s="1325"/>
      <c r="AR67" s="1325"/>
      <c r="AS67" s="1325"/>
      <c r="AT67" s="1325"/>
      <c r="AU67" s="1325"/>
      <c r="AV67" s="1320"/>
      <c r="BJ67" s="1320"/>
      <c r="BK67" s="1320"/>
      <c r="BL67" s="1320"/>
      <c r="BM67" s="1320"/>
      <c r="BN67" s="1320"/>
      <c r="BO67" s="1320"/>
      <c r="BP67" s="1320"/>
      <c r="BQ67" s="1320"/>
      <c r="BR67" s="1320"/>
      <c r="BS67" s="1320"/>
      <c r="BT67" s="1464" t="str">
        <f t="shared" si="21"/>
        <v/>
      </c>
      <c r="BU67" s="1464" t="str">
        <f t="shared" si="22"/>
        <v/>
      </c>
      <c r="BV67" s="1464" t="str">
        <f t="shared" si="23"/>
        <v/>
      </c>
      <c r="BW67" s="1320"/>
      <c r="BX67" s="1320"/>
      <c r="BY67" s="1320"/>
      <c r="BZ67" s="1320"/>
      <c r="CA67" s="1320"/>
      <c r="CB67" s="1382">
        <f t="shared" si="24"/>
        <v>0</v>
      </c>
      <c r="CC67" s="1382">
        <f t="shared" si="25"/>
        <v>0</v>
      </c>
      <c r="CD67" s="1382" t="str">
        <f t="shared" si="26"/>
        <v/>
      </c>
      <c r="CE67" s="1320"/>
      <c r="CF67" s="1320"/>
      <c r="DC67" s="1334"/>
      <c r="DD67" s="1334"/>
    </row>
    <row r="68" spans="1:108" s="1322" customFormat="1" ht="15" customHeight="1" x14ac:dyDescent="0.15">
      <c r="A68" s="1370" t="s">
        <v>106</v>
      </c>
      <c r="B68" s="1419">
        <f t="shared" si="19"/>
        <v>90</v>
      </c>
      <c r="C68" s="1387"/>
      <c r="D68" s="1387"/>
      <c r="E68" s="1387"/>
      <c r="F68" s="1387"/>
      <c r="G68" s="1387"/>
      <c r="H68" s="1387">
        <v>90</v>
      </c>
      <c r="I68" s="1387">
        <v>29</v>
      </c>
      <c r="J68" s="1387">
        <v>61</v>
      </c>
      <c r="K68" s="1387">
        <v>90</v>
      </c>
      <c r="L68" s="1387">
        <v>4</v>
      </c>
      <c r="M68" s="1459" t="str">
        <f t="shared" si="20"/>
        <v xml:space="preserve"> </v>
      </c>
      <c r="N68" s="1320"/>
      <c r="O68" s="1325"/>
      <c r="P68" s="1320"/>
      <c r="Q68" s="1325"/>
      <c r="R68" s="1325"/>
      <c r="S68" s="1325"/>
      <c r="T68" s="1325"/>
      <c r="U68" s="1325"/>
      <c r="V68" s="1325"/>
      <c r="W68" s="1325"/>
      <c r="X68" s="1325"/>
      <c r="Y68" s="1329"/>
      <c r="Z68" s="1320"/>
      <c r="AA68" s="1320"/>
      <c r="AB68" s="1320"/>
      <c r="AC68" s="1324"/>
      <c r="AD68" s="1324"/>
      <c r="AE68" s="1325"/>
      <c r="AF68" s="1325"/>
      <c r="AG68" s="1324"/>
      <c r="AH68" s="1332"/>
      <c r="AI68" s="1325"/>
      <c r="AJ68" s="1324"/>
      <c r="AK68" s="1332"/>
      <c r="AL68" s="1325"/>
      <c r="AM68" s="1325"/>
      <c r="AN68" s="1325"/>
      <c r="AO68" s="1324"/>
      <c r="AP68" s="1325"/>
      <c r="AQ68" s="1325"/>
      <c r="AR68" s="1325"/>
      <c r="AS68" s="1325"/>
      <c r="AT68" s="1325"/>
      <c r="AU68" s="1325"/>
      <c r="AV68" s="1320"/>
      <c r="BJ68" s="1320"/>
      <c r="BK68" s="1320"/>
      <c r="BL68" s="1320"/>
      <c r="BM68" s="1320"/>
      <c r="BN68" s="1320"/>
      <c r="BO68" s="1320"/>
      <c r="BP68" s="1320"/>
      <c r="BQ68" s="1320"/>
      <c r="BR68" s="1320"/>
      <c r="BS68" s="1320"/>
      <c r="BT68" s="1464" t="str">
        <f t="shared" si="21"/>
        <v/>
      </c>
      <c r="BU68" s="1464" t="str">
        <f t="shared" si="22"/>
        <v/>
      </c>
      <c r="BV68" s="1464" t="str">
        <f t="shared" si="23"/>
        <v/>
      </c>
      <c r="BW68" s="1320"/>
      <c r="BX68" s="1320"/>
      <c r="BY68" s="1320"/>
      <c r="BZ68" s="1320"/>
      <c r="CA68" s="1320"/>
      <c r="CB68" s="1382">
        <f t="shared" si="24"/>
        <v>0</v>
      </c>
      <c r="CC68" s="1382">
        <f t="shared" si="25"/>
        <v>0</v>
      </c>
      <c r="CD68" s="1382">
        <f t="shared" si="26"/>
        <v>0</v>
      </c>
      <c r="CE68" s="1320"/>
      <c r="CF68" s="1320"/>
      <c r="DC68" s="1334"/>
      <c r="DD68" s="1334"/>
    </row>
    <row r="69" spans="1:108" s="1322" customFormat="1" ht="15" customHeight="1" x14ac:dyDescent="0.15">
      <c r="A69" s="1371" t="s">
        <v>107</v>
      </c>
      <c r="B69" s="1400">
        <f t="shared" si="19"/>
        <v>0</v>
      </c>
      <c r="C69" s="1389"/>
      <c r="D69" s="1389"/>
      <c r="E69" s="1389"/>
      <c r="F69" s="1389"/>
      <c r="G69" s="1389"/>
      <c r="H69" s="1389"/>
      <c r="I69" s="1389"/>
      <c r="J69" s="1389"/>
      <c r="K69" s="1389"/>
      <c r="L69" s="1389"/>
      <c r="M69" s="1459" t="str">
        <f t="shared" si="20"/>
        <v xml:space="preserve"> </v>
      </c>
      <c r="N69" s="1320"/>
      <c r="O69" s="1325"/>
      <c r="P69" s="1320"/>
      <c r="Q69" s="1325"/>
      <c r="R69" s="1325"/>
      <c r="S69" s="1325"/>
      <c r="T69" s="1325"/>
      <c r="U69" s="1325"/>
      <c r="V69" s="1325"/>
      <c r="W69" s="1325"/>
      <c r="X69" s="1325"/>
      <c r="Y69" s="1329"/>
      <c r="Z69" s="1320"/>
      <c r="AA69" s="1320"/>
      <c r="AB69" s="1320"/>
      <c r="AC69" s="1324"/>
      <c r="AD69" s="1324"/>
      <c r="AE69" s="1325"/>
      <c r="AF69" s="1325"/>
      <c r="AG69" s="1324"/>
      <c r="AH69" s="1332"/>
      <c r="AI69" s="1325"/>
      <c r="AJ69" s="1324"/>
      <c r="AK69" s="1332"/>
      <c r="AL69" s="1325"/>
      <c r="AM69" s="1325"/>
      <c r="AN69" s="1325"/>
      <c r="AO69" s="1324"/>
      <c r="AP69" s="1325"/>
      <c r="AQ69" s="1325"/>
      <c r="AR69" s="1325"/>
      <c r="AS69" s="1325"/>
      <c r="AT69" s="1325"/>
      <c r="AU69" s="1325"/>
      <c r="AV69" s="1320"/>
      <c r="BJ69" s="1320"/>
      <c r="BK69" s="1320"/>
      <c r="BL69" s="1320"/>
      <c r="BM69" s="1320"/>
      <c r="BN69" s="1320"/>
      <c r="BO69" s="1320"/>
      <c r="BP69" s="1320"/>
      <c r="BQ69" s="1320"/>
      <c r="BR69" s="1320"/>
      <c r="BS69" s="1320"/>
      <c r="BT69" s="1464" t="str">
        <f t="shared" si="21"/>
        <v/>
      </c>
      <c r="BU69" s="1464" t="str">
        <f t="shared" si="22"/>
        <v/>
      </c>
      <c r="BV69" s="1464" t="str">
        <f t="shared" si="23"/>
        <v/>
      </c>
      <c r="BW69" s="1320"/>
      <c r="BX69" s="1320"/>
      <c r="BY69" s="1320"/>
      <c r="BZ69" s="1320"/>
      <c r="CA69" s="1320"/>
      <c r="CB69" s="1382">
        <f t="shared" si="24"/>
        <v>0</v>
      </c>
      <c r="CC69" s="1382">
        <f t="shared" si="25"/>
        <v>0</v>
      </c>
      <c r="CD69" s="1382" t="str">
        <f t="shared" si="26"/>
        <v/>
      </c>
      <c r="CE69" s="1320"/>
      <c r="CF69" s="1320"/>
      <c r="DC69" s="1334"/>
      <c r="DD69" s="1334"/>
    </row>
    <row r="70" spans="1:108" s="1322" customFormat="1" ht="15" customHeight="1" x14ac:dyDescent="0.15">
      <c r="A70" s="1372" t="s">
        <v>40</v>
      </c>
      <c r="B70" s="1438">
        <f>SUM(B61:B69)</f>
        <v>1225</v>
      </c>
      <c r="C70" s="1438">
        <f t="shared" ref="C70:K70" si="27">SUM(C61:C69)</f>
        <v>102</v>
      </c>
      <c r="D70" s="1438">
        <f t="shared" si="27"/>
        <v>38</v>
      </c>
      <c r="E70" s="1438">
        <f t="shared" si="27"/>
        <v>53</v>
      </c>
      <c r="F70" s="1438">
        <f t="shared" si="27"/>
        <v>124</v>
      </c>
      <c r="G70" s="1438">
        <f t="shared" si="27"/>
        <v>605</v>
      </c>
      <c r="H70" s="1438">
        <f t="shared" si="27"/>
        <v>303</v>
      </c>
      <c r="I70" s="1438">
        <f t="shared" si="27"/>
        <v>366</v>
      </c>
      <c r="J70" s="1438">
        <f t="shared" si="27"/>
        <v>859</v>
      </c>
      <c r="K70" s="1438">
        <f t="shared" si="27"/>
        <v>1225</v>
      </c>
      <c r="L70" s="1438">
        <f>SUM(L61:L69)</f>
        <v>1088</v>
      </c>
      <c r="M70" s="1459" t="str">
        <f t="shared" si="20"/>
        <v xml:space="preserve"> </v>
      </c>
      <c r="N70" s="1320"/>
      <c r="O70" s="1325"/>
      <c r="P70" s="1320"/>
      <c r="Q70" s="1325"/>
      <c r="R70" s="1325"/>
      <c r="S70" s="1325"/>
      <c r="T70" s="1325"/>
      <c r="U70" s="1325"/>
      <c r="V70" s="1325"/>
      <c r="W70" s="1325"/>
      <c r="X70" s="1325"/>
      <c r="Y70" s="1329"/>
      <c r="Z70" s="1320"/>
      <c r="AA70" s="1320"/>
      <c r="AB70" s="1320"/>
      <c r="AC70" s="1324"/>
      <c r="AD70" s="1324"/>
      <c r="AE70" s="1325"/>
      <c r="AF70" s="1325"/>
      <c r="AG70" s="1324"/>
      <c r="AH70" s="1332"/>
      <c r="AI70" s="1325"/>
      <c r="AJ70" s="1324"/>
      <c r="AK70" s="1332"/>
      <c r="AL70" s="1325"/>
      <c r="AM70" s="1325"/>
      <c r="AN70" s="1325"/>
      <c r="AO70" s="1324"/>
      <c r="AP70" s="1325"/>
      <c r="AQ70" s="1325"/>
      <c r="AR70" s="1325"/>
      <c r="AS70" s="1325"/>
      <c r="AT70" s="1325"/>
      <c r="AU70" s="1325"/>
      <c r="AV70" s="1320"/>
      <c r="BJ70" s="1320"/>
      <c r="BK70" s="1320"/>
      <c r="BL70" s="1320"/>
      <c r="BM70" s="1320"/>
      <c r="BN70" s="1320"/>
      <c r="BO70" s="1320"/>
      <c r="BP70" s="1320"/>
      <c r="BQ70" s="1320"/>
      <c r="BR70" s="1320"/>
      <c r="BS70" s="1320"/>
      <c r="BT70" s="1464" t="str">
        <f t="shared" si="21"/>
        <v/>
      </c>
      <c r="BU70" s="1464" t="str">
        <f t="shared" si="22"/>
        <v/>
      </c>
      <c r="BV70" s="1464" t="str">
        <f t="shared" si="23"/>
        <v/>
      </c>
      <c r="BW70" s="1320"/>
      <c r="BX70" s="1320"/>
      <c r="BY70" s="1320"/>
      <c r="BZ70" s="1320"/>
      <c r="CA70" s="1320"/>
      <c r="CB70" s="1382">
        <f t="shared" si="24"/>
        <v>0</v>
      </c>
      <c r="CC70" s="1382">
        <f t="shared" si="25"/>
        <v>0</v>
      </c>
      <c r="CD70" s="1382">
        <f t="shared" si="26"/>
        <v>0</v>
      </c>
      <c r="CE70" s="1320"/>
      <c r="CF70" s="1320"/>
      <c r="DC70" s="1334"/>
      <c r="DD70" s="1334"/>
    </row>
    <row r="71" spans="1:108" s="1322" customFormat="1" ht="30" customHeight="1" x14ac:dyDescent="0.2">
      <c r="A71" s="1373" t="s">
        <v>108</v>
      </c>
      <c r="B71" s="1373"/>
      <c r="C71" s="1373"/>
      <c r="D71" s="1373"/>
      <c r="E71" s="1373"/>
      <c r="F71" s="1374"/>
      <c r="G71" s="1374"/>
      <c r="H71" s="1374"/>
      <c r="I71" s="1374"/>
      <c r="J71" s="1341"/>
      <c r="K71" s="1341"/>
      <c r="M71" s="1320"/>
      <c r="N71" s="1320"/>
      <c r="O71" s="1320"/>
      <c r="P71" s="1320"/>
      <c r="Q71" s="1320"/>
      <c r="R71" s="1320"/>
      <c r="S71" s="1320"/>
      <c r="T71" s="1320"/>
      <c r="U71" s="1320"/>
      <c r="V71" s="1320"/>
      <c r="W71" s="1320"/>
      <c r="X71" s="1320"/>
      <c r="Y71" s="1320"/>
      <c r="Z71" s="1320"/>
      <c r="AA71" s="1320"/>
      <c r="AB71" s="1320"/>
      <c r="AC71" s="1328"/>
      <c r="AD71" s="1320"/>
      <c r="AE71" s="1320"/>
      <c r="AF71" s="1328"/>
      <c r="AG71" s="1320"/>
      <c r="AH71" s="1320"/>
      <c r="AI71" s="1328"/>
      <c r="AJ71" s="1320"/>
      <c r="AK71" s="1320"/>
      <c r="AL71" s="1328"/>
      <c r="AM71" s="1328"/>
      <c r="AN71" s="1328"/>
      <c r="AO71" s="1320"/>
      <c r="AP71" s="1320"/>
      <c r="AQ71" s="1320"/>
      <c r="AR71" s="1320"/>
      <c r="AS71" s="1320"/>
      <c r="AT71" s="1320"/>
      <c r="AU71" s="1320"/>
      <c r="AV71" s="1320"/>
      <c r="BJ71" s="1320"/>
      <c r="BK71" s="1320"/>
      <c r="BL71" s="1320"/>
      <c r="BM71" s="1320"/>
      <c r="BN71" s="1320"/>
      <c r="BO71" s="1320"/>
      <c r="BP71" s="1320"/>
      <c r="BQ71" s="1320"/>
      <c r="BR71" s="1320"/>
      <c r="BS71" s="1320"/>
      <c r="BT71" s="1320"/>
      <c r="BU71" s="1320"/>
      <c r="BV71" s="1320"/>
      <c r="BW71" s="1320"/>
      <c r="BX71" s="1320"/>
      <c r="BY71" s="1320"/>
      <c r="BZ71" s="1320"/>
      <c r="CA71" s="1320"/>
      <c r="CB71" s="1320"/>
      <c r="CC71" s="1320"/>
      <c r="CD71" s="1320"/>
      <c r="CE71" s="1320"/>
      <c r="CF71" s="1320"/>
      <c r="DC71" s="1334"/>
      <c r="DD71" s="1334"/>
    </row>
    <row r="72" spans="1:108" s="1322" customFormat="1" ht="14.25" customHeight="1" x14ac:dyDescent="0.1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1320"/>
      <c r="N72" s="1320"/>
      <c r="O72" s="1328"/>
      <c r="P72" s="1320"/>
      <c r="Q72" s="1320"/>
      <c r="R72" s="1328"/>
      <c r="S72" s="1320"/>
      <c r="T72" s="1320"/>
      <c r="U72" s="1320"/>
      <c r="V72" s="1320"/>
      <c r="W72" s="1328"/>
      <c r="X72" s="1320"/>
      <c r="Y72" s="1320"/>
      <c r="Z72" s="1328"/>
      <c r="AA72" s="1320"/>
      <c r="AB72" s="1320"/>
      <c r="AC72" s="1320"/>
      <c r="AD72" s="1320"/>
      <c r="AE72" s="1320"/>
      <c r="AF72" s="1320"/>
      <c r="AG72" s="1320"/>
      <c r="AH72" s="1325"/>
      <c r="AI72" s="1325"/>
      <c r="AJ72" s="1325"/>
      <c r="AK72" s="1325"/>
      <c r="AL72" s="1325"/>
      <c r="AM72" s="1325"/>
      <c r="AN72" s="1325"/>
      <c r="AO72" s="1325"/>
      <c r="AP72" s="1325"/>
      <c r="AQ72" s="1325"/>
      <c r="AR72" s="1325"/>
      <c r="AS72" s="1320"/>
      <c r="AT72" s="1320"/>
      <c r="AU72" s="1320"/>
      <c r="AV72" s="1320"/>
      <c r="BJ72" s="1320"/>
      <c r="BK72" s="1320"/>
      <c r="BL72" s="1320"/>
      <c r="BM72" s="1320"/>
      <c r="BN72" s="1320"/>
      <c r="BO72" s="1320"/>
      <c r="BP72" s="1320"/>
      <c r="BQ72" s="1320"/>
      <c r="BR72" s="1320"/>
      <c r="BS72" s="1320"/>
      <c r="BT72" s="1320"/>
      <c r="BU72" s="1320"/>
      <c r="BV72" s="1320"/>
      <c r="BW72" s="1320"/>
      <c r="BX72" s="1320"/>
      <c r="BY72" s="1320"/>
      <c r="BZ72" s="1320"/>
      <c r="CA72" s="1320"/>
      <c r="CB72" s="1320"/>
      <c r="CC72" s="1320"/>
      <c r="CD72" s="1320"/>
      <c r="CE72" s="1320"/>
      <c r="CF72" s="1320"/>
      <c r="DC72" s="1334"/>
      <c r="DD72" s="1334"/>
    </row>
    <row r="73" spans="1:108" s="1322" customFormat="1" x14ac:dyDescent="0.15">
      <c r="A73" s="1528"/>
      <c r="B73" s="1499"/>
      <c r="C73" s="1513"/>
      <c r="D73" s="1333" t="s">
        <v>97</v>
      </c>
      <c r="E73" s="1333" t="s">
        <v>30</v>
      </c>
      <c r="F73" s="1333" t="s">
        <v>31</v>
      </c>
      <c r="G73" s="1333" t="s">
        <v>32</v>
      </c>
      <c r="H73" s="1333" t="s">
        <v>33</v>
      </c>
      <c r="I73" s="1333" t="s">
        <v>34</v>
      </c>
      <c r="J73" s="1333" t="s">
        <v>98</v>
      </c>
      <c r="K73" s="1333" t="s">
        <v>39</v>
      </c>
      <c r="L73" s="1529"/>
      <c r="M73" s="1320"/>
      <c r="N73" s="1320"/>
      <c r="O73" s="1328"/>
      <c r="P73" s="1320"/>
      <c r="Q73" s="1320"/>
      <c r="R73" s="1328"/>
      <c r="S73" s="1320"/>
      <c r="T73" s="1320"/>
      <c r="U73" s="1320"/>
      <c r="V73" s="1320"/>
      <c r="W73" s="1328"/>
      <c r="X73" s="1320"/>
      <c r="Y73" s="1320"/>
      <c r="Z73" s="1328"/>
      <c r="AA73" s="1320"/>
      <c r="AB73" s="1320"/>
      <c r="AC73" s="1320"/>
      <c r="AD73" s="1320"/>
      <c r="AE73" s="1320"/>
      <c r="AF73" s="1320"/>
      <c r="AG73" s="1320"/>
      <c r="AH73" s="1325"/>
      <c r="AI73" s="1325"/>
      <c r="AJ73" s="1325"/>
      <c r="AK73" s="1325"/>
      <c r="AL73" s="1325"/>
      <c r="AM73" s="1325"/>
      <c r="AN73" s="1325"/>
      <c r="AO73" s="1325"/>
      <c r="AP73" s="1325"/>
      <c r="AQ73" s="1325"/>
      <c r="AR73" s="1325"/>
      <c r="AS73" s="1320"/>
      <c r="AT73" s="1320"/>
      <c r="AU73" s="1320"/>
      <c r="AV73" s="1320"/>
      <c r="BJ73" s="1320"/>
      <c r="BK73" s="1320"/>
      <c r="BL73" s="1320"/>
      <c r="BM73" s="1320"/>
      <c r="BN73" s="1320"/>
      <c r="BO73" s="1320"/>
      <c r="BP73" s="1320"/>
      <c r="BQ73" s="1320"/>
      <c r="BR73" s="1320"/>
      <c r="BS73" s="1320"/>
      <c r="BT73" s="1320"/>
      <c r="BU73" s="1320"/>
      <c r="BV73" s="1320"/>
      <c r="BW73" s="1320"/>
      <c r="BX73" s="1320"/>
      <c r="BY73" s="1320"/>
      <c r="BZ73" s="1320"/>
      <c r="CA73" s="1320"/>
      <c r="CB73" s="1320"/>
      <c r="CC73" s="1320"/>
      <c r="CD73" s="1320"/>
      <c r="CE73" s="1320"/>
      <c r="CF73" s="1320"/>
      <c r="DC73" s="1334"/>
      <c r="DD73" s="1334"/>
    </row>
    <row r="74" spans="1:108" s="1322" customFormat="1" ht="22.5" customHeight="1" x14ac:dyDescent="0.15">
      <c r="A74" s="1530" t="s">
        <v>110</v>
      </c>
      <c r="B74" s="1368" t="s">
        <v>99</v>
      </c>
      <c r="C74" s="1398">
        <f t="shared" ref="C74:C80" si="28">SUM(D74:I74)</f>
        <v>0</v>
      </c>
      <c r="D74" s="1386"/>
      <c r="E74" s="1386"/>
      <c r="F74" s="1386"/>
      <c r="G74" s="1386"/>
      <c r="H74" s="1386"/>
      <c r="I74" s="1386"/>
      <c r="J74" s="1386"/>
      <c r="K74" s="1386"/>
      <c r="L74" s="1386"/>
      <c r="M74" s="1383" t="str">
        <f>$BT74&amp;" "&amp;$BU74&amp;""&amp;$BV74&amp;""&amp;$BW74&amp;""</f>
        <v xml:space="preserve"> </v>
      </c>
      <c r="N74" s="1320"/>
      <c r="O74" s="1328"/>
      <c r="P74" s="1320"/>
      <c r="Q74" s="1320"/>
      <c r="R74" s="1328"/>
      <c r="S74" s="1320"/>
      <c r="T74" s="1320"/>
      <c r="U74" s="1320"/>
      <c r="V74" s="1320"/>
      <c r="W74" s="1328"/>
      <c r="X74" s="1320"/>
      <c r="Y74" s="1320"/>
      <c r="Z74" s="1328"/>
      <c r="AA74" s="1320"/>
      <c r="AB74" s="1320"/>
      <c r="AC74" s="1320"/>
      <c r="AD74" s="1320"/>
      <c r="AE74" s="1320"/>
      <c r="AF74" s="1320"/>
      <c r="AG74" s="1320"/>
      <c r="AH74" s="1325"/>
      <c r="AI74" s="1325"/>
      <c r="AJ74" s="1325"/>
      <c r="AK74" s="1325"/>
      <c r="AL74" s="1325"/>
      <c r="AM74" s="1325"/>
      <c r="AN74" s="1325"/>
      <c r="AO74" s="1325"/>
      <c r="AP74" s="1325"/>
      <c r="AQ74" s="1325"/>
      <c r="AR74" s="1325"/>
      <c r="AS74" s="1320"/>
      <c r="AT74" s="1320"/>
      <c r="AU74" s="1320"/>
      <c r="AV74" s="1320"/>
      <c r="BJ74" s="1320"/>
      <c r="BK74" s="1320"/>
      <c r="BL74" s="1320"/>
      <c r="BM74" s="1320"/>
      <c r="BN74" s="1320"/>
      <c r="BO74" s="1320"/>
      <c r="BP74" s="1320"/>
      <c r="BQ74" s="1320"/>
      <c r="BR74" s="1320"/>
      <c r="BS74" s="1320"/>
      <c r="BT74" s="1464" t="str">
        <f t="shared" ref="BT74:BT80" si="29">IF($C74&lt;&gt;($J74+$K74)," El número atenciones según sexo NO puede ser diferente al Total.","")</f>
        <v/>
      </c>
      <c r="BU74" s="1464" t="str">
        <f t="shared" ref="BU74:BU80" si="30">IF($C74=0,"",IF(($L74)="",IF($C74="",""," No olvide escribir la columna Beneficiarios."),""))</f>
        <v/>
      </c>
      <c r="BV74" s="1464" t="str">
        <f t="shared" ref="BV74:BV80" si="31">IF($C74&lt;($L74)," El número de Beneficiarios NO puede ser mayor que el Total.","")</f>
        <v/>
      </c>
      <c r="BW74" s="1464" t="str">
        <f>IF(C74+C76&lt;=B61,"","Las consultas por enfermera NO pueden ser mayor que el Total de consultas de sección B.")</f>
        <v/>
      </c>
      <c r="BX74" s="1320"/>
      <c r="BY74" s="1320"/>
      <c r="BZ74" s="1320"/>
      <c r="CA74" s="1320"/>
      <c r="CB74" s="1382">
        <f>IF($C74&lt;&gt;($J74+$K74),1,0)</f>
        <v>0</v>
      </c>
      <c r="CC74" s="1382">
        <f t="shared" ref="CC74:CC80" si="32">IF($C74&lt;($L74),1,0)</f>
        <v>0</v>
      </c>
      <c r="CD74" s="1382" t="str">
        <f>IF($C74=0,"",IF(($L74)="",IF($C74="","",1),0))</f>
        <v/>
      </c>
      <c r="CE74" s="1382">
        <f>IF(C74+C76&lt;=B61,0,1)</f>
        <v>0</v>
      </c>
      <c r="CF74" s="1320"/>
      <c r="DC74" s="1334"/>
      <c r="DD74" s="1334"/>
    </row>
    <row r="75" spans="1:108" s="1322" customFormat="1" ht="19.5" customHeight="1" x14ac:dyDescent="0.15">
      <c r="A75" s="1531"/>
      <c r="B75" s="1375" t="s">
        <v>100</v>
      </c>
      <c r="C75" s="1400">
        <f t="shared" si="28"/>
        <v>14</v>
      </c>
      <c r="D75" s="1389"/>
      <c r="E75" s="1389">
        <v>1</v>
      </c>
      <c r="F75" s="1389"/>
      <c r="G75" s="1389">
        <v>1</v>
      </c>
      <c r="H75" s="1389">
        <v>11</v>
      </c>
      <c r="I75" s="1389">
        <v>1</v>
      </c>
      <c r="J75" s="1389">
        <v>3</v>
      </c>
      <c r="K75" s="1389">
        <v>11</v>
      </c>
      <c r="L75" s="1389">
        <v>14</v>
      </c>
      <c r="M75" s="1468" t="str">
        <f>$BT75&amp;" "&amp;$BU75&amp;""&amp;$BV75&amp;""&amp;$BW75&amp;""</f>
        <v xml:space="preserve"> </v>
      </c>
      <c r="N75" s="1320"/>
      <c r="O75" s="1328"/>
      <c r="P75" s="1320"/>
      <c r="Q75" s="1320"/>
      <c r="R75" s="1328"/>
      <c r="S75" s="1320"/>
      <c r="T75" s="1320"/>
      <c r="U75" s="1320"/>
      <c r="V75" s="1320"/>
      <c r="W75" s="1328"/>
      <c r="X75" s="1320"/>
      <c r="Y75" s="1320"/>
      <c r="Z75" s="1328"/>
      <c r="AA75" s="1320"/>
      <c r="AB75" s="1320"/>
      <c r="AC75" s="1320"/>
      <c r="AD75" s="1320"/>
      <c r="AE75" s="1320"/>
      <c r="AF75" s="1320"/>
      <c r="AG75" s="1320"/>
      <c r="AH75" s="1325"/>
      <c r="AI75" s="1325"/>
      <c r="AJ75" s="1325"/>
      <c r="AK75" s="1325"/>
      <c r="AL75" s="1325"/>
      <c r="AM75" s="1325"/>
      <c r="AN75" s="1325"/>
      <c r="AO75" s="1325"/>
      <c r="AP75" s="1325"/>
      <c r="AQ75" s="1325"/>
      <c r="AR75" s="1325"/>
      <c r="AS75" s="1320"/>
      <c r="AT75" s="1320"/>
      <c r="AU75" s="1320"/>
      <c r="AV75" s="1320"/>
      <c r="BJ75" s="1320"/>
      <c r="BK75" s="1320"/>
      <c r="BL75" s="1320"/>
      <c r="BM75" s="1320"/>
      <c r="BN75" s="1320"/>
      <c r="BO75" s="1320"/>
      <c r="BP75" s="1320"/>
      <c r="BQ75" s="1320"/>
      <c r="BR75" s="1320"/>
      <c r="BS75" s="1320"/>
      <c r="BT75" s="1464" t="str">
        <f t="shared" si="29"/>
        <v/>
      </c>
      <c r="BU75" s="1464" t="str">
        <f t="shared" si="30"/>
        <v/>
      </c>
      <c r="BV75" s="1464" t="str">
        <f t="shared" si="31"/>
        <v/>
      </c>
      <c r="BW75" s="1464" t="str">
        <f>IF(C75+C77&lt;=B62,"","Las consultas por matrona NO pueden ser mayor que el Total de consultas de sección B.")</f>
        <v/>
      </c>
      <c r="BX75" s="1320"/>
      <c r="BY75" s="1320"/>
      <c r="BZ75" s="1320"/>
      <c r="CA75" s="1320"/>
      <c r="CB75" s="1382">
        <f t="shared" ref="CB75:CB80" si="33">IF($C75&lt;&gt;($J75+$K75),1,0)</f>
        <v>0</v>
      </c>
      <c r="CC75" s="1382">
        <f t="shared" si="32"/>
        <v>0</v>
      </c>
      <c r="CD75" s="1382">
        <f t="shared" ref="CD75:CD80" si="34">IF($C75=0,"",IF(($L75)="",IF($C75="","",1),0))</f>
        <v>0</v>
      </c>
      <c r="CE75" s="1382">
        <f>IF(C75+C77&lt;=B62,0,1)</f>
        <v>0</v>
      </c>
      <c r="CF75" s="1320"/>
      <c r="DC75" s="1334"/>
      <c r="DD75" s="1334"/>
    </row>
    <row r="76" spans="1:108" s="1322" customFormat="1" ht="15" customHeight="1" x14ac:dyDescent="0.15">
      <c r="A76" s="1524" t="s">
        <v>111</v>
      </c>
      <c r="B76" s="1368" t="s">
        <v>99</v>
      </c>
      <c r="C76" s="1398">
        <f t="shared" si="28"/>
        <v>37</v>
      </c>
      <c r="D76" s="1386">
        <v>2</v>
      </c>
      <c r="E76" s="1386"/>
      <c r="F76" s="1386"/>
      <c r="G76" s="1386">
        <v>3</v>
      </c>
      <c r="H76" s="1386">
        <v>31</v>
      </c>
      <c r="I76" s="1386">
        <v>1</v>
      </c>
      <c r="J76" s="1386">
        <v>25</v>
      </c>
      <c r="K76" s="1386">
        <v>12</v>
      </c>
      <c r="L76" s="1386">
        <v>37</v>
      </c>
      <c r="M76" s="1468" t="str">
        <f>$BT76&amp;" "&amp;$BU76&amp;""&amp;$BV76&amp;""&amp;$BW74&amp;""</f>
        <v xml:space="preserve"> </v>
      </c>
      <c r="N76" s="1320"/>
      <c r="O76" s="1328"/>
      <c r="P76" s="1320"/>
      <c r="Q76" s="1320"/>
      <c r="R76" s="1328"/>
      <c r="S76" s="1320"/>
      <c r="T76" s="1320"/>
      <c r="U76" s="1320"/>
      <c r="V76" s="1320"/>
      <c r="W76" s="1328"/>
      <c r="X76" s="1320"/>
      <c r="Y76" s="1320"/>
      <c r="Z76" s="1328"/>
      <c r="AA76" s="1320"/>
      <c r="AB76" s="1320"/>
      <c r="AC76" s="1320"/>
      <c r="AD76" s="1320"/>
      <c r="AE76" s="1320"/>
      <c r="AF76" s="1320"/>
      <c r="AG76" s="1320"/>
      <c r="AH76" s="1325"/>
      <c r="AI76" s="1325"/>
      <c r="AJ76" s="1325"/>
      <c r="AK76" s="1325"/>
      <c r="AL76" s="1325"/>
      <c r="AM76" s="1325"/>
      <c r="AN76" s="1325"/>
      <c r="AO76" s="1325"/>
      <c r="AP76" s="1325"/>
      <c r="AQ76" s="1325"/>
      <c r="AR76" s="1325"/>
      <c r="AS76" s="1320"/>
      <c r="AT76" s="1320"/>
      <c r="AU76" s="1320"/>
      <c r="AV76" s="1320"/>
      <c r="BJ76" s="1320"/>
      <c r="BK76" s="1320"/>
      <c r="BL76" s="1320"/>
      <c r="BM76" s="1320"/>
      <c r="BN76" s="1320"/>
      <c r="BO76" s="1320"/>
      <c r="BP76" s="1320"/>
      <c r="BQ76" s="1320"/>
      <c r="BR76" s="1320"/>
      <c r="BS76" s="1320"/>
      <c r="BT76" s="1464" t="str">
        <f t="shared" si="29"/>
        <v/>
      </c>
      <c r="BU76" s="1464" t="str">
        <f t="shared" si="30"/>
        <v/>
      </c>
      <c r="BV76" s="1464" t="str">
        <f t="shared" si="31"/>
        <v/>
      </c>
      <c r="BW76" s="1464" t="str">
        <f>IF(C78&lt;=B64,"","Las consultas por psicológo NO pueden ser mayor que el Total de consultas de sección B.")</f>
        <v/>
      </c>
      <c r="BX76" s="1320"/>
      <c r="BY76" s="1320"/>
      <c r="BZ76" s="1320"/>
      <c r="CA76" s="1320"/>
      <c r="CB76" s="1382">
        <f t="shared" si="33"/>
        <v>0</v>
      </c>
      <c r="CC76" s="1382">
        <f t="shared" si="32"/>
        <v>0</v>
      </c>
      <c r="CD76" s="1382">
        <f t="shared" si="34"/>
        <v>0</v>
      </c>
      <c r="CE76" s="1382">
        <f>IF(C78&lt;=B64,0,1)</f>
        <v>0</v>
      </c>
      <c r="CF76" s="1320"/>
      <c r="DC76" s="1334"/>
      <c r="DD76" s="1334"/>
    </row>
    <row r="77" spans="1:108" s="1322" customFormat="1" ht="15" customHeight="1" x14ac:dyDescent="0.15">
      <c r="A77" s="1525"/>
      <c r="B77" s="1369" t="s">
        <v>100</v>
      </c>
      <c r="C77" s="1399">
        <f t="shared" si="28"/>
        <v>0</v>
      </c>
      <c r="D77" s="1387"/>
      <c r="E77" s="1387"/>
      <c r="F77" s="1387"/>
      <c r="G77" s="1387"/>
      <c r="H77" s="1387"/>
      <c r="I77" s="1387"/>
      <c r="J77" s="1387"/>
      <c r="K77" s="1387"/>
      <c r="L77" s="1387"/>
      <c r="M77" s="1468" t="str">
        <f>$BT77&amp;" "&amp;$BU77&amp;""&amp;$BV77&amp;""&amp;$BW75&amp;""</f>
        <v xml:space="preserve"> </v>
      </c>
      <c r="N77" s="1320"/>
      <c r="O77" s="1328"/>
      <c r="P77" s="1320"/>
      <c r="Q77" s="1320"/>
      <c r="R77" s="1328"/>
      <c r="S77" s="1320"/>
      <c r="T77" s="1320"/>
      <c r="U77" s="1320"/>
      <c r="V77" s="1320"/>
      <c r="W77" s="1328"/>
      <c r="X77" s="1320"/>
      <c r="Y77" s="1320"/>
      <c r="Z77" s="1328"/>
      <c r="AA77" s="1320"/>
      <c r="AB77" s="1320"/>
      <c r="AC77" s="1320"/>
      <c r="AD77" s="1320"/>
      <c r="AE77" s="1320"/>
      <c r="AF77" s="1320"/>
      <c r="AG77" s="1320"/>
      <c r="AH77" s="1325"/>
      <c r="AI77" s="1325"/>
      <c r="AJ77" s="1325"/>
      <c r="AK77" s="1325"/>
      <c r="AL77" s="1325"/>
      <c r="AM77" s="1325"/>
      <c r="AN77" s="1325"/>
      <c r="AO77" s="1325"/>
      <c r="AP77" s="1325"/>
      <c r="AQ77" s="1325"/>
      <c r="AR77" s="1325"/>
      <c r="AS77" s="1320"/>
      <c r="AT77" s="1320"/>
      <c r="AU77" s="1320"/>
      <c r="AV77" s="1320"/>
      <c r="BJ77" s="1320"/>
      <c r="BK77" s="1320"/>
      <c r="BL77" s="1320"/>
      <c r="BM77" s="1320"/>
      <c r="BN77" s="1320"/>
      <c r="BO77" s="1320"/>
      <c r="BP77" s="1320"/>
      <c r="BQ77" s="1320"/>
      <c r="BR77" s="1320"/>
      <c r="BS77" s="1320"/>
      <c r="BT77" s="1464" t="str">
        <f t="shared" si="29"/>
        <v/>
      </c>
      <c r="BU77" s="1464" t="str">
        <f t="shared" si="30"/>
        <v/>
      </c>
      <c r="BV77" s="1464" t="str">
        <f t="shared" si="31"/>
        <v/>
      </c>
      <c r="BW77" s="1464" t="str">
        <f>IF(C79&lt;=L61,"","Los controles por enfermera NO pueden ser mayor que el Total de controles de sección B.")</f>
        <v/>
      </c>
      <c r="BX77" s="1320"/>
      <c r="BY77" s="1320"/>
      <c r="BZ77" s="1320"/>
      <c r="CA77" s="1320"/>
      <c r="CB77" s="1382">
        <f t="shared" si="33"/>
        <v>0</v>
      </c>
      <c r="CC77" s="1382">
        <f t="shared" si="32"/>
        <v>0</v>
      </c>
      <c r="CD77" s="1382" t="str">
        <f t="shared" si="34"/>
        <v/>
      </c>
      <c r="CE77" s="1382">
        <f>IF(C79&lt;=L61,0,1)</f>
        <v>0</v>
      </c>
      <c r="CF77" s="1320"/>
      <c r="DC77" s="1334"/>
      <c r="DD77" s="1334"/>
    </row>
    <row r="78" spans="1:108" s="1322" customFormat="1" ht="15" customHeight="1" x14ac:dyDescent="0.15">
      <c r="A78" s="1526"/>
      <c r="B78" s="1375" t="s">
        <v>112</v>
      </c>
      <c r="C78" s="1400">
        <f t="shared" si="28"/>
        <v>0</v>
      </c>
      <c r="D78" s="1389"/>
      <c r="E78" s="1389"/>
      <c r="F78" s="1389"/>
      <c r="G78" s="1389"/>
      <c r="H78" s="1389"/>
      <c r="I78" s="1389"/>
      <c r="J78" s="1389"/>
      <c r="K78" s="1389"/>
      <c r="L78" s="1389"/>
      <c r="M78" s="1468" t="str">
        <f>$BT78&amp;" "&amp;$BU78&amp;""&amp;$BV78&amp;""&amp;$BW76&amp;""</f>
        <v xml:space="preserve"> </v>
      </c>
      <c r="N78" s="1320"/>
      <c r="O78" s="1328"/>
      <c r="P78" s="1320"/>
      <c r="Q78" s="1320"/>
      <c r="R78" s="1328"/>
      <c r="S78" s="1320"/>
      <c r="T78" s="1320"/>
      <c r="U78" s="1320"/>
      <c r="V78" s="1320"/>
      <c r="W78" s="1328"/>
      <c r="X78" s="1320"/>
      <c r="Y78" s="1320"/>
      <c r="Z78" s="1328"/>
      <c r="AA78" s="1320"/>
      <c r="AB78" s="1320"/>
      <c r="AC78" s="1320"/>
      <c r="AD78" s="1320"/>
      <c r="AE78" s="1320"/>
      <c r="AF78" s="1320"/>
      <c r="AG78" s="1320"/>
      <c r="AH78" s="1325"/>
      <c r="AI78" s="1325"/>
      <c r="AJ78" s="1325"/>
      <c r="AK78" s="1325"/>
      <c r="AL78" s="1325"/>
      <c r="AM78" s="1325"/>
      <c r="AN78" s="1325"/>
      <c r="AO78" s="1325"/>
      <c r="AP78" s="1325"/>
      <c r="AQ78" s="1325"/>
      <c r="AR78" s="1325"/>
      <c r="AS78" s="1320"/>
      <c r="AT78" s="1320"/>
      <c r="AU78" s="1320"/>
      <c r="AV78" s="1320"/>
      <c r="BJ78" s="1320"/>
      <c r="BK78" s="1320"/>
      <c r="BL78" s="1320"/>
      <c r="BM78" s="1320"/>
      <c r="BN78" s="1320"/>
      <c r="BO78" s="1320"/>
      <c r="BP78" s="1320"/>
      <c r="BQ78" s="1320"/>
      <c r="BR78" s="1320"/>
      <c r="BS78" s="1320"/>
      <c r="BT78" s="1464" t="str">
        <f t="shared" si="29"/>
        <v/>
      </c>
      <c r="BU78" s="1464" t="str">
        <f t="shared" si="30"/>
        <v/>
      </c>
      <c r="BV78" s="1464" t="str">
        <f t="shared" si="31"/>
        <v/>
      </c>
      <c r="BW78" s="1464" t="str">
        <f>IF($C80&lt;=$L62,"","Los controles por matrona NO pueden ser mayor que el Total de controles de sección B.")</f>
        <v/>
      </c>
      <c r="BX78" s="1320"/>
      <c r="BY78" s="1320"/>
      <c r="BZ78" s="1320"/>
      <c r="CA78" s="1320"/>
      <c r="CB78" s="1382">
        <f t="shared" si="33"/>
        <v>0</v>
      </c>
      <c r="CC78" s="1382">
        <f t="shared" si="32"/>
        <v>0</v>
      </c>
      <c r="CD78" s="1382" t="str">
        <f t="shared" si="34"/>
        <v/>
      </c>
      <c r="CE78" s="1382">
        <f>IF(C80&lt;=L62,0,1)</f>
        <v>0</v>
      </c>
      <c r="CF78" s="1320"/>
      <c r="DC78" s="1334"/>
      <c r="DD78" s="1334"/>
    </row>
    <row r="79" spans="1:108" s="1322" customFormat="1" ht="21" customHeight="1" x14ac:dyDescent="0.15">
      <c r="A79" s="1494" t="s">
        <v>113</v>
      </c>
      <c r="B79" s="1368" t="s">
        <v>99</v>
      </c>
      <c r="C79" s="1398">
        <f t="shared" si="28"/>
        <v>0</v>
      </c>
      <c r="D79" s="1386"/>
      <c r="E79" s="1386"/>
      <c r="F79" s="1386"/>
      <c r="G79" s="1386"/>
      <c r="H79" s="1386"/>
      <c r="I79" s="1386"/>
      <c r="J79" s="1386"/>
      <c r="K79" s="1386"/>
      <c r="L79" s="1386"/>
      <c r="M79" s="1468" t="str">
        <f>$BT79&amp;" "&amp;$BU79&amp;""&amp;$BV79&amp;""&amp;$BW77&amp;""</f>
        <v xml:space="preserve"> </v>
      </c>
      <c r="N79" s="1320"/>
      <c r="O79" s="1328"/>
      <c r="P79" s="1320"/>
      <c r="Q79" s="1320"/>
      <c r="R79" s="1328"/>
      <c r="S79" s="1320"/>
      <c r="T79" s="1320"/>
      <c r="U79" s="1320"/>
      <c r="V79" s="1320"/>
      <c r="W79" s="1328"/>
      <c r="X79" s="1320"/>
      <c r="Y79" s="1320"/>
      <c r="Z79" s="1328"/>
      <c r="AA79" s="1320"/>
      <c r="AB79" s="1320"/>
      <c r="AC79" s="1320"/>
      <c r="AD79" s="1320"/>
      <c r="AE79" s="1320"/>
      <c r="AF79" s="1320"/>
      <c r="AG79" s="1320"/>
      <c r="AH79" s="1325"/>
      <c r="AI79" s="1325"/>
      <c r="AJ79" s="1325"/>
      <c r="AK79" s="1325"/>
      <c r="AL79" s="1325"/>
      <c r="AM79" s="1325"/>
      <c r="AN79" s="1325"/>
      <c r="AO79" s="1325"/>
      <c r="AP79" s="1325"/>
      <c r="AQ79" s="1325"/>
      <c r="AR79" s="1325"/>
      <c r="AS79" s="1320"/>
      <c r="AT79" s="1320"/>
      <c r="AU79" s="1320"/>
      <c r="AV79" s="1320"/>
      <c r="BJ79" s="1320"/>
      <c r="BK79" s="1320"/>
      <c r="BL79" s="1320"/>
      <c r="BM79" s="1320"/>
      <c r="BN79" s="1320"/>
      <c r="BO79" s="1320"/>
      <c r="BP79" s="1320"/>
      <c r="BQ79" s="1320"/>
      <c r="BR79" s="1320"/>
      <c r="BS79" s="1320"/>
      <c r="BT79" s="1464" t="str">
        <f t="shared" si="29"/>
        <v/>
      </c>
      <c r="BU79" s="1464" t="str">
        <f t="shared" si="30"/>
        <v/>
      </c>
      <c r="BV79" s="1464" t="str">
        <f t="shared" si="31"/>
        <v/>
      </c>
      <c r="BX79" s="1320"/>
      <c r="BY79" s="1320"/>
      <c r="BZ79" s="1320"/>
      <c r="CA79" s="1320"/>
      <c r="CB79" s="1382">
        <f t="shared" si="33"/>
        <v>0</v>
      </c>
      <c r="CC79" s="1382">
        <f t="shared" si="32"/>
        <v>0</v>
      </c>
      <c r="CD79" s="1382" t="str">
        <f t="shared" si="34"/>
        <v/>
      </c>
      <c r="CE79" s="1320"/>
      <c r="CF79" s="1320"/>
      <c r="DC79" s="1334"/>
      <c r="DD79" s="1334"/>
    </row>
    <row r="80" spans="1:108" s="1322" customFormat="1" ht="21" customHeight="1" x14ac:dyDescent="0.15">
      <c r="A80" s="1496"/>
      <c r="B80" s="1375" t="s">
        <v>100</v>
      </c>
      <c r="C80" s="1400">
        <f t="shared" si="28"/>
        <v>9</v>
      </c>
      <c r="D80" s="1426"/>
      <c r="E80" s="1426"/>
      <c r="F80" s="1426"/>
      <c r="G80" s="1426">
        <v>2</v>
      </c>
      <c r="H80" s="1426">
        <v>7</v>
      </c>
      <c r="I80" s="1426"/>
      <c r="J80" s="1426">
        <v>1</v>
      </c>
      <c r="K80" s="1426">
        <v>8</v>
      </c>
      <c r="L80" s="1426">
        <v>9</v>
      </c>
      <c r="M80" s="1468" t="str">
        <f>$BT80&amp;" "&amp;$BU80&amp;""&amp;$BV80&amp;""&amp;$BW78&amp;""</f>
        <v xml:space="preserve"> </v>
      </c>
      <c r="N80" s="1320"/>
      <c r="O80" s="1328"/>
      <c r="P80" s="1320"/>
      <c r="Q80" s="1320"/>
      <c r="R80" s="1328"/>
      <c r="S80" s="1320"/>
      <c r="T80" s="1320"/>
      <c r="U80" s="1320"/>
      <c r="V80" s="1320"/>
      <c r="W80" s="1328"/>
      <c r="X80" s="1320"/>
      <c r="Y80" s="1320"/>
      <c r="Z80" s="1328"/>
      <c r="AA80" s="1320"/>
      <c r="AB80" s="1320"/>
      <c r="AC80" s="1320"/>
      <c r="AD80" s="1320"/>
      <c r="AE80" s="1320"/>
      <c r="AF80" s="1320"/>
      <c r="AG80" s="1320"/>
      <c r="AH80" s="1325"/>
      <c r="AI80" s="1325"/>
      <c r="AJ80" s="1325"/>
      <c r="AK80" s="1325"/>
      <c r="AL80" s="1325"/>
      <c r="AM80" s="1325"/>
      <c r="AN80" s="1325"/>
      <c r="AO80" s="1325"/>
      <c r="AP80" s="1325"/>
      <c r="AQ80" s="1325"/>
      <c r="AR80" s="1325"/>
      <c r="AS80" s="1320"/>
      <c r="AT80" s="1320"/>
      <c r="AU80" s="1320"/>
      <c r="AV80" s="1320"/>
      <c r="BJ80" s="1320"/>
      <c r="BK80" s="1320"/>
      <c r="BL80" s="1320"/>
      <c r="BM80" s="1320"/>
      <c r="BN80" s="1320"/>
      <c r="BO80" s="1320"/>
      <c r="BP80" s="1320"/>
      <c r="BQ80" s="1320"/>
      <c r="BR80" s="1320"/>
      <c r="BS80" s="1320"/>
      <c r="BT80" s="1464" t="str">
        <f t="shared" si="29"/>
        <v/>
      </c>
      <c r="BU80" s="1464" t="str">
        <f t="shared" si="30"/>
        <v/>
      </c>
      <c r="BV80" s="1464" t="str">
        <f t="shared" si="31"/>
        <v/>
      </c>
      <c r="BX80" s="1320"/>
      <c r="BY80" s="1320"/>
      <c r="BZ80" s="1320"/>
      <c r="CA80" s="1320"/>
      <c r="CB80" s="1382">
        <f t="shared" si="33"/>
        <v>0</v>
      </c>
      <c r="CC80" s="1382">
        <f t="shared" si="32"/>
        <v>0</v>
      </c>
      <c r="CD80" s="1382">
        <f t="shared" si="34"/>
        <v>0</v>
      </c>
      <c r="CE80" s="1320"/>
      <c r="CF80" s="1320"/>
      <c r="DC80" s="1334"/>
      <c r="DD80" s="1334"/>
    </row>
    <row r="81" spans="1:108" s="1320" customFormat="1" ht="30" customHeight="1" x14ac:dyDescent="0.2">
      <c r="A81" s="1384" t="s">
        <v>114</v>
      </c>
      <c r="B81" s="1321"/>
      <c r="C81" s="1321"/>
      <c r="D81" s="1321"/>
      <c r="E81" s="1321"/>
      <c r="F81" s="1321"/>
      <c r="G81" s="1321"/>
      <c r="H81" s="1321"/>
      <c r="I81" s="1321"/>
      <c r="J81" s="1321"/>
      <c r="AC81" s="1328"/>
      <c r="AF81" s="1328"/>
      <c r="AI81" s="1328"/>
      <c r="AL81" s="1328"/>
      <c r="AM81" s="1328"/>
      <c r="AN81" s="1328"/>
      <c r="CC81" s="1320">
        <f>IF(C74+C76&lt;=B61,0,1)</f>
        <v>0</v>
      </c>
      <c r="DC81" s="1325"/>
      <c r="DD81" s="1325"/>
    </row>
    <row r="82" spans="1:108" s="1322" customFormat="1" ht="57" customHeight="1" x14ac:dyDescent="0.15">
      <c r="A82" s="1367" t="s">
        <v>115</v>
      </c>
      <c r="B82" s="1376" t="s">
        <v>116</v>
      </c>
      <c r="C82" s="1328"/>
      <c r="D82" s="1328"/>
      <c r="E82" s="1328"/>
      <c r="F82" s="1320"/>
      <c r="G82" s="1320"/>
      <c r="H82" s="1320"/>
      <c r="I82" s="1320"/>
      <c r="J82" s="1320"/>
      <c r="K82" s="1320"/>
      <c r="L82" s="1320"/>
      <c r="M82" s="1320"/>
      <c r="N82" s="1320"/>
      <c r="O82" s="1320"/>
      <c r="P82" s="1320"/>
      <c r="Q82" s="1320"/>
      <c r="R82" s="1320"/>
      <c r="S82" s="1320"/>
      <c r="T82" s="1320"/>
      <c r="U82" s="1320"/>
      <c r="V82" s="1320"/>
      <c r="W82" s="1320"/>
      <c r="X82" s="1328"/>
      <c r="Y82" s="1320"/>
      <c r="Z82" s="1320"/>
      <c r="AA82" s="1328"/>
      <c r="AB82" s="1320"/>
      <c r="AC82" s="1320"/>
      <c r="AD82" s="1328"/>
      <c r="AE82" s="1320"/>
      <c r="AF82" s="1320"/>
      <c r="AG82" s="1328"/>
      <c r="AH82" s="1320"/>
      <c r="AI82" s="1320"/>
      <c r="AJ82" s="1320"/>
      <c r="AK82" s="1320"/>
      <c r="AL82" s="1320"/>
      <c r="AM82" s="1320"/>
      <c r="AN82" s="1320"/>
      <c r="AO82" s="1320"/>
      <c r="AP82" s="1320"/>
      <c r="AQ82" s="1320"/>
      <c r="AR82" s="1320"/>
      <c r="AS82" s="1320"/>
      <c r="AT82" s="1320"/>
      <c r="AU82" s="1320"/>
      <c r="AV82" s="1320"/>
      <c r="BJ82" s="1320"/>
      <c r="BK82" s="1320"/>
      <c r="BL82" s="1320"/>
      <c r="BM82" s="1320"/>
      <c r="BN82" s="1320"/>
      <c r="BO82" s="1320"/>
      <c r="BP82" s="1320"/>
      <c r="BQ82" s="1320"/>
      <c r="BR82" s="1320"/>
      <c r="BS82" s="1320"/>
      <c r="BT82" s="1320"/>
      <c r="BU82" s="1320"/>
      <c r="BV82" s="1320"/>
      <c r="BW82" s="1320"/>
      <c r="BX82" s="1320"/>
      <c r="BY82" s="1320"/>
      <c r="BZ82" s="1320"/>
      <c r="CA82" s="1320"/>
      <c r="CB82" s="1320">
        <f>IF(C75+C77&lt;=B62,0,1)</f>
        <v>0</v>
      </c>
      <c r="CC82" s="1320"/>
      <c r="CD82" s="1320"/>
      <c r="CE82" s="1320"/>
      <c r="CF82" s="1320"/>
      <c r="DA82" s="1334"/>
      <c r="DB82" s="1334"/>
    </row>
    <row r="83" spans="1:108" s="1322" customFormat="1" ht="15" customHeight="1" x14ac:dyDescent="0.15">
      <c r="A83" s="1368" t="s">
        <v>117</v>
      </c>
      <c r="B83" s="1424"/>
      <c r="C83" s="1466" t="str">
        <f>$BT83</f>
        <v/>
      </c>
      <c r="D83" s="1320"/>
      <c r="E83" s="1320"/>
      <c r="F83" s="1320"/>
      <c r="G83" s="1320"/>
      <c r="H83" s="1320"/>
      <c r="I83" s="1320"/>
      <c r="J83" s="1320"/>
      <c r="K83" s="1320"/>
      <c r="L83" s="1320"/>
      <c r="M83" s="1320"/>
      <c r="N83" s="1320"/>
      <c r="O83" s="1320"/>
      <c r="P83" s="1320"/>
      <c r="Q83" s="1320"/>
      <c r="R83" s="1320"/>
      <c r="S83" s="1320"/>
      <c r="T83" s="1320"/>
      <c r="U83" s="1320"/>
      <c r="V83" s="1320"/>
      <c r="W83" s="1320"/>
      <c r="X83" s="1328"/>
      <c r="Y83" s="1320"/>
      <c r="Z83" s="1320"/>
      <c r="AA83" s="1328"/>
      <c r="AB83" s="1320"/>
      <c r="AC83" s="1320"/>
      <c r="AD83" s="1328"/>
      <c r="AE83" s="1320"/>
      <c r="AF83" s="1320"/>
      <c r="AG83" s="1328"/>
      <c r="AH83" s="1320"/>
      <c r="AI83" s="1320"/>
      <c r="AJ83" s="1320"/>
      <c r="AK83" s="1320"/>
      <c r="AL83" s="1320"/>
      <c r="AM83" s="1320"/>
      <c r="AN83" s="1320"/>
      <c r="AO83" s="1320"/>
      <c r="AP83" s="1320"/>
      <c r="AQ83" s="1320"/>
      <c r="AR83" s="1320"/>
      <c r="AS83" s="1320"/>
      <c r="AT83" s="1320"/>
      <c r="AU83" s="1320"/>
      <c r="AV83" s="1320"/>
      <c r="BJ83" s="1320"/>
      <c r="BK83" s="1320"/>
      <c r="BL83" s="1320"/>
      <c r="BM83" s="1320"/>
      <c r="BN83" s="1320"/>
      <c r="BO83" s="1320"/>
      <c r="BP83" s="1320"/>
      <c r="BQ83" s="1320"/>
      <c r="BR83" s="1320"/>
      <c r="BS83" s="1320"/>
      <c r="BT83" s="1342" t="str">
        <f>IF(AND(($B83&lt;&gt;0),$AK50+$AK51=0),"No olvidar que estas consultas resueltas deben estar incluidas en Sección A.4","")</f>
        <v/>
      </c>
      <c r="BV83" s="1320"/>
      <c r="BW83" s="1320"/>
      <c r="BX83" s="1320"/>
      <c r="BY83" s="1320"/>
      <c r="BZ83" s="1320"/>
      <c r="CA83" s="1320"/>
      <c r="CB83" s="1382">
        <f>IF(AND($AK50+$AK51&lt;&gt;0,($B83="")),1,0)</f>
        <v>0</v>
      </c>
      <c r="CC83" s="1320"/>
      <c r="CD83" s="1320"/>
      <c r="CE83" s="1320"/>
      <c r="CF83" s="1320"/>
      <c r="DA83" s="1334"/>
      <c r="DB83" s="1334"/>
    </row>
    <row r="84" spans="1:108" s="1322" customFormat="1" ht="15" customHeight="1" x14ac:dyDescent="0.15">
      <c r="A84" s="1375" t="s">
        <v>86</v>
      </c>
      <c r="B84" s="1385"/>
      <c r="C84" s="1466" t="str">
        <f>$BT84</f>
        <v/>
      </c>
      <c r="D84" s="1320"/>
      <c r="E84" s="1320"/>
      <c r="F84" s="1320"/>
      <c r="G84" s="1320"/>
      <c r="H84" s="1320"/>
      <c r="I84" s="1320"/>
      <c r="J84" s="1320"/>
      <c r="K84" s="1320"/>
      <c r="L84" s="1320"/>
      <c r="M84" s="1320"/>
      <c r="N84" s="1320"/>
      <c r="O84" s="1320"/>
      <c r="P84" s="1320"/>
      <c r="Q84" s="1320"/>
      <c r="R84" s="1320"/>
      <c r="S84" s="1320"/>
      <c r="T84" s="1320"/>
      <c r="U84" s="1320"/>
      <c r="V84" s="1320"/>
      <c r="W84" s="1320"/>
      <c r="X84" s="1328"/>
      <c r="Y84" s="1320"/>
      <c r="Z84" s="1320"/>
      <c r="AA84" s="1328"/>
      <c r="AB84" s="1320"/>
      <c r="AC84" s="1320"/>
      <c r="AD84" s="1328"/>
      <c r="AE84" s="1320"/>
      <c r="AF84" s="1320"/>
      <c r="AG84" s="1328"/>
      <c r="AH84" s="1320"/>
      <c r="AI84" s="1320"/>
      <c r="AJ84" s="1320"/>
      <c r="AK84" s="1320"/>
      <c r="AL84" s="1320"/>
      <c r="AM84" s="1320"/>
      <c r="AN84" s="1320"/>
      <c r="AO84" s="1320"/>
      <c r="AP84" s="1320"/>
      <c r="AQ84" s="1320"/>
      <c r="AR84" s="1320"/>
      <c r="AS84" s="1320"/>
      <c r="AT84" s="1320"/>
      <c r="AU84" s="1320"/>
      <c r="AV84" s="1320"/>
      <c r="BJ84" s="1320"/>
      <c r="BK84" s="1320"/>
      <c r="BL84" s="1320"/>
      <c r="BM84" s="1320"/>
      <c r="BN84" s="1320"/>
      <c r="BO84" s="1320"/>
      <c r="BP84" s="1320"/>
      <c r="BQ84" s="1320"/>
      <c r="BR84" s="1320"/>
      <c r="BS84" s="1320"/>
      <c r="BT84" s="1342" t="str">
        <f>IF(AND(($B84&lt;&gt;0),$AK52=0),"No olvidar que estas consultas resueltas deben estar incluidas en Sección A.4","")</f>
        <v/>
      </c>
      <c r="BV84" s="1320"/>
      <c r="BW84" s="1320"/>
      <c r="BX84" s="1320"/>
      <c r="BY84" s="1320"/>
      <c r="BZ84" s="1320"/>
      <c r="CA84" s="1320"/>
      <c r="CB84" s="1382">
        <f>IF(AND($AK52&lt;&gt;0,($B84="")),1,0)</f>
        <v>0</v>
      </c>
      <c r="CC84" s="1320"/>
      <c r="CD84" s="1320"/>
      <c r="CE84" s="1320"/>
      <c r="CF84" s="1320"/>
      <c r="DA84" s="1334"/>
      <c r="DB84" s="1334"/>
    </row>
    <row r="85" spans="1:108" s="1320" customFormat="1" ht="30" customHeight="1" x14ac:dyDescent="0.2">
      <c r="A85" s="1352" t="s">
        <v>118</v>
      </c>
      <c r="B85" s="1353"/>
      <c r="C85" s="1353"/>
      <c r="D85" s="1353"/>
      <c r="E85" s="1335"/>
      <c r="F85" s="1335"/>
      <c r="Z85" s="1328"/>
      <c r="AC85" s="1328"/>
      <c r="AF85" s="1328"/>
      <c r="AI85" s="1328"/>
      <c r="AR85" s="1325"/>
      <c r="CC85" s="1322"/>
      <c r="DC85" s="1325"/>
      <c r="DD85" s="1325"/>
    </row>
    <row r="86" spans="1:108" s="1322" customFormat="1" ht="52.5" x14ac:dyDescent="0.15">
      <c r="A86" s="1488" t="s">
        <v>119</v>
      </c>
      <c r="B86" s="1522"/>
      <c r="C86" s="1354" t="s">
        <v>120</v>
      </c>
      <c r="D86" s="1354" t="s">
        <v>121</v>
      </c>
      <c r="E86" s="1354" t="s">
        <v>122</v>
      </c>
      <c r="F86" s="1336"/>
      <c r="G86" s="1320"/>
      <c r="H86" s="1320"/>
      <c r="I86" s="1320"/>
      <c r="J86" s="1320"/>
      <c r="K86" s="1320"/>
      <c r="L86" s="1320"/>
      <c r="M86" s="1320"/>
      <c r="N86" s="1320"/>
      <c r="O86" s="1320"/>
      <c r="P86" s="1320"/>
      <c r="Q86" s="1320"/>
      <c r="R86" s="1320"/>
      <c r="S86" s="1320"/>
      <c r="T86" s="1320"/>
      <c r="U86" s="1320"/>
      <c r="V86" s="1320"/>
      <c r="W86" s="1320"/>
      <c r="X86" s="1320"/>
      <c r="Y86" s="1320"/>
      <c r="Z86" s="1328"/>
      <c r="AA86" s="1320"/>
      <c r="AB86" s="1320"/>
      <c r="AC86" s="1328"/>
      <c r="AD86" s="1320"/>
      <c r="AE86" s="1320"/>
      <c r="AF86" s="1328"/>
      <c r="AG86" s="1320"/>
      <c r="AH86" s="1320"/>
      <c r="AI86" s="1328"/>
      <c r="AJ86" s="1320"/>
      <c r="AK86" s="1320"/>
      <c r="AL86" s="1320"/>
      <c r="AM86" s="1320"/>
      <c r="AN86" s="1320"/>
      <c r="AO86" s="1320"/>
      <c r="AP86" s="1320"/>
      <c r="AQ86" s="1320"/>
      <c r="AR86" s="1325"/>
      <c r="AS86" s="1320"/>
      <c r="AT86" s="1320"/>
      <c r="AU86" s="1320"/>
      <c r="AV86" s="1320"/>
      <c r="BJ86" s="1320"/>
      <c r="BK86" s="1320"/>
      <c r="BL86" s="1320"/>
      <c r="BM86" s="1320"/>
      <c r="BN86" s="1320"/>
      <c r="BO86" s="1320"/>
      <c r="BP86" s="1320"/>
      <c r="BQ86" s="1320"/>
      <c r="BR86" s="1320"/>
      <c r="BS86" s="1320"/>
      <c r="BT86" s="1320"/>
      <c r="BU86" s="1320"/>
      <c r="BV86" s="1320"/>
      <c r="BW86" s="1320"/>
      <c r="BX86" s="1320"/>
      <c r="BY86" s="1320"/>
      <c r="BZ86" s="1320"/>
      <c r="CA86" s="1320"/>
      <c r="CB86" s="1320"/>
      <c r="CC86" s="1320"/>
      <c r="CD86" s="1320"/>
      <c r="CE86" s="1320"/>
      <c r="CF86" s="1320"/>
      <c r="DC86" s="1334"/>
      <c r="DD86" s="1334"/>
    </row>
    <row r="87" spans="1:108" s="1322" customFormat="1" ht="15" customHeight="1" x14ac:dyDescent="0.15">
      <c r="A87" s="1523" t="s">
        <v>123</v>
      </c>
      <c r="B87" s="1523"/>
      <c r="C87" s="1386"/>
      <c r="D87" s="1386"/>
      <c r="E87" s="1386"/>
      <c r="F87" s="1336"/>
      <c r="G87" s="1320"/>
      <c r="H87" s="1320"/>
      <c r="I87" s="1320"/>
      <c r="J87" s="1320"/>
      <c r="K87" s="1320"/>
      <c r="L87" s="1320"/>
      <c r="M87" s="1320"/>
      <c r="N87" s="1320"/>
      <c r="O87" s="1320"/>
      <c r="P87" s="1320"/>
      <c r="Q87" s="1320"/>
      <c r="R87" s="1320"/>
      <c r="S87" s="1320"/>
      <c r="T87" s="1320"/>
      <c r="U87" s="1320"/>
      <c r="V87" s="1320"/>
      <c r="W87" s="1320"/>
      <c r="X87" s="1320"/>
      <c r="Y87" s="1320"/>
      <c r="Z87" s="1320"/>
      <c r="AA87" s="1320"/>
      <c r="AB87" s="1320"/>
      <c r="AC87" s="1328"/>
      <c r="AD87" s="1320"/>
      <c r="AE87" s="1320"/>
      <c r="AF87" s="1328"/>
      <c r="AG87" s="1320"/>
      <c r="AH87" s="1320"/>
      <c r="AI87" s="1328"/>
      <c r="AJ87" s="1320"/>
      <c r="AK87" s="1320"/>
      <c r="AL87" s="1328"/>
      <c r="AM87" s="1328"/>
      <c r="AN87" s="1328"/>
      <c r="AO87" s="1320"/>
      <c r="AP87" s="1320"/>
      <c r="AQ87" s="1320"/>
      <c r="AR87" s="1320"/>
      <c r="AS87" s="1320"/>
      <c r="AT87" s="1320"/>
      <c r="AU87" s="1320"/>
      <c r="AV87" s="1320"/>
      <c r="BJ87" s="1320"/>
      <c r="BK87" s="1320"/>
      <c r="BL87" s="1320"/>
      <c r="BM87" s="1320"/>
      <c r="BN87" s="1320"/>
      <c r="BO87" s="1320"/>
      <c r="BP87" s="1320"/>
      <c r="BQ87" s="1320"/>
      <c r="BR87" s="1320"/>
      <c r="BS87" s="1320"/>
      <c r="BT87" s="1320"/>
      <c r="BU87" s="1320"/>
      <c r="BV87" s="1320"/>
      <c r="BW87" s="1320"/>
      <c r="BX87" s="1320"/>
      <c r="BY87" s="1320"/>
      <c r="BZ87" s="1320"/>
      <c r="CA87" s="1320"/>
      <c r="CB87" s="1320"/>
      <c r="CC87" s="1320"/>
      <c r="CD87" s="1320"/>
      <c r="CE87" s="1320"/>
      <c r="CF87" s="1320"/>
      <c r="DC87" s="1334"/>
      <c r="DD87" s="1334"/>
    </row>
    <row r="88" spans="1:108" s="1322" customFormat="1" ht="15" customHeight="1" x14ac:dyDescent="0.15">
      <c r="A88" s="1520" t="s">
        <v>124</v>
      </c>
      <c r="B88" s="1520"/>
      <c r="C88" s="1387"/>
      <c r="D88" s="1387"/>
      <c r="E88" s="1387"/>
      <c r="F88" s="1320"/>
      <c r="G88" s="1320"/>
      <c r="H88" s="1320"/>
      <c r="I88" s="1320"/>
      <c r="J88" s="1320"/>
      <c r="K88" s="1320"/>
      <c r="L88" s="1320"/>
      <c r="M88" s="1320"/>
      <c r="N88" s="1320"/>
      <c r="O88" s="1320"/>
      <c r="P88" s="1320"/>
      <c r="Q88" s="1320"/>
      <c r="R88" s="1320"/>
      <c r="S88" s="1320"/>
      <c r="T88" s="1320"/>
      <c r="U88" s="1320"/>
      <c r="V88" s="1320"/>
      <c r="W88" s="1320"/>
      <c r="X88" s="1320"/>
      <c r="Y88" s="1320"/>
      <c r="Z88" s="1320"/>
      <c r="AA88" s="1320"/>
      <c r="AB88" s="1320"/>
      <c r="AC88" s="1328"/>
      <c r="AD88" s="1320"/>
      <c r="AE88" s="1320"/>
      <c r="AF88" s="1328"/>
      <c r="AG88" s="1320"/>
      <c r="AH88" s="1320"/>
      <c r="AI88" s="1328"/>
      <c r="AJ88" s="1320"/>
      <c r="AK88" s="1320"/>
      <c r="AL88" s="1328"/>
      <c r="AM88" s="1328"/>
      <c r="AN88" s="1328"/>
      <c r="AO88" s="1320"/>
      <c r="AP88" s="1320"/>
      <c r="AQ88" s="1320"/>
      <c r="AR88" s="1320"/>
      <c r="AS88" s="1320"/>
      <c r="AT88" s="1320"/>
      <c r="AU88" s="1320"/>
      <c r="AV88" s="1320"/>
      <c r="BJ88" s="1320"/>
      <c r="BK88" s="1320"/>
      <c r="BL88" s="1320"/>
      <c r="BM88" s="1320"/>
      <c r="BN88" s="1320"/>
      <c r="BO88" s="1320"/>
      <c r="BP88" s="1320"/>
      <c r="BQ88" s="1320"/>
      <c r="BR88" s="1320"/>
      <c r="BS88" s="1320"/>
      <c r="BT88" s="1320"/>
      <c r="BU88" s="1320"/>
      <c r="BV88" s="1320"/>
      <c r="BW88" s="1320"/>
      <c r="BX88" s="1320"/>
      <c r="BY88" s="1320"/>
      <c r="BZ88" s="1320"/>
      <c r="CA88" s="1320"/>
      <c r="CB88" s="1320"/>
      <c r="CC88" s="1320"/>
      <c r="CD88" s="1320"/>
      <c r="CE88" s="1320"/>
      <c r="CF88" s="1320"/>
      <c r="DC88" s="1334"/>
      <c r="DD88" s="1334"/>
    </row>
    <row r="89" spans="1:108" s="1322" customFormat="1" ht="15" customHeight="1" x14ac:dyDescent="0.15">
      <c r="A89" s="1520" t="s">
        <v>125</v>
      </c>
      <c r="B89" s="1520"/>
      <c r="C89" s="1387"/>
      <c r="D89" s="1387"/>
      <c r="E89" s="1387"/>
      <c r="F89" s="1320"/>
      <c r="G89" s="1320"/>
      <c r="H89" s="1320"/>
      <c r="I89" s="1320"/>
      <c r="J89" s="1320"/>
      <c r="K89" s="1320"/>
      <c r="L89" s="1320"/>
      <c r="M89" s="1320"/>
      <c r="N89" s="1320"/>
      <c r="O89" s="1320"/>
      <c r="P89" s="1320"/>
      <c r="Q89" s="1320"/>
      <c r="R89" s="1320"/>
      <c r="S89" s="1320"/>
      <c r="T89" s="1320"/>
      <c r="U89" s="1320"/>
      <c r="V89" s="1320"/>
      <c r="W89" s="1320"/>
      <c r="X89" s="1320"/>
      <c r="Y89" s="1320"/>
      <c r="Z89" s="1320"/>
      <c r="AA89" s="1320"/>
      <c r="AB89" s="1320"/>
      <c r="AC89" s="1328"/>
      <c r="AD89" s="1320"/>
      <c r="AE89" s="1320"/>
      <c r="AF89" s="1328"/>
      <c r="AG89" s="1320"/>
      <c r="AH89" s="1320"/>
      <c r="AI89" s="1328"/>
      <c r="AJ89" s="1320"/>
      <c r="AK89" s="1320"/>
      <c r="AL89" s="1328"/>
      <c r="AM89" s="1328"/>
      <c r="AN89" s="1328"/>
      <c r="AO89" s="1320"/>
      <c r="AP89" s="1320"/>
      <c r="AQ89" s="1320"/>
      <c r="AR89" s="1320"/>
      <c r="AS89" s="1320"/>
      <c r="AT89" s="1320"/>
      <c r="AU89" s="1320"/>
      <c r="AV89" s="1320"/>
      <c r="BJ89" s="1320"/>
      <c r="BK89" s="1320"/>
      <c r="BL89" s="1320"/>
      <c r="BM89" s="1320"/>
      <c r="BN89" s="1320"/>
      <c r="BO89" s="1320"/>
      <c r="BP89" s="1320"/>
      <c r="BQ89" s="1320"/>
      <c r="BR89" s="1320"/>
      <c r="BS89" s="1320"/>
      <c r="BT89" s="1320"/>
      <c r="BU89" s="1320"/>
      <c r="BV89" s="1320"/>
      <c r="BW89" s="1320"/>
      <c r="BX89" s="1320"/>
      <c r="BY89" s="1320"/>
      <c r="BZ89" s="1320"/>
      <c r="CA89" s="1320"/>
      <c r="CB89" s="1320"/>
      <c r="CC89" s="1320"/>
      <c r="CD89" s="1320"/>
      <c r="CE89" s="1320"/>
      <c r="CF89" s="1320"/>
      <c r="DC89" s="1334"/>
      <c r="DD89" s="1334"/>
    </row>
    <row r="90" spans="1:108" s="1322" customFormat="1" ht="15" customHeight="1" x14ac:dyDescent="0.15">
      <c r="A90" s="1520" t="s">
        <v>126</v>
      </c>
      <c r="B90" s="1520"/>
      <c r="C90" s="1387"/>
      <c r="D90" s="1387"/>
      <c r="E90" s="1387"/>
      <c r="F90" s="1320"/>
      <c r="G90" s="1320"/>
      <c r="H90" s="1320"/>
      <c r="I90" s="1320"/>
      <c r="J90" s="1320"/>
      <c r="K90" s="1320"/>
      <c r="L90" s="1320"/>
      <c r="M90" s="1320"/>
      <c r="N90" s="1320"/>
      <c r="O90" s="1320"/>
      <c r="P90" s="1320"/>
      <c r="Q90" s="1320"/>
      <c r="R90" s="1320"/>
      <c r="S90" s="1320"/>
      <c r="T90" s="1320"/>
      <c r="U90" s="1320"/>
      <c r="V90" s="1320"/>
      <c r="W90" s="1320"/>
      <c r="X90" s="1320"/>
      <c r="Y90" s="1320"/>
      <c r="Z90" s="1320"/>
      <c r="AA90" s="1320"/>
      <c r="AB90" s="1320"/>
      <c r="AC90" s="1328"/>
      <c r="AD90" s="1320"/>
      <c r="AE90" s="1320"/>
      <c r="AF90" s="1328"/>
      <c r="AG90" s="1320"/>
      <c r="AH90" s="1320"/>
      <c r="AI90" s="1328"/>
      <c r="AJ90" s="1320"/>
      <c r="AK90" s="1320"/>
      <c r="AL90" s="1328"/>
      <c r="AM90" s="1328"/>
      <c r="AN90" s="1328"/>
      <c r="AO90" s="1320"/>
      <c r="AP90" s="1320"/>
      <c r="AQ90" s="1320"/>
      <c r="AR90" s="1320"/>
      <c r="AS90" s="1320"/>
      <c r="AT90" s="1320"/>
      <c r="AU90" s="1320"/>
      <c r="AV90" s="1320"/>
      <c r="BJ90" s="1320"/>
      <c r="BK90" s="1320"/>
      <c r="BL90" s="1320"/>
      <c r="BM90" s="1320"/>
      <c r="BN90" s="1320"/>
      <c r="BO90" s="1320"/>
      <c r="BP90" s="1320"/>
      <c r="BQ90" s="1320"/>
      <c r="BR90" s="1320"/>
      <c r="BS90" s="1320"/>
      <c r="BT90" s="1320"/>
      <c r="BU90" s="1320"/>
      <c r="BV90" s="1320"/>
      <c r="BW90" s="1320"/>
      <c r="BX90" s="1320"/>
      <c r="BY90" s="1320"/>
      <c r="BZ90" s="1320"/>
      <c r="CA90" s="1320"/>
      <c r="CB90" s="1320"/>
      <c r="CC90" s="1320"/>
      <c r="CD90" s="1320"/>
      <c r="CE90" s="1320"/>
      <c r="CF90" s="1320"/>
      <c r="DC90" s="1334"/>
      <c r="DD90" s="1334"/>
    </row>
    <row r="91" spans="1:108" s="1322" customFormat="1" ht="15" customHeight="1" x14ac:dyDescent="0.15">
      <c r="A91" s="1520" t="s">
        <v>127</v>
      </c>
      <c r="B91" s="1520"/>
      <c r="C91" s="1387"/>
      <c r="D91" s="1387"/>
      <c r="E91" s="1387"/>
      <c r="F91" s="1320"/>
      <c r="G91" s="1320"/>
      <c r="H91" s="1320"/>
      <c r="I91" s="1320"/>
      <c r="J91" s="1320"/>
      <c r="K91" s="1320"/>
      <c r="L91" s="1320"/>
      <c r="M91" s="1320"/>
      <c r="N91" s="1320"/>
      <c r="O91" s="1320"/>
      <c r="P91" s="1320"/>
      <c r="Q91" s="1320"/>
      <c r="R91" s="1320"/>
      <c r="S91" s="1320"/>
      <c r="T91" s="1320"/>
      <c r="U91" s="1320"/>
      <c r="V91" s="1320"/>
      <c r="W91" s="1320"/>
      <c r="X91" s="1320"/>
      <c r="Y91" s="1320"/>
      <c r="Z91" s="1320"/>
      <c r="AA91" s="1320"/>
      <c r="AB91" s="1320"/>
      <c r="AC91" s="1328"/>
      <c r="AD91" s="1320"/>
      <c r="AE91" s="1320"/>
      <c r="AF91" s="1328"/>
      <c r="AG91" s="1320"/>
      <c r="AH91" s="1320"/>
      <c r="AI91" s="1328"/>
      <c r="AJ91" s="1320"/>
      <c r="AK91" s="1320"/>
      <c r="AL91" s="1328"/>
      <c r="AM91" s="1328"/>
      <c r="AN91" s="1328"/>
      <c r="AO91" s="1320"/>
      <c r="AP91" s="1320"/>
      <c r="AQ91" s="1320"/>
      <c r="AR91" s="1320"/>
      <c r="AS91" s="1320"/>
      <c r="AT91" s="1320"/>
      <c r="AU91" s="1320"/>
      <c r="AV91" s="1320"/>
      <c r="BJ91" s="1320"/>
      <c r="BK91" s="1320"/>
      <c r="BL91" s="1320"/>
      <c r="BM91" s="1320"/>
      <c r="BN91" s="1320"/>
      <c r="BO91" s="1320"/>
      <c r="BP91" s="1320"/>
      <c r="BQ91" s="1320"/>
      <c r="BR91" s="1320"/>
      <c r="BS91" s="1320"/>
      <c r="BT91" s="1320"/>
      <c r="BU91" s="1320"/>
      <c r="BV91" s="1320"/>
      <c r="BW91" s="1320"/>
      <c r="BX91" s="1320"/>
      <c r="BY91" s="1320"/>
      <c r="BZ91" s="1320"/>
      <c r="CA91" s="1320"/>
      <c r="CB91" s="1320"/>
      <c r="CC91" s="1320"/>
      <c r="CD91" s="1320"/>
      <c r="CE91" s="1320"/>
      <c r="CF91" s="1320"/>
      <c r="DC91" s="1334"/>
      <c r="DD91" s="1334"/>
    </row>
    <row r="92" spans="1:108" s="1322" customFormat="1" ht="15" customHeight="1" x14ac:dyDescent="0.15">
      <c r="A92" s="1520" t="s">
        <v>128</v>
      </c>
      <c r="B92" s="1520"/>
      <c r="C92" s="1387"/>
      <c r="D92" s="1387"/>
      <c r="E92" s="1387"/>
      <c r="F92" s="1320"/>
      <c r="G92" s="1320"/>
      <c r="H92" s="1320"/>
      <c r="I92" s="1320"/>
      <c r="J92" s="1320"/>
      <c r="K92" s="1320"/>
      <c r="L92" s="1320"/>
      <c r="M92" s="1320"/>
      <c r="N92" s="1320"/>
      <c r="O92" s="1320"/>
      <c r="P92" s="1320"/>
      <c r="Q92" s="1320"/>
      <c r="R92" s="1320"/>
      <c r="S92" s="1320"/>
      <c r="T92" s="1320"/>
      <c r="U92" s="1320"/>
      <c r="V92" s="1320"/>
      <c r="W92" s="1320"/>
      <c r="X92" s="1320"/>
      <c r="Y92" s="1320"/>
      <c r="Z92" s="1320"/>
      <c r="AA92" s="1320"/>
      <c r="AB92" s="1320"/>
      <c r="AC92" s="1328"/>
      <c r="AD92" s="1320"/>
      <c r="AE92" s="1320"/>
      <c r="AF92" s="1328"/>
      <c r="AG92" s="1320"/>
      <c r="AH92" s="1320"/>
      <c r="AI92" s="1328"/>
      <c r="AJ92" s="1320"/>
      <c r="AK92" s="1320"/>
      <c r="AL92" s="1328"/>
      <c r="AM92" s="1328"/>
      <c r="AN92" s="1328"/>
      <c r="AO92" s="1320"/>
      <c r="AP92" s="1320"/>
      <c r="AQ92" s="1320"/>
      <c r="AR92" s="1320"/>
      <c r="AS92" s="1320"/>
      <c r="AT92" s="1320"/>
      <c r="AU92" s="1320"/>
      <c r="AV92" s="1320"/>
      <c r="BJ92" s="1320"/>
      <c r="BK92" s="1320"/>
      <c r="BL92" s="1320"/>
      <c r="BM92" s="1320"/>
      <c r="BN92" s="1320"/>
      <c r="BO92" s="1320"/>
      <c r="BP92" s="1320"/>
      <c r="BQ92" s="1320"/>
      <c r="BR92" s="1320"/>
      <c r="BS92" s="1320"/>
      <c r="BT92" s="1320"/>
      <c r="BU92" s="1320"/>
      <c r="BV92" s="1320"/>
      <c r="BW92" s="1320"/>
      <c r="BX92" s="1320"/>
      <c r="BY92" s="1320"/>
      <c r="BZ92" s="1320"/>
      <c r="CA92" s="1320"/>
      <c r="CB92" s="1320"/>
      <c r="CC92" s="1320"/>
      <c r="CD92" s="1320"/>
      <c r="CE92" s="1320"/>
      <c r="CF92" s="1320"/>
      <c r="DC92" s="1334"/>
      <c r="DD92" s="1334"/>
    </row>
    <row r="93" spans="1:108" s="1322" customFormat="1" ht="15" customHeight="1" x14ac:dyDescent="0.15">
      <c r="A93" s="1520" t="s">
        <v>129</v>
      </c>
      <c r="B93" s="1520"/>
      <c r="C93" s="1387"/>
      <c r="D93" s="1387"/>
      <c r="E93" s="1387"/>
      <c r="F93" s="1320"/>
      <c r="G93" s="1320"/>
      <c r="H93" s="1320"/>
      <c r="I93" s="1320"/>
      <c r="J93" s="1320"/>
      <c r="K93" s="1320"/>
      <c r="L93" s="1320"/>
      <c r="M93" s="1320"/>
      <c r="N93" s="1320"/>
      <c r="O93" s="1320"/>
      <c r="P93" s="1320"/>
      <c r="Q93" s="1320"/>
      <c r="R93" s="1320"/>
      <c r="S93" s="1320"/>
      <c r="T93" s="1320"/>
      <c r="U93" s="1320"/>
      <c r="V93" s="1320"/>
      <c r="W93" s="1320"/>
      <c r="X93" s="1320"/>
      <c r="Y93" s="1320"/>
      <c r="Z93" s="1320"/>
      <c r="AA93" s="1320"/>
      <c r="AB93" s="1320"/>
      <c r="AC93" s="1328"/>
      <c r="AD93" s="1320"/>
      <c r="AE93" s="1320"/>
      <c r="AF93" s="1328"/>
      <c r="AG93" s="1320"/>
      <c r="AH93" s="1320"/>
      <c r="AI93" s="1328"/>
      <c r="AJ93" s="1320"/>
      <c r="AK93" s="1320"/>
      <c r="AL93" s="1328"/>
      <c r="AM93" s="1328"/>
      <c r="AN93" s="1328"/>
      <c r="AO93" s="1320"/>
      <c r="AP93" s="1320"/>
      <c r="AQ93" s="1320"/>
      <c r="AR93" s="1320"/>
      <c r="AS93" s="1320"/>
      <c r="AT93" s="1320"/>
      <c r="AU93" s="1320"/>
      <c r="AV93" s="1320"/>
      <c r="BJ93" s="1320"/>
      <c r="BK93" s="1320"/>
      <c r="BL93" s="1320"/>
      <c r="BM93" s="1320"/>
      <c r="BN93" s="1320"/>
      <c r="BO93" s="1320"/>
      <c r="BP93" s="1320"/>
      <c r="BQ93" s="1320"/>
      <c r="BR93" s="1320"/>
      <c r="BS93" s="1320"/>
      <c r="BT93" s="1320"/>
      <c r="BU93" s="1320"/>
      <c r="BV93" s="1320"/>
      <c r="BW93" s="1320"/>
      <c r="BX93" s="1320"/>
      <c r="BY93" s="1320"/>
      <c r="BZ93" s="1320"/>
      <c r="CA93" s="1320"/>
      <c r="CB93" s="1320"/>
      <c r="CC93" s="1320"/>
      <c r="CD93" s="1320"/>
      <c r="CE93" s="1320"/>
      <c r="CF93" s="1320"/>
      <c r="DC93" s="1334"/>
      <c r="DD93" s="1334"/>
    </row>
    <row r="94" spans="1:108" s="1322" customFormat="1" ht="15" customHeight="1" x14ac:dyDescent="0.15">
      <c r="A94" s="1520" t="s">
        <v>130</v>
      </c>
      <c r="B94" s="1520"/>
      <c r="C94" s="1387"/>
      <c r="D94" s="1387"/>
      <c r="E94" s="1387"/>
      <c r="F94" s="1320"/>
      <c r="G94" s="1320"/>
      <c r="H94" s="1320"/>
      <c r="I94" s="1320"/>
      <c r="J94" s="1320"/>
      <c r="K94" s="1320"/>
      <c r="L94" s="1320"/>
      <c r="M94" s="1320"/>
      <c r="N94" s="1320"/>
      <c r="O94" s="1320"/>
      <c r="P94" s="1320"/>
      <c r="Q94" s="1320"/>
      <c r="R94" s="1320"/>
      <c r="S94" s="1320"/>
      <c r="T94" s="1320"/>
      <c r="U94" s="1320"/>
      <c r="V94" s="1320"/>
      <c r="W94" s="1320"/>
      <c r="X94" s="1320"/>
      <c r="Y94" s="1320"/>
      <c r="Z94" s="1320"/>
      <c r="AA94" s="1320"/>
      <c r="AB94" s="1320"/>
      <c r="AC94" s="1328"/>
      <c r="AD94" s="1320"/>
      <c r="AE94" s="1320"/>
      <c r="AF94" s="1328"/>
      <c r="AG94" s="1320"/>
      <c r="AH94" s="1320"/>
      <c r="AI94" s="1328"/>
      <c r="AJ94" s="1320"/>
      <c r="AK94" s="1320"/>
      <c r="AL94" s="1328"/>
      <c r="AM94" s="1328"/>
      <c r="AN94" s="1328"/>
      <c r="AO94" s="1320"/>
      <c r="AP94" s="1320"/>
      <c r="AQ94" s="1328"/>
      <c r="AR94" s="1320"/>
      <c r="AS94" s="1320"/>
      <c r="AT94" s="1320"/>
      <c r="AU94" s="1320"/>
      <c r="AV94" s="1320"/>
      <c r="BJ94" s="1320"/>
      <c r="BK94" s="1320"/>
      <c r="BL94" s="1320"/>
      <c r="BM94" s="1320"/>
      <c r="BN94" s="1320"/>
      <c r="BO94" s="1320"/>
      <c r="BP94" s="1320"/>
      <c r="BQ94" s="1320"/>
      <c r="BR94" s="1320"/>
      <c r="BS94" s="1320"/>
      <c r="BT94" s="1320"/>
      <c r="BU94" s="1320"/>
      <c r="BV94" s="1320"/>
      <c r="BW94" s="1320"/>
      <c r="BX94" s="1320"/>
      <c r="BY94" s="1320"/>
      <c r="BZ94" s="1320"/>
      <c r="CA94" s="1320"/>
      <c r="CB94" s="1320"/>
      <c r="CC94" s="1320"/>
      <c r="CD94" s="1320"/>
      <c r="CE94" s="1320"/>
      <c r="CF94" s="1320"/>
      <c r="DC94" s="1334"/>
      <c r="DD94" s="1334"/>
    </row>
    <row r="95" spans="1:108" s="1322" customFormat="1" ht="15" customHeight="1" x14ac:dyDescent="0.15">
      <c r="A95" s="1520" t="s">
        <v>131</v>
      </c>
      <c r="B95" s="1520"/>
      <c r="C95" s="1387"/>
      <c r="D95" s="1387"/>
      <c r="E95" s="1387"/>
      <c r="F95" s="1320"/>
      <c r="G95" s="1320"/>
      <c r="H95" s="1320"/>
      <c r="I95" s="1320"/>
      <c r="J95" s="1320"/>
      <c r="K95" s="1320"/>
      <c r="L95" s="1320"/>
      <c r="M95" s="1320"/>
      <c r="N95" s="1320"/>
      <c r="O95" s="1320"/>
      <c r="P95" s="1320"/>
      <c r="Q95" s="1320"/>
      <c r="R95" s="1320"/>
      <c r="S95" s="1320"/>
      <c r="T95" s="1320"/>
      <c r="U95" s="1320"/>
      <c r="V95" s="1320"/>
      <c r="W95" s="1320"/>
      <c r="X95" s="1320"/>
      <c r="Y95" s="1320"/>
      <c r="Z95" s="1320"/>
      <c r="AA95" s="1320"/>
      <c r="AB95" s="1320"/>
      <c r="AC95" s="1328"/>
      <c r="AD95" s="1320"/>
      <c r="AE95" s="1320"/>
      <c r="AF95" s="1328"/>
      <c r="AG95" s="1320"/>
      <c r="AH95" s="1320"/>
      <c r="AI95" s="1328"/>
      <c r="AJ95" s="1320"/>
      <c r="AK95" s="1320"/>
      <c r="AL95" s="1328"/>
      <c r="AM95" s="1328"/>
      <c r="AN95" s="1328"/>
      <c r="AO95" s="1320"/>
      <c r="AP95" s="1320"/>
      <c r="AQ95" s="1328"/>
      <c r="AR95" s="1320"/>
      <c r="AS95" s="1320"/>
      <c r="AT95" s="1320"/>
      <c r="AU95" s="1320"/>
      <c r="AV95" s="1320"/>
      <c r="BJ95" s="1320"/>
      <c r="BK95" s="1320"/>
      <c r="BL95" s="1320"/>
      <c r="BM95" s="1320"/>
      <c r="BN95" s="1320"/>
      <c r="BO95" s="1320"/>
      <c r="BP95" s="1320"/>
      <c r="BQ95" s="1320"/>
      <c r="BR95" s="1320"/>
      <c r="BS95" s="1320"/>
      <c r="BT95" s="1320"/>
      <c r="BU95" s="1320"/>
      <c r="BV95" s="1320"/>
      <c r="BW95" s="1320"/>
      <c r="BX95" s="1320"/>
      <c r="BY95" s="1320"/>
      <c r="BZ95" s="1320"/>
      <c r="CA95" s="1320"/>
      <c r="CB95" s="1320"/>
      <c r="CC95" s="1320"/>
      <c r="CD95" s="1320"/>
      <c r="CE95" s="1320"/>
      <c r="CF95" s="1320"/>
      <c r="DC95" s="1334"/>
      <c r="DD95" s="1334"/>
    </row>
    <row r="96" spans="1:108" s="1322" customFormat="1" ht="15" customHeight="1" x14ac:dyDescent="0.15">
      <c r="A96" s="1520" t="s">
        <v>132</v>
      </c>
      <c r="B96" s="1520"/>
      <c r="C96" s="1387"/>
      <c r="D96" s="1387"/>
      <c r="E96" s="1387"/>
      <c r="F96" s="1320"/>
      <c r="G96" s="1320"/>
      <c r="H96" s="1320"/>
      <c r="I96" s="1320"/>
      <c r="J96" s="1320"/>
      <c r="K96" s="1320"/>
      <c r="L96" s="1320"/>
      <c r="M96" s="1320"/>
      <c r="N96" s="1320"/>
      <c r="O96" s="1320"/>
      <c r="P96" s="1320"/>
      <c r="Q96" s="1320"/>
      <c r="R96" s="1320"/>
      <c r="S96" s="1320"/>
      <c r="T96" s="1320"/>
      <c r="U96" s="1320"/>
      <c r="V96" s="1320"/>
      <c r="W96" s="1320"/>
      <c r="X96" s="1320"/>
      <c r="Y96" s="1320"/>
      <c r="Z96" s="1320"/>
      <c r="AA96" s="1320"/>
      <c r="AB96" s="1320"/>
      <c r="AC96" s="1328"/>
      <c r="AD96" s="1320"/>
      <c r="AE96" s="1320"/>
      <c r="AF96" s="1328"/>
      <c r="AG96" s="1320"/>
      <c r="AH96" s="1320"/>
      <c r="AI96" s="1328"/>
      <c r="AJ96" s="1320"/>
      <c r="AK96" s="1320"/>
      <c r="AL96" s="1328"/>
      <c r="AM96" s="1328"/>
      <c r="AN96" s="1328"/>
      <c r="AO96" s="1320"/>
      <c r="AP96" s="1320"/>
      <c r="AQ96" s="1328"/>
      <c r="AR96" s="1320"/>
      <c r="AS96" s="1320"/>
      <c r="AT96" s="1320"/>
      <c r="AU96" s="1320"/>
      <c r="AV96" s="1320"/>
      <c r="BJ96" s="1320"/>
      <c r="BK96" s="1320"/>
      <c r="BL96" s="1320"/>
      <c r="BM96" s="1320"/>
      <c r="BN96" s="1320"/>
      <c r="BO96" s="1320"/>
      <c r="BP96" s="1320"/>
      <c r="BQ96" s="1320"/>
      <c r="BR96" s="1320"/>
      <c r="BS96" s="1320"/>
      <c r="BT96" s="1320"/>
      <c r="BU96" s="1320"/>
      <c r="BV96" s="1320"/>
      <c r="BW96" s="1320"/>
      <c r="BX96" s="1320"/>
      <c r="BY96" s="1320"/>
      <c r="BZ96" s="1320"/>
      <c r="CA96" s="1320"/>
      <c r="CB96" s="1320"/>
      <c r="CC96" s="1320"/>
      <c r="CD96" s="1320"/>
      <c r="CE96" s="1320"/>
      <c r="CF96" s="1320"/>
      <c r="DC96" s="1334"/>
      <c r="DD96" s="1334"/>
    </row>
    <row r="97" spans="1:108" s="1322" customFormat="1" ht="15" customHeight="1" x14ac:dyDescent="0.15">
      <c r="A97" s="1520" t="s">
        <v>86</v>
      </c>
      <c r="B97" s="1520"/>
      <c r="C97" s="1387"/>
      <c r="D97" s="1387"/>
      <c r="E97" s="1387"/>
      <c r="F97" s="1320"/>
      <c r="G97" s="1320"/>
      <c r="H97" s="1320"/>
      <c r="I97" s="1320"/>
      <c r="J97" s="1320"/>
      <c r="K97" s="1320"/>
      <c r="L97" s="1320"/>
      <c r="M97" s="1320"/>
      <c r="N97" s="1320"/>
      <c r="O97" s="1320"/>
      <c r="P97" s="1320"/>
      <c r="Q97" s="1320"/>
      <c r="R97" s="1320"/>
      <c r="S97" s="1320"/>
      <c r="T97" s="1320"/>
      <c r="U97" s="1320"/>
      <c r="V97" s="1320"/>
      <c r="W97" s="1320"/>
      <c r="X97" s="1320"/>
      <c r="Y97" s="1320"/>
      <c r="Z97" s="1320"/>
      <c r="AA97" s="1320"/>
      <c r="AB97" s="1320"/>
      <c r="AC97" s="1328"/>
      <c r="AD97" s="1320"/>
      <c r="AE97" s="1320"/>
      <c r="AF97" s="1328"/>
      <c r="AG97" s="1320"/>
      <c r="AH97" s="1320"/>
      <c r="AI97" s="1328"/>
      <c r="AJ97" s="1320"/>
      <c r="AK97" s="1320"/>
      <c r="AL97" s="1328"/>
      <c r="AM97" s="1328"/>
      <c r="AN97" s="1328"/>
      <c r="AO97" s="1320"/>
      <c r="AP97" s="1320"/>
      <c r="AQ97" s="1328"/>
      <c r="AR97" s="1320"/>
      <c r="AS97" s="1320"/>
      <c r="AT97" s="1320"/>
      <c r="AU97" s="1320"/>
      <c r="AV97" s="1320"/>
      <c r="BJ97" s="1320"/>
      <c r="BK97" s="1320"/>
      <c r="BL97" s="1320"/>
      <c r="BM97" s="1320"/>
      <c r="BN97" s="1320"/>
      <c r="BO97" s="1320"/>
      <c r="BP97" s="1320"/>
      <c r="BQ97" s="1320"/>
      <c r="BR97" s="1320"/>
      <c r="BS97" s="1320"/>
      <c r="BT97" s="1320"/>
      <c r="BU97" s="1320"/>
      <c r="BV97" s="1320"/>
      <c r="BW97" s="1320"/>
      <c r="BX97" s="1320"/>
      <c r="BY97" s="1320"/>
      <c r="BZ97" s="1320"/>
      <c r="CA97" s="1320"/>
      <c r="CB97" s="1320"/>
      <c r="CC97" s="1320"/>
      <c r="CD97" s="1320"/>
      <c r="CE97" s="1320"/>
      <c r="CF97" s="1320"/>
      <c r="DC97" s="1334"/>
      <c r="DD97" s="1334"/>
    </row>
    <row r="98" spans="1:108" s="1322" customFormat="1" ht="15" customHeight="1" x14ac:dyDescent="0.15">
      <c r="A98" s="1520" t="s">
        <v>117</v>
      </c>
      <c r="B98" s="1520"/>
      <c r="C98" s="1387"/>
      <c r="D98" s="1387"/>
      <c r="E98" s="1387"/>
      <c r="F98" s="1320"/>
      <c r="G98" s="1320"/>
      <c r="H98" s="1320"/>
      <c r="I98" s="1320"/>
      <c r="J98" s="1320"/>
      <c r="K98" s="1320"/>
      <c r="L98" s="1320"/>
      <c r="M98" s="1320"/>
      <c r="N98" s="1320"/>
      <c r="O98" s="1320"/>
      <c r="P98" s="1320"/>
      <c r="Q98" s="1320"/>
      <c r="R98" s="1320"/>
      <c r="S98" s="1320"/>
      <c r="T98" s="1320"/>
      <c r="U98" s="1320"/>
      <c r="V98" s="1320"/>
      <c r="W98" s="1320"/>
      <c r="X98" s="1320"/>
      <c r="Y98" s="1320"/>
      <c r="Z98" s="1320"/>
      <c r="AA98" s="1320"/>
      <c r="AB98" s="1320"/>
      <c r="AC98" s="1328"/>
      <c r="AD98" s="1320"/>
      <c r="AE98" s="1320"/>
      <c r="AF98" s="1328"/>
      <c r="AG98" s="1320"/>
      <c r="AH98" s="1320"/>
      <c r="AI98" s="1328"/>
      <c r="AJ98" s="1320"/>
      <c r="AK98" s="1320"/>
      <c r="AL98" s="1328"/>
      <c r="AM98" s="1328"/>
      <c r="AN98" s="1328"/>
      <c r="AO98" s="1320"/>
      <c r="AP98" s="1320"/>
      <c r="AQ98" s="1328"/>
      <c r="AR98" s="1320"/>
      <c r="AS98" s="1320"/>
      <c r="AT98" s="1320"/>
      <c r="AU98" s="1320"/>
      <c r="AV98" s="1320"/>
      <c r="BJ98" s="1320"/>
      <c r="BK98" s="1320"/>
      <c r="BL98" s="1320"/>
      <c r="BM98" s="1320"/>
      <c r="BN98" s="1320"/>
      <c r="BO98" s="1320"/>
      <c r="BP98" s="1320"/>
      <c r="BQ98" s="1320"/>
      <c r="BR98" s="1320"/>
      <c r="BS98" s="1320"/>
      <c r="BT98" s="1320"/>
      <c r="BU98" s="1320"/>
      <c r="BV98" s="1320"/>
      <c r="BW98" s="1320"/>
      <c r="BX98" s="1320"/>
      <c r="BY98" s="1320"/>
      <c r="BZ98" s="1320"/>
      <c r="CA98" s="1320"/>
      <c r="CB98" s="1320"/>
      <c r="CC98" s="1320"/>
      <c r="CD98" s="1320"/>
      <c r="CE98" s="1320"/>
      <c r="CF98" s="1320"/>
      <c r="DC98" s="1334"/>
      <c r="DD98" s="1334"/>
    </row>
    <row r="99" spans="1:108" s="1322" customFormat="1" ht="15" customHeight="1" x14ac:dyDescent="0.15">
      <c r="A99" s="1502" t="s">
        <v>133</v>
      </c>
      <c r="B99" s="1502"/>
      <c r="C99" s="1389"/>
      <c r="D99" s="1389"/>
      <c r="E99" s="1389"/>
      <c r="F99" s="1320"/>
      <c r="G99" s="1320"/>
      <c r="H99" s="1320"/>
      <c r="I99" s="1320"/>
      <c r="J99" s="1320"/>
      <c r="K99" s="1320"/>
      <c r="L99" s="1320"/>
      <c r="M99" s="1320"/>
      <c r="N99" s="1320"/>
      <c r="O99" s="1320"/>
      <c r="P99" s="1320"/>
      <c r="Q99" s="1320"/>
      <c r="R99" s="1320"/>
      <c r="S99" s="1320"/>
      <c r="T99" s="1320"/>
      <c r="U99" s="1320"/>
      <c r="V99" s="1320"/>
      <c r="W99" s="1320"/>
      <c r="X99" s="1320"/>
      <c r="Y99" s="1320"/>
      <c r="Z99" s="1320"/>
      <c r="AA99" s="1320"/>
      <c r="AB99" s="1320"/>
      <c r="AC99" s="1328"/>
      <c r="AD99" s="1328"/>
      <c r="AE99" s="1320"/>
      <c r="AF99" s="1320"/>
      <c r="AG99" s="1328"/>
      <c r="AH99" s="1320"/>
      <c r="AI99" s="1320"/>
      <c r="AJ99" s="1328"/>
      <c r="AK99" s="1320"/>
      <c r="AL99" s="1320"/>
      <c r="AM99" s="1320"/>
      <c r="AN99" s="1320"/>
      <c r="AO99" s="1328"/>
      <c r="AP99" s="1320"/>
      <c r="AQ99" s="1320"/>
      <c r="AR99" s="1320"/>
      <c r="AS99" s="1320"/>
      <c r="AT99" s="1320"/>
      <c r="AU99" s="1320"/>
      <c r="AV99" s="1320"/>
      <c r="BJ99" s="1320"/>
      <c r="BK99" s="1320"/>
      <c r="BL99" s="1320"/>
      <c r="BM99" s="1320"/>
      <c r="BN99" s="1320"/>
      <c r="BO99" s="1320"/>
      <c r="BP99" s="1320"/>
      <c r="BQ99" s="1320"/>
      <c r="BR99" s="1320"/>
      <c r="BS99" s="1320"/>
      <c r="BT99" s="1320"/>
      <c r="BU99" s="1320"/>
      <c r="BV99" s="1320"/>
      <c r="BW99" s="1320"/>
      <c r="BX99" s="1320"/>
      <c r="BY99" s="1320"/>
      <c r="BZ99" s="1320"/>
      <c r="CA99" s="1320"/>
      <c r="CB99" s="1320"/>
      <c r="CC99" s="1320"/>
      <c r="CD99" s="1320"/>
      <c r="CE99" s="1320"/>
      <c r="CF99" s="1320"/>
    </row>
    <row r="100" spans="1:108" s="1320" customFormat="1" ht="30" customHeight="1" x14ac:dyDescent="0.2">
      <c r="A100" s="1379" t="s">
        <v>134</v>
      </c>
      <c r="M100" s="1460"/>
      <c r="W100" s="1348"/>
      <c r="AC100" s="1328"/>
      <c r="AD100" s="1328"/>
      <c r="AG100" s="1328"/>
      <c r="AJ100" s="1328"/>
      <c r="AO100" s="1328"/>
    </row>
    <row r="101" spans="1:108" s="1322" customFormat="1" ht="53.25" customHeight="1" x14ac:dyDescent="0.1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1320"/>
      <c r="Z101" s="1320"/>
      <c r="AA101" s="1328"/>
      <c r="AB101" s="1328"/>
      <c r="AC101" s="1320"/>
      <c r="AD101" s="1320"/>
      <c r="AE101" s="1328"/>
      <c r="AF101" s="1320"/>
      <c r="AG101" s="1320"/>
      <c r="AH101" s="1328"/>
      <c r="AI101" s="1320"/>
      <c r="AJ101" s="1320"/>
      <c r="AK101" s="1320"/>
      <c r="AL101" s="1320"/>
      <c r="AM101" s="1328"/>
      <c r="AN101" s="1320"/>
      <c r="AO101" s="1320"/>
      <c r="AP101" s="1320"/>
      <c r="AQ101" s="1320"/>
      <c r="AR101" s="1320"/>
      <c r="AS101" s="1320"/>
      <c r="AT101" s="1320"/>
      <c r="AU101" s="1320"/>
      <c r="AV101" s="1320"/>
      <c r="BJ101" s="1320"/>
      <c r="BK101" s="1320"/>
      <c r="BL101" s="1320"/>
      <c r="BM101" s="1320"/>
      <c r="BN101" s="1320"/>
      <c r="BO101" s="1320"/>
      <c r="BP101" s="1320"/>
      <c r="BQ101" s="1320"/>
      <c r="BR101" s="1320"/>
      <c r="BS101" s="1320"/>
      <c r="BT101" s="1320"/>
      <c r="BU101" s="1320"/>
      <c r="BV101" s="1320"/>
      <c r="BW101" s="1320"/>
      <c r="BX101" s="1320"/>
      <c r="BY101" s="1320"/>
      <c r="BZ101" s="1320"/>
      <c r="CA101" s="1320"/>
      <c r="CB101" s="1320"/>
      <c r="CC101" s="1320"/>
      <c r="CD101" s="1320"/>
      <c r="CE101" s="1320"/>
      <c r="CF101" s="1320"/>
    </row>
    <row r="102" spans="1:108" s="1322" customFormat="1" ht="24.75" customHeight="1" x14ac:dyDescent="0.1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1350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1320"/>
      <c r="Z102" s="1320"/>
      <c r="AA102" s="1328"/>
      <c r="AB102" s="1328"/>
      <c r="AC102" s="1320"/>
      <c r="AD102" s="1320"/>
      <c r="AE102" s="1328"/>
      <c r="AF102" s="1320"/>
      <c r="AG102" s="1320"/>
      <c r="AH102" s="1328"/>
      <c r="AI102" s="1320"/>
      <c r="AJ102" s="1320"/>
      <c r="AK102" s="1320"/>
      <c r="AL102" s="1320"/>
      <c r="AM102" s="1328"/>
      <c r="AN102" s="1320"/>
      <c r="AO102" s="1320"/>
      <c r="AP102" s="1320"/>
      <c r="AQ102" s="1320"/>
      <c r="AR102" s="1320"/>
      <c r="AS102" s="1320"/>
      <c r="AT102" s="1320"/>
      <c r="AU102" s="1320"/>
      <c r="AV102" s="1320"/>
      <c r="BJ102" s="1320"/>
      <c r="BK102" s="1320"/>
      <c r="BL102" s="1320"/>
      <c r="BM102" s="1320"/>
      <c r="BN102" s="1320"/>
      <c r="BO102" s="1320"/>
      <c r="BP102" s="1320"/>
      <c r="BQ102" s="1320"/>
      <c r="BR102" s="1320"/>
      <c r="BS102" s="1320"/>
      <c r="BT102" s="1320"/>
      <c r="BU102" s="1320"/>
      <c r="BV102" s="1320"/>
      <c r="BW102" s="1320"/>
      <c r="BX102" s="1320"/>
      <c r="BY102" s="1320"/>
      <c r="BZ102" s="1320"/>
      <c r="CA102" s="1320"/>
      <c r="CB102" s="1320"/>
      <c r="CC102" s="1320"/>
      <c r="CD102" s="1320"/>
      <c r="CE102" s="1320"/>
      <c r="CF102" s="1320"/>
    </row>
    <row r="103" spans="1:108" s="1322" customFormat="1" ht="13.5" customHeight="1" x14ac:dyDescent="0.1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1320"/>
      <c r="Z103" s="1320"/>
      <c r="AA103" s="1328"/>
      <c r="AB103" s="1328"/>
      <c r="AC103" s="1320"/>
      <c r="AD103" s="1320"/>
      <c r="AE103" s="1328"/>
      <c r="AF103" s="1320"/>
      <c r="AG103" s="1320"/>
      <c r="AH103" s="1328"/>
      <c r="AI103" s="1320"/>
      <c r="AJ103" s="1320"/>
      <c r="AK103" s="1320"/>
      <c r="AL103" s="1320"/>
      <c r="AM103" s="1328"/>
      <c r="AN103" s="1320"/>
      <c r="AO103" s="1320"/>
      <c r="AP103" s="1320"/>
      <c r="AQ103" s="1320"/>
      <c r="AR103" s="1320"/>
      <c r="AS103" s="1320"/>
      <c r="AT103" s="1320"/>
      <c r="AU103" s="1320"/>
      <c r="AV103" s="1320"/>
      <c r="BJ103" s="1320"/>
      <c r="BK103" s="1320"/>
      <c r="BL103" s="1320"/>
      <c r="BM103" s="1320"/>
      <c r="BN103" s="1320"/>
      <c r="BO103" s="1320"/>
      <c r="BP103" s="1320"/>
      <c r="BQ103" s="1320"/>
      <c r="BR103" s="1320"/>
      <c r="BS103" s="1320"/>
      <c r="BT103" s="1320"/>
      <c r="BU103" s="1320"/>
      <c r="BV103" s="1320"/>
      <c r="BW103" s="1320"/>
      <c r="BX103" s="1320"/>
      <c r="BY103" s="1320"/>
      <c r="BZ103" s="1320"/>
      <c r="CA103" s="1320"/>
      <c r="CB103" s="1320"/>
      <c r="CC103" s="1320"/>
      <c r="CD103" s="1320"/>
      <c r="CE103" s="1320"/>
      <c r="CF103" s="1320"/>
    </row>
    <row r="104" spans="1:108" s="1322" customFormat="1" ht="27.75" customHeight="1" x14ac:dyDescent="0.15">
      <c r="A104" s="1505"/>
      <c r="B104" s="1499"/>
      <c r="C104" s="1521"/>
      <c r="D104" s="1501"/>
      <c r="E104" s="1501"/>
      <c r="F104" s="1501"/>
      <c r="G104" s="1501"/>
      <c r="H104" s="1518"/>
      <c r="I104" s="1327" t="s">
        <v>22</v>
      </c>
      <c r="J104" s="1339" t="s">
        <v>37</v>
      </c>
      <c r="K104" s="1351" t="s">
        <v>38</v>
      </c>
      <c r="L104" s="1339" t="s">
        <v>39</v>
      </c>
      <c r="M104" s="1362" t="s">
        <v>40</v>
      </c>
      <c r="N104" s="1349" t="s">
        <v>41</v>
      </c>
      <c r="O104" s="1330" t="s">
        <v>42</v>
      </c>
      <c r="P104" s="1339" t="s">
        <v>43</v>
      </c>
      <c r="Q104" s="1349" t="s">
        <v>40</v>
      </c>
      <c r="R104" s="1349" t="s">
        <v>41</v>
      </c>
      <c r="S104" s="1330" t="s">
        <v>42</v>
      </c>
      <c r="T104" s="1377" t="s">
        <v>43</v>
      </c>
      <c r="U104" s="1496"/>
      <c r="V104" s="1499"/>
      <c r="W104" s="1487"/>
      <c r="X104" s="1493"/>
      <c r="Y104" s="1320"/>
      <c r="Z104" s="1320"/>
      <c r="AA104" s="1328"/>
      <c r="AB104" s="1328"/>
      <c r="AC104" s="1320"/>
      <c r="AD104" s="1320"/>
      <c r="AE104" s="1328"/>
      <c r="AF104" s="1320"/>
      <c r="AG104" s="1320"/>
      <c r="AH104" s="1328"/>
      <c r="AI104" s="1320"/>
      <c r="AJ104" s="1320"/>
      <c r="AK104" s="1320"/>
      <c r="AL104" s="1320"/>
      <c r="AM104" s="1328"/>
      <c r="AN104" s="1320"/>
      <c r="AO104" s="1320"/>
      <c r="AP104" s="1320"/>
      <c r="AQ104" s="1320"/>
      <c r="AR104" s="1320"/>
      <c r="AS104" s="1320"/>
      <c r="AT104" s="1320"/>
      <c r="AU104" s="1320"/>
      <c r="AV104" s="1320"/>
      <c r="BJ104" s="1320"/>
      <c r="BK104" s="1320"/>
      <c r="BL104" s="1320"/>
      <c r="BM104" s="1320"/>
      <c r="BN104" s="1320"/>
      <c r="BO104" s="1320"/>
      <c r="BP104" s="1320"/>
      <c r="BQ104" s="1320"/>
      <c r="BR104" s="1320"/>
      <c r="BS104" s="1320"/>
      <c r="BT104" s="1320"/>
      <c r="BU104" s="1320"/>
      <c r="BV104" s="1320"/>
      <c r="BW104" s="1320"/>
      <c r="BX104" s="1320"/>
      <c r="BY104" s="1320"/>
      <c r="BZ104" s="1320"/>
      <c r="CA104" s="1320"/>
      <c r="CB104" s="1320"/>
      <c r="CC104" s="1320"/>
      <c r="CD104" s="1320"/>
      <c r="CE104" s="1320"/>
      <c r="CF104" s="1320"/>
    </row>
    <row r="105" spans="1:108" s="1322" customFormat="1" ht="15" customHeight="1" x14ac:dyDescent="0.15">
      <c r="A105" s="1344" t="s">
        <v>139</v>
      </c>
      <c r="B105" s="1431">
        <f t="shared" ref="B105:B110" si="35">SUM(C105:H105)</f>
        <v>55</v>
      </c>
      <c r="C105" s="1393"/>
      <c r="D105" s="1394">
        <v>3</v>
      </c>
      <c r="E105" s="1394"/>
      <c r="F105" s="1394">
        <v>4</v>
      </c>
      <c r="G105" s="1395">
        <v>18</v>
      </c>
      <c r="H105" s="1395">
        <v>30</v>
      </c>
      <c r="I105" s="1393">
        <v>3</v>
      </c>
      <c r="J105" s="1390">
        <v>52</v>
      </c>
      <c r="K105" s="1393">
        <v>29</v>
      </c>
      <c r="L105" s="1390">
        <v>26</v>
      </c>
      <c r="M105" s="1419">
        <f t="shared" ref="M105:M110" si="36">SUM(N105:P105)</f>
        <v>3</v>
      </c>
      <c r="N105" s="1393"/>
      <c r="O105" s="1394">
        <v>3</v>
      </c>
      <c r="P105" s="1390"/>
      <c r="Q105" s="1433">
        <f t="shared" ref="Q105:Q110" si="37">SUM(R105:T105)</f>
        <v>52</v>
      </c>
      <c r="R105" s="1393"/>
      <c r="S105" s="1394">
        <v>52</v>
      </c>
      <c r="T105" s="1447"/>
      <c r="U105" s="1436"/>
      <c r="V105" s="1436"/>
      <c r="W105" s="1469"/>
      <c r="X105" s="1452"/>
      <c r="Y105" s="1459" t="str">
        <f t="shared" ref="Y105:Y111" si="38">$BT105&amp;" "&amp;$BU105&amp;""&amp;$BV105&amp;""&amp;BW105</f>
        <v xml:space="preserve"> </v>
      </c>
      <c r="Z105" s="1320"/>
      <c r="AA105" s="1328"/>
      <c r="AB105" s="1328"/>
      <c r="AC105" s="1320"/>
      <c r="AD105" s="1320"/>
      <c r="AE105" s="1328"/>
      <c r="AF105" s="1320"/>
      <c r="AG105" s="1320"/>
      <c r="AH105" s="1328"/>
      <c r="AI105" s="1320"/>
      <c r="AJ105" s="1320"/>
      <c r="AK105" s="1320"/>
      <c r="AL105" s="1320"/>
      <c r="AM105" s="1328"/>
      <c r="AN105" s="1320"/>
      <c r="AO105" s="1320"/>
      <c r="AP105" s="1320"/>
      <c r="AQ105" s="1320"/>
      <c r="AR105" s="1320"/>
      <c r="AS105" s="1320"/>
      <c r="AT105" s="1320"/>
      <c r="AU105" s="1320"/>
      <c r="AV105" s="1320"/>
      <c r="BJ105" s="1320"/>
      <c r="BK105" s="1320"/>
      <c r="BL105" s="1320"/>
      <c r="BM105" s="1320"/>
      <c r="BN105" s="1320"/>
      <c r="BO105" s="1320"/>
      <c r="BP105" s="1320"/>
      <c r="BQ105" s="1320"/>
      <c r="BR105" s="1320"/>
      <c r="BS105" s="1320"/>
      <c r="BT105" s="1464" t="str">
        <f>IF($B105&lt;&gt;($K105+$L105)," El número de consultas según sexo NO puede ser diferente al Total.","")</f>
        <v/>
      </c>
      <c r="BU105" s="1464" t="str">
        <f>IF($B105=0,"",IF(($I105+$J105)=0,IF($B105="",""," No olvide escribir la columna Beneficiarios."),""))</f>
        <v/>
      </c>
      <c r="BV105" s="1464" t="str">
        <f>IF($B105&lt;($I105+$J105)," El número de Beneficiarios NO puede ser mayor que el Total.","")</f>
        <v/>
      </c>
      <c r="BW105" s="1464" t="str">
        <f>IF($B105&gt;=($M105+$Q105),"","La Suma de los totales de Consulta Nuevas debe ser MENOR O IGUAL al total de las Consultas Médicas.")</f>
        <v/>
      </c>
      <c r="CB105" s="1382">
        <f t="shared" ref="CB105:CB111" si="39">IF($B105&lt;&gt;($K105+$L105),1,0)</f>
        <v>0</v>
      </c>
      <c r="CC105" s="1382">
        <f t="shared" ref="CC105:CC111" si="40">IF($B105&lt;($I105+$J105),1,0)</f>
        <v>0</v>
      </c>
      <c r="CD105" s="1382">
        <f t="shared" ref="CD105:CD111" si="41">IF($B105&gt;=($M105+$Q105),0,1)</f>
        <v>0</v>
      </c>
      <c r="CE105" s="1382">
        <f t="shared" ref="CE105:CE111" si="42">IF($B105=0,"",IF(($I105+$J105)=0,IF($B105="","",1),0))</f>
        <v>0</v>
      </c>
      <c r="CF105" s="1320"/>
    </row>
    <row r="106" spans="1:108" s="1322" customFormat="1" ht="15" customHeight="1" x14ac:dyDescent="0.15">
      <c r="A106" s="1344" t="s">
        <v>140</v>
      </c>
      <c r="B106" s="1431">
        <f t="shared" si="35"/>
        <v>0</v>
      </c>
      <c r="C106" s="1393"/>
      <c r="D106" s="1394"/>
      <c r="E106" s="1394"/>
      <c r="F106" s="1394"/>
      <c r="G106" s="1395"/>
      <c r="H106" s="1395"/>
      <c r="I106" s="1393"/>
      <c r="J106" s="1390"/>
      <c r="K106" s="1393"/>
      <c r="L106" s="1390"/>
      <c r="M106" s="1419">
        <f t="shared" si="36"/>
        <v>0</v>
      </c>
      <c r="N106" s="1393"/>
      <c r="O106" s="1394"/>
      <c r="P106" s="1390"/>
      <c r="Q106" s="1433">
        <f t="shared" si="37"/>
        <v>0</v>
      </c>
      <c r="R106" s="1393"/>
      <c r="S106" s="1394"/>
      <c r="T106" s="1447"/>
      <c r="U106" s="1436"/>
      <c r="V106" s="1436"/>
      <c r="W106" s="1470"/>
      <c r="X106" s="1454"/>
      <c r="Y106" s="1459" t="str">
        <f t="shared" si="38"/>
        <v xml:space="preserve"> </v>
      </c>
      <c r="Z106" s="1320"/>
      <c r="AA106" s="1328"/>
      <c r="AB106" s="1328"/>
      <c r="AC106" s="1320"/>
      <c r="AD106" s="1320"/>
      <c r="AE106" s="1328"/>
      <c r="AF106" s="1320"/>
      <c r="AG106" s="1320"/>
      <c r="AH106" s="1328"/>
      <c r="AI106" s="1320"/>
      <c r="AJ106" s="1320"/>
      <c r="AK106" s="1320"/>
      <c r="AL106" s="1320"/>
      <c r="AM106" s="1328"/>
      <c r="AN106" s="1320"/>
      <c r="AO106" s="1320"/>
      <c r="AP106" s="1320"/>
      <c r="AQ106" s="1320"/>
      <c r="AR106" s="1320"/>
      <c r="AS106" s="1320"/>
      <c r="AT106" s="1320"/>
      <c r="AU106" s="1320"/>
      <c r="AV106" s="1320"/>
      <c r="BJ106" s="1320"/>
      <c r="BK106" s="1320"/>
      <c r="BL106" s="1320"/>
      <c r="BM106" s="1320"/>
      <c r="BN106" s="1320"/>
      <c r="BO106" s="1320"/>
      <c r="BP106" s="1320"/>
      <c r="BQ106" s="1320"/>
      <c r="BR106" s="1320"/>
      <c r="BS106" s="1320"/>
      <c r="BT106" s="1464" t="str">
        <f t="shared" ref="BT106:BT111" si="43">IF($B106&lt;&gt;($K106+$L106)," El número de consultas según sexo NO puede ser diferente al Total.","")</f>
        <v/>
      </c>
      <c r="BU106" s="1464" t="str">
        <f t="shared" ref="BU106:BU111" si="44">IF($B106=0,"",IF(($I106+$J106)=0,IF($B106="",""," No olvide escribir la columna Beneficiarios."),""))</f>
        <v/>
      </c>
      <c r="BV106" s="1464" t="str">
        <f t="shared" ref="BV106:BV111" si="45">IF($B106&lt;($I106+$J106)," El número de Beneficiarios NO puede ser mayor que el Total.","")</f>
        <v/>
      </c>
      <c r="BW106" s="1464" t="str">
        <f t="shared" ref="BW106:BW111" si="46">IF($B106&gt;=($M106+$Q106),"","La Suma de los totales de Consulta Nuevas debe ser MENOR O IGUAL al total de las Consultas Médicas.")</f>
        <v/>
      </c>
      <c r="CB106" s="1382">
        <f t="shared" si="39"/>
        <v>0</v>
      </c>
      <c r="CC106" s="1382">
        <f t="shared" si="40"/>
        <v>0</v>
      </c>
      <c r="CD106" s="1382">
        <f t="shared" si="41"/>
        <v>0</v>
      </c>
      <c r="CE106" s="1382" t="str">
        <f t="shared" si="42"/>
        <v/>
      </c>
      <c r="CF106" s="1320"/>
    </row>
    <row r="107" spans="1:108" s="1322" customFormat="1" ht="15" customHeight="1" x14ac:dyDescent="0.15">
      <c r="A107" s="1344" t="s">
        <v>141</v>
      </c>
      <c r="B107" s="1431">
        <f t="shared" si="35"/>
        <v>0</v>
      </c>
      <c r="C107" s="1393"/>
      <c r="D107" s="1394"/>
      <c r="E107" s="1394"/>
      <c r="F107" s="1394"/>
      <c r="G107" s="1395"/>
      <c r="H107" s="1395"/>
      <c r="I107" s="1393"/>
      <c r="J107" s="1390"/>
      <c r="K107" s="1393"/>
      <c r="L107" s="1390"/>
      <c r="M107" s="1419">
        <f t="shared" si="36"/>
        <v>0</v>
      </c>
      <c r="N107" s="1393"/>
      <c r="O107" s="1394"/>
      <c r="P107" s="1390"/>
      <c r="Q107" s="1433">
        <f t="shared" si="37"/>
        <v>0</v>
      </c>
      <c r="R107" s="1393"/>
      <c r="S107" s="1394"/>
      <c r="T107" s="1447"/>
      <c r="U107" s="1436"/>
      <c r="V107" s="1436"/>
      <c r="W107" s="1470"/>
      <c r="X107" s="1454"/>
      <c r="Y107" s="1459" t="str">
        <f t="shared" si="38"/>
        <v xml:space="preserve"> </v>
      </c>
      <c r="Z107" s="1320"/>
      <c r="AA107" s="1328"/>
      <c r="AB107" s="1328"/>
      <c r="AC107" s="1320"/>
      <c r="AD107" s="1320"/>
      <c r="AE107" s="1328"/>
      <c r="AF107" s="1320"/>
      <c r="AG107" s="1320"/>
      <c r="AH107" s="1328"/>
      <c r="AI107" s="1320"/>
      <c r="AJ107" s="1320"/>
      <c r="AK107" s="1320"/>
      <c r="AL107" s="1320"/>
      <c r="AM107" s="1328"/>
      <c r="AN107" s="1320"/>
      <c r="AO107" s="1320"/>
      <c r="AP107" s="1320"/>
      <c r="AQ107" s="1320"/>
      <c r="AR107" s="1320"/>
      <c r="AS107" s="1320"/>
      <c r="AT107" s="1320"/>
      <c r="AU107" s="1320"/>
      <c r="AV107" s="1320"/>
      <c r="BJ107" s="1320"/>
      <c r="BK107" s="1320"/>
      <c r="BL107" s="1320"/>
      <c r="BM107" s="1320"/>
      <c r="BN107" s="1320"/>
      <c r="BO107" s="1320"/>
      <c r="BP107" s="1320"/>
      <c r="BQ107" s="1320"/>
      <c r="BR107" s="1320"/>
      <c r="BS107" s="1320"/>
      <c r="BT107" s="1464" t="str">
        <f t="shared" si="43"/>
        <v/>
      </c>
      <c r="BU107" s="1464" t="str">
        <f t="shared" si="44"/>
        <v/>
      </c>
      <c r="BV107" s="1464" t="str">
        <f t="shared" si="45"/>
        <v/>
      </c>
      <c r="BW107" s="1464" t="str">
        <f t="shared" si="46"/>
        <v/>
      </c>
      <c r="CB107" s="1382">
        <f t="shared" si="39"/>
        <v>0</v>
      </c>
      <c r="CC107" s="1382">
        <f t="shared" si="40"/>
        <v>0</v>
      </c>
      <c r="CD107" s="1382">
        <f t="shared" si="41"/>
        <v>0</v>
      </c>
      <c r="CE107" s="1382" t="str">
        <f t="shared" si="42"/>
        <v/>
      </c>
      <c r="CF107" s="1320"/>
    </row>
    <row r="108" spans="1:108" s="1322" customFormat="1" ht="15" customHeight="1" x14ac:dyDescent="0.15">
      <c r="A108" s="1344" t="s">
        <v>142</v>
      </c>
      <c r="B108" s="1431">
        <f t="shared" si="35"/>
        <v>0</v>
      </c>
      <c r="C108" s="1393"/>
      <c r="D108" s="1394"/>
      <c r="E108" s="1394"/>
      <c r="F108" s="1394"/>
      <c r="G108" s="1395"/>
      <c r="H108" s="1395"/>
      <c r="I108" s="1393"/>
      <c r="J108" s="1390"/>
      <c r="K108" s="1393"/>
      <c r="L108" s="1390"/>
      <c r="M108" s="1419">
        <f t="shared" si="36"/>
        <v>0</v>
      </c>
      <c r="N108" s="1393"/>
      <c r="O108" s="1394"/>
      <c r="P108" s="1390"/>
      <c r="Q108" s="1433">
        <f t="shared" si="37"/>
        <v>0</v>
      </c>
      <c r="R108" s="1393"/>
      <c r="S108" s="1394"/>
      <c r="T108" s="1447"/>
      <c r="U108" s="1436"/>
      <c r="V108" s="1436"/>
      <c r="W108" s="1470"/>
      <c r="X108" s="1454"/>
      <c r="Y108" s="1459" t="str">
        <f t="shared" si="38"/>
        <v xml:space="preserve"> </v>
      </c>
      <c r="Z108" s="1320"/>
      <c r="AA108" s="1328"/>
      <c r="AB108" s="1328"/>
      <c r="AC108" s="1320"/>
      <c r="AD108" s="1320"/>
      <c r="AE108" s="1328"/>
      <c r="AF108" s="1320"/>
      <c r="AG108" s="1320"/>
      <c r="AH108" s="1328"/>
      <c r="AI108" s="1320"/>
      <c r="AJ108" s="1320"/>
      <c r="AK108" s="1320"/>
      <c r="AL108" s="1320"/>
      <c r="AM108" s="1328"/>
      <c r="AN108" s="1320"/>
      <c r="AO108" s="1320"/>
      <c r="AP108" s="1320"/>
      <c r="AQ108" s="1320"/>
      <c r="AR108" s="1320"/>
      <c r="AS108" s="1320"/>
      <c r="AT108" s="1320"/>
      <c r="AU108" s="1320"/>
      <c r="AV108" s="1320"/>
      <c r="BJ108" s="1320"/>
      <c r="BK108" s="1320"/>
      <c r="BL108" s="1320"/>
      <c r="BM108" s="1320"/>
      <c r="BN108" s="1320"/>
      <c r="BO108" s="1320"/>
      <c r="BP108" s="1320"/>
      <c r="BQ108" s="1320"/>
      <c r="BR108" s="1320"/>
      <c r="BS108" s="1320"/>
      <c r="BT108" s="1464" t="str">
        <f t="shared" si="43"/>
        <v/>
      </c>
      <c r="BU108" s="1464" t="str">
        <f t="shared" si="44"/>
        <v/>
      </c>
      <c r="BV108" s="1464" t="str">
        <f t="shared" si="45"/>
        <v/>
      </c>
      <c r="BW108" s="1464" t="str">
        <f t="shared" si="46"/>
        <v/>
      </c>
      <c r="CB108" s="1382">
        <f t="shared" si="39"/>
        <v>0</v>
      </c>
      <c r="CC108" s="1382">
        <f t="shared" si="40"/>
        <v>0</v>
      </c>
      <c r="CD108" s="1382">
        <f t="shared" si="41"/>
        <v>0</v>
      </c>
      <c r="CE108" s="1382" t="str">
        <f t="shared" si="42"/>
        <v/>
      </c>
      <c r="CF108" s="1320"/>
    </row>
    <row r="109" spans="1:108" s="1322" customFormat="1" ht="15" customHeight="1" x14ac:dyDescent="0.15">
      <c r="A109" s="1344" t="s">
        <v>143</v>
      </c>
      <c r="B109" s="1431">
        <f t="shared" si="35"/>
        <v>0</v>
      </c>
      <c r="C109" s="1393"/>
      <c r="D109" s="1394"/>
      <c r="E109" s="1394"/>
      <c r="F109" s="1394"/>
      <c r="G109" s="1395"/>
      <c r="H109" s="1395"/>
      <c r="I109" s="1393"/>
      <c r="J109" s="1390"/>
      <c r="K109" s="1393"/>
      <c r="L109" s="1390"/>
      <c r="M109" s="1419">
        <f t="shared" si="36"/>
        <v>0</v>
      </c>
      <c r="N109" s="1393"/>
      <c r="O109" s="1394"/>
      <c r="P109" s="1390"/>
      <c r="Q109" s="1433">
        <f t="shared" si="37"/>
        <v>0</v>
      </c>
      <c r="R109" s="1393"/>
      <c r="S109" s="1394"/>
      <c r="T109" s="1447"/>
      <c r="U109" s="1436"/>
      <c r="V109" s="1436"/>
      <c r="W109" s="1470"/>
      <c r="X109" s="1454"/>
      <c r="Y109" s="1459" t="str">
        <f t="shared" si="38"/>
        <v xml:space="preserve"> </v>
      </c>
      <c r="Z109" s="1320"/>
      <c r="AA109" s="1328"/>
      <c r="AB109" s="1328"/>
      <c r="AC109" s="1320"/>
      <c r="AD109" s="1320"/>
      <c r="AE109" s="1328"/>
      <c r="AF109" s="1320"/>
      <c r="AG109" s="1320"/>
      <c r="AH109" s="1328"/>
      <c r="AI109" s="1320"/>
      <c r="AJ109" s="1320"/>
      <c r="AK109" s="1320"/>
      <c r="AL109" s="1320"/>
      <c r="AM109" s="1328"/>
      <c r="AN109" s="1320"/>
      <c r="AO109" s="1320"/>
      <c r="AP109" s="1320"/>
      <c r="AQ109" s="1320"/>
      <c r="AR109" s="1320"/>
      <c r="AS109" s="1320"/>
      <c r="AT109" s="1320"/>
      <c r="AU109" s="1320"/>
      <c r="AV109" s="1320"/>
      <c r="BJ109" s="1320"/>
      <c r="BK109" s="1320"/>
      <c r="BL109" s="1320"/>
      <c r="BM109" s="1320"/>
      <c r="BN109" s="1320"/>
      <c r="BO109" s="1320"/>
      <c r="BP109" s="1320"/>
      <c r="BQ109" s="1320"/>
      <c r="BR109" s="1320"/>
      <c r="BS109" s="1320"/>
      <c r="BT109" s="1464" t="str">
        <f t="shared" si="43"/>
        <v/>
      </c>
      <c r="BU109" s="1464" t="str">
        <f t="shared" si="44"/>
        <v/>
      </c>
      <c r="BV109" s="1464" t="str">
        <f t="shared" si="45"/>
        <v/>
      </c>
      <c r="BW109" s="1464" t="str">
        <f t="shared" si="46"/>
        <v/>
      </c>
      <c r="CB109" s="1382">
        <f t="shared" si="39"/>
        <v>0</v>
      </c>
      <c r="CC109" s="1382">
        <f t="shared" si="40"/>
        <v>0</v>
      </c>
      <c r="CD109" s="1382">
        <f t="shared" si="41"/>
        <v>0</v>
      </c>
      <c r="CE109" s="1382" t="str">
        <f t="shared" si="42"/>
        <v/>
      </c>
      <c r="CF109" s="1320"/>
    </row>
    <row r="110" spans="1:108" s="1322" customFormat="1" ht="15" customHeight="1" x14ac:dyDescent="0.15">
      <c r="A110" s="1365" t="s">
        <v>144</v>
      </c>
      <c r="B110" s="1407">
        <f t="shared" si="35"/>
        <v>0</v>
      </c>
      <c r="C110" s="1408"/>
      <c r="D110" s="1409"/>
      <c r="E110" s="1409"/>
      <c r="F110" s="1409"/>
      <c r="G110" s="1410"/>
      <c r="H110" s="1410"/>
      <c r="I110" s="1408"/>
      <c r="J110" s="1391"/>
      <c r="K110" s="1430"/>
      <c r="L110" s="1422"/>
      <c r="M110" s="1445">
        <f t="shared" si="36"/>
        <v>0</v>
      </c>
      <c r="N110" s="1408"/>
      <c r="O110" s="1409"/>
      <c r="P110" s="1391"/>
      <c r="Q110" s="1434">
        <f t="shared" si="37"/>
        <v>0</v>
      </c>
      <c r="R110" s="1408"/>
      <c r="S110" s="1409"/>
      <c r="T110" s="1448"/>
      <c r="U110" s="1436"/>
      <c r="V110" s="1436"/>
      <c r="W110" s="1470"/>
      <c r="X110" s="1454"/>
      <c r="Y110" s="1459" t="str">
        <f t="shared" si="38"/>
        <v xml:space="preserve"> </v>
      </c>
      <c r="Z110" s="1320"/>
      <c r="AA110" s="1328"/>
      <c r="AB110" s="1328"/>
      <c r="AC110" s="1320"/>
      <c r="AD110" s="1320"/>
      <c r="AE110" s="1328"/>
      <c r="AF110" s="1320"/>
      <c r="AG110" s="1320"/>
      <c r="AH110" s="1328"/>
      <c r="AI110" s="1320"/>
      <c r="AJ110" s="1320"/>
      <c r="AK110" s="1320"/>
      <c r="AL110" s="1320"/>
      <c r="AM110" s="1328"/>
      <c r="AN110" s="1320"/>
      <c r="AO110" s="1320"/>
      <c r="AP110" s="1320"/>
      <c r="AQ110" s="1320"/>
      <c r="AR110" s="1320"/>
      <c r="AS110" s="1320"/>
      <c r="AT110" s="1320"/>
      <c r="AU110" s="1320"/>
      <c r="AV110" s="1320"/>
      <c r="BJ110" s="1320"/>
      <c r="BK110" s="1320"/>
      <c r="BL110" s="1320"/>
      <c r="BM110" s="1320"/>
      <c r="BN110" s="1320"/>
      <c r="BO110" s="1320"/>
      <c r="BP110" s="1320"/>
      <c r="BQ110" s="1320"/>
      <c r="BR110" s="1320"/>
      <c r="BS110" s="1320"/>
      <c r="BT110" s="1464" t="str">
        <f t="shared" si="43"/>
        <v/>
      </c>
      <c r="BU110" s="1464" t="str">
        <f t="shared" si="44"/>
        <v/>
      </c>
      <c r="BV110" s="1464" t="str">
        <f t="shared" si="45"/>
        <v/>
      </c>
      <c r="BW110" s="1464" t="str">
        <f t="shared" si="46"/>
        <v/>
      </c>
      <c r="CB110" s="1382">
        <f t="shared" si="39"/>
        <v>0</v>
      </c>
      <c r="CC110" s="1382">
        <f t="shared" si="40"/>
        <v>0</v>
      </c>
      <c r="CD110" s="1382">
        <f t="shared" si="41"/>
        <v>0</v>
      </c>
      <c r="CE110" s="1382" t="str">
        <f t="shared" si="42"/>
        <v/>
      </c>
      <c r="CF110" s="1320"/>
    </row>
    <row r="111" spans="1:108" s="1322" customFormat="1" ht="15" customHeight="1" x14ac:dyDescent="0.15">
      <c r="A111" s="1362" t="s">
        <v>40</v>
      </c>
      <c r="B111" s="1412">
        <f>SUM(B105:B110)</f>
        <v>55</v>
      </c>
      <c r="C111" s="1421">
        <f t="shared" ref="C111:X111" si="47">SUM(C105:C110)</f>
        <v>0</v>
      </c>
      <c r="D111" s="1414">
        <f t="shared" si="47"/>
        <v>3</v>
      </c>
      <c r="E111" s="1437">
        <f t="shared" si="47"/>
        <v>0</v>
      </c>
      <c r="F111" s="1415">
        <f t="shared" si="47"/>
        <v>4</v>
      </c>
      <c r="G111" s="1415">
        <f t="shared" si="47"/>
        <v>18</v>
      </c>
      <c r="H111" s="1415">
        <f t="shared" si="47"/>
        <v>30</v>
      </c>
      <c r="I111" s="1421">
        <f t="shared" si="47"/>
        <v>3</v>
      </c>
      <c r="J111" s="1416">
        <f t="shared" si="47"/>
        <v>52</v>
      </c>
      <c r="K111" s="1421">
        <f t="shared" si="47"/>
        <v>29</v>
      </c>
      <c r="L111" s="1416">
        <f t="shared" si="47"/>
        <v>26</v>
      </c>
      <c r="M111" s="1421">
        <f t="shared" si="47"/>
        <v>3</v>
      </c>
      <c r="N111" s="1421">
        <f t="shared" si="47"/>
        <v>0</v>
      </c>
      <c r="O111" s="1414">
        <f t="shared" si="47"/>
        <v>3</v>
      </c>
      <c r="P111" s="1429">
        <f t="shared" si="47"/>
        <v>0</v>
      </c>
      <c r="Q111" s="1413">
        <f t="shared" si="47"/>
        <v>52</v>
      </c>
      <c r="R111" s="1421">
        <f t="shared" si="47"/>
        <v>0</v>
      </c>
      <c r="S111" s="1414">
        <f t="shared" si="47"/>
        <v>52</v>
      </c>
      <c r="T111" s="1457">
        <f t="shared" si="47"/>
        <v>0</v>
      </c>
      <c r="U111" s="1417">
        <f t="shared" si="47"/>
        <v>0</v>
      </c>
      <c r="V111" s="1417">
        <f t="shared" si="47"/>
        <v>0</v>
      </c>
      <c r="W111" s="1413">
        <f t="shared" si="47"/>
        <v>0</v>
      </c>
      <c r="X111" s="1416">
        <f t="shared" si="47"/>
        <v>0</v>
      </c>
      <c r="Y111" s="1459" t="str">
        <f t="shared" si="38"/>
        <v xml:space="preserve"> </v>
      </c>
      <c r="Z111" s="1320"/>
      <c r="AA111" s="1328"/>
      <c r="AB111" s="1328"/>
      <c r="AC111" s="1320"/>
      <c r="AD111" s="1320"/>
      <c r="AE111" s="1328"/>
      <c r="AF111" s="1320"/>
      <c r="AG111" s="1320"/>
      <c r="AH111" s="1328"/>
      <c r="AI111" s="1320"/>
      <c r="AJ111" s="1320"/>
      <c r="AK111" s="1320"/>
      <c r="AL111" s="1320"/>
      <c r="AM111" s="1328"/>
      <c r="AN111" s="1320"/>
      <c r="AO111" s="1320"/>
      <c r="AP111" s="1320"/>
      <c r="AQ111" s="1320"/>
      <c r="AR111" s="1320"/>
      <c r="AS111" s="1320"/>
      <c r="AT111" s="1320"/>
      <c r="AU111" s="1320"/>
      <c r="AV111" s="1320"/>
      <c r="BJ111" s="1320"/>
      <c r="BK111" s="1320"/>
      <c r="BL111" s="1320"/>
      <c r="BM111" s="1320"/>
      <c r="BN111" s="1320"/>
      <c r="BO111" s="1320"/>
      <c r="BP111" s="1320"/>
      <c r="BQ111" s="1320"/>
      <c r="BR111" s="1320"/>
      <c r="BS111" s="1320"/>
      <c r="BT111" s="1464" t="str">
        <f t="shared" si="43"/>
        <v/>
      </c>
      <c r="BU111" s="1464" t="str">
        <f t="shared" si="44"/>
        <v/>
      </c>
      <c r="BV111" s="1464" t="str">
        <f t="shared" si="45"/>
        <v/>
      </c>
      <c r="BW111" s="1464" t="str">
        <f t="shared" si="46"/>
        <v/>
      </c>
      <c r="CB111" s="1382">
        <f t="shared" si="39"/>
        <v>0</v>
      </c>
      <c r="CC111" s="1382">
        <f t="shared" si="40"/>
        <v>0</v>
      </c>
      <c r="CD111" s="1382">
        <f t="shared" si="41"/>
        <v>0</v>
      </c>
      <c r="CE111" s="1382">
        <f t="shared" si="42"/>
        <v>0</v>
      </c>
      <c r="CF111" s="1320"/>
    </row>
    <row r="112" spans="1:108" s="1320" customFormat="1" ht="21.75" customHeight="1" x14ac:dyDescent="0.15">
      <c r="A112" s="1320" t="s">
        <v>145</v>
      </c>
      <c r="W112" s="1463"/>
      <c r="AC112" s="1328"/>
      <c r="AD112" s="1328"/>
      <c r="AG112" s="1328"/>
      <c r="AJ112" s="1328"/>
      <c r="AO112" s="1328"/>
    </row>
    <row r="113" spans="1:41" s="1320" customFormat="1" ht="13.5" customHeight="1" x14ac:dyDescent="0.15">
      <c r="A113" s="1320" t="s">
        <v>146</v>
      </c>
      <c r="AC113" s="1328"/>
      <c r="AD113" s="1328"/>
      <c r="AG113" s="1328"/>
      <c r="AJ113" s="1328"/>
      <c r="AO113" s="1328"/>
    </row>
    <row r="114" spans="1:41" s="1320" customFormat="1" x14ac:dyDescent="0.15">
      <c r="AC114" s="1328"/>
      <c r="AD114" s="1328"/>
      <c r="AG114" s="1328"/>
      <c r="AJ114" s="1328"/>
      <c r="AO114" s="1328"/>
    </row>
    <row r="115" spans="1:41" s="1320" customFormat="1" x14ac:dyDescent="0.15">
      <c r="AC115" s="1328"/>
      <c r="AD115" s="1328"/>
      <c r="AG115" s="1328"/>
      <c r="AJ115" s="1328"/>
      <c r="AO115" s="1328"/>
    </row>
    <row r="116" spans="1:41" s="1320" customFormat="1" x14ac:dyDescent="0.15">
      <c r="AC116" s="1328"/>
      <c r="AD116" s="1328"/>
      <c r="AG116" s="1328"/>
      <c r="AJ116" s="1328"/>
      <c r="AO116" s="1328"/>
    </row>
    <row r="117" spans="1:41" s="1320" customFormat="1" x14ac:dyDescent="0.15">
      <c r="AC117" s="1328"/>
      <c r="AD117" s="1328"/>
      <c r="AG117" s="1328"/>
      <c r="AJ117" s="1328"/>
      <c r="AO117" s="1328"/>
    </row>
    <row r="118" spans="1:41" s="1320" customFormat="1" x14ac:dyDescent="0.15">
      <c r="AC118" s="1328"/>
      <c r="AD118" s="1328"/>
      <c r="AG118" s="1328"/>
      <c r="AJ118" s="1328"/>
      <c r="AO118" s="1328"/>
    </row>
    <row r="119" spans="1:41" s="1320" customFormat="1" x14ac:dyDescent="0.15">
      <c r="AC119" s="1328"/>
      <c r="AD119" s="1328"/>
      <c r="AG119" s="1328"/>
      <c r="AJ119" s="1328"/>
      <c r="AO119" s="1328"/>
    </row>
    <row r="120" spans="1:41" s="1320" customFormat="1" x14ac:dyDescent="0.15">
      <c r="AC120" s="1328"/>
      <c r="AD120" s="1328"/>
      <c r="AG120" s="1328"/>
      <c r="AJ120" s="1328"/>
      <c r="AO120" s="1328"/>
    </row>
    <row r="121" spans="1:41" s="1320" customFormat="1" x14ac:dyDescent="0.15">
      <c r="AC121" s="1328"/>
      <c r="AD121" s="1328"/>
      <c r="AG121" s="1328"/>
      <c r="AJ121" s="1328"/>
      <c r="AO121" s="1328"/>
    </row>
    <row r="122" spans="1:41" s="1320" customFormat="1" x14ac:dyDescent="0.15">
      <c r="AC122" s="1328"/>
      <c r="AD122" s="1328"/>
      <c r="AG122" s="1328"/>
      <c r="AJ122" s="1328"/>
      <c r="AO122" s="1328"/>
    </row>
    <row r="123" spans="1:41" s="1320" customFormat="1" x14ac:dyDescent="0.15">
      <c r="AC123" s="1328"/>
      <c r="AD123" s="1328"/>
      <c r="AG123" s="1328"/>
      <c r="AJ123" s="1328"/>
      <c r="AO123" s="1328"/>
    </row>
    <row r="124" spans="1:41" s="1320" customFormat="1" x14ac:dyDescent="0.15">
      <c r="AC124" s="1328"/>
      <c r="AD124" s="1328"/>
      <c r="AG124" s="1328"/>
      <c r="AJ124" s="1328"/>
      <c r="AO124" s="1328"/>
    </row>
    <row r="125" spans="1:41" s="1320" customFormat="1" x14ac:dyDescent="0.15">
      <c r="AC125" s="1328"/>
      <c r="AD125" s="1328"/>
      <c r="AG125" s="1328"/>
      <c r="AJ125" s="1328"/>
      <c r="AO125" s="1328"/>
    </row>
    <row r="126" spans="1:41" s="1320" customFormat="1" x14ac:dyDescent="0.15">
      <c r="AC126" s="1328"/>
      <c r="AD126" s="1328"/>
      <c r="AG126" s="1328"/>
      <c r="AJ126" s="1328"/>
      <c r="AO126" s="1328"/>
    </row>
    <row r="127" spans="1:41" s="1320" customFormat="1" x14ac:dyDescent="0.15">
      <c r="AC127" s="1328"/>
      <c r="AD127" s="1328"/>
      <c r="AG127" s="1328"/>
      <c r="AJ127" s="1328"/>
      <c r="AO127" s="1328"/>
    </row>
    <row r="128" spans="1:41" s="1320" customFormat="1" x14ac:dyDescent="0.15">
      <c r="AC128" s="1328"/>
      <c r="AD128" s="1328"/>
      <c r="AG128" s="1328"/>
      <c r="AJ128" s="1328"/>
      <c r="AO128" s="1328"/>
    </row>
    <row r="129" spans="29:41" s="1320" customFormat="1" x14ac:dyDescent="0.15">
      <c r="AC129" s="1328"/>
      <c r="AD129" s="1328"/>
      <c r="AG129" s="1328"/>
      <c r="AJ129" s="1328"/>
      <c r="AO129" s="1328"/>
    </row>
    <row r="130" spans="29:41" s="1320" customFormat="1" x14ac:dyDescent="0.15">
      <c r="AC130" s="1328"/>
      <c r="AD130" s="1328"/>
      <c r="AG130" s="1328"/>
      <c r="AJ130" s="1328"/>
      <c r="AO130" s="1328"/>
    </row>
    <row r="131" spans="29:41" s="1320" customFormat="1" x14ac:dyDescent="0.15">
      <c r="AC131" s="1328"/>
      <c r="AD131" s="1328"/>
      <c r="AG131" s="1328"/>
      <c r="AJ131" s="1328"/>
      <c r="AO131" s="1328"/>
    </row>
    <row r="132" spans="29:41" s="1320" customFormat="1" x14ac:dyDescent="0.15">
      <c r="AC132" s="1328"/>
      <c r="AD132" s="1328"/>
      <c r="AG132" s="1328"/>
      <c r="AJ132" s="1328"/>
      <c r="AO132" s="1328"/>
    </row>
    <row r="133" spans="29:41" s="1320" customFormat="1" x14ac:dyDescent="0.15">
      <c r="AC133" s="1328"/>
      <c r="AD133" s="1328"/>
      <c r="AG133" s="1328"/>
      <c r="AJ133" s="1328"/>
      <c r="AO133" s="1328"/>
    </row>
    <row r="134" spans="29:41" s="1320" customFormat="1" x14ac:dyDescent="0.15">
      <c r="AC134" s="1328"/>
      <c r="AD134" s="1328"/>
      <c r="AG134" s="1328"/>
      <c r="AJ134" s="1328"/>
      <c r="AO134" s="1328"/>
    </row>
    <row r="135" spans="29:41" s="1320" customFormat="1" x14ac:dyDescent="0.15">
      <c r="AC135" s="1328"/>
      <c r="AD135" s="1328"/>
      <c r="AG135" s="1328"/>
      <c r="AJ135" s="1328"/>
      <c r="AO135" s="1328"/>
    </row>
    <row r="136" spans="29:41" s="1320" customFormat="1" x14ac:dyDescent="0.15">
      <c r="AC136" s="1328"/>
      <c r="AD136" s="1328"/>
      <c r="AG136" s="1328"/>
      <c r="AJ136" s="1328"/>
      <c r="AO136" s="1328"/>
    </row>
    <row r="137" spans="29:41" s="1320" customFormat="1" x14ac:dyDescent="0.15">
      <c r="AC137" s="1328"/>
      <c r="AD137" s="1328"/>
      <c r="AG137" s="1328"/>
      <c r="AJ137" s="1328"/>
      <c r="AO137" s="1328"/>
    </row>
    <row r="138" spans="29:41" s="1320" customFormat="1" x14ac:dyDescent="0.15">
      <c r="AC138" s="1328"/>
      <c r="AD138" s="1328"/>
      <c r="AG138" s="1328"/>
      <c r="AJ138" s="1328"/>
      <c r="AO138" s="1328"/>
    </row>
    <row r="139" spans="29:41" s="1320" customFormat="1" x14ac:dyDescent="0.15">
      <c r="AC139" s="1328"/>
      <c r="AD139" s="1328"/>
      <c r="AG139" s="1328"/>
      <c r="AJ139" s="1328"/>
      <c r="AO139" s="1328"/>
    </row>
    <row r="140" spans="29:41" s="1320" customFormat="1" x14ac:dyDescent="0.15">
      <c r="AC140" s="1328"/>
      <c r="AD140" s="1328"/>
      <c r="AG140" s="1328"/>
      <c r="AJ140" s="1328"/>
      <c r="AO140" s="1328"/>
    </row>
    <row r="141" spans="29:41" s="1320" customFormat="1" x14ac:dyDescent="0.15">
      <c r="AC141" s="1328"/>
      <c r="AD141" s="1328"/>
      <c r="AG141" s="1328"/>
      <c r="AJ141" s="1328"/>
      <c r="AO141" s="1328"/>
    </row>
    <row r="142" spans="29:41" s="1320" customFormat="1" x14ac:dyDescent="0.15">
      <c r="AC142" s="1328"/>
      <c r="AD142" s="1328"/>
      <c r="AG142" s="1328"/>
      <c r="AJ142" s="1328"/>
      <c r="AO142" s="1328"/>
    </row>
    <row r="143" spans="29:41" s="1320" customFormat="1" x14ac:dyDescent="0.15">
      <c r="AC143" s="1328"/>
      <c r="AD143" s="1328"/>
      <c r="AG143" s="1328"/>
      <c r="AJ143" s="1328"/>
      <c r="AO143" s="1328"/>
    </row>
    <row r="144" spans="29:41" s="1320" customFormat="1" x14ac:dyDescent="0.15">
      <c r="AC144" s="1328"/>
      <c r="AD144" s="1328"/>
      <c r="AG144" s="1328"/>
      <c r="AJ144" s="1328"/>
      <c r="AO144" s="1328"/>
    </row>
    <row r="145" spans="29:41" s="1320" customFormat="1" x14ac:dyDescent="0.15">
      <c r="AC145" s="1328"/>
      <c r="AD145" s="1328"/>
      <c r="AG145" s="1328"/>
      <c r="AJ145" s="1328"/>
      <c r="AO145" s="1328"/>
    </row>
    <row r="146" spans="29:41" s="1320" customFormat="1" x14ac:dyDescent="0.15">
      <c r="AC146" s="1328"/>
      <c r="AD146" s="1328"/>
      <c r="AG146" s="1328"/>
      <c r="AJ146" s="1328"/>
      <c r="AO146" s="1328"/>
    </row>
    <row r="147" spans="29:41" s="1320" customFormat="1" x14ac:dyDescent="0.15">
      <c r="AC147" s="1328"/>
      <c r="AD147" s="1328"/>
      <c r="AG147" s="1328"/>
      <c r="AJ147" s="1328"/>
      <c r="AO147" s="1328"/>
    </row>
    <row r="148" spans="29:41" s="1320" customFormat="1" x14ac:dyDescent="0.15">
      <c r="AC148" s="1328"/>
      <c r="AD148" s="1328"/>
      <c r="AG148" s="1328"/>
      <c r="AJ148" s="1328"/>
      <c r="AO148" s="1328"/>
    </row>
    <row r="149" spans="29:41" s="1320" customFormat="1" x14ac:dyDescent="0.15">
      <c r="AC149" s="1328"/>
      <c r="AD149" s="1328"/>
      <c r="AG149" s="1328"/>
      <c r="AJ149" s="1328"/>
      <c r="AO149" s="1328"/>
    </row>
    <row r="150" spans="29:41" s="1320" customFormat="1" x14ac:dyDescent="0.15">
      <c r="AC150" s="1328"/>
      <c r="AD150" s="1328"/>
      <c r="AG150" s="1328"/>
      <c r="AJ150" s="1328"/>
      <c r="AO150" s="1328"/>
    </row>
    <row r="151" spans="29:41" s="1320" customFormat="1" x14ac:dyDescent="0.15">
      <c r="AC151" s="1328"/>
      <c r="AD151" s="1328"/>
      <c r="AG151" s="1328"/>
      <c r="AJ151" s="1328"/>
      <c r="AO151" s="1328"/>
    </row>
    <row r="152" spans="29:41" s="1320" customFormat="1" x14ac:dyDescent="0.15">
      <c r="AC152" s="1328"/>
      <c r="AD152" s="1328"/>
      <c r="AG152" s="1328"/>
      <c r="AJ152" s="1328"/>
      <c r="AO152" s="1328"/>
    </row>
    <row r="153" spans="29:41" s="1320" customFormat="1" x14ac:dyDescent="0.15">
      <c r="AC153" s="1328"/>
      <c r="AD153" s="1328"/>
      <c r="AG153" s="1328"/>
      <c r="AJ153" s="1328"/>
      <c r="AO153" s="1328"/>
    </row>
    <row r="154" spans="29:41" s="1320" customFormat="1" x14ac:dyDescent="0.15">
      <c r="AC154" s="1328"/>
      <c r="AD154" s="1328"/>
      <c r="AG154" s="1328"/>
      <c r="AJ154" s="1328"/>
      <c r="AO154" s="1328"/>
    </row>
    <row r="155" spans="29:41" s="1320" customFormat="1" x14ac:dyDescent="0.15">
      <c r="AC155" s="1328"/>
      <c r="AD155" s="1328"/>
      <c r="AG155" s="1328"/>
      <c r="AJ155" s="1328"/>
      <c r="AO155" s="1328"/>
    </row>
    <row r="156" spans="29:41" s="1320" customFormat="1" x14ac:dyDescent="0.15">
      <c r="AC156" s="1328"/>
      <c r="AD156" s="1328"/>
      <c r="AG156" s="1328"/>
      <c r="AJ156" s="1328"/>
      <c r="AO156" s="1328"/>
    </row>
    <row r="157" spans="29:41" s="1320" customFormat="1" x14ac:dyDescent="0.15">
      <c r="AC157" s="1328"/>
      <c r="AD157" s="1328"/>
      <c r="AG157" s="1328"/>
      <c r="AJ157" s="1328"/>
      <c r="AO157" s="1328"/>
    </row>
    <row r="158" spans="29:41" s="1320" customFormat="1" x14ac:dyDescent="0.15">
      <c r="AC158" s="1328"/>
      <c r="AD158" s="1328"/>
      <c r="AG158" s="1328"/>
      <c r="AJ158" s="1328"/>
      <c r="AO158" s="1328"/>
    </row>
    <row r="159" spans="29:41" s="1320" customFormat="1" x14ac:dyDescent="0.15">
      <c r="AC159" s="1328"/>
      <c r="AD159" s="1328"/>
      <c r="AG159" s="1328"/>
      <c r="AJ159" s="1328"/>
      <c r="AO159" s="1328"/>
    </row>
    <row r="160" spans="29:41" s="1320" customFormat="1" x14ac:dyDescent="0.15">
      <c r="AC160" s="1328"/>
      <c r="AD160" s="1328"/>
      <c r="AG160" s="1328"/>
      <c r="AJ160" s="1328"/>
      <c r="AO160" s="1328"/>
    </row>
    <row r="161" spans="1:58" s="1320" customFormat="1" x14ac:dyDescent="0.15">
      <c r="AC161" s="1328"/>
      <c r="AD161" s="1328"/>
      <c r="AG161" s="1328"/>
      <c r="AJ161" s="1328"/>
      <c r="AO161" s="1328"/>
    </row>
    <row r="162" spans="1:58" s="1320" customFormat="1" x14ac:dyDescent="0.15">
      <c r="AC162" s="1328"/>
      <c r="AD162" s="1328"/>
      <c r="AG162" s="1328"/>
      <c r="AJ162" s="1328"/>
      <c r="AO162" s="1328"/>
    </row>
    <row r="163" spans="1:58" s="1320" customFormat="1" x14ac:dyDescent="0.15">
      <c r="AC163" s="1328"/>
      <c r="AD163" s="1328"/>
      <c r="AG163" s="1328"/>
      <c r="AJ163" s="1328"/>
      <c r="AO163" s="1328"/>
    </row>
    <row r="164" spans="1:58" s="1320" customFormat="1" x14ac:dyDescent="0.15">
      <c r="AC164" s="1328"/>
      <c r="AD164" s="1328"/>
      <c r="AG164" s="1328"/>
      <c r="AJ164" s="1328"/>
      <c r="AO164" s="1328"/>
    </row>
    <row r="165" spans="1:58" s="1320" customFormat="1" x14ac:dyDescent="0.15">
      <c r="AC165" s="1328"/>
      <c r="AD165" s="1328"/>
      <c r="AG165" s="1328"/>
      <c r="AJ165" s="1328"/>
      <c r="AO165" s="1328"/>
    </row>
    <row r="166" spans="1:58" s="1320" customFormat="1" x14ac:dyDescent="0.15">
      <c r="AC166" s="1328"/>
      <c r="AD166" s="1328"/>
      <c r="AG166" s="1328"/>
      <c r="AJ166" s="1328"/>
      <c r="AO166" s="1328"/>
    </row>
    <row r="167" spans="1:58" s="1320" customFormat="1" x14ac:dyDescent="0.15">
      <c r="AC167" s="1328"/>
      <c r="AD167" s="1328"/>
      <c r="AG167" s="1328"/>
      <c r="AJ167" s="1328"/>
      <c r="AO167" s="1328"/>
    </row>
    <row r="168" spans="1:58" s="1320" customFormat="1" x14ac:dyDescent="0.15">
      <c r="AC168" s="1328"/>
      <c r="AD168" s="1328"/>
      <c r="AG168" s="1328"/>
      <c r="AJ168" s="1328"/>
      <c r="AO168" s="1328"/>
    </row>
    <row r="169" spans="1:58" s="1320" customFormat="1" hidden="1" x14ac:dyDescent="0.15">
      <c r="A169" s="1378">
        <f>SUM(A7:AQ99)</f>
        <v>46840</v>
      </c>
      <c r="AC169" s="1328"/>
      <c r="AD169" s="1328"/>
      <c r="AG169" s="1328"/>
      <c r="AJ169" s="1328"/>
      <c r="AO169" s="1328"/>
    </row>
    <row r="170" spans="1:58" s="1320" customFormat="1" hidden="1" x14ac:dyDescent="0.15">
      <c r="AC170" s="1328"/>
      <c r="AD170" s="1328"/>
      <c r="AG170" s="1328"/>
      <c r="AJ170" s="1328"/>
      <c r="AO170" s="1328"/>
      <c r="BF170" s="1320">
        <f>SUM(BE1:BH169)</f>
        <v>0</v>
      </c>
    </row>
    <row r="171" spans="1:58" s="1320" customFormat="1" x14ac:dyDescent="0.15">
      <c r="AC171" s="1328"/>
      <c r="AD171" s="1328"/>
      <c r="AG171" s="1328"/>
      <c r="AJ171" s="1328"/>
      <c r="AO171" s="1328"/>
    </row>
    <row r="172" spans="1:58" s="1320" customFormat="1" x14ac:dyDescent="0.15">
      <c r="AC172" s="1328"/>
      <c r="AD172" s="1328"/>
      <c r="AG172" s="1328"/>
      <c r="AJ172" s="1328"/>
      <c r="AO172" s="1328"/>
    </row>
    <row r="173" spans="1:58" s="1320" customFormat="1" x14ac:dyDescent="0.15">
      <c r="AC173" s="1328"/>
      <c r="AD173" s="1328"/>
      <c r="AG173" s="1328"/>
      <c r="AJ173" s="1328"/>
      <c r="AO173" s="1328"/>
    </row>
    <row r="174" spans="1:58" s="1320" customFormat="1" x14ac:dyDescent="0.15">
      <c r="AC174" s="1328"/>
      <c r="AD174" s="1328"/>
      <c r="AG174" s="1328"/>
      <c r="AJ174" s="1328"/>
      <c r="AO174" s="1328"/>
    </row>
    <row r="175" spans="1:58" x14ac:dyDescent="0.15">
      <c r="A175" s="1320"/>
      <c r="B175" s="1320"/>
      <c r="C175" s="1320"/>
      <c r="D175" s="1320"/>
      <c r="E175" s="1320"/>
      <c r="F175" s="1320"/>
      <c r="G175" s="1320"/>
      <c r="H175" s="1320"/>
      <c r="I175" s="1320"/>
      <c r="J175" s="1320"/>
      <c r="K175" s="1320"/>
      <c r="L175" s="1320"/>
      <c r="M175" s="1320"/>
      <c r="N175" s="1320"/>
      <c r="O175" s="1320"/>
      <c r="P175" s="1320"/>
      <c r="Q175" s="1320"/>
      <c r="R175" s="1320"/>
      <c r="S175" s="1320"/>
      <c r="T175" s="1320"/>
      <c r="U175" s="1320"/>
      <c r="V175" s="1320"/>
      <c r="W175" s="1320"/>
      <c r="X175" s="1320"/>
      <c r="Y175" s="1320"/>
      <c r="Z175" s="1320"/>
      <c r="AA175" s="1320"/>
      <c r="AB175" s="1320"/>
      <c r="AC175" s="1328"/>
      <c r="AE175" s="1320"/>
      <c r="AF175" s="1320"/>
      <c r="AH175" s="1336"/>
      <c r="AI175" s="1320"/>
      <c r="AK175" s="1320"/>
      <c r="AL175" s="1320"/>
      <c r="AN175" s="1320"/>
      <c r="AP175" s="1336"/>
      <c r="AQ175" s="1336"/>
    </row>
    <row r="176" spans="1:58" x14ac:dyDescent="0.15">
      <c r="A176" s="1320"/>
      <c r="B176" s="1320"/>
      <c r="C176" s="1320"/>
      <c r="D176" s="1320"/>
      <c r="E176" s="1320"/>
      <c r="F176" s="1320"/>
      <c r="G176" s="1320"/>
      <c r="H176" s="1320"/>
      <c r="I176" s="1320"/>
      <c r="J176" s="1320"/>
      <c r="K176" s="1320"/>
      <c r="L176" s="1320"/>
      <c r="M176" s="1320"/>
      <c r="N176" s="1320"/>
      <c r="O176" s="1320"/>
      <c r="P176" s="1320"/>
      <c r="Q176" s="1320"/>
      <c r="R176" s="1320"/>
      <c r="S176" s="1320"/>
      <c r="T176" s="1320"/>
      <c r="U176" s="1320"/>
      <c r="V176" s="1320"/>
      <c r="W176" s="1320"/>
      <c r="X176" s="1320"/>
      <c r="Y176" s="1320"/>
      <c r="Z176" s="1320"/>
      <c r="AA176" s="1320"/>
      <c r="AB176" s="1320"/>
      <c r="AC176" s="1328"/>
      <c r="AE176" s="1320"/>
      <c r="AF176" s="1320"/>
      <c r="AH176" s="1336"/>
      <c r="AI176" s="1320"/>
      <c r="AK176" s="1320"/>
      <c r="AL176" s="1320"/>
      <c r="AN176" s="1320"/>
      <c r="AP176" s="1336"/>
      <c r="AQ176" s="1336"/>
    </row>
    <row r="177" spans="1:41" s="1336" customFormat="1" x14ac:dyDescent="0.15">
      <c r="A177" s="1320"/>
      <c r="B177" s="1320"/>
      <c r="C177" s="1320"/>
      <c r="D177" s="1320"/>
      <c r="E177" s="1320"/>
      <c r="F177" s="1320"/>
      <c r="G177" s="1320"/>
      <c r="H177" s="1320"/>
      <c r="I177" s="1320"/>
      <c r="J177" s="1320"/>
      <c r="K177" s="1320"/>
      <c r="L177" s="1320"/>
      <c r="M177" s="1320"/>
      <c r="N177" s="1320"/>
      <c r="O177" s="1320"/>
      <c r="P177" s="1320"/>
      <c r="Q177" s="1320"/>
      <c r="R177" s="1320"/>
      <c r="S177" s="1320"/>
      <c r="T177" s="1320"/>
      <c r="U177" s="1320"/>
      <c r="V177" s="1320"/>
      <c r="W177" s="1320"/>
      <c r="X177" s="1320"/>
      <c r="Y177" s="1320"/>
      <c r="Z177" s="1320"/>
      <c r="AA177" s="1320"/>
      <c r="AB177" s="1320"/>
      <c r="AC177" s="1328"/>
      <c r="AD177" s="1328"/>
      <c r="AE177" s="1320"/>
      <c r="AF177" s="1320"/>
      <c r="AG177" s="1328"/>
      <c r="AI177" s="1320"/>
      <c r="AJ177" s="1328"/>
      <c r="AK177" s="1320"/>
      <c r="AL177" s="1320"/>
      <c r="AM177" s="1320"/>
      <c r="AN177" s="1320"/>
      <c r="AO177" s="1328"/>
    </row>
    <row r="178" spans="1:41" s="1336" customFormat="1" x14ac:dyDescent="0.15">
      <c r="A178" s="1320"/>
      <c r="B178" s="1320"/>
      <c r="C178" s="1320"/>
      <c r="D178" s="1320"/>
      <c r="E178" s="1320"/>
      <c r="F178" s="1320"/>
      <c r="G178" s="1320"/>
      <c r="H178" s="1320"/>
      <c r="I178" s="1320"/>
      <c r="J178" s="1320"/>
      <c r="K178" s="1320"/>
      <c r="L178" s="1320"/>
      <c r="M178" s="1320"/>
      <c r="N178" s="1320"/>
      <c r="O178" s="1320"/>
      <c r="P178" s="1320"/>
      <c r="Q178" s="1320"/>
      <c r="R178" s="1320"/>
      <c r="S178" s="1320"/>
      <c r="T178" s="1320"/>
      <c r="U178" s="1320"/>
      <c r="V178" s="1320"/>
      <c r="W178" s="1320"/>
      <c r="X178" s="1320"/>
      <c r="Y178" s="1320"/>
      <c r="Z178" s="1320"/>
      <c r="AA178" s="1320"/>
      <c r="AB178" s="1320"/>
      <c r="AC178" s="1328"/>
      <c r="AD178" s="1328"/>
      <c r="AE178" s="1320"/>
      <c r="AF178" s="1320"/>
      <c r="AG178" s="1328"/>
      <c r="AI178" s="1320"/>
      <c r="AJ178" s="1328"/>
      <c r="AK178" s="1320"/>
      <c r="AL178" s="1320"/>
      <c r="AM178" s="1320"/>
      <c r="AN178" s="1320"/>
      <c r="AO178" s="1328"/>
    </row>
    <row r="179" spans="1:41" s="1336" customFormat="1" x14ac:dyDescent="0.15">
      <c r="A179" s="1320"/>
      <c r="B179" s="1320"/>
      <c r="C179" s="1320"/>
      <c r="D179" s="1320"/>
      <c r="E179" s="1320"/>
      <c r="F179" s="1320"/>
      <c r="G179" s="1320"/>
      <c r="H179" s="1320"/>
      <c r="I179" s="1320"/>
      <c r="J179" s="1320"/>
      <c r="K179" s="1320"/>
      <c r="L179" s="1320"/>
      <c r="M179" s="1320"/>
      <c r="N179" s="1320"/>
      <c r="O179" s="1320"/>
      <c r="P179" s="1320"/>
      <c r="Q179" s="1320"/>
      <c r="R179" s="1320"/>
      <c r="S179" s="1320"/>
      <c r="T179" s="1320"/>
      <c r="U179" s="1320"/>
      <c r="V179" s="1320"/>
      <c r="W179" s="1320"/>
      <c r="X179" s="1320"/>
      <c r="Y179" s="1320"/>
      <c r="Z179" s="1320"/>
      <c r="AA179" s="1320"/>
      <c r="AB179" s="1320"/>
      <c r="AC179" s="1328"/>
      <c r="AD179" s="1328"/>
      <c r="AE179" s="1320"/>
      <c r="AF179" s="1320"/>
      <c r="AG179" s="1328"/>
      <c r="AI179" s="1320"/>
      <c r="AJ179" s="1328"/>
      <c r="AK179" s="1320"/>
      <c r="AL179" s="1320"/>
      <c r="AM179" s="1320"/>
      <c r="AN179" s="1320"/>
      <c r="AO179" s="1328"/>
    </row>
    <row r="180" spans="1:41" s="1336" customFormat="1" x14ac:dyDescent="0.15">
      <c r="A180" s="1320"/>
      <c r="B180" s="1320"/>
      <c r="C180" s="1320"/>
      <c r="D180" s="1320"/>
      <c r="E180" s="1320"/>
      <c r="F180" s="1320"/>
      <c r="G180" s="1320"/>
      <c r="H180" s="1320"/>
      <c r="I180" s="1320"/>
      <c r="J180" s="1320"/>
      <c r="K180" s="1320"/>
      <c r="L180" s="1320"/>
      <c r="M180" s="1320"/>
      <c r="N180" s="1320"/>
      <c r="O180" s="1320"/>
      <c r="P180" s="1320"/>
      <c r="Q180" s="1320"/>
      <c r="R180" s="1320"/>
      <c r="S180" s="1320"/>
      <c r="T180" s="1320"/>
      <c r="U180" s="1320"/>
      <c r="V180" s="1320"/>
      <c r="W180" s="1320"/>
      <c r="X180" s="1320"/>
      <c r="Y180" s="1320"/>
      <c r="Z180" s="1320"/>
      <c r="AA180" s="1320"/>
      <c r="AB180" s="1320"/>
      <c r="AC180" s="1328"/>
      <c r="AD180" s="1328"/>
      <c r="AE180" s="1320"/>
      <c r="AF180" s="1320"/>
      <c r="AG180" s="1328"/>
      <c r="AI180" s="1320"/>
      <c r="AJ180" s="1328"/>
      <c r="AK180" s="1320"/>
      <c r="AL180" s="1320"/>
      <c r="AM180" s="1320"/>
      <c r="AN180" s="1320"/>
      <c r="AO180" s="1328"/>
    </row>
    <row r="181" spans="1:41" s="1336" customFormat="1" x14ac:dyDescent="0.15">
      <c r="A181" s="1320"/>
      <c r="B181" s="1320"/>
      <c r="C181" s="1320"/>
      <c r="D181" s="1320"/>
      <c r="E181" s="1320"/>
      <c r="F181" s="1320"/>
      <c r="G181" s="1320"/>
      <c r="H181" s="1320"/>
      <c r="I181" s="1320"/>
      <c r="J181" s="1320"/>
      <c r="K181" s="1320"/>
      <c r="L181" s="1320"/>
      <c r="M181" s="1320"/>
      <c r="N181" s="1320"/>
      <c r="O181" s="1320"/>
      <c r="P181" s="1320"/>
      <c r="Q181" s="1320"/>
      <c r="R181" s="1320"/>
      <c r="S181" s="1320"/>
      <c r="T181" s="1320"/>
      <c r="U181" s="1320"/>
      <c r="V181" s="1320"/>
      <c r="W181" s="1320"/>
      <c r="X181" s="1320"/>
      <c r="Y181" s="1320"/>
      <c r="Z181" s="1320"/>
      <c r="AA181" s="1320"/>
      <c r="AB181" s="1320"/>
      <c r="AC181" s="1328"/>
      <c r="AD181" s="1328"/>
      <c r="AE181" s="1320"/>
      <c r="AF181" s="1320"/>
      <c r="AG181" s="1328"/>
      <c r="AI181" s="1320"/>
      <c r="AJ181" s="1328"/>
      <c r="AK181" s="1320"/>
      <c r="AL181" s="1320"/>
      <c r="AM181" s="1320"/>
      <c r="AN181" s="1320"/>
      <c r="AO181" s="1328"/>
    </row>
    <row r="182" spans="1:41" s="1336" customFormat="1" x14ac:dyDescent="0.15">
      <c r="A182" s="1320"/>
      <c r="B182" s="1320"/>
      <c r="C182" s="1320"/>
      <c r="D182" s="1320"/>
      <c r="E182" s="1320"/>
      <c r="F182" s="1320"/>
      <c r="G182" s="1320"/>
      <c r="H182" s="1320"/>
      <c r="I182" s="1320"/>
      <c r="J182" s="1320"/>
      <c r="K182" s="1320"/>
      <c r="L182" s="1320"/>
      <c r="M182" s="1320"/>
      <c r="N182" s="1320"/>
      <c r="O182" s="1320"/>
      <c r="P182" s="1320"/>
      <c r="Q182" s="1320"/>
      <c r="R182" s="1320"/>
      <c r="S182" s="1320"/>
      <c r="T182" s="1320"/>
      <c r="U182" s="1320"/>
      <c r="V182" s="1320"/>
      <c r="W182" s="1320"/>
      <c r="X182" s="1320"/>
      <c r="Y182" s="1320"/>
      <c r="Z182" s="1320"/>
      <c r="AA182" s="1320"/>
      <c r="AB182" s="1320"/>
      <c r="AC182" s="1328"/>
      <c r="AD182" s="1328"/>
      <c r="AE182" s="1320"/>
      <c r="AF182" s="1320"/>
      <c r="AG182" s="1328"/>
      <c r="AI182" s="1320"/>
      <c r="AJ182" s="1328"/>
      <c r="AK182" s="1320"/>
      <c r="AL182" s="1320"/>
      <c r="AM182" s="1320"/>
      <c r="AN182" s="1320"/>
      <c r="AO182" s="1328"/>
    </row>
    <row r="183" spans="1:41" s="1336" customFormat="1" x14ac:dyDescent="0.15">
      <c r="A183" s="1320"/>
      <c r="B183" s="1320"/>
      <c r="C183" s="1320"/>
      <c r="D183" s="1320"/>
      <c r="E183" s="1320"/>
      <c r="F183" s="1320"/>
      <c r="G183" s="1320"/>
      <c r="H183" s="1320"/>
      <c r="I183" s="1320"/>
      <c r="J183" s="1320"/>
      <c r="K183" s="1320"/>
      <c r="L183" s="1320"/>
      <c r="M183" s="1320"/>
      <c r="N183" s="1320"/>
      <c r="O183" s="1320"/>
      <c r="P183" s="1320"/>
      <c r="Q183" s="1320"/>
      <c r="R183" s="1320"/>
      <c r="S183" s="1320"/>
      <c r="T183" s="1320"/>
      <c r="U183" s="1320"/>
      <c r="V183" s="1320"/>
      <c r="W183" s="1320"/>
      <c r="X183" s="1320"/>
      <c r="Y183" s="1320"/>
      <c r="Z183" s="1320"/>
      <c r="AA183" s="1320"/>
      <c r="AB183" s="1320"/>
      <c r="AC183" s="1328"/>
      <c r="AD183" s="1328"/>
      <c r="AE183" s="1320"/>
      <c r="AF183" s="1320"/>
      <c r="AG183" s="1328"/>
      <c r="AI183" s="1320"/>
      <c r="AJ183" s="1328"/>
      <c r="AK183" s="1320"/>
      <c r="AL183" s="1320"/>
      <c r="AM183" s="1320"/>
      <c r="AN183" s="1320"/>
      <c r="AO183" s="1328"/>
    </row>
    <row r="184" spans="1:41" s="1336" customFormat="1" x14ac:dyDescent="0.15">
      <c r="A184" s="1320"/>
      <c r="B184" s="1320"/>
      <c r="C184" s="1320"/>
      <c r="D184" s="1320"/>
      <c r="E184" s="1320"/>
      <c r="F184" s="1320"/>
      <c r="G184" s="1320"/>
      <c r="H184" s="1320"/>
      <c r="I184" s="1320"/>
      <c r="J184" s="1320"/>
      <c r="K184" s="1320"/>
      <c r="L184" s="1320"/>
      <c r="M184" s="1320"/>
      <c r="N184" s="1320"/>
      <c r="O184" s="1320"/>
      <c r="P184" s="1320"/>
      <c r="Q184" s="1320"/>
      <c r="R184" s="1320"/>
      <c r="S184" s="1320"/>
      <c r="T184" s="1320"/>
      <c r="U184" s="1320"/>
      <c r="V184" s="1320"/>
      <c r="W184" s="1320"/>
      <c r="X184" s="1320"/>
      <c r="Y184" s="1320"/>
      <c r="Z184" s="1320"/>
      <c r="AA184" s="1320"/>
      <c r="AB184" s="1320"/>
      <c r="AC184" s="1328"/>
      <c r="AD184" s="1328"/>
      <c r="AE184" s="1320"/>
      <c r="AF184" s="1320"/>
      <c r="AG184" s="1328"/>
      <c r="AI184" s="1320"/>
      <c r="AJ184" s="1328"/>
      <c r="AK184" s="1320"/>
      <c r="AL184" s="1320"/>
      <c r="AM184" s="1320"/>
      <c r="AN184" s="1320"/>
      <c r="AO184" s="1328"/>
    </row>
    <row r="185" spans="1:41" s="1336" customFormat="1" x14ac:dyDescent="0.15">
      <c r="A185" s="1320"/>
      <c r="B185" s="1320"/>
      <c r="C185" s="1320"/>
      <c r="D185" s="1320"/>
      <c r="E185" s="1320"/>
      <c r="F185" s="1320"/>
      <c r="G185" s="1320"/>
      <c r="H185" s="1320"/>
      <c r="I185" s="1320"/>
      <c r="J185" s="1320"/>
      <c r="K185" s="1320"/>
      <c r="L185" s="1320"/>
      <c r="M185" s="1320"/>
      <c r="N185" s="1320"/>
      <c r="O185" s="1320"/>
      <c r="P185" s="1320"/>
      <c r="Q185" s="1320"/>
      <c r="R185" s="1320"/>
      <c r="S185" s="1320"/>
      <c r="T185" s="1320"/>
      <c r="U185" s="1320"/>
      <c r="V185" s="1320"/>
      <c r="W185" s="1320"/>
      <c r="X185" s="1320"/>
      <c r="Y185" s="1320"/>
      <c r="Z185" s="1320"/>
      <c r="AA185" s="1320"/>
      <c r="AB185" s="1320"/>
      <c r="AC185" s="1328"/>
      <c r="AD185" s="1328"/>
      <c r="AE185" s="1320"/>
      <c r="AF185" s="1320"/>
      <c r="AG185" s="1328"/>
      <c r="AI185" s="1320"/>
      <c r="AJ185" s="1328"/>
      <c r="AK185" s="1320"/>
      <c r="AL185" s="1320"/>
      <c r="AM185" s="1320"/>
      <c r="AN185" s="1320"/>
      <c r="AO185" s="1328"/>
    </row>
    <row r="186" spans="1:41" s="1336" customFormat="1" x14ac:dyDescent="0.15">
      <c r="A186" s="1320"/>
      <c r="B186" s="1320"/>
      <c r="C186" s="1320"/>
      <c r="D186" s="1320"/>
      <c r="E186" s="1320"/>
      <c r="F186" s="1320"/>
      <c r="G186" s="1320"/>
      <c r="H186" s="1320"/>
      <c r="I186" s="1320"/>
      <c r="J186" s="1320"/>
      <c r="K186" s="1320"/>
      <c r="L186" s="1320"/>
      <c r="M186" s="1320"/>
      <c r="N186" s="1320"/>
      <c r="O186" s="1320"/>
      <c r="P186" s="1320"/>
      <c r="Q186" s="1320"/>
      <c r="R186" s="1320"/>
      <c r="S186" s="1320"/>
      <c r="T186" s="1320"/>
      <c r="U186" s="1320"/>
      <c r="V186" s="1320"/>
      <c r="W186" s="1320"/>
      <c r="X186" s="1320"/>
      <c r="Y186" s="1320"/>
      <c r="Z186" s="1320"/>
      <c r="AA186" s="1320"/>
      <c r="AB186" s="1320"/>
      <c r="AC186" s="1328"/>
      <c r="AD186" s="1328"/>
      <c r="AE186" s="1320"/>
      <c r="AF186" s="1320"/>
      <c r="AG186" s="1328"/>
      <c r="AI186" s="1320"/>
      <c r="AJ186" s="1328"/>
      <c r="AK186" s="1320"/>
      <c r="AL186" s="1320"/>
      <c r="AM186" s="1320"/>
      <c r="AN186" s="1320"/>
      <c r="AO186" s="1328"/>
    </row>
    <row r="187" spans="1:41" s="1336" customFormat="1" x14ac:dyDescent="0.15">
      <c r="A187" s="1320"/>
      <c r="B187" s="1320"/>
      <c r="C187" s="1320"/>
      <c r="D187" s="1320"/>
      <c r="E187" s="1320"/>
      <c r="F187" s="1320"/>
      <c r="G187" s="1320"/>
      <c r="H187" s="1320"/>
      <c r="I187" s="1320"/>
      <c r="J187" s="1320"/>
      <c r="K187" s="1320"/>
      <c r="L187" s="1320"/>
      <c r="M187" s="1320"/>
      <c r="N187" s="1320"/>
      <c r="O187" s="1320"/>
      <c r="P187" s="1320"/>
      <c r="Q187" s="1320"/>
      <c r="R187" s="1320"/>
      <c r="S187" s="1320"/>
      <c r="T187" s="1320"/>
      <c r="U187" s="1320"/>
      <c r="V187" s="1320"/>
      <c r="W187" s="1320"/>
      <c r="X187" s="1320"/>
      <c r="Y187" s="1320"/>
      <c r="Z187" s="1320"/>
      <c r="AA187" s="1320"/>
      <c r="AB187" s="1320"/>
      <c r="AC187" s="1328"/>
      <c r="AD187" s="1328"/>
      <c r="AE187" s="1320"/>
      <c r="AF187" s="1320"/>
      <c r="AG187" s="1328"/>
      <c r="AI187" s="1320"/>
      <c r="AJ187" s="1328"/>
      <c r="AK187" s="1320"/>
      <c r="AL187" s="1320"/>
      <c r="AM187" s="1320"/>
      <c r="AN187" s="1320"/>
      <c r="AO187" s="1328"/>
    </row>
    <row r="188" spans="1:41" s="1336" customFormat="1" x14ac:dyDescent="0.15">
      <c r="A188" s="1320"/>
      <c r="B188" s="1320"/>
      <c r="C188" s="1320"/>
      <c r="D188" s="1320"/>
      <c r="E188" s="1320"/>
      <c r="F188" s="1320"/>
      <c r="G188" s="1320"/>
      <c r="H188" s="1320"/>
      <c r="I188" s="1320"/>
      <c r="J188" s="1320"/>
      <c r="K188" s="1320"/>
      <c r="L188" s="1320"/>
      <c r="M188" s="1320"/>
      <c r="N188" s="1320"/>
      <c r="O188" s="1320"/>
      <c r="P188" s="1320"/>
      <c r="Q188" s="1320"/>
      <c r="R188" s="1320"/>
      <c r="S188" s="1320"/>
      <c r="T188" s="1320"/>
      <c r="U188" s="1320"/>
      <c r="V188" s="1320"/>
      <c r="W188" s="1320"/>
      <c r="X188" s="1320"/>
      <c r="Y188" s="1320"/>
      <c r="Z188" s="1320"/>
      <c r="AA188" s="1320"/>
      <c r="AB188" s="1320"/>
      <c r="AC188" s="1328"/>
      <c r="AD188" s="1328"/>
      <c r="AE188" s="1320"/>
      <c r="AF188" s="1320"/>
      <c r="AG188" s="1328"/>
      <c r="AI188" s="1320"/>
      <c r="AJ188" s="1328"/>
      <c r="AK188" s="1320"/>
      <c r="AL188" s="1320"/>
      <c r="AM188" s="1320"/>
      <c r="AN188" s="1320"/>
      <c r="AO188" s="1328"/>
    </row>
    <row r="189" spans="1:41" s="1336" customFormat="1" x14ac:dyDescent="0.15">
      <c r="A189" s="1320"/>
      <c r="B189" s="1320"/>
      <c r="C189" s="1320"/>
      <c r="D189" s="1320"/>
      <c r="E189" s="1320"/>
      <c r="F189" s="1320"/>
      <c r="G189" s="1320"/>
      <c r="H189" s="1320"/>
      <c r="I189" s="1320"/>
      <c r="J189" s="1320"/>
      <c r="K189" s="1320"/>
      <c r="L189" s="1320"/>
      <c r="M189" s="1320"/>
      <c r="N189" s="1320"/>
      <c r="O189" s="1320"/>
      <c r="P189" s="1320"/>
      <c r="Q189" s="1320"/>
      <c r="R189" s="1320"/>
      <c r="S189" s="1320"/>
      <c r="T189" s="1320"/>
      <c r="U189" s="1320"/>
      <c r="V189" s="1320"/>
      <c r="W189" s="1320"/>
      <c r="X189" s="1320"/>
      <c r="Y189" s="1320"/>
      <c r="Z189" s="1320"/>
      <c r="AA189" s="1320"/>
      <c r="AB189" s="1320"/>
      <c r="AC189" s="1328"/>
      <c r="AD189" s="1328"/>
      <c r="AE189" s="1320"/>
      <c r="AF189" s="1320"/>
      <c r="AG189" s="1328"/>
      <c r="AI189" s="1320"/>
      <c r="AJ189" s="1328"/>
      <c r="AK189" s="1320"/>
      <c r="AL189" s="1320"/>
      <c r="AM189" s="1320"/>
      <c r="AN189" s="1320"/>
      <c r="AO189" s="1328"/>
    </row>
    <row r="190" spans="1:41" s="1336" customFormat="1" x14ac:dyDescent="0.15">
      <c r="A190" s="1320"/>
      <c r="B190" s="1320"/>
      <c r="C190" s="1320"/>
      <c r="D190" s="1320"/>
      <c r="E190" s="1320"/>
      <c r="F190" s="1320"/>
      <c r="G190" s="1320"/>
      <c r="H190" s="1320"/>
      <c r="I190" s="1320"/>
      <c r="J190" s="1320"/>
      <c r="K190" s="1320"/>
      <c r="L190" s="1320"/>
      <c r="M190" s="1320"/>
      <c r="N190" s="1320"/>
      <c r="O190" s="1320"/>
      <c r="P190" s="1320"/>
      <c r="Q190" s="1320"/>
      <c r="R190" s="1320"/>
      <c r="S190" s="1320"/>
      <c r="T190" s="1320"/>
      <c r="U190" s="1320"/>
      <c r="V190" s="1320"/>
      <c r="W190" s="1320"/>
      <c r="X190" s="1320"/>
      <c r="Y190" s="1320"/>
      <c r="Z190" s="1320"/>
      <c r="AA190" s="1320"/>
      <c r="AB190" s="1320"/>
      <c r="AC190" s="1328"/>
      <c r="AD190" s="1328"/>
      <c r="AE190" s="1320"/>
      <c r="AF190" s="1320"/>
      <c r="AG190" s="1328"/>
      <c r="AI190" s="1320"/>
      <c r="AJ190" s="1328"/>
      <c r="AK190" s="1320"/>
      <c r="AL190" s="1320"/>
      <c r="AM190" s="1320"/>
      <c r="AN190" s="1320"/>
      <c r="AO190" s="1328"/>
    </row>
    <row r="191" spans="1:41" s="1336" customFormat="1" x14ac:dyDescent="0.15">
      <c r="A191" s="1320"/>
      <c r="B191" s="1320"/>
      <c r="C191" s="1320"/>
      <c r="D191" s="1320"/>
      <c r="E191" s="1320"/>
      <c r="F191" s="1320"/>
      <c r="G191" s="1320"/>
      <c r="H191" s="1320"/>
      <c r="I191" s="1320"/>
      <c r="J191" s="1320"/>
      <c r="K191" s="1320"/>
      <c r="L191" s="1320"/>
      <c r="M191" s="1320"/>
      <c r="N191" s="1320"/>
      <c r="O191" s="1320"/>
      <c r="P191" s="1320"/>
      <c r="Q191" s="1320"/>
      <c r="R191" s="1320"/>
      <c r="S191" s="1320"/>
      <c r="T191" s="1320"/>
      <c r="U191" s="1320"/>
      <c r="V191" s="1320"/>
      <c r="W191" s="1320"/>
      <c r="X191" s="1320"/>
      <c r="Y191" s="1320"/>
      <c r="Z191" s="1320"/>
      <c r="AA191" s="1320"/>
      <c r="AB191" s="1320"/>
      <c r="AC191" s="1328"/>
      <c r="AD191" s="1328"/>
      <c r="AE191" s="1320"/>
      <c r="AF191" s="1320"/>
      <c r="AG191" s="1328"/>
      <c r="AI191" s="1320"/>
      <c r="AJ191" s="1328"/>
      <c r="AK191" s="1320"/>
      <c r="AL191" s="1320"/>
      <c r="AM191" s="1320"/>
      <c r="AN191" s="1320"/>
      <c r="AO191" s="1328"/>
    </row>
    <row r="192" spans="1:41" s="1336" customFormat="1" x14ac:dyDescent="0.15">
      <c r="A192" s="1320"/>
      <c r="B192" s="1320"/>
      <c r="C192" s="1320"/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P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  <c r="AA192" s="1320"/>
      <c r="AB192" s="1320"/>
      <c r="AC192" s="1328"/>
      <c r="AD192" s="1328"/>
      <c r="AE192" s="1320"/>
      <c r="AF192" s="1320"/>
      <c r="AG192" s="1328"/>
      <c r="AI192" s="1320"/>
      <c r="AJ192" s="1328"/>
      <c r="AK192" s="1320"/>
      <c r="AL192" s="1320"/>
      <c r="AM192" s="1320"/>
      <c r="AN192" s="1320"/>
      <c r="AO192" s="1328"/>
    </row>
    <row r="193" spans="1:80" s="1336" customFormat="1" x14ac:dyDescent="0.15">
      <c r="A193" s="1320"/>
      <c r="B193" s="1320"/>
      <c r="C193" s="1320"/>
      <c r="D193" s="1320"/>
      <c r="E193" s="1320"/>
      <c r="F193" s="1320"/>
      <c r="G193" s="1320"/>
      <c r="H193" s="1320"/>
      <c r="I193" s="1320"/>
      <c r="J193" s="1320"/>
      <c r="K193" s="1320"/>
      <c r="L193" s="1320"/>
      <c r="M193" s="1320"/>
      <c r="N193" s="1320"/>
      <c r="O193" s="1320"/>
      <c r="P193" s="1320"/>
      <c r="Q193" s="1320"/>
      <c r="R193" s="1320"/>
      <c r="S193" s="1320"/>
      <c r="T193" s="1320"/>
      <c r="U193" s="1320"/>
      <c r="V193" s="1320"/>
      <c r="W193" s="1320"/>
      <c r="X193" s="1320"/>
      <c r="Y193" s="1320"/>
      <c r="Z193" s="1320"/>
      <c r="AA193" s="1320"/>
      <c r="AB193" s="1320"/>
      <c r="AC193" s="1328"/>
      <c r="AD193" s="1328"/>
      <c r="AE193" s="1320"/>
      <c r="AF193" s="1320"/>
      <c r="AG193" s="1328"/>
      <c r="AI193" s="1320"/>
      <c r="AJ193" s="1328"/>
      <c r="AK193" s="1320"/>
      <c r="AL193" s="1320"/>
      <c r="AM193" s="1320"/>
      <c r="AN193" s="1320"/>
      <c r="AO193" s="1328"/>
    </row>
    <row r="194" spans="1:80" s="1336" customFormat="1" x14ac:dyDescent="0.15">
      <c r="A194" s="1320"/>
      <c r="B194" s="1320"/>
      <c r="C194" s="1320"/>
      <c r="D194" s="1320"/>
      <c r="E194" s="1320"/>
      <c r="F194" s="1320"/>
      <c r="G194" s="1320"/>
      <c r="H194" s="1320"/>
      <c r="I194" s="1320"/>
      <c r="J194" s="1320"/>
      <c r="K194" s="1320"/>
      <c r="L194" s="1320"/>
      <c r="M194" s="1320"/>
      <c r="N194" s="1320"/>
      <c r="O194" s="1320"/>
      <c r="P194" s="1320"/>
      <c r="Q194" s="1320"/>
      <c r="R194" s="1320"/>
      <c r="S194" s="1320"/>
      <c r="T194" s="1320"/>
      <c r="U194" s="1320"/>
      <c r="V194" s="1320"/>
      <c r="W194" s="1320"/>
      <c r="X194" s="1320"/>
      <c r="Y194" s="1320"/>
      <c r="Z194" s="1320"/>
      <c r="AA194" s="1320"/>
      <c r="AB194" s="1320"/>
      <c r="AC194" s="1328"/>
      <c r="AD194" s="1328"/>
      <c r="AE194" s="1320"/>
      <c r="AF194" s="1320"/>
      <c r="AG194" s="1328"/>
      <c r="AI194" s="1320"/>
      <c r="AJ194" s="1328"/>
      <c r="AK194" s="1320"/>
      <c r="AL194" s="1320"/>
      <c r="AM194" s="1320"/>
      <c r="AN194" s="1320"/>
      <c r="AO194" s="1328"/>
    </row>
    <row r="195" spans="1:80" s="1336" customFormat="1" x14ac:dyDescent="0.15">
      <c r="A195" s="1320"/>
      <c r="B195" s="1320"/>
      <c r="C195" s="1320"/>
      <c r="D195" s="1320"/>
      <c r="E195" s="1320"/>
      <c r="F195" s="1320"/>
      <c r="G195" s="1320"/>
      <c r="H195" s="1320"/>
      <c r="I195" s="1320"/>
      <c r="J195" s="1320"/>
      <c r="K195" s="1320"/>
      <c r="L195" s="1320"/>
      <c r="M195" s="1320"/>
      <c r="N195" s="1320"/>
      <c r="O195" s="1320"/>
      <c r="P195" s="1320"/>
      <c r="Q195" s="1320"/>
      <c r="R195" s="1320"/>
      <c r="S195" s="1320"/>
      <c r="T195" s="1320"/>
      <c r="U195" s="1320"/>
      <c r="V195" s="1320"/>
      <c r="W195" s="1320"/>
      <c r="X195" s="1320"/>
      <c r="Y195" s="1320"/>
      <c r="Z195" s="1320"/>
      <c r="AA195" s="1320"/>
      <c r="AB195" s="1320"/>
      <c r="AC195" s="1328"/>
      <c r="AD195" s="1328"/>
      <c r="AE195" s="1320"/>
      <c r="AF195" s="1320"/>
      <c r="AG195" s="1328"/>
      <c r="AI195" s="1320"/>
      <c r="AJ195" s="1328"/>
      <c r="AK195" s="1320"/>
      <c r="AL195" s="1320"/>
      <c r="AM195" s="1320"/>
      <c r="AN195" s="1320"/>
      <c r="AO195" s="1328"/>
    </row>
    <row r="196" spans="1:80" s="1336" customFormat="1" x14ac:dyDescent="0.15">
      <c r="A196" s="1320"/>
      <c r="B196" s="1320"/>
      <c r="C196" s="1320"/>
      <c r="D196" s="1320"/>
      <c r="E196" s="1320"/>
      <c r="F196" s="1320"/>
      <c r="G196" s="1320"/>
      <c r="H196" s="1320"/>
      <c r="I196" s="1320"/>
      <c r="J196" s="1320"/>
      <c r="K196" s="1320"/>
      <c r="L196" s="1320"/>
      <c r="M196" s="1320"/>
      <c r="N196" s="1320"/>
      <c r="O196" s="1320"/>
      <c r="P196" s="1320"/>
      <c r="Q196" s="1320"/>
      <c r="R196" s="1320"/>
      <c r="S196" s="1320"/>
      <c r="T196" s="1320"/>
      <c r="U196" s="1320"/>
      <c r="V196" s="1320"/>
      <c r="W196" s="1320"/>
      <c r="X196" s="1320"/>
      <c r="Y196" s="1320"/>
      <c r="Z196" s="1320"/>
      <c r="AA196" s="1320"/>
      <c r="AB196" s="1320"/>
      <c r="AC196" s="1328"/>
      <c r="AD196" s="1328"/>
      <c r="AE196" s="1320"/>
      <c r="AF196" s="1320"/>
      <c r="AG196" s="1328"/>
      <c r="AI196" s="1320"/>
      <c r="AJ196" s="1328"/>
      <c r="AK196" s="1320"/>
      <c r="AL196" s="1320"/>
      <c r="AM196" s="1320"/>
      <c r="AN196" s="1320"/>
      <c r="AO196" s="1328"/>
    </row>
    <row r="197" spans="1:80" s="1336" customFormat="1" x14ac:dyDescent="0.15">
      <c r="A197" s="1320"/>
      <c r="B197" s="1320"/>
      <c r="C197" s="1320"/>
      <c r="D197" s="1320"/>
      <c r="E197" s="1320"/>
      <c r="F197" s="1320"/>
      <c r="G197" s="1320"/>
      <c r="H197" s="1320"/>
      <c r="I197" s="1320"/>
      <c r="J197" s="1320"/>
      <c r="K197" s="1320"/>
      <c r="L197" s="1320"/>
      <c r="M197" s="1320"/>
      <c r="N197" s="1320"/>
      <c r="O197" s="1320"/>
      <c r="P197" s="1320"/>
      <c r="Q197" s="1320"/>
      <c r="R197" s="1320"/>
      <c r="S197" s="1320"/>
      <c r="T197" s="1320"/>
      <c r="U197" s="1320"/>
      <c r="V197" s="1320"/>
      <c r="W197" s="1320"/>
      <c r="X197" s="1320"/>
      <c r="Y197" s="1320"/>
      <c r="Z197" s="1320"/>
      <c r="AA197" s="1320"/>
      <c r="AB197" s="1320"/>
      <c r="AC197" s="1328"/>
      <c r="AD197" s="1328"/>
      <c r="AE197" s="1320"/>
      <c r="AF197" s="1320"/>
      <c r="AG197" s="1328"/>
      <c r="AI197" s="1320"/>
      <c r="AJ197" s="1328"/>
      <c r="AK197" s="1320"/>
      <c r="AL197" s="1320"/>
      <c r="AM197" s="1320"/>
      <c r="AN197" s="1320"/>
      <c r="AO197" s="1328"/>
    </row>
    <row r="198" spans="1:80" s="1336" customFormat="1" x14ac:dyDescent="0.15">
      <c r="A198" s="1320"/>
      <c r="B198" s="1320"/>
      <c r="C198" s="1320"/>
      <c r="D198" s="1320"/>
      <c r="E198" s="1320"/>
      <c r="F198" s="1320"/>
      <c r="G198" s="1320"/>
      <c r="H198" s="1320"/>
      <c r="I198" s="1320"/>
      <c r="J198" s="1320"/>
      <c r="K198" s="1320"/>
      <c r="L198" s="1320"/>
      <c r="M198" s="1320"/>
      <c r="N198" s="1320"/>
      <c r="O198" s="1320"/>
      <c r="P198" s="1320"/>
      <c r="Q198" s="1320"/>
      <c r="R198" s="1320"/>
      <c r="S198" s="1320"/>
      <c r="T198" s="1320"/>
      <c r="U198" s="1320"/>
      <c r="V198" s="1320"/>
      <c r="W198" s="1320"/>
      <c r="X198" s="1320"/>
      <c r="Y198" s="1320"/>
      <c r="Z198" s="1320"/>
      <c r="AA198" s="1320"/>
      <c r="AB198" s="1320"/>
      <c r="AC198" s="1328"/>
      <c r="AD198" s="1328"/>
      <c r="AE198" s="1320"/>
      <c r="AF198" s="1320"/>
      <c r="AG198" s="1328"/>
      <c r="AI198" s="1320"/>
      <c r="AJ198" s="1328"/>
      <c r="AK198" s="1320"/>
      <c r="AL198" s="1320"/>
      <c r="AM198" s="1320"/>
      <c r="AN198" s="1320"/>
      <c r="AO198" s="1328"/>
    </row>
    <row r="199" spans="1:80" s="1336" customFormat="1" x14ac:dyDescent="0.15">
      <c r="A199" s="1320"/>
      <c r="B199" s="1320"/>
      <c r="C199" s="1320"/>
      <c r="D199" s="1320"/>
      <c r="E199" s="1320"/>
      <c r="F199" s="1320"/>
      <c r="G199" s="1320"/>
      <c r="H199" s="1320"/>
      <c r="I199" s="1320"/>
      <c r="J199" s="1320"/>
      <c r="K199" s="1320"/>
      <c r="L199" s="1320"/>
      <c r="M199" s="1320"/>
      <c r="N199" s="1320"/>
      <c r="O199" s="1320"/>
      <c r="P199" s="1320"/>
      <c r="Q199" s="1320"/>
      <c r="R199" s="1320"/>
      <c r="S199" s="1320"/>
      <c r="T199" s="1320"/>
      <c r="U199" s="1320"/>
      <c r="V199" s="1320"/>
      <c r="W199" s="1320"/>
      <c r="X199" s="1320"/>
      <c r="Y199" s="1320"/>
      <c r="Z199" s="1320"/>
      <c r="AA199" s="1320"/>
      <c r="AB199" s="1320"/>
      <c r="AC199" s="1328"/>
      <c r="AD199" s="1328"/>
      <c r="AE199" s="1320"/>
      <c r="AF199" s="1320"/>
      <c r="AG199" s="1328"/>
      <c r="AI199" s="1320"/>
      <c r="AJ199" s="1328"/>
      <c r="AK199" s="1320"/>
      <c r="AL199" s="1320"/>
      <c r="AM199" s="1320"/>
      <c r="AN199" s="1320"/>
      <c r="AO199" s="1328"/>
    </row>
    <row r="200" spans="1:80" s="1336" customFormat="1" hidden="1" x14ac:dyDescent="0.15">
      <c r="A200" s="1462">
        <f>SUM(A6:AQ111)</f>
        <v>47500</v>
      </c>
      <c r="B200" s="1320"/>
      <c r="C200" s="1320"/>
      <c r="D200" s="1320"/>
      <c r="E200" s="1320"/>
      <c r="F200" s="1320"/>
      <c r="G200" s="1320"/>
      <c r="H200" s="1320"/>
      <c r="I200" s="1320"/>
      <c r="J200" s="1320"/>
      <c r="K200" s="1320"/>
      <c r="L200" s="1320"/>
      <c r="M200" s="1320"/>
      <c r="N200" s="1320"/>
      <c r="O200" s="1320"/>
      <c r="P200" s="1320"/>
      <c r="Q200" s="1320"/>
      <c r="R200" s="1320"/>
      <c r="S200" s="1320"/>
      <c r="T200" s="1320"/>
      <c r="U200" s="1320"/>
      <c r="V200" s="1320"/>
      <c r="W200" s="1320"/>
      <c r="X200" s="1320"/>
      <c r="Y200" s="1320"/>
      <c r="Z200" s="1320"/>
      <c r="AA200" s="1320"/>
      <c r="AB200" s="1320"/>
      <c r="AC200" s="1328"/>
      <c r="AD200" s="1328"/>
      <c r="AE200" s="1320"/>
      <c r="AF200" s="1320"/>
      <c r="AG200" s="1328"/>
      <c r="AI200" s="1320"/>
      <c r="AJ200" s="1328"/>
      <c r="AK200" s="1320"/>
      <c r="AL200" s="1320"/>
      <c r="AM200" s="1320"/>
      <c r="AN200" s="1320"/>
      <c r="AO200" s="1328"/>
      <c r="CB200" s="1461">
        <v>0</v>
      </c>
    </row>
    <row r="201" spans="1:80" s="1336" customFormat="1" x14ac:dyDescent="0.15">
      <c r="A201" s="1320"/>
      <c r="B201" s="1320"/>
      <c r="C201" s="1320"/>
      <c r="D201" s="1320"/>
      <c r="E201" s="1320"/>
      <c r="F201" s="1320"/>
      <c r="G201" s="1320"/>
      <c r="H201" s="1320"/>
      <c r="I201" s="1320"/>
      <c r="J201" s="1320"/>
      <c r="K201" s="1320"/>
      <c r="L201" s="1320"/>
      <c r="M201" s="1320"/>
      <c r="N201" s="1320"/>
      <c r="O201" s="1320"/>
      <c r="P201" s="1320"/>
      <c r="Q201" s="1320"/>
      <c r="R201" s="1320"/>
      <c r="S201" s="1320"/>
      <c r="T201" s="1320"/>
      <c r="U201" s="1320"/>
      <c r="V201" s="1320"/>
      <c r="W201" s="1320"/>
      <c r="X201" s="1320"/>
      <c r="Y201" s="1320"/>
      <c r="Z201" s="1320"/>
      <c r="AA201" s="1320"/>
      <c r="AB201" s="1320"/>
      <c r="AC201" s="1328"/>
      <c r="AD201" s="1328"/>
      <c r="AE201" s="1320"/>
      <c r="AF201" s="1320"/>
      <c r="AG201" s="1328"/>
      <c r="AI201" s="1320"/>
      <c r="AJ201" s="1328"/>
      <c r="AK201" s="1320"/>
      <c r="AL201" s="1320"/>
      <c r="AM201" s="1320"/>
      <c r="AN201" s="1320"/>
      <c r="AO201" s="1328"/>
    </row>
    <row r="202" spans="1:80" s="1336" customFormat="1" x14ac:dyDescent="0.15">
      <c r="A202" s="1320"/>
      <c r="B202" s="1320"/>
      <c r="C202" s="1320"/>
      <c r="D202" s="1320"/>
      <c r="E202" s="1320"/>
      <c r="F202" s="1320"/>
      <c r="G202" s="1320"/>
      <c r="H202" s="1320"/>
      <c r="I202" s="1320"/>
      <c r="J202" s="1320"/>
      <c r="K202" s="1320"/>
      <c r="L202" s="1320"/>
      <c r="M202" s="1320"/>
      <c r="N202" s="1320"/>
      <c r="O202" s="1320"/>
      <c r="P202" s="1320"/>
      <c r="Q202" s="1320"/>
      <c r="R202" s="1320"/>
      <c r="S202" s="1320"/>
      <c r="T202" s="1320"/>
      <c r="U202" s="1320"/>
      <c r="V202" s="1320"/>
      <c r="W202" s="1320"/>
      <c r="X202" s="1320"/>
      <c r="Y202" s="1320"/>
      <c r="Z202" s="1320"/>
      <c r="AA202" s="1320"/>
      <c r="AB202" s="1320"/>
      <c r="AC202" s="1328"/>
      <c r="AD202" s="1328"/>
      <c r="AE202" s="1320"/>
      <c r="AF202" s="1320"/>
      <c r="AG202" s="1328"/>
      <c r="AI202" s="1320"/>
      <c r="AJ202" s="1328"/>
      <c r="AK202" s="1320"/>
      <c r="AL202" s="1320"/>
      <c r="AM202" s="1320"/>
      <c r="AN202" s="1320"/>
      <c r="AO202" s="1328"/>
    </row>
    <row r="203" spans="1:80" s="1336" customFormat="1" x14ac:dyDescent="0.15">
      <c r="A203" s="1320"/>
      <c r="B203" s="1320"/>
      <c r="C203" s="1320"/>
      <c r="D203" s="1320"/>
      <c r="E203" s="1320"/>
      <c r="F203" s="1320"/>
      <c r="G203" s="1320"/>
      <c r="H203" s="1320"/>
      <c r="I203" s="1320"/>
      <c r="J203" s="1320"/>
      <c r="K203" s="1320"/>
      <c r="L203" s="1320"/>
      <c r="M203" s="1320"/>
      <c r="N203" s="1320"/>
      <c r="O203" s="1320"/>
      <c r="P203" s="1320"/>
      <c r="Q203" s="1320"/>
      <c r="R203" s="1320"/>
      <c r="S203" s="1320"/>
      <c r="T203" s="1320"/>
      <c r="U203" s="1320"/>
      <c r="V203" s="1320"/>
      <c r="W203" s="1320"/>
      <c r="X203" s="1320"/>
      <c r="Y203" s="1320"/>
      <c r="Z203" s="1320"/>
      <c r="AA203" s="1320"/>
      <c r="AB203" s="1320"/>
      <c r="AC203" s="1328"/>
      <c r="AD203" s="1328"/>
      <c r="AE203" s="1320"/>
      <c r="AF203" s="1320"/>
      <c r="AG203" s="1328"/>
      <c r="AI203" s="1320"/>
      <c r="AJ203" s="1328"/>
      <c r="AK203" s="1320"/>
      <c r="AL203" s="1320"/>
      <c r="AM203" s="1320"/>
      <c r="AN203" s="1320"/>
      <c r="AO203" s="1328"/>
    </row>
    <row r="204" spans="1:80" s="1336" customFormat="1" x14ac:dyDescent="0.15">
      <c r="A204" s="1320"/>
      <c r="B204" s="1320"/>
      <c r="C204" s="1320"/>
      <c r="D204" s="1320"/>
      <c r="E204" s="1320"/>
      <c r="F204" s="1320"/>
      <c r="G204" s="1320"/>
      <c r="H204" s="1320"/>
      <c r="I204" s="1320"/>
      <c r="J204" s="1320"/>
      <c r="K204" s="1320"/>
      <c r="L204" s="1320"/>
      <c r="M204" s="1320"/>
      <c r="N204" s="1320"/>
      <c r="O204" s="1320"/>
      <c r="P204" s="1320"/>
      <c r="Q204" s="1320"/>
      <c r="R204" s="1320"/>
      <c r="S204" s="1320"/>
      <c r="T204" s="1320"/>
      <c r="U204" s="1320"/>
      <c r="V204" s="1320"/>
      <c r="W204" s="1320"/>
      <c r="X204" s="1320"/>
      <c r="Y204" s="1320"/>
      <c r="Z204" s="1320"/>
      <c r="AA204" s="1320"/>
      <c r="AB204" s="1320"/>
      <c r="AC204" s="1328"/>
      <c r="AD204" s="1328"/>
      <c r="AE204" s="1320"/>
      <c r="AF204" s="1320"/>
      <c r="AG204" s="1328"/>
      <c r="AI204" s="1320"/>
      <c r="AJ204" s="1328"/>
      <c r="AK204" s="1320"/>
      <c r="AL204" s="1320"/>
      <c r="AM204" s="1320"/>
      <c r="AN204" s="1320"/>
      <c r="AO204" s="1328"/>
    </row>
    <row r="205" spans="1:80" s="1336" customFormat="1" x14ac:dyDescent="0.15">
      <c r="A205" s="1320"/>
      <c r="B205" s="1320"/>
      <c r="C205" s="1320"/>
      <c r="D205" s="1320"/>
      <c r="E205" s="1320"/>
      <c r="F205" s="1320"/>
      <c r="G205" s="1320"/>
      <c r="H205" s="1320"/>
      <c r="I205" s="1320"/>
      <c r="J205" s="1320"/>
      <c r="K205" s="1320"/>
      <c r="L205" s="1320"/>
      <c r="M205" s="1320"/>
      <c r="N205" s="1320"/>
      <c r="O205" s="1320"/>
      <c r="P205" s="1320"/>
      <c r="Q205" s="1320"/>
      <c r="R205" s="1320"/>
      <c r="S205" s="1320"/>
      <c r="T205" s="1320"/>
      <c r="U205" s="1320"/>
      <c r="V205" s="1320"/>
      <c r="W205" s="1320"/>
      <c r="X205" s="1320"/>
      <c r="Y205" s="1320"/>
      <c r="Z205" s="1320"/>
      <c r="AA205" s="1320"/>
      <c r="AB205" s="1320"/>
      <c r="AC205" s="1328"/>
      <c r="AD205" s="1328"/>
      <c r="AE205" s="1320"/>
      <c r="AF205" s="1320"/>
      <c r="AG205" s="1328"/>
      <c r="AI205" s="1320"/>
      <c r="AJ205" s="1328"/>
      <c r="AK205" s="1320"/>
      <c r="AL205" s="1320"/>
      <c r="AM205" s="1320"/>
      <c r="AN205" s="1320"/>
      <c r="AO205" s="1328"/>
    </row>
    <row r="206" spans="1:80" s="1336" customFormat="1" x14ac:dyDescent="0.15">
      <c r="A206" s="1320"/>
      <c r="B206" s="1320"/>
      <c r="C206" s="1320"/>
      <c r="D206" s="1320"/>
      <c r="E206" s="1320"/>
      <c r="F206" s="1320"/>
      <c r="G206" s="1320"/>
      <c r="H206" s="1320"/>
      <c r="I206" s="1320"/>
      <c r="J206" s="1320"/>
      <c r="K206" s="1320"/>
      <c r="L206" s="1320"/>
      <c r="M206" s="1320"/>
      <c r="N206" s="1320"/>
      <c r="O206" s="1320"/>
      <c r="P206" s="1320"/>
      <c r="Q206" s="1320"/>
      <c r="R206" s="1320"/>
      <c r="S206" s="1320"/>
      <c r="T206" s="1320"/>
      <c r="U206" s="1320"/>
      <c r="V206" s="1320"/>
      <c r="W206" s="1320"/>
      <c r="X206" s="1320"/>
      <c r="Y206" s="1320"/>
      <c r="Z206" s="1320"/>
      <c r="AA206" s="1320"/>
      <c r="AB206" s="1320"/>
      <c r="AC206" s="1328"/>
      <c r="AD206" s="1328"/>
      <c r="AE206" s="1320"/>
      <c r="AF206" s="1320"/>
      <c r="AG206" s="1328"/>
      <c r="AI206" s="1320"/>
      <c r="AJ206" s="1328"/>
      <c r="AK206" s="1320"/>
      <c r="AL206" s="1320"/>
      <c r="AM206" s="1320"/>
      <c r="AN206" s="1320"/>
      <c r="AO206" s="1328"/>
    </row>
    <row r="207" spans="1:80" s="1336" customFormat="1" x14ac:dyDescent="0.15">
      <c r="A207" s="1320"/>
      <c r="B207" s="1320"/>
      <c r="C207" s="1320"/>
      <c r="D207" s="1320"/>
      <c r="E207" s="1320"/>
      <c r="F207" s="1320"/>
      <c r="G207" s="1320"/>
      <c r="H207" s="1320"/>
      <c r="I207" s="1320"/>
      <c r="J207" s="1320"/>
      <c r="K207" s="1320"/>
      <c r="L207" s="1320"/>
      <c r="M207" s="1320"/>
      <c r="N207" s="1320"/>
      <c r="O207" s="1320"/>
      <c r="P207" s="1320"/>
      <c r="Q207" s="1320"/>
      <c r="R207" s="1320"/>
      <c r="S207" s="1320"/>
      <c r="T207" s="1320"/>
      <c r="U207" s="1320"/>
      <c r="V207" s="1320"/>
      <c r="W207" s="1320"/>
      <c r="X207" s="1320"/>
      <c r="Y207" s="1320"/>
      <c r="Z207" s="1320"/>
      <c r="AA207" s="1320"/>
      <c r="AB207" s="1320"/>
      <c r="AC207" s="1328"/>
      <c r="AD207" s="1328"/>
      <c r="AE207" s="1320"/>
      <c r="AF207" s="1320"/>
      <c r="AG207" s="1328"/>
      <c r="AI207" s="1320"/>
      <c r="AJ207" s="1328"/>
      <c r="AK207" s="1320"/>
      <c r="AL207" s="1320"/>
      <c r="AM207" s="1320"/>
      <c r="AN207" s="1320"/>
      <c r="AO207" s="1328"/>
    </row>
    <row r="208" spans="1:80" s="1336" customFormat="1" x14ac:dyDescent="0.15">
      <c r="A208" s="1320"/>
      <c r="B208" s="1320"/>
      <c r="C208" s="1320"/>
      <c r="D208" s="1320"/>
      <c r="E208" s="1320"/>
      <c r="F208" s="1320"/>
      <c r="G208" s="1320"/>
      <c r="H208" s="1320"/>
      <c r="I208" s="1320"/>
      <c r="J208" s="1320"/>
      <c r="K208" s="1320"/>
      <c r="L208" s="1320"/>
      <c r="M208" s="1320"/>
      <c r="N208" s="1320"/>
      <c r="O208" s="1320"/>
      <c r="P208" s="1320"/>
      <c r="Q208" s="1320"/>
      <c r="R208" s="1320"/>
      <c r="S208" s="1320"/>
      <c r="T208" s="1320"/>
      <c r="U208" s="1320"/>
      <c r="V208" s="1320"/>
      <c r="W208" s="1320"/>
      <c r="X208" s="1320"/>
      <c r="Y208" s="1320"/>
      <c r="Z208" s="1320"/>
      <c r="AA208" s="1320"/>
      <c r="AB208" s="1320"/>
      <c r="AC208" s="1328"/>
      <c r="AD208" s="1328"/>
      <c r="AE208" s="1320"/>
      <c r="AF208" s="1320"/>
      <c r="AG208" s="1328"/>
      <c r="AI208" s="1320"/>
      <c r="AJ208" s="1328"/>
      <c r="AK208" s="1320"/>
      <c r="AL208" s="1320"/>
      <c r="AM208" s="1320"/>
      <c r="AN208" s="1320"/>
      <c r="AO208" s="1328"/>
    </row>
    <row r="209" spans="1:41" s="1336" customFormat="1" x14ac:dyDescent="0.15">
      <c r="A209" s="1320"/>
      <c r="B209" s="1320"/>
      <c r="C209" s="1320"/>
      <c r="D209" s="1320"/>
      <c r="E209" s="1320"/>
      <c r="F209" s="1320"/>
      <c r="G209" s="1320"/>
      <c r="H209" s="1320"/>
      <c r="I209" s="1320"/>
      <c r="J209" s="1320"/>
      <c r="K209" s="1320"/>
      <c r="L209" s="1320"/>
      <c r="M209" s="1320"/>
      <c r="N209" s="1320"/>
      <c r="O209" s="1320"/>
      <c r="P209" s="1320"/>
      <c r="Q209" s="1320"/>
      <c r="R209" s="1320"/>
      <c r="S209" s="1320"/>
      <c r="T209" s="1320"/>
      <c r="U209" s="1320"/>
      <c r="V209" s="1320"/>
      <c r="W209" s="1320"/>
      <c r="X209" s="1320"/>
      <c r="Y209" s="1320"/>
      <c r="Z209" s="1320"/>
      <c r="AA209" s="1320"/>
      <c r="AB209" s="1320"/>
      <c r="AC209" s="1328"/>
      <c r="AD209" s="1328"/>
      <c r="AE209" s="1320"/>
      <c r="AF209" s="1320"/>
      <c r="AG209" s="1328"/>
      <c r="AI209" s="1320"/>
      <c r="AJ209" s="1328"/>
      <c r="AK209" s="1320"/>
      <c r="AL209" s="1320"/>
      <c r="AM209" s="1320"/>
      <c r="AN209" s="1320"/>
      <c r="AO209" s="1328"/>
    </row>
    <row r="210" spans="1:41" s="1336" customFormat="1" x14ac:dyDescent="0.15">
      <c r="A210" s="1320"/>
      <c r="B210" s="1320"/>
      <c r="C210" s="1320"/>
      <c r="D210" s="1320"/>
      <c r="E210" s="1320"/>
      <c r="F210" s="1320"/>
      <c r="G210" s="1320"/>
      <c r="H210" s="1320"/>
      <c r="I210" s="1320"/>
      <c r="J210" s="1320"/>
      <c r="K210" s="1320"/>
      <c r="L210" s="1320"/>
      <c r="M210" s="1320"/>
      <c r="N210" s="1320"/>
      <c r="O210" s="1320"/>
      <c r="P210" s="1320"/>
      <c r="Q210" s="1320"/>
      <c r="R210" s="1320"/>
      <c r="S210" s="1320"/>
      <c r="T210" s="1320"/>
      <c r="U210" s="1320"/>
      <c r="V210" s="1320"/>
      <c r="W210" s="1320"/>
      <c r="X210" s="1320"/>
      <c r="Y210" s="1320"/>
      <c r="Z210" s="1320"/>
      <c r="AA210" s="1320"/>
      <c r="AB210" s="1320"/>
      <c r="AC210" s="1328"/>
      <c r="AD210" s="1328"/>
      <c r="AE210" s="1320"/>
      <c r="AF210" s="1320"/>
      <c r="AG210" s="1328"/>
      <c r="AI210" s="1320"/>
      <c r="AJ210" s="1328"/>
      <c r="AK210" s="1320"/>
      <c r="AL210" s="1320"/>
      <c r="AM210" s="1320"/>
      <c r="AN210" s="1320"/>
      <c r="AO210" s="1328"/>
    </row>
    <row r="211" spans="1:41" s="1336" customFormat="1" x14ac:dyDescent="0.15">
      <c r="A211" s="1320"/>
      <c r="B211" s="1320"/>
      <c r="C211" s="1320"/>
      <c r="D211" s="1320"/>
      <c r="E211" s="1320"/>
      <c r="F211" s="1320"/>
      <c r="G211" s="1320"/>
      <c r="H211" s="1320"/>
      <c r="I211" s="1320"/>
      <c r="J211" s="1320"/>
      <c r="K211" s="1320"/>
      <c r="L211" s="1320"/>
      <c r="M211" s="1320"/>
      <c r="N211" s="1320"/>
      <c r="O211" s="1320"/>
      <c r="P211" s="1320"/>
      <c r="Q211" s="1320"/>
      <c r="R211" s="1320"/>
      <c r="S211" s="1320"/>
      <c r="T211" s="1320"/>
      <c r="U211" s="1320"/>
      <c r="V211" s="1320"/>
      <c r="W211" s="1320"/>
      <c r="X211" s="1320"/>
      <c r="Y211" s="1320"/>
      <c r="Z211" s="1320"/>
      <c r="AA211" s="1320"/>
      <c r="AB211" s="1320"/>
      <c r="AC211" s="1328"/>
      <c r="AD211" s="1328"/>
      <c r="AE211" s="1320"/>
      <c r="AF211" s="1320"/>
      <c r="AG211" s="1328"/>
      <c r="AI211" s="1320"/>
      <c r="AJ211" s="1328"/>
      <c r="AK211" s="1320"/>
      <c r="AL211" s="1320"/>
      <c r="AM211" s="1320"/>
      <c r="AN211" s="1320"/>
      <c r="AO211" s="1328"/>
    </row>
    <row r="212" spans="1:41" s="1336" customFormat="1" x14ac:dyDescent="0.15">
      <c r="A212" s="1320"/>
      <c r="B212" s="1320"/>
      <c r="C212" s="1320"/>
      <c r="D212" s="1320"/>
      <c r="E212" s="1320"/>
      <c r="F212" s="1320"/>
      <c r="G212" s="1320"/>
      <c r="H212" s="1320"/>
      <c r="I212" s="1320"/>
      <c r="J212" s="1320"/>
      <c r="K212" s="1320"/>
      <c r="L212" s="1320"/>
      <c r="M212" s="1320"/>
      <c r="N212" s="1320"/>
      <c r="O212" s="1320"/>
      <c r="P212" s="1320"/>
      <c r="Q212" s="1320"/>
      <c r="R212" s="1320"/>
      <c r="S212" s="1320"/>
      <c r="T212" s="1320"/>
      <c r="U212" s="1320"/>
      <c r="V212" s="1320"/>
      <c r="W212" s="1320"/>
      <c r="X212" s="1320"/>
      <c r="Y212" s="1320"/>
      <c r="Z212" s="1320"/>
      <c r="AA212" s="1320"/>
      <c r="AB212" s="1320"/>
      <c r="AC212" s="1328"/>
      <c r="AD212" s="1328"/>
      <c r="AE212" s="1320"/>
      <c r="AF212" s="1320"/>
      <c r="AG212" s="1328"/>
      <c r="AI212" s="1320"/>
      <c r="AJ212" s="1328"/>
      <c r="AK212" s="1320"/>
      <c r="AL212" s="1320"/>
      <c r="AM212" s="1320"/>
      <c r="AN212" s="1320"/>
      <c r="AO212" s="1328"/>
    </row>
    <row r="213" spans="1:41" s="1336" customFormat="1" x14ac:dyDescent="0.15">
      <c r="A213" s="1320"/>
      <c r="B213" s="1320"/>
      <c r="C213" s="1320"/>
      <c r="D213" s="1320"/>
      <c r="E213" s="1320"/>
      <c r="F213" s="1320"/>
      <c r="G213" s="1320"/>
      <c r="H213" s="1320"/>
      <c r="I213" s="1320"/>
      <c r="J213" s="1320"/>
      <c r="K213" s="1320"/>
      <c r="L213" s="1320"/>
      <c r="M213" s="1320"/>
      <c r="N213" s="1320"/>
      <c r="O213" s="1320"/>
      <c r="P213" s="1320"/>
      <c r="Q213" s="1320"/>
      <c r="R213" s="1320"/>
      <c r="S213" s="1320"/>
      <c r="T213" s="1320"/>
      <c r="U213" s="1320"/>
      <c r="V213" s="1320"/>
      <c r="W213" s="1320"/>
      <c r="X213" s="1320"/>
      <c r="Y213" s="1320"/>
      <c r="Z213" s="1320"/>
      <c r="AA213" s="1320"/>
      <c r="AB213" s="1320"/>
      <c r="AC213" s="1328"/>
      <c r="AD213" s="1328"/>
      <c r="AE213" s="1320"/>
      <c r="AF213" s="1320"/>
      <c r="AG213" s="1328"/>
      <c r="AI213" s="1320"/>
      <c r="AJ213" s="1328"/>
      <c r="AK213" s="1320"/>
      <c r="AL213" s="1320"/>
      <c r="AM213" s="1320"/>
      <c r="AN213" s="1320"/>
      <c r="AO213" s="1328"/>
    </row>
    <row r="214" spans="1:41" s="1336" customFormat="1" x14ac:dyDescent="0.15">
      <c r="A214" s="1320"/>
      <c r="B214" s="1320"/>
      <c r="C214" s="1320"/>
      <c r="D214" s="1320"/>
      <c r="E214" s="1320"/>
      <c r="F214" s="1320"/>
      <c r="G214" s="1320"/>
      <c r="H214" s="1320"/>
      <c r="I214" s="1320"/>
      <c r="J214" s="1320"/>
      <c r="K214" s="1320"/>
      <c r="L214" s="1320"/>
      <c r="M214" s="1320"/>
      <c r="N214" s="1320"/>
      <c r="O214" s="1320"/>
      <c r="P214" s="1320"/>
      <c r="Q214" s="1320"/>
      <c r="R214" s="1320"/>
      <c r="S214" s="1320"/>
      <c r="T214" s="1320"/>
      <c r="U214" s="1320"/>
      <c r="V214" s="1320"/>
      <c r="W214" s="1320"/>
      <c r="X214" s="1320"/>
      <c r="Y214" s="1320"/>
      <c r="Z214" s="1320"/>
      <c r="AA214" s="1320"/>
      <c r="AB214" s="1320"/>
      <c r="AC214" s="1328"/>
      <c r="AD214" s="1328"/>
      <c r="AE214" s="1320"/>
      <c r="AF214" s="1320"/>
      <c r="AG214" s="1328"/>
      <c r="AI214" s="1320"/>
      <c r="AJ214" s="1328"/>
      <c r="AK214" s="1320"/>
      <c r="AL214" s="1320"/>
      <c r="AM214" s="1320"/>
      <c r="AN214" s="1320"/>
      <c r="AO214" s="1328"/>
    </row>
    <row r="215" spans="1:41" s="1336" customFormat="1" x14ac:dyDescent="0.15">
      <c r="A215" s="1320"/>
      <c r="B215" s="1320"/>
      <c r="C215" s="1320"/>
      <c r="D215" s="1320"/>
      <c r="E215" s="1320"/>
      <c r="F215" s="1320"/>
      <c r="G215" s="1320"/>
      <c r="H215" s="1320"/>
      <c r="I215" s="1320"/>
      <c r="J215" s="1320"/>
      <c r="K215" s="1320"/>
      <c r="L215" s="1320"/>
      <c r="M215" s="1320"/>
      <c r="N215" s="1320"/>
      <c r="O215" s="1320"/>
      <c r="P215" s="1320"/>
      <c r="Q215" s="1320"/>
      <c r="R215" s="1320"/>
      <c r="S215" s="1320"/>
      <c r="T215" s="1320"/>
      <c r="U215" s="1320"/>
      <c r="V215" s="1320"/>
      <c r="W215" s="1320"/>
      <c r="X215" s="1320"/>
      <c r="Y215" s="1320"/>
      <c r="Z215" s="1320"/>
      <c r="AA215" s="1320"/>
      <c r="AB215" s="1320"/>
      <c r="AC215" s="1328"/>
      <c r="AD215" s="1328"/>
      <c r="AE215" s="1320"/>
      <c r="AF215" s="1320"/>
      <c r="AG215" s="1328"/>
      <c r="AI215" s="1320"/>
      <c r="AJ215" s="1328"/>
      <c r="AK215" s="1320"/>
      <c r="AL215" s="1320"/>
      <c r="AM215" s="1320"/>
      <c r="AN215" s="1320"/>
      <c r="AO215" s="1328"/>
    </row>
    <row r="216" spans="1:41" s="1336" customFormat="1" x14ac:dyDescent="0.15">
      <c r="A216" s="1320"/>
      <c r="B216" s="1320"/>
      <c r="C216" s="1320"/>
      <c r="D216" s="1320"/>
      <c r="E216" s="1320"/>
      <c r="F216" s="1320"/>
      <c r="G216" s="1320"/>
      <c r="H216" s="1320"/>
      <c r="I216" s="1320"/>
      <c r="J216" s="1320"/>
      <c r="K216" s="1320"/>
      <c r="L216" s="1320"/>
      <c r="M216" s="1320"/>
      <c r="N216" s="1320"/>
      <c r="O216" s="1320"/>
      <c r="P216" s="1320"/>
      <c r="Q216" s="1320"/>
      <c r="R216" s="1320"/>
      <c r="S216" s="1320"/>
      <c r="T216" s="1320"/>
      <c r="U216" s="1320"/>
      <c r="V216" s="1320"/>
      <c r="W216" s="1320"/>
      <c r="X216" s="1320"/>
      <c r="Y216" s="1320"/>
      <c r="Z216" s="1320"/>
      <c r="AA216" s="1320"/>
      <c r="AB216" s="1320"/>
      <c r="AC216" s="1328"/>
      <c r="AD216" s="1328"/>
      <c r="AE216" s="1320"/>
      <c r="AF216" s="1320"/>
      <c r="AG216" s="1328"/>
      <c r="AI216" s="1320"/>
      <c r="AJ216" s="1328"/>
      <c r="AK216" s="1320"/>
      <c r="AL216" s="1320"/>
      <c r="AM216" s="1320"/>
      <c r="AN216" s="1320"/>
      <c r="AO216" s="1328"/>
    </row>
    <row r="217" spans="1:41" s="1336" customFormat="1" x14ac:dyDescent="0.15">
      <c r="A217" s="1320"/>
      <c r="B217" s="1320"/>
      <c r="C217" s="1320"/>
      <c r="D217" s="1320"/>
      <c r="E217" s="1320"/>
      <c r="F217" s="1320"/>
      <c r="G217" s="1320"/>
      <c r="H217" s="1320"/>
      <c r="I217" s="1320"/>
      <c r="J217" s="1320"/>
      <c r="K217" s="1320"/>
      <c r="L217" s="1320"/>
      <c r="M217" s="1320"/>
      <c r="N217" s="1320"/>
      <c r="O217" s="1320"/>
      <c r="P217" s="1320"/>
      <c r="Q217" s="1320"/>
      <c r="R217" s="1320"/>
      <c r="S217" s="1320"/>
      <c r="T217" s="1320"/>
      <c r="U217" s="1320"/>
      <c r="V217" s="1320"/>
      <c r="W217" s="1320"/>
      <c r="X217" s="1320"/>
      <c r="Y217" s="1320"/>
      <c r="Z217" s="1320"/>
      <c r="AA217" s="1320"/>
      <c r="AB217" s="1320"/>
      <c r="AC217" s="1328"/>
      <c r="AD217" s="1328"/>
      <c r="AE217" s="1320"/>
      <c r="AF217" s="1320"/>
      <c r="AG217" s="1328"/>
      <c r="AI217" s="1320"/>
      <c r="AJ217" s="1328"/>
      <c r="AK217" s="1320"/>
      <c r="AL217" s="1320"/>
      <c r="AM217" s="1320"/>
      <c r="AN217" s="1320"/>
      <c r="AO217" s="1328"/>
    </row>
    <row r="218" spans="1:41" s="1336" customFormat="1" x14ac:dyDescent="0.15">
      <c r="A218" s="1320"/>
      <c r="B218" s="1320"/>
      <c r="C218" s="1320"/>
      <c r="D218" s="1320"/>
      <c r="E218" s="1320"/>
      <c r="F218" s="1320"/>
      <c r="G218" s="1320"/>
      <c r="H218" s="1320"/>
      <c r="I218" s="1320"/>
      <c r="J218" s="1320"/>
      <c r="K218" s="1320"/>
      <c r="L218" s="1320"/>
      <c r="M218" s="1320"/>
      <c r="N218" s="1320"/>
      <c r="O218" s="1320"/>
      <c r="P218" s="1320"/>
      <c r="Q218" s="1320"/>
      <c r="R218" s="1320"/>
      <c r="S218" s="1320"/>
      <c r="T218" s="1320"/>
      <c r="U218" s="1320"/>
      <c r="V218" s="1320"/>
      <c r="W218" s="1320"/>
      <c r="X218" s="1320"/>
      <c r="Y218" s="1320"/>
      <c r="Z218" s="1320"/>
      <c r="AA218" s="1320"/>
      <c r="AB218" s="1320"/>
      <c r="AC218" s="1328"/>
      <c r="AD218" s="1328"/>
      <c r="AE218" s="1320"/>
      <c r="AF218" s="1320"/>
      <c r="AG218" s="1328"/>
      <c r="AI218" s="1320"/>
      <c r="AJ218" s="1328"/>
      <c r="AK218" s="1320"/>
      <c r="AL218" s="1320"/>
      <c r="AM218" s="1320"/>
      <c r="AN218" s="1320"/>
      <c r="AO218" s="1328"/>
    </row>
    <row r="219" spans="1:41" s="1336" customFormat="1" x14ac:dyDescent="0.15">
      <c r="A219" s="1320"/>
      <c r="B219" s="1320"/>
      <c r="C219" s="1320"/>
      <c r="D219" s="1320"/>
      <c r="E219" s="1320"/>
      <c r="F219" s="1320"/>
      <c r="G219" s="1320"/>
      <c r="H219" s="1320"/>
      <c r="I219" s="1320"/>
      <c r="J219" s="1320"/>
      <c r="K219" s="1320"/>
      <c r="L219" s="1320"/>
      <c r="M219" s="1320"/>
      <c r="N219" s="1320"/>
      <c r="O219" s="1320"/>
      <c r="P219" s="1320"/>
      <c r="Q219" s="1320"/>
      <c r="R219" s="1320"/>
      <c r="S219" s="1320"/>
      <c r="T219" s="1320"/>
      <c r="U219" s="1320"/>
      <c r="V219" s="1320"/>
      <c r="W219" s="1320"/>
      <c r="X219" s="1320"/>
      <c r="Y219" s="1320"/>
      <c r="Z219" s="1320"/>
      <c r="AA219" s="1320"/>
      <c r="AB219" s="1320"/>
      <c r="AC219" s="1328"/>
      <c r="AD219" s="1328"/>
      <c r="AE219" s="1320"/>
      <c r="AF219" s="1320"/>
      <c r="AG219" s="1328"/>
      <c r="AI219" s="1320"/>
      <c r="AJ219" s="1328"/>
      <c r="AK219" s="1320"/>
      <c r="AL219" s="1320"/>
      <c r="AM219" s="1320"/>
      <c r="AN219" s="1320"/>
      <c r="AO219" s="1328"/>
    </row>
    <row r="220" spans="1:41" s="1336" customFormat="1" x14ac:dyDescent="0.15">
      <c r="A220" s="1320"/>
      <c r="B220" s="1320"/>
      <c r="C220" s="1320"/>
      <c r="D220" s="1320"/>
      <c r="E220" s="1320"/>
      <c r="F220" s="1320"/>
      <c r="G220" s="1320"/>
      <c r="H220" s="1320"/>
      <c r="I220" s="1320"/>
      <c r="J220" s="1320"/>
      <c r="K220" s="1320"/>
      <c r="L220" s="1320"/>
      <c r="M220" s="1320"/>
      <c r="N220" s="1320"/>
      <c r="O220" s="1320"/>
      <c r="P220" s="1320"/>
      <c r="Q220" s="1320"/>
      <c r="R220" s="1320"/>
      <c r="S220" s="1320"/>
      <c r="T220" s="1320"/>
      <c r="U220" s="1320"/>
      <c r="V220" s="1320"/>
      <c r="W220" s="1320"/>
      <c r="X220" s="1320"/>
      <c r="Y220" s="1320"/>
      <c r="Z220" s="1320"/>
      <c r="AA220" s="1320"/>
      <c r="AB220" s="1320"/>
      <c r="AC220" s="1328"/>
      <c r="AD220" s="1328"/>
      <c r="AE220" s="1320"/>
      <c r="AF220" s="1320"/>
      <c r="AG220" s="1328"/>
      <c r="AI220" s="1320"/>
      <c r="AJ220" s="1328"/>
      <c r="AK220" s="1320"/>
      <c r="AL220" s="1320"/>
      <c r="AM220" s="1320"/>
      <c r="AN220" s="1320"/>
      <c r="AO220" s="1328"/>
    </row>
    <row r="221" spans="1:41" s="1336" customFormat="1" x14ac:dyDescent="0.15">
      <c r="A221" s="1320"/>
      <c r="B221" s="1320"/>
      <c r="C221" s="1320"/>
      <c r="D221" s="1320"/>
      <c r="E221" s="1320"/>
      <c r="F221" s="1320"/>
      <c r="G221" s="1320"/>
      <c r="H221" s="1320"/>
      <c r="I221" s="1320"/>
      <c r="J221" s="1320"/>
      <c r="K221" s="1320"/>
      <c r="L221" s="1320"/>
      <c r="M221" s="1320"/>
      <c r="N221" s="1320"/>
      <c r="O221" s="1320"/>
      <c r="P221" s="1320"/>
      <c r="Q221" s="1320"/>
      <c r="R221" s="1320"/>
      <c r="S221" s="1320"/>
      <c r="T221" s="1320"/>
      <c r="U221" s="1320"/>
      <c r="V221" s="1320"/>
      <c r="W221" s="1320"/>
      <c r="X221" s="1320"/>
      <c r="Y221" s="1320"/>
      <c r="Z221" s="1320"/>
      <c r="AA221" s="1320"/>
      <c r="AB221" s="1320"/>
      <c r="AC221" s="1328"/>
      <c r="AD221" s="1328"/>
      <c r="AE221" s="1320"/>
      <c r="AF221" s="1320"/>
      <c r="AG221" s="1328"/>
      <c r="AI221" s="1320"/>
      <c r="AJ221" s="1328"/>
      <c r="AK221" s="1320"/>
      <c r="AL221" s="1320"/>
      <c r="AM221" s="1320"/>
      <c r="AN221" s="1320"/>
      <c r="AO221" s="1328"/>
    </row>
    <row r="222" spans="1:41" s="1336" customFormat="1" x14ac:dyDescent="0.15">
      <c r="A222" s="1320"/>
      <c r="B222" s="1320"/>
      <c r="C222" s="1320"/>
      <c r="D222" s="1320"/>
      <c r="E222" s="1320"/>
      <c r="F222" s="1320"/>
      <c r="G222" s="1320"/>
      <c r="H222" s="1320"/>
      <c r="I222" s="1320"/>
      <c r="J222" s="1320"/>
      <c r="K222" s="1320"/>
      <c r="L222" s="1320"/>
      <c r="M222" s="1320"/>
      <c r="N222" s="1320"/>
      <c r="O222" s="1320"/>
      <c r="P222" s="1320"/>
      <c r="Q222" s="1320"/>
      <c r="R222" s="1320"/>
      <c r="S222" s="1320"/>
      <c r="T222" s="1320"/>
      <c r="U222" s="1320"/>
      <c r="V222" s="1320"/>
      <c r="W222" s="1320"/>
      <c r="X222" s="1320"/>
      <c r="Y222" s="1320"/>
      <c r="Z222" s="1320"/>
      <c r="AA222" s="1320"/>
      <c r="AB222" s="1320"/>
      <c r="AC222" s="1328"/>
      <c r="AD222" s="1328"/>
      <c r="AE222" s="1320"/>
      <c r="AF222" s="1320"/>
      <c r="AG222" s="1328"/>
      <c r="AI222" s="1320"/>
      <c r="AJ222" s="1328"/>
      <c r="AK222" s="1320"/>
      <c r="AL222" s="1320"/>
      <c r="AM222" s="1320"/>
      <c r="AN222" s="1320"/>
      <c r="AO222" s="1328"/>
    </row>
    <row r="223" spans="1:41" s="1336" customFormat="1" x14ac:dyDescent="0.15">
      <c r="A223" s="1320"/>
      <c r="B223" s="1320"/>
      <c r="C223" s="1320"/>
      <c r="D223" s="1320"/>
      <c r="E223" s="1320"/>
      <c r="F223" s="1320"/>
      <c r="G223" s="1320"/>
      <c r="H223" s="1320"/>
      <c r="I223" s="1320"/>
      <c r="J223" s="1320"/>
      <c r="K223" s="1320"/>
      <c r="L223" s="1320"/>
      <c r="M223" s="1320"/>
      <c r="N223" s="1320"/>
      <c r="O223" s="1320"/>
      <c r="P223" s="1320"/>
      <c r="Q223" s="1320"/>
      <c r="R223" s="1320"/>
      <c r="S223" s="1320"/>
      <c r="T223" s="1320"/>
      <c r="U223" s="1320"/>
      <c r="V223" s="1320"/>
      <c r="W223" s="1320"/>
      <c r="X223" s="1320"/>
      <c r="Y223" s="1320"/>
      <c r="Z223" s="1320"/>
      <c r="AA223" s="1320"/>
      <c r="AB223" s="1320"/>
      <c r="AC223" s="1328"/>
      <c r="AD223" s="1328"/>
      <c r="AE223" s="1320"/>
      <c r="AF223" s="1320"/>
      <c r="AG223" s="1328"/>
      <c r="AI223" s="1320"/>
      <c r="AJ223" s="1328"/>
      <c r="AK223" s="1320"/>
      <c r="AL223" s="1320"/>
      <c r="AM223" s="1320"/>
      <c r="AN223" s="1320"/>
      <c r="AO223" s="1328"/>
    </row>
    <row r="224" spans="1:41" s="1336" customFormat="1" x14ac:dyDescent="0.15">
      <c r="A224" s="1320"/>
      <c r="B224" s="1320"/>
      <c r="C224" s="1320"/>
      <c r="D224" s="1320"/>
      <c r="E224" s="1320"/>
      <c r="F224" s="1320"/>
      <c r="G224" s="1320"/>
      <c r="H224" s="1320"/>
      <c r="I224" s="1320"/>
      <c r="J224" s="1320"/>
      <c r="K224" s="1320"/>
      <c r="L224" s="1320"/>
      <c r="M224" s="1320"/>
      <c r="N224" s="1320"/>
      <c r="O224" s="1320"/>
      <c r="P224" s="1320"/>
      <c r="Q224" s="1320"/>
      <c r="R224" s="1320"/>
      <c r="S224" s="1320"/>
      <c r="T224" s="1320"/>
      <c r="U224" s="1320"/>
      <c r="V224" s="1320"/>
      <c r="W224" s="1320"/>
      <c r="X224" s="1320"/>
      <c r="Y224" s="1320"/>
      <c r="Z224" s="1320"/>
      <c r="AA224" s="1320"/>
      <c r="AB224" s="1320"/>
      <c r="AC224" s="1328"/>
      <c r="AD224" s="1328"/>
      <c r="AE224" s="1320"/>
      <c r="AF224" s="1320"/>
      <c r="AG224" s="1328"/>
      <c r="AI224" s="1320"/>
      <c r="AJ224" s="1328"/>
      <c r="AK224" s="1320"/>
      <c r="AL224" s="1320"/>
      <c r="AM224" s="1320"/>
      <c r="AN224" s="1320"/>
      <c r="AO224" s="1328"/>
    </row>
    <row r="225" spans="1:41" s="1336" customFormat="1" x14ac:dyDescent="0.15">
      <c r="A225" s="1320"/>
      <c r="B225" s="1320"/>
      <c r="C225" s="1320"/>
      <c r="D225" s="1320"/>
      <c r="E225" s="1320"/>
      <c r="F225" s="1320"/>
      <c r="G225" s="1320"/>
      <c r="H225" s="1320"/>
      <c r="I225" s="1320"/>
      <c r="J225" s="1320"/>
      <c r="K225" s="1320"/>
      <c r="L225" s="1320"/>
      <c r="M225" s="1320"/>
      <c r="N225" s="1320"/>
      <c r="O225" s="1320"/>
      <c r="P225" s="1320"/>
      <c r="Q225" s="1320"/>
      <c r="R225" s="1320"/>
      <c r="S225" s="1320"/>
      <c r="T225" s="1320"/>
      <c r="U225" s="1320"/>
      <c r="V225" s="1320"/>
      <c r="W225" s="1320"/>
      <c r="X225" s="1320"/>
      <c r="Y225" s="1320"/>
      <c r="Z225" s="1320"/>
      <c r="AA225" s="1320"/>
      <c r="AB225" s="1320"/>
      <c r="AC225" s="1328"/>
      <c r="AD225" s="1328"/>
      <c r="AE225" s="1320"/>
      <c r="AF225" s="1320"/>
      <c r="AG225" s="1328"/>
      <c r="AI225" s="1320"/>
      <c r="AJ225" s="1328"/>
      <c r="AK225" s="1320"/>
      <c r="AL225" s="1320"/>
      <c r="AM225" s="1320"/>
      <c r="AN225" s="1320"/>
      <c r="AO225" s="1328"/>
    </row>
    <row r="226" spans="1:41" s="1336" customFormat="1" x14ac:dyDescent="0.15">
      <c r="A226" s="1320"/>
      <c r="B226" s="1320"/>
      <c r="C226" s="1320"/>
      <c r="D226" s="1320"/>
      <c r="E226" s="1320"/>
      <c r="F226" s="1320"/>
      <c r="G226" s="1320"/>
      <c r="H226" s="1320"/>
      <c r="I226" s="1320"/>
      <c r="J226" s="1320"/>
      <c r="K226" s="1320"/>
      <c r="L226" s="1320"/>
      <c r="M226" s="1320"/>
      <c r="N226" s="1320"/>
      <c r="O226" s="1320"/>
      <c r="P226" s="1320"/>
      <c r="Q226" s="1320"/>
      <c r="R226" s="1320"/>
      <c r="S226" s="1320"/>
      <c r="T226" s="1320"/>
      <c r="U226" s="1320"/>
      <c r="V226" s="1320"/>
      <c r="W226" s="1320"/>
      <c r="X226" s="1320"/>
      <c r="Y226" s="1320"/>
      <c r="Z226" s="1320"/>
      <c r="AA226" s="1320"/>
      <c r="AB226" s="1320"/>
      <c r="AC226" s="1328"/>
      <c r="AD226" s="1328"/>
      <c r="AE226" s="1320"/>
      <c r="AF226" s="1320"/>
      <c r="AG226" s="1328"/>
      <c r="AI226" s="1320"/>
      <c r="AJ226" s="1328"/>
      <c r="AK226" s="1320"/>
      <c r="AL226" s="1320"/>
      <c r="AM226" s="1320"/>
      <c r="AN226" s="1320"/>
      <c r="AO226" s="1328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H23" sqref="H23"/>
    </sheetView>
  </sheetViews>
  <sheetFormatPr baseColWidth="10" defaultRowHeight="10.5" x14ac:dyDescent="0.15"/>
  <cols>
    <col min="1" max="1" width="24.28515625" style="1322" customWidth="1"/>
    <col min="2" max="2" width="15.7109375" style="1322" customWidth="1"/>
    <col min="3" max="8" width="11.7109375" style="1322" customWidth="1"/>
    <col min="9" max="11" width="8.7109375" style="1322" customWidth="1"/>
    <col min="12" max="12" width="10.85546875" style="1322" customWidth="1"/>
    <col min="13" max="20" width="8.7109375" style="1322" customWidth="1"/>
    <col min="21" max="22" width="11.85546875" style="1322" customWidth="1"/>
    <col min="23" max="23" width="9.42578125" style="1322" customWidth="1"/>
    <col min="24" max="24" width="9.28515625" style="1322" customWidth="1"/>
    <col min="25" max="25" width="11.42578125" style="1322"/>
    <col min="26" max="26" width="9.7109375" style="1322" customWidth="1"/>
    <col min="27" max="27" width="8.7109375" style="1322" customWidth="1"/>
    <col min="28" max="28" width="13.140625" style="1322" customWidth="1"/>
    <col min="29" max="29" width="10.7109375" style="1341" customWidth="1"/>
    <col min="30" max="30" width="2" style="1328" customWidth="1"/>
    <col min="31" max="31" width="12.140625" style="1322" customWidth="1"/>
    <col min="32" max="32" width="10.7109375" style="1322" customWidth="1"/>
    <col min="33" max="33" width="2.140625" style="1328" customWidth="1"/>
    <col min="34" max="34" width="11.140625" style="150" customWidth="1"/>
    <col min="35" max="35" width="10.7109375" style="1322" customWidth="1"/>
    <col min="36" max="36" width="2.140625" style="1328" customWidth="1"/>
    <col min="37" max="38" width="10.7109375" style="1322" customWidth="1"/>
    <col min="39" max="39" width="2.140625" style="1320" customWidth="1"/>
    <col min="40" max="40" width="13.42578125" style="1322" customWidth="1"/>
    <col min="41" max="41" width="1.7109375" style="1328" customWidth="1"/>
    <col min="42" max="43" width="10.7109375" style="150" customWidth="1"/>
    <col min="44" max="45" width="14.28515625" style="1336" customWidth="1"/>
    <col min="46" max="46" width="15.28515625" style="1336" customWidth="1"/>
    <col min="47" max="47" width="12.85546875" style="1336" customWidth="1"/>
    <col min="48" max="59" width="13" style="1336" customWidth="1"/>
    <col min="60" max="65" width="12.42578125" style="1336" customWidth="1"/>
    <col min="66" max="71" width="11.42578125" style="1336"/>
    <col min="72" max="74" width="11.42578125" style="133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1325" customFormat="1" ht="12.75" customHeight="1" x14ac:dyDescent="0.15">
      <c r="A1" s="1458" t="s">
        <v>0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AC1" s="1324"/>
      <c r="AD1" s="1324"/>
      <c r="AG1" s="1324"/>
      <c r="AJ1" s="1324"/>
      <c r="AK1" s="1324"/>
      <c r="AL1" s="1324"/>
      <c r="AM1" s="1324"/>
      <c r="AN1" s="1324"/>
      <c r="AO1" s="1324"/>
    </row>
    <row r="2" spans="1:108" s="1325" customFormat="1" ht="12.75" customHeight="1" x14ac:dyDescent="0.15">
      <c r="A2" s="1458" t="str">
        <f>CONCATENATE("COMUNA: ",[3]NOMBRE!B2," - ","( ",[3]NOMBRE!C2,[3]NOMBRE!D2,[3]NOMBRE!E2,[3]NOMBRE!F2,[3]NOMBRE!G2," )")</f>
        <v>COMUNA: LINARES - ( 07401 )</v>
      </c>
      <c r="B2" s="1324"/>
      <c r="C2" s="1324"/>
      <c r="D2" s="1324"/>
      <c r="E2" s="1324"/>
      <c r="F2" s="1324"/>
      <c r="G2" s="1324"/>
      <c r="H2" s="1324"/>
      <c r="I2" s="1324"/>
      <c r="J2" s="1324"/>
      <c r="K2" s="1324"/>
      <c r="AC2" s="1324"/>
      <c r="AD2" s="1324"/>
      <c r="AG2" s="1324"/>
      <c r="AJ2" s="1324"/>
      <c r="AK2" s="1324"/>
      <c r="AL2" s="1324"/>
      <c r="AM2" s="1324"/>
      <c r="AN2" s="1324"/>
      <c r="AO2" s="1324"/>
    </row>
    <row r="3" spans="1:108" s="1325" customFormat="1" ht="12.75" customHeight="1" x14ac:dyDescent="0.2">
      <c r="A3" s="1458" t="str">
        <f>CONCATENATE("ESTABLECIMIENTO: ",[3]NOMBRE!B3," - ","( ",[3]NOMBRE!C3,[3]NOMBRE!D3,[3]NOMBRE!E3,[3]NOMBRE!F3,[3]NOMBRE!G3," )")</f>
        <v>ESTABLECIMIENTO: HOSPITAL DE LINARES  - ( 16108 )</v>
      </c>
      <c r="B3" s="1324"/>
      <c r="C3" s="1324"/>
      <c r="D3" s="1326"/>
      <c r="E3" s="1324"/>
      <c r="F3" s="1324"/>
      <c r="G3" s="1324"/>
      <c r="H3" s="1324"/>
      <c r="I3" s="1324"/>
      <c r="J3" s="1324"/>
      <c r="K3" s="1324"/>
      <c r="AC3" s="1324"/>
      <c r="AD3" s="1324"/>
      <c r="AG3" s="1324"/>
      <c r="AJ3" s="1324"/>
      <c r="AK3" s="1324"/>
      <c r="AL3" s="1324"/>
      <c r="AM3" s="1324"/>
      <c r="AN3" s="1324"/>
      <c r="AO3" s="1324"/>
    </row>
    <row r="4" spans="1:108" s="1325" customFormat="1" ht="12.75" customHeight="1" x14ac:dyDescent="0.15">
      <c r="A4" s="1458" t="str">
        <f>CONCATENATE("MES: ",[3]NOMBRE!B6," - ","( ",[3]NOMBRE!C6,[3]NOMBRE!D6," )")</f>
        <v>MES: MARZO - ( 03 )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AC4" s="1324"/>
      <c r="AD4" s="1324"/>
      <c r="AG4" s="1324"/>
      <c r="AJ4" s="1324"/>
      <c r="AK4" s="1324"/>
      <c r="AL4" s="1324"/>
      <c r="AM4" s="1324"/>
      <c r="AN4" s="1324"/>
      <c r="AO4" s="1324"/>
    </row>
    <row r="5" spans="1:108" s="1325" customFormat="1" ht="12.75" customHeight="1" x14ac:dyDescent="0.15">
      <c r="A5" s="1323" t="str">
        <f>CONCATENATE("AÑO: ",[3]NOMBRE!B7)</f>
        <v>AÑO: 2013</v>
      </c>
      <c r="B5" s="1324"/>
      <c r="C5" s="1324"/>
      <c r="D5" s="1324"/>
      <c r="E5" s="1324"/>
      <c r="F5" s="1324"/>
      <c r="G5" s="1324"/>
      <c r="H5" s="1324"/>
      <c r="I5" s="1324"/>
      <c r="J5" s="1324"/>
      <c r="K5" s="1324"/>
      <c r="AC5" s="1324"/>
      <c r="AD5" s="1324"/>
      <c r="AG5" s="1324"/>
      <c r="AJ5" s="1324"/>
      <c r="AK5" s="1324"/>
      <c r="AL5" s="1324"/>
      <c r="AM5" s="1324"/>
      <c r="AN5" s="1324"/>
      <c r="AO5" s="1324"/>
    </row>
    <row r="6" spans="1:108" s="1320" customFormat="1" ht="39.950000000000003" customHeight="1" x14ac:dyDescent="0.1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E6" s="1534" t="s">
        <v>2</v>
      </c>
      <c r="AF6" s="1534"/>
      <c r="AG6" s="1477"/>
      <c r="AH6" s="1534" t="s">
        <v>3</v>
      </c>
      <c r="AI6" s="1534"/>
      <c r="AJ6" s="1477"/>
      <c r="AK6" s="1534" t="s">
        <v>4</v>
      </c>
      <c r="AL6" s="1534"/>
      <c r="AM6" s="1476"/>
      <c r="AN6" s="1536" t="s">
        <v>5</v>
      </c>
      <c r="AP6" s="1534" t="s">
        <v>6</v>
      </c>
      <c r="AQ6" s="1534"/>
      <c r="AR6" s="1325"/>
      <c r="DC6" s="1325"/>
      <c r="DD6" s="1325"/>
    </row>
    <row r="7" spans="1:108" s="1320" customFormat="1" ht="63" customHeight="1" x14ac:dyDescent="0.2">
      <c r="A7" s="1380" t="s">
        <v>7</v>
      </c>
      <c r="B7" s="1357"/>
      <c r="C7" s="1357"/>
      <c r="D7" s="1357"/>
      <c r="E7" s="1357"/>
      <c r="F7" s="1357"/>
      <c r="G7" s="1357"/>
      <c r="H7" s="1357"/>
      <c r="I7" s="1357"/>
      <c r="J7" s="1357"/>
      <c r="K7" s="1357"/>
      <c r="L7" s="1357"/>
      <c r="M7" s="1460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  <c r="AC7" s="1337"/>
      <c r="AD7" s="1358"/>
      <c r="AE7" s="1535"/>
      <c r="AF7" s="1535"/>
      <c r="AG7" s="1358"/>
      <c r="AH7" s="1535"/>
      <c r="AI7" s="1535"/>
      <c r="AJ7" s="1477"/>
      <c r="AK7" s="1535"/>
      <c r="AL7" s="1535"/>
      <c r="AM7" s="1476"/>
      <c r="AN7" s="1537"/>
      <c r="AO7" s="1476"/>
      <c r="AP7" s="1535"/>
      <c r="AQ7" s="1535"/>
      <c r="AR7" s="1325"/>
      <c r="DC7" s="1325"/>
      <c r="DD7" s="1325"/>
    </row>
    <row r="8" spans="1:108" s="1322" customFormat="1" ht="34.5" customHeight="1" x14ac:dyDescent="0.1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1359"/>
      <c r="AE8" s="1497" t="s">
        <v>15</v>
      </c>
      <c r="AF8" s="1497" t="s">
        <v>16</v>
      </c>
      <c r="AG8" s="1360"/>
      <c r="AH8" s="1497" t="s">
        <v>17</v>
      </c>
      <c r="AI8" s="1497" t="s">
        <v>18</v>
      </c>
      <c r="AJ8" s="1340"/>
      <c r="AK8" s="1497" t="s">
        <v>19</v>
      </c>
      <c r="AL8" s="1497" t="s">
        <v>20</v>
      </c>
      <c r="AM8" s="1360"/>
      <c r="AN8" s="1494" t="s">
        <v>21</v>
      </c>
      <c r="AO8" s="1360"/>
      <c r="AP8" s="1543" t="s">
        <v>22</v>
      </c>
      <c r="AQ8" s="1540" t="s">
        <v>23</v>
      </c>
      <c r="AR8" s="1320"/>
      <c r="AS8" s="1320"/>
      <c r="AT8" s="1320"/>
      <c r="AU8" s="1320"/>
      <c r="AV8" s="1320"/>
      <c r="AW8" s="1320"/>
      <c r="AX8" s="1320"/>
      <c r="AY8" s="1320"/>
      <c r="AZ8" s="1320"/>
      <c r="BA8" s="1320"/>
      <c r="BB8" s="1320"/>
      <c r="BC8" s="1320"/>
      <c r="BD8" s="1320"/>
      <c r="BE8" s="1320"/>
      <c r="BF8" s="1320"/>
      <c r="BG8" s="1320"/>
      <c r="BH8" s="1320"/>
      <c r="BI8" s="1320"/>
      <c r="BJ8" s="1320"/>
      <c r="BK8" s="1320"/>
      <c r="BL8" s="1320"/>
      <c r="BM8" s="1320"/>
      <c r="BN8" s="1320"/>
      <c r="BO8" s="1320"/>
      <c r="BP8" s="1320"/>
      <c r="BQ8" s="1320"/>
      <c r="BR8" s="1320"/>
      <c r="BS8" s="1320"/>
      <c r="BT8" s="1320"/>
      <c r="BU8" s="1320"/>
      <c r="BV8" s="1320"/>
      <c r="DC8" s="1334"/>
      <c r="DD8" s="1334"/>
    </row>
    <row r="9" spans="1:108" s="1322" customFormat="1" x14ac:dyDescent="0.1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1350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1337"/>
      <c r="AE9" s="1498"/>
      <c r="AF9" s="1498"/>
      <c r="AG9" s="1337"/>
      <c r="AH9" s="1498"/>
      <c r="AI9" s="1498"/>
      <c r="AJ9" s="1361"/>
      <c r="AK9" s="1498"/>
      <c r="AL9" s="1498"/>
      <c r="AM9" s="1360"/>
      <c r="AN9" s="1495"/>
      <c r="AO9" s="1360"/>
      <c r="AP9" s="1544"/>
      <c r="AQ9" s="1541"/>
      <c r="AR9" s="1320"/>
      <c r="AS9" s="1320"/>
      <c r="AT9" s="1320"/>
      <c r="AU9" s="1320"/>
      <c r="AV9" s="1320"/>
      <c r="AW9" s="1320"/>
      <c r="AX9" s="1320"/>
      <c r="AY9" s="1320"/>
      <c r="AZ9" s="1320"/>
      <c r="BA9" s="1320"/>
      <c r="BB9" s="1320"/>
      <c r="BC9" s="1320"/>
      <c r="BD9" s="1320"/>
      <c r="BE9" s="1320"/>
      <c r="BF9" s="1320"/>
      <c r="BG9" s="1320"/>
      <c r="BH9" s="1320"/>
      <c r="BI9" s="1320"/>
      <c r="BJ9" s="1320"/>
      <c r="BK9" s="1320"/>
      <c r="BL9" s="1320"/>
      <c r="BM9" s="1320"/>
      <c r="BN9" s="1320"/>
      <c r="BO9" s="1320"/>
      <c r="BP9" s="1320"/>
      <c r="BQ9" s="1320"/>
      <c r="BR9" s="1320"/>
      <c r="BS9" s="1320"/>
      <c r="BT9" s="1320"/>
      <c r="BU9" s="1320"/>
      <c r="BV9" s="1320"/>
      <c r="DC9" s="1334"/>
      <c r="DD9" s="1334"/>
    </row>
    <row r="10" spans="1:108" s="1322" customFormat="1" x14ac:dyDescent="0.1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1337"/>
      <c r="AE10" s="1498"/>
      <c r="AF10" s="1498"/>
      <c r="AG10" s="1337"/>
      <c r="AH10" s="1498"/>
      <c r="AI10" s="1498"/>
      <c r="AJ10" s="1363"/>
      <c r="AK10" s="1498"/>
      <c r="AL10" s="1498"/>
      <c r="AM10" s="1360"/>
      <c r="AN10" s="1495"/>
      <c r="AO10" s="1360"/>
      <c r="AP10" s="1544"/>
      <c r="AQ10" s="1541"/>
      <c r="AR10" s="1320"/>
      <c r="AS10" s="1320"/>
      <c r="AT10" s="1320"/>
      <c r="AU10" s="1320"/>
      <c r="AV10" s="1320"/>
      <c r="AW10" s="1320"/>
      <c r="AX10" s="1320"/>
      <c r="AY10" s="1320"/>
      <c r="AZ10" s="1320"/>
      <c r="BA10" s="1320"/>
      <c r="BB10" s="1320"/>
      <c r="BC10" s="1320"/>
      <c r="BD10" s="1320"/>
      <c r="BE10" s="1320"/>
      <c r="BF10" s="1320"/>
      <c r="BG10" s="1320"/>
      <c r="BH10" s="1320"/>
      <c r="BI10" s="1320"/>
      <c r="BJ10" s="1320"/>
      <c r="BK10" s="1320"/>
      <c r="BL10" s="1320"/>
      <c r="BM10" s="1320"/>
      <c r="BN10" s="1320"/>
      <c r="BO10" s="1320"/>
      <c r="BP10" s="1320"/>
      <c r="BQ10" s="1320"/>
      <c r="BR10" s="1320"/>
      <c r="BS10" s="1320"/>
      <c r="BT10" s="1320"/>
      <c r="BU10" s="1320"/>
      <c r="BV10" s="1320"/>
      <c r="DC10" s="1334"/>
      <c r="DD10" s="1334"/>
    </row>
    <row r="11" spans="1:108" s="1322" customFormat="1" ht="34.5" customHeight="1" x14ac:dyDescent="0.15">
      <c r="A11" s="1505"/>
      <c r="B11" s="1499"/>
      <c r="C11" s="1521"/>
      <c r="D11" s="1501"/>
      <c r="E11" s="1501"/>
      <c r="F11" s="1501"/>
      <c r="G11" s="1501"/>
      <c r="H11" s="1518"/>
      <c r="I11" s="1327" t="s">
        <v>22</v>
      </c>
      <c r="J11" s="1339" t="s">
        <v>37</v>
      </c>
      <c r="K11" s="1471" t="s">
        <v>38</v>
      </c>
      <c r="L11" s="1339" t="s">
        <v>39</v>
      </c>
      <c r="M11" s="1473" t="s">
        <v>40</v>
      </c>
      <c r="N11" s="1349" t="s">
        <v>41</v>
      </c>
      <c r="O11" s="1330" t="s">
        <v>42</v>
      </c>
      <c r="P11" s="1339" t="s">
        <v>43</v>
      </c>
      <c r="Q11" s="1349" t="s">
        <v>40</v>
      </c>
      <c r="R11" s="1349" t="s">
        <v>41</v>
      </c>
      <c r="S11" s="1330" t="s">
        <v>42</v>
      </c>
      <c r="T11" s="1339" t="s">
        <v>43</v>
      </c>
      <c r="U11" s="1327" t="s">
        <v>44</v>
      </c>
      <c r="V11" s="1472" t="s">
        <v>45</v>
      </c>
      <c r="W11" s="1327" t="s">
        <v>22</v>
      </c>
      <c r="X11" s="1339" t="s">
        <v>37</v>
      </c>
      <c r="Y11" s="1548"/>
      <c r="Z11" s="1327" t="s">
        <v>22</v>
      </c>
      <c r="AA11" s="1339" t="s">
        <v>37</v>
      </c>
      <c r="AB11" s="1327" t="s">
        <v>22</v>
      </c>
      <c r="AC11" s="1339" t="s">
        <v>37</v>
      </c>
      <c r="AD11" s="1346"/>
      <c r="AE11" s="1499"/>
      <c r="AF11" s="1499"/>
      <c r="AG11" s="1346"/>
      <c r="AH11" s="1499"/>
      <c r="AI11" s="1499"/>
      <c r="AJ11" s="1363"/>
      <c r="AK11" s="1499"/>
      <c r="AL11" s="1499"/>
      <c r="AM11" s="1360"/>
      <c r="AN11" s="1496"/>
      <c r="AO11" s="1360"/>
      <c r="AP11" s="1545"/>
      <c r="AQ11" s="1542"/>
      <c r="AR11" s="1332"/>
      <c r="AS11" s="1320"/>
      <c r="AT11" s="1320"/>
      <c r="AU11" s="1320"/>
      <c r="AV11" s="1320"/>
      <c r="AW11" s="1320"/>
      <c r="AX11" s="1320"/>
      <c r="AY11" s="1320"/>
      <c r="AZ11" s="1320"/>
      <c r="BA11" s="1320"/>
      <c r="BB11" s="1320"/>
      <c r="BC11" s="1320"/>
      <c r="BD11" s="1320"/>
      <c r="BE11" s="1320"/>
      <c r="BF11" s="1320"/>
      <c r="BG11" s="1320"/>
      <c r="BH11" s="1320"/>
      <c r="BI11" s="1320"/>
      <c r="BJ11" s="1320"/>
      <c r="BK11" s="1320"/>
      <c r="BL11" s="1320"/>
      <c r="BM11" s="1320"/>
      <c r="BN11" s="1320"/>
      <c r="BO11" s="1320"/>
      <c r="BP11" s="1320"/>
      <c r="BQ11" s="1320"/>
      <c r="BR11" s="1320"/>
      <c r="BS11" s="1320"/>
      <c r="BT11" s="1320"/>
      <c r="BU11" s="1320"/>
      <c r="BV11" s="1320"/>
      <c r="DC11" s="1334"/>
      <c r="DD11" s="1334"/>
    </row>
    <row r="12" spans="1:108" s="1322" customFormat="1" ht="12" customHeight="1" x14ac:dyDescent="0.15">
      <c r="A12" s="1343" t="s">
        <v>46</v>
      </c>
      <c r="B12" s="1431">
        <f>SUM(C12:H12)</f>
        <v>379</v>
      </c>
      <c r="C12" s="1404">
        <v>292</v>
      </c>
      <c r="D12" s="1405">
        <v>69</v>
      </c>
      <c r="E12" s="1405">
        <v>18</v>
      </c>
      <c r="F12" s="1405"/>
      <c r="G12" s="1440"/>
      <c r="H12" s="1440"/>
      <c r="I12" s="1441">
        <v>361</v>
      </c>
      <c r="J12" s="1418">
        <v>18</v>
      </c>
      <c r="K12" s="1393">
        <v>216</v>
      </c>
      <c r="L12" s="1390">
        <v>163</v>
      </c>
      <c r="M12" s="1419">
        <f>SUM(N12:P12)</f>
        <v>78</v>
      </c>
      <c r="N12" s="1393">
        <v>63</v>
      </c>
      <c r="O12" s="1394">
        <v>15</v>
      </c>
      <c r="P12" s="1390"/>
      <c r="Q12" s="1433">
        <f>SUM(R12:T12)</f>
        <v>0</v>
      </c>
      <c r="R12" s="1393"/>
      <c r="S12" s="1394"/>
      <c r="T12" s="1390"/>
      <c r="U12" s="1404">
        <v>31</v>
      </c>
      <c r="V12" s="1427">
        <v>0</v>
      </c>
      <c r="W12" s="1441">
        <v>64</v>
      </c>
      <c r="X12" s="1418"/>
      <c r="Y12" s="1427">
        <v>2</v>
      </c>
      <c r="Z12" s="1441"/>
      <c r="AA12" s="1418"/>
      <c r="AB12" s="1441">
        <v>19</v>
      </c>
      <c r="AC12" s="1418"/>
      <c r="AD12" s="1442"/>
      <c r="AE12" s="1392"/>
      <c r="AF12" s="1392"/>
      <c r="AG12" s="1442"/>
      <c r="AH12" s="1392"/>
      <c r="AI12" s="1392"/>
      <c r="AJ12" s="1449"/>
      <c r="AK12" s="1436"/>
      <c r="AL12" s="1432"/>
      <c r="AM12" s="1450"/>
      <c r="AN12" s="1425"/>
      <c r="AO12" s="1449"/>
      <c r="AP12" s="1451"/>
      <c r="AQ12" s="1452"/>
      <c r="AR12" s="1459" t="str">
        <f t="shared" ref="AR12:AR49" si="0">$BT12&amp;" "&amp;$BU12&amp;""&amp;$BV12&amp;""&amp;$BW12&amp;""&amp;$BX12&amp;""&amp;$BY12&amp;""&amp;$BZ12</f>
        <v xml:space="preserve"> </v>
      </c>
      <c r="AS12" s="1325"/>
      <c r="AT12" s="1329"/>
      <c r="AU12" s="1329"/>
      <c r="AV12" s="1329"/>
      <c r="BJ12" s="1320"/>
      <c r="BK12" s="1320"/>
      <c r="BL12" s="1320"/>
      <c r="BM12" s="1320"/>
      <c r="BN12" s="1320"/>
      <c r="BO12" s="1320"/>
      <c r="BP12" s="1320"/>
      <c r="BQ12" s="1320"/>
      <c r="BR12" s="1320"/>
      <c r="BS12" s="1320"/>
      <c r="BT12" s="1464" t="str">
        <f>IF($B12&lt;&gt;($K12+$L12)," El número de consultas según sexo NO puede ser diferente al Total. ","")</f>
        <v/>
      </c>
      <c r="BU12" s="1347" t="str">
        <f>IF($B12=0,"",IF(($I12+$J12)=0,IF($B12="",""," No olvide escribir la columna Beneficiarios. "),""))</f>
        <v/>
      </c>
      <c r="BV12" s="1347" t="str">
        <f>IF($B12&lt;($I12+$J12)," El número de Beneficiarios NO puede ser mayor que el Total. ","")</f>
        <v/>
      </c>
      <c r="BW12" s="1347" t="str">
        <f>IF($B12&lt;($AE12+$AF12)," Seccion A.2 NO puede ser mayor que sección A.1. ","")</f>
        <v/>
      </c>
      <c r="BX12" s="1347" t="str">
        <f>IF($B12&lt;($AH12+$AI12)," Seccion A.3 NO puede ser mayor que sección A.1. ","")</f>
        <v/>
      </c>
      <c r="BY12" s="1347" t="str">
        <f>IF($B12&gt;=($M12+$Q12),"","El total de Consulta Nuevas NO debe ser MAYOR que el total de las Consultas Médicas. ")</f>
        <v/>
      </c>
      <c r="BZ12" s="1465" t="str">
        <f>IF(AND($N12+$R12&lt;&gt;0,OR($U12="",$V12="")),"No  olvide registrar datos en Pertinencia. ","")</f>
        <v/>
      </c>
      <c r="CA12" s="1338"/>
      <c r="CB12" s="1467">
        <f>IF($B12&lt;&gt;($K12+$L12),1,0)</f>
        <v>0</v>
      </c>
      <c r="CC12" s="1467">
        <f>IF($B12&lt;($I12+$J12),1,0)</f>
        <v>0</v>
      </c>
      <c r="CD12" s="1467">
        <f>IF($B12&lt;($AE12+$AF12),1,0)</f>
        <v>0</v>
      </c>
      <c r="CE12" s="1467">
        <f>IF($B12&lt;($AH12+$AI12),1,0)</f>
        <v>0</v>
      </c>
      <c r="CF12" s="1467">
        <f>IF($B12&gt;=($M12+$Q12),0,1)</f>
        <v>0</v>
      </c>
      <c r="CG12" s="1467">
        <f>IF($B12=0,"",IF(($I12+$J12)=0,IF($B12="","",1),0))</f>
        <v>0</v>
      </c>
      <c r="CH12" s="1467">
        <f>IF(AND($N12+$R12&lt;&gt;0,OR($U12="",$V12="")),1,0)</f>
        <v>0</v>
      </c>
      <c r="DC12" s="1334"/>
      <c r="DD12" s="1334"/>
    </row>
    <row r="13" spans="1:108" s="1322" customFormat="1" ht="11.25" x14ac:dyDescent="0.15">
      <c r="A13" s="1344" t="s">
        <v>47</v>
      </c>
      <c r="B13" s="1431">
        <f t="shared" ref="B13:B56" si="1">SUM(C13:H13)</f>
        <v>205</v>
      </c>
      <c r="C13" s="1393"/>
      <c r="D13" s="1420">
        <v>1</v>
      </c>
      <c r="E13" s="1420">
        <v>7</v>
      </c>
      <c r="F13" s="1420">
        <v>6</v>
      </c>
      <c r="G13" s="1395">
        <v>124</v>
      </c>
      <c r="H13" s="1395">
        <v>67</v>
      </c>
      <c r="I13" s="1393">
        <v>1</v>
      </c>
      <c r="J13" s="1390">
        <v>204</v>
      </c>
      <c r="K13" s="1393">
        <v>67</v>
      </c>
      <c r="L13" s="1390">
        <v>138</v>
      </c>
      <c r="M13" s="1419">
        <f t="shared" ref="M13:M56" si="2">SUM(N13:P13)</f>
        <v>0</v>
      </c>
      <c r="N13" s="1393"/>
      <c r="O13" s="1394"/>
      <c r="P13" s="1390"/>
      <c r="Q13" s="1433">
        <f t="shared" ref="Q13:Q56" si="3">SUM(R13:T13)</f>
        <v>85</v>
      </c>
      <c r="R13" s="1393">
        <v>54</v>
      </c>
      <c r="S13" s="1394">
        <v>31</v>
      </c>
      <c r="T13" s="1390"/>
      <c r="U13" s="1393">
        <v>27</v>
      </c>
      <c r="V13" s="1427">
        <v>0</v>
      </c>
      <c r="W13" s="1393"/>
      <c r="X13" s="1390">
        <v>25</v>
      </c>
      <c r="Y13" s="1427">
        <v>1</v>
      </c>
      <c r="Z13" s="1441"/>
      <c r="AA13" s="1390">
        <v>25</v>
      </c>
      <c r="AB13" s="1441"/>
      <c r="AC13" s="1390">
        <v>9</v>
      </c>
      <c r="AD13" s="1442"/>
      <c r="AE13" s="1387"/>
      <c r="AF13" s="1387"/>
      <c r="AG13" s="1442"/>
      <c r="AH13" s="1387"/>
      <c r="AI13" s="1387"/>
      <c r="AJ13" s="1449"/>
      <c r="AK13" s="1436"/>
      <c r="AL13" s="1432"/>
      <c r="AM13" s="1450"/>
      <c r="AN13" s="1406"/>
      <c r="AO13" s="1449"/>
      <c r="AP13" s="1453"/>
      <c r="AQ13" s="1454"/>
      <c r="AR13" s="1459" t="str">
        <f t="shared" si="0"/>
        <v xml:space="preserve"> </v>
      </c>
      <c r="AS13" s="1320"/>
      <c r="AT13" s="1320"/>
      <c r="AU13" s="1320"/>
      <c r="AV13" s="1320"/>
      <c r="BJ13" s="1320"/>
      <c r="BK13" s="1320"/>
      <c r="BL13" s="1320"/>
      <c r="BM13" s="1320"/>
      <c r="BN13" s="1320"/>
      <c r="BO13" s="1320"/>
      <c r="BP13" s="1320"/>
      <c r="BQ13" s="1320"/>
      <c r="BR13" s="1320"/>
      <c r="BS13" s="1320"/>
      <c r="BT13" s="1464" t="str">
        <f t="shared" ref="BT13:BT57" si="4">IF($B13&lt;&gt;($K13+$L13)," El número de consultas según sexo NO puede ser diferente al Total. ","")</f>
        <v/>
      </c>
      <c r="BU13" s="1464" t="str">
        <f t="shared" ref="BU13:BU57" si="5">IF($B13=0,"",IF(($I13+$J13)=0,IF($B13="",""," No olvide escribir la columna Beneficiarios. "),""))</f>
        <v/>
      </c>
      <c r="BV13" s="1464" t="str">
        <f t="shared" ref="BV13:BV57" si="6">IF($B13&lt;($I13+$J13)," El número de Beneficiarios NO puede ser mayor que el Total. ","")</f>
        <v/>
      </c>
      <c r="BW13" s="1464" t="str">
        <f t="shared" ref="BW13:BW57" si="7">IF($B13&lt;($AE13+$AF13)," Seccion A.2 NO puede ser mayor que sección A.1. ","")</f>
        <v/>
      </c>
      <c r="BX13" s="1464" t="str">
        <f t="shared" ref="BX13:BX57" si="8">IF($B13&lt;($AH13+$AI13)," Seccion A.3 NO puede ser mayor que sección A.1. ","")</f>
        <v/>
      </c>
      <c r="BY13" s="1464" t="str">
        <f t="shared" ref="BY13:BY57" si="9">IF($B13&gt;=($M13+$Q13),"","El total de Consulta Nuevas NO debe ser MAYOR que el total de las Consultas Médicas. ")</f>
        <v/>
      </c>
      <c r="BZ13" s="1342" t="str">
        <f t="shared" ref="BZ13:BZ57" si="10">IF(AND($N13+$R13&lt;&gt;0,OR($U13="",$V13="")),"No  olvide registrar datos en Pertinencia. ","")</f>
        <v/>
      </c>
      <c r="CA13" s="1338"/>
      <c r="CB13" s="1467">
        <f t="shared" ref="CB13:CB57" si="11">IF($B13&lt;&gt;($K13+$L13),1,0)</f>
        <v>0</v>
      </c>
      <c r="CC13" s="1467">
        <f t="shared" ref="CC13:CC57" si="12">IF($B13&lt;($I13+$J13),1,0)</f>
        <v>0</v>
      </c>
      <c r="CD13" s="1467">
        <f t="shared" ref="CD13:CD57" si="13">IF($B13&lt;($AE13+$AF13),1,0)</f>
        <v>0</v>
      </c>
      <c r="CE13" s="1467">
        <f t="shared" ref="CE13:CE57" si="14">IF($B13&lt;($AH13+$AI13),1,0)</f>
        <v>0</v>
      </c>
      <c r="CF13" s="1467">
        <f t="shared" ref="CF13:CF57" si="15">IF($B13&gt;=($M13+$Q13),0,1)</f>
        <v>0</v>
      </c>
      <c r="CG13" s="1467">
        <f t="shared" ref="CG13:CG57" si="16">IF($B13=0,"",IF(($I13+$J13)=0,IF($B13="","",1),0))</f>
        <v>0</v>
      </c>
      <c r="CH13" s="1467">
        <f t="shared" ref="CH13:CH57" si="17">IF(AND($N13+$R13&lt;&gt;0,OR($U13="",$V13="")),1,0)</f>
        <v>0</v>
      </c>
      <c r="DC13" s="1334"/>
      <c r="DD13" s="1334"/>
    </row>
    <row r="14" spans="1:108" s="1322" customFormat="1" ht="11.25" x14ac:dyDescent="0.15">
      <c r="A14" s="1344" t="s">
        <v>48</v>
      </c>
      <c r="B14" s="1431">
        <f t="shared" si="1"/>
        <v>86</v>
      </c>
      <c r="C14" s="1393">
        <v>86</v>
      </c>
      <c r="D14" s="1402"/>
      <c r="E14" s="1402"/>
      <c r="F14" s="1402"/>
      <c r="G14" s="1435"/>
      <c r="H14" s="1435"/>
      <c r="I14" s="1393">
        <v>86</v>
      </c>
      <c r="J14" s="1403"/>
      <c r="K14" s="1393">
        <v>47</v>
      </c>
      <c r="L14" s="1390">
        <v>39</v>
      </c>
      <c r="M14" s="1419">
        <f t="shared" si="2"/>
        <v>15</v>
      </c>
      <c r="N14" s="1393"/>
      <c r="O14" s="1394">
        <v>15</v>
      </c>
      <c r="P14" s="1390"/>
      <c r="Q14" s="1401"/>
      <c r="R14" s="1401"/>
      <c r="S14" s="1402"/>
      <c r="T14" s="1403"/>
      <c r="U14" s="1401"/>
      <c r="V14" s="1443"/>
      <c r="W14" s="1393">
        <v>5</v>
      </c>
      <c r="X14" s="1403"/>
      <c r="Y14" s="1427"/>
      <c r="Z14" s="1441"/>
      <c r="AA14" s="1403"/>
      <c r="AB14" s="1441">
        <v>9</v>
      </c>
      <c r="AC14" s="1403"/>
      <c r="AD14" s="1442"/>
      <c r="AE14" s="1387"/>
      <c r="AF14" s="1387"/>
      <c r="AG14" s="1442"/>
      <c r="AH14" s="1387"/>
      <c r="AI14" s="1387"/>
      <c r="AJ14" s="1449"/>
      <c r="AK14" s="1436"/>
      <c r="AL14" s="1432"/>
      <c r="AM14" s="1450"/>
      <c r="AN14" s="1406"/>
      <c r="AO14" s="1449"/>
      <c r="AP14" s="1453"/>
      <c r="AQ14" s="1403"/>
      <c r="AR14" s="1459" t="str">
        <f>$BT14&amp;" "&amp;$BU14&amp;""&amp;$BV14&amp;""&amp;$BW14&amp;""&amp;$BX14&amp;""&amp;$BY14</f>
        <v xml:space="preserve"> </v>
      </c>
      <c r="AS14" s="1320"/>
      <c r="AT14" s="1320"/>
      <c r="AU14" s="1320"/>
      <c r="AV14" s="1320"/>
      <c r="BJ14" s="1320"/>
      <c r="BK14" s="1320"/>
      <c r="BL14" s="1320"/>
      <c r="BM14" s="1320"/>
      <c r="BN14" s="1320"/>
      <c r="BO14" s="1320"/>
      <c r="BP14" s="1320"/>
      <c r="BQ14" s="1320"/>
      <c r="BR14" s="1320"/>
      <c r="BS14" s="1320"/>
      <c r="BT14" s="1464" t="str">
        <f t="shared" si="4"/>
        <v/>
      </c>
      <c r="BU14" s="1464" t="str">
        <f t="shared" si="5"/>
        <v/>
      </c>
      <c r="BV14" s="1464" t="str">
        <f t="shared" si="6"/>
        <v/>
      </c>
      <c r="BW14" s="1464" t="str">
        <f t="shared" si="7"/>
        <v/>
      </c>
      <c r="BX14" s="1464" t="str">
        <f t="shared" si="8"/>
        <v/>
      </c>
      <c r="BY14" s="1464" t="str">
        <f>IF($B14&gt;=($M14+$Q14),"","El total de Consulta Nuevas NO debe ser MAYOR que el total de las Consultas Médicas. ")</f>
        <v/>
      </c>
      <c r="BZ14" s="1338"/>
      <c r="CA14" s="1338"/>
      <c r="CB14" s="1467">
        <f t="shared" si="11"/>
        <v>0</v>
      </c>
      <c r="CC14" s="1467">
        <f t="shared" si="12"/>
        <v>0</v>
      </c>
      <c r="CD14" s="1467">
        <f t="shared" si="13"/>
        <v>0</v>
      </c>
      <c r="CE14" s="1467">
        <f t="shared" si="14"/>
        <v>0</v>
      </c>
      <c r="CF14" s="1467">
        <f t="shared" si="15"/>
        <v>0</v>
      </c>
      <c r="CG14" s="1467">
        <f t="shared" si="16"/>
        <v>0</v>
      </c>
      <c r="CH14" s="1341"/>
      <c r="DC14" s="1334"/>
      <c r="DD14" s="1334"/>
    </row>
    <row r="15" spans="1:108" s="1322" customFormat="1" ht="11.25" x14ac:dyDescent="0.15">
      <c r="A15" s="1344" t="s">
        <v>49</v>
      </c>
      <c r="B15" s="1431">
        <f t="shared" si="1"/>
        <v>0</v>
      </c>
      <c r="C15" s="1393"/>
      <c r="D15" s="1394"/>
      <c r="E15" s="1394"/>
      <c r="F15" s="1394"/>
      <c r="G15" s="1395"/>
      <c r="H15" s="1395"/>
      <c r="I15" s="1393"/>
      <c r="J15" s="1390"/>
      <c r="K15" s="1393"/>
      <c r="L15" s="1390"/>
      <c r="M15" s="1419">
        <f t="shared" si="2"/>
        <v>0</v>
      </c>
      <c r="N15" s="1393"/>
      <c r="O15" s="1394"/>
      <c r="P15" s="1390"/>
      <c r="Q15" s="1433">
        <f t="shared" si="3"/>
        <v>0</v>
      </c>
      <c r="R15" s="1393"/>
      <c r="S15" s="1394"/>
      <c r="T15" s="1390"/>
      <c r="U15" s="1393"/>
      <c r="V15" s="1427"/>
      <c r="W15" s="1393"/>
      <c r="X15" s="1390"/>
      <c r="Y15" s="1427"/>
      <c r="Z15" s="1441"/>
      <c r="AA15" s="1390"/>
      <c r="AB15" s="1441"/>
      <c r="AC15" s="1390"/>
      <c r="AD15" s="1442"/>
      <c r="AE15" s="1387"/>
      <c r="AF15" s="1387"/>
      <c r="AG15" s="1442"/>
      <c r="AH15" s="1387"/>
      <c r="AI15" s="1387"/>
      <c r="AJ15" s="1449"/>
      <c r="AK15" s="1436"/>
      <c r="AL15" s="1432"/>
      <c r="AM15" s="1450"/>
      <c r="AN15" s="1406"/>
      <c r="AO15" s="1449"/>
      <c r="AP15" s="1453"/>
      <c r="AQ15" s="1454"/>
      <c r="AR15" s="1459" t="str">
        <f t="shared" si="0"/>
        <v xml:space="preserve"> </v>
      </c>
      <c r="AS15" s="1320"/>
      <c r="AT15" s="1320"/>
      <c r="AU15" s="1320"/>
      <c r="AV15" s="1320"/>
      <c r="BJ15" s="1320"/>
      <c r="BK15" s="1320"/>
      <c r="BL15" s="1320"/>
      <c r="BM15" s="1320"/>
      <c r="BN15" s="1320"/>
      <c r="BO15" s="1320"/>
      <c r="BP15" s="1320"/>
      <c r="BQ15" s="1320"/>
      <c r="BR15" s="1320"/>
      <c r="BS15" s="1320"/>
      <c r="BT15" s="1464" t="str">
        <f t="shared" si="4"/>
        <v/>
      </c>
      <c r="BU15" s="1464" t="str">
        <f t="shared" si="5"/>
        <v/>
      </c>
      <c r="BV15" s="1464" t="str">
        <f t="shared" si="6"/>
        <v/>
      </c>
      <c r="BW15" s="1464" t="str">
        <f t="shared" si="7"/>
        <v/>
      </c>
      <c r="BX15" s="1464" t="str">
        <f t="shared" si="8"/>
        <v/>
      </c>
      <c r="BY15" s="1464" t="str">
        <f t="shared" si="9"/>
        <v/>
      </c>
      <c r="BZ15" s="1342" t="str">
        <f t="shared" si="10"/>
        <v/>
      </c>
      <c r="CA15" s="1338"/>
      <c r="CB15" s="1467">
        <f t="shared" si="11"/>
        <v>0</v>
      </c>
      <c r="CC15" s="1467">
        <f t="shared" si="12"/>
        <v>0</v>
      </c>
      <c r="CD15" s="1467">
        <f t="shared" si="13"/>
        <v>0</v>
      </c>
      <c r="CE15" s="1467">
        <f t="shared" si="14"/>
        <v>0</v>
      </c>
      <c r="CF15" s="1467">
        <f t="shared" si="15"/>
        <v>0</v>
      </c>
      <c r="CG15" s="1467" t="str">
        <f t="shared" si="16"/>
        <v/>
      </c>
      <c r="CH15" s="1467">
        <f t="shared" si="17"/>
        <v>0</v>
      </c>
      <c r="DC15" s="1334"/>
      <c r="DD15" s="1334"/>
    </row>
    <row r="16" spans="1:108" s="1322" customFormat="1" ht="11.25" x14ac:dyDescent="0.15">
      <c r="A16" s="1344" t="s">
        <v>50</v>
      </c>
      <c r="B16" s="1431">
        <f t="shared" si="1"/>
        <v>285</v>
      </c>
      <c r="C16" s="1393">
        <v>52</v>
      </c>
      <c r="D16" s="1394">
        <v>6</v>
      </c>
      <c r="E16" s="1394"/>
      <c r="F16" s="1394"/>
      <c r="G16" s="1395">
        <v>85</v>
      </c>
      <c r="H16" s="1395">
        <v>142</v>
      </c>
      <c r="I16" s="1393">
        <v>58</v>
      </c>
      <c r="J16" s="1390">
        <v>227</v>
      </c>
      <c r="K16" s="1393">
        <v>133</v>
      </c>
      <c r="L16" s="1390">
        <v>152</v>
      </c>
      <c r="M16" s="1419">
        <f t="shared" si="2"/>
        <v>18</v>
      </c>
      <c r="N16" s="1393">
        <v>3</v>
      </c>
      <c r="O16" s="1394">
        <v>15</v>
      </c>
      <c r="P16" s="1390"/>
      <c r="Q16" s="1433">
        <f t="shared" si="3"/>
        <v>19</v>
      </c>
      <c r="R16" s="1393">
        <v>8</v>
      </c>
      <c r="S16" s="1394">
        <v>11</v>
      </c>
      <c r="T16" s="1390"/>
      <c r="U16" s="1393">
        <v>8</v>
      </c>
      <c r="V16" s="1427">
        <v>0</v>
      </c>
      <c r="W16" s="1393">
        <v>7</v>
      </c>
      <c r="X16" s="1390">
        <v>41</v>
      </c>
      <c r="Y16" s="1427">
        <v>278</v>
      </c>
      <c r="Z16" s="1441"/>
      <c r="AA16" s="1390">
        <v>14</v>
      </c>
      <c r="AB16" s="1441">
        <v>2</v>
      </c>
      <c r="AC16" s="1390">
        <v>8</v>
      </c>
      <c r="AD16" s="1442"/>
      <c r="AE16" s="1387">
        <v>58</v>
      </c>
      <c r="AF16" s="1387"/>
      <c r="AG16" s="1442"/>
      <c r="AH16" s="1387"/>
      <c r="AI16" s="1387"/>
      <c r="AJ16" s="1449"/>
      <c r="AK16" s="1436"/>
      <c r="AL16" s="1432"/>
      <c r="AM16" s="1450"/>
      <c r="AN16" s="1406"/>
      <c r="AO16" s="1449"/>
      <c r="AP16" s="1453"/>
      <c r="AQ16" s="1454"/>
      <c r="AR16" s="1459" t="str">
        <f t="shared" si="0"/>
        <v xml:space="preserve"> </v>
      </c>
      <c r="AS16" s="1320"/>
      <c r="AT16" s="1320"/>
      <c r="AU16" s="1320"/>
      <c r="AV16" s="1320"/>
      <c r="BJ16" s="1320"/>
      <c r="BK16" s="1320"/>
      <c r="BL16" s="1320"/>
      <c r="BM16" s="1320"/>
      <c r="BN16" s="1320"/>
      <c r="BO16" s="1320"/>
      <c r="BP16" s="1320"/>
      <c r="BQ16" s="1320"/>
      <c r="BR16" s="1320"/>
      <c r="BS16" s="1320"/>
      <c r="BT16" s="1464" t="str">
        <f t="shared" si="4"/>
        <v/>
      </c>
      <c r="BU16" s="1464" t="str">
        <f t="shared" si="5"/>
        <v/>
      </c>
      <c r="BV16" s="1464" t="str">
        <f t="shared" si="6"/>
        <v/>
      </c>
      <c r="BW16" s="1464" t="str">
        <f t="shared" si="7"/>
        <v/>
      </c>
      <c r="BX16" s="1464" t="str">
        <f t="shared" si="8"/>
        <v/>
      </c>
      <c r="BY16" s="1464" t="str">
        <f t="shared" si="9"/>
        <v/>
      </c>
      <c r="BZ16" s="1342" t="str">
        <f t="shared" si="10"/>
        <v/>
      </c>
      <c r="CA16" s="1338"/>
      <c r="CB16" s="1467">
        <f t="shared" si="11"/>
        <v>0</v>
      </c>
      <c r="CC16" s="1467">
        <f t="shared" si="12"/>
        <v>0</v>
      </c>
      <c r="CD16" s="1467">
        <f t="shared" si="13"/>
        <v>0</v>
      </c>
      <c r="CE16" s="1467">
        <f t="shared" si="14"/>
        <v>0</v>
      </c>
      <c r="CF16" s="1467">
        <f t="shared" si="15"/>
        <v>0</v>
      </c>
      <c r="CG16" s="1467">
        <f t="shared" si="16"/>
        <v>0</v>
      </c>
      <c r="CH16" s="1467">
        <f t="shared" si="17"/>
        <v>0</v>
      </c>
      <c r="DC16" s="1334"/>
      <c r="DD16" s="1334"/>
    </row>
    <row r="17" spans="1:108" s="1322" customFormat="1" ht="11.25" x14ac:dyDescent="0.15">
      <c r="A17" s="1344" t="s">
        <v>51</v>
      </c>
      <c r="B17" s="1431">
        <f t="shared" si="1"/>
        <v>0</v>
      </c>
      <c r="C17" s="1393"/>
      <c r="D17" s="1394"/>
      <c r="E17" s="1394"/>
      <c r="F17" s="1394"/>
      <c r="G17" s="1395"/>
      <c r="H17" s="1395"/>
      <c r="I17" s="1393"/>
      <c r="J17" s="1390"/>
      <c r="K17" s="1393"/>
      <c r="L17" s="1390"/>
      <c r="M17" s="1419">
        <f t="shared" si="2"/>
        <v>0</v>
      </c>
      <c r="N17" s="1393"/>
      <c r="O17" s="1394"/>
      <c r="P17" s="1390"/>
      <c r="Q17" s="1433">
        <f t="shared" si="3"/>
        <v>0</v>
      </c>
      <c r="R17" s="1393"/>
      <c r="S17" s="1394"/>
      <c r="T17" s="1390"/>
      <c r="U17" s="1393"/>
      <c r="V17" s="1427"/>
      <c r="W17" s="1393"/>
      <c r="X17" s="1390"/>
      <c r="Y17" s="1427"/>
      <c r="Z17" s="1441"/>
      <c r="AA17" s="1390"/>
      <c r="AB17" s="1441"/>
      <c r="AC17" s="1390"/>
      <c r="AD17" s="1442"/>
      <c r="AE17" s="1387"/>
      <c r="AF17" s="1387"/>
      <c r="AG17" s="1442"/>
      <c r="AH17" s="1387"/>
      <c r="AI17" s="1387"/>
      <c r="AJ17" s="1449"/>
      <c r="AK17" s="1436"/>
      <c r="AL17" s="1432"/>
      <c r="AM17" s="1450"/>
      <c r="AN17" s="1406"/>
      <c r="AO17" s="1449"/>
      <c r="AP17" s="1453"/>
      <c r="AQ17" s="1454"/>
      <c r="AR17" s="1459" t="str">
        <f t="shared" si="0"/>
        <v xml:space="preserve"> </v>
      </c>
      <c r="AS17" s="1320"/>
      <c r="AT17" s="1320"/>
      <c r="AU17" s="1320"/>
      <c r="AV17" s="1320"/>
      <c r="BJ17" s="1320"/>
      <c r="BK17" s="1320"/>
      <c r="BL17" s="1320"/>
      <c r="BM17" s="1320"/>
      <c r="BN17" s="1320"/>
      <c r="BO17" s="1320"/>
      <c r="BP17" s="1320"/>
      <c r="BQ17" s="1320"/>
      <c r="BR17" s="1320"/>
      <c r="BS17" s="1320"/>
      <c r="BT17" s="1464" t="str">
        <f t="shared" si="4"/>
        <v/>
      </c>
      <c r="BU17" s="1464" t="str">
        <f t="shared" si="5"/>
        <v/>
      </c>
      <c r="BV17" s="1464" t="str">
        <f t="shared" si="6"/>
        <v/>
      </c>
      <c r="BW17" s="1464" t="str">
        <f t="shared" si="7"/>
        <v/>
      </c>
      <c r="BX17" s="1464" t="str">
        <f t="shared" si="8"/>
        <v/>
      </c>
      <c r="BY17" s="1464" t="str">
        <f t="shared" si="9"/>
        <v/>
      </c>
      <c r="BZ17" s="1342" t="str">
        <f t="shared" si="10"/>
        <v/>
      </c>
      <c r="CA17" s="1338"/>
      <c r="CB17" s="1467">
        <f t="shared" si="11"/>
        <v>0</v>
      </c>
      <c r="CC17" s="1467">
        <f t="shared" si="12"/>
        <v>0</v>
      </c>
      <c r="CD17" s="1467">
        <f t="shared" si="13"/>
        <v>0</v>
      </c>
      <c r="CE17" s="1467">
        <f t="shared" si="14"/>
        <v>0</v>
      </c>
      <c r="CF17" s="1467">
        <f t="shared" si="15"/>
        <v>0</v>
      </c>
      <c r="CG17" s="1467" t="str">
        <f t="shared" si="16"/>
        <v/>
      </c>
      <c r="CH17" s="1467">
        <f t="shared" si="17"/>
        <v>0</v>
      </c>
      <c r="DC17" s="1334"/>
      <c r="DD17" s="1334"/>
    </row>
    <row r="18" spans="1:108" s="1322" customFormat="1" ht="11.25" x14ac:dyDescent="0.15">
      <c r="A18" s="1344" t="s">
        <v>52</v>
      </c>
      <c r="B18" s="1431">
        <f t="shared" si="1"/>
        <v>27</v>
      </c>
      <c r="C18" s="1393"/>
      <c r="D18" s="1394"/>
      <c r="E18" s="1394"/>
      <c r="F18" s="1394"/>
      <c r="G18" s="1395">
        <v>13</v>
      </c>
      <c r="H18" s="1395">
        <v>14</v>
      </c>
      <c r="I18" s="1393"/>
      <c r="J18" s="1390">
        <v>27</v>
      </c>
      <c r="K18" s="1393">
        <v>15</v>
      </c>
      <c r="L18" s="1390">
        <v>12</v>
      </c>
      <c r="M18" s="1419">
        <f t="shared" si="2"/>
        <v>0</v>
      </c>
      <c r="N18" s="1393"/>
      <c r="O18" s="1394"/>
      <c r="P18" s="1390"/>
      <c r="Q18" s="1433">
        <f t="shared" si="3"/>
        <v>26</v>
      </c>
      <c r="R18" s="1393"/>
      <c r="S18" s="1394">
        <v>26</v>
      </c>
      <c r="T18" s="1390"/>
      <c r="U18" s="1393">
        <v>0</v>
      </c>
      <c r="V18" s="1427">
        <v>0</v>
      </c>
      <c r="W18" s="1393"/>
      <c r="X18" s="1390">
        <v>9</v>
      </c>
      <c r="Y18" s="1427"/>
      <c r="Z18" s="1441"/>
      <c r="AA18" s="1390"/>
      <c r="AB18" s="1441"/>
      <c r="AC18" s="1390">
        <v>4</v>
      </c>
      <c r="AD18" s="1442"/>
      <c r="AE18" s="1387"/>
      <c r="AF18" s="1387"/>
      <c r="AG18" s="1442"/>
      <c r="AH18" s="1387"/>
      <c r="AI18" s="1387"/>
      <c r="AJ18" s="1449"/>
      <c r="AK18" s="1436"/>
      <c r="AL18" s="1432"/>
      <c r="AM18" s="1450"/>
      <c r="AN18" s="1406"/>
      <c r="AO18" s="1449"/>
      <c r="AP18" s="1453"/>
      <c r="AQ18" s="1454"/>
      <c r="AR18" s="1459" t="str">
        <f t="shared" si="0"/>
        <v xml:space="preserve"> </v>
      </c>
      <c r="AS18" s="1320"/>
      <c r="AT18" s="1320"/>
      <c r="AU18" s="1320"/>
      <c r="AV18" s="1320"/>
      <c r="BJ18" s="1320"/>
      <c r="BK18" s="1320"/>
      <c r="BL18" s="1320"/>
      <c r="BM18" s="1320"/>
      <c r="BN18" s="1320"/>
      <c r="BO18" s="1320"/>
      <c r="BP18" s="1320"/>
      <c r="BQ18" s="1320"/>
      <c r="BR18" s="1320"/>
      <c r="BS18" s="1320"/>
      <c r="BT18" s="1464" t="str">
        <f t="shared" si="4"/>
        <v/>
      </c>
      <c r="BU18" s="1464" t="str">
        <f t="shared" si="5"/>
        <v/>
      </c>
      <c r="BV18" s="1464" t="str">
        <f t="shared" si="6"/>
        <v/>
      </c>
      <c r="BW18" s="1464" t="str">
        <f t="shared" si="7"/>
        <v/>
      </c>
      <c r="BX18" s="1464" t="str">
        <f t="shared" si="8"/>
        <v/>
      </c>
      <c r="BY18" s="1464" t="str">
        <f t="shared" si="9"/>
        <v/>
      </c>
      <c r="BZ18" s="1342" t="str">
        <f t="shared" si="10"/>
        <v/>
      </c>
      <c r="CA18" s="1338"/>
      <c r="CB18" s="1467">
        <f t="shared" si="11"/>
        <v>0</v>
      </c>
      <c r="CC18" s="1467">
        <f t="shared" si="12"/>
        <v>0</v>
      </c>
      <c r="CD18" s="1467">
        <f t="shared" si="13"/>
        <v>0</v>
      </c>
      <c r="CE18" s="1467">
        <f t="shared" si="14"/>
        <v>0</v>
      </c>
      <c r="CF18" s="1467">
        <f t="shared" si="15"/>
        <v>0</v>
      </c>
      <c r="CG18" s="1467">
        <f t="shared" si="16"/>
        <v>0</v>
      </c>
      <c r="CH18" s="1467">
        <f t="shared" si="17"/>
        <v>0</v>
      </c>
      <c r="DC18" s="1334"/>
      <c r="DD18" s="1334"/>
    </row>
    <row r="19" spans="1:108" s="1322" customFormat="1" ht="11.25" x14ac:dyDescent="0.15">
      <c r="A19" s="1344" t="s">
        <v>53</v>
      </c>
      <c r="B19" s="1431">
        <f t="shared" si="1"/>
        <v>0</v>
      </c>
      <c r="C19" s="1393"/>
      <c r="D19" s="1394"/>
      <c r="E19" s="1394"/>
      <c r="F19" s="1394"/>
      <c r="G19" s="1395"/>
      <c r="H19" s="1395"/>
      <c r="I19" s="1393"/>
      <c r="J19" s="1390"/>
      <c r="K19" s="1393"/>
      <c r="L19" s="1390"/>
      <c r="M19" s="1419">
        <f t="shared" si="2"/>
        <v>0</v>
      </c>
      <c r="N19" s="1393"/>
      <c r="O19" s="1394"/>
      <c r="P19" s="1390"/>
      <c r="Q19" s="1433">
        <f t="shared" si="3"/>
        <v>0</v>
      </c>
      <c r="R19" s="1393"/>
      <c r="S19" s="1394"/>
      <c r="T19" s="1390"/>
      <c r="U19" s="1401"/>
      <c r="V19" s="1443"/>
      <c r="W19" s="1393"/>
      <c r="X19" s="1390"/>
      <c r="Y19" s="1427"/>
      <c r="Z19" s="1441"/>
      <c r="AA19" s="1390"/>
      <c r="AB19" s="1441"/>
      <c r="AC19" s="1390"/>
      <c r="AD19" s="1442"/>
      <c r="AE19" s="1387"/>
      <c r="AF19" s="1387"/>
      <c r="AG19" s="1442"/>
      <c r="AH19" s="1387"/>
      <c r="AI19" s="1387"/>
      <c r="AJ19" s="1449"/>
      <c r="AK19" s="1436"/>
      <c r="AL19" s="1432"/>
      <c r="AM19" s="1450"/>
      <c r="AN19" s="1406"/>
      <c r="AO19" s="1449"/>
      <c r="AP19" s="1453"/>
      <c r="AQ19" s="1454"/>
      <c r="AR19" s="1459" t="str">
        <f>$BT19&amp;" "&amp;$BU19&amp;""&amp;$BV19&amp;""&amp;$BW19&amp;""&amp;$BX19&amp;""&amp;$BY19</f>
        <v xml:space="preserve"> </v>
      </c>
      <c r="AS19" s="1320"/>
      <c r="AT19" s="1320"/>
      <c r="AU19" s="1320"/>
      <c r="AV19" s="1320"/>
      <c r="BJ19" s="1320"/>
      <c r="BK19" s="1320"/>
      <c r="BL19" s="1320"/>
      <c r="BM19" s="1320"/>
      <c r="BN19" s="1320"/>
      <c r="BO19" s="1320"/>
      <c r="BP19" s="1320"/>
      <c r="BQ19" s="1320"/>
      <c r="BR19" s="1320"/>
      <c r="BS19" s="1320"/>
      <c r="BT19" s="1464" t="str">
        <f t="shared" si="4"/>
        <v/>
      </c>
      <c r="BU19" s="1464" t="str">
        <f t="shared" si="5"/>
        <v/>
      </c>
      <c r="BV19" s="1464" t="str">
        <f t="shared" si="6"/>
        <v/>
      </c>
      <c r="BW19" s="1464" t="str">
        <f t="shared" si="7"/>
        <v/>
      </c>
      <c r="BX19" s="1464" t="str">
        <f t="shared" si="8"/>
        <v/>
      </c>
      <c r="BY19" s="1464" t="str">
        <f t="shared" si="9"/>
        <v/>
      </c>
      <c r="BZ19" s="1338"/>
      <c r="CA19" s="1338"/>
      <c r="CB19" s="1467">
        <f t="shared" si="11"/>
        <v>0</v>
      </c>
      <c r="CC19" s="1467">
        <f t="shared" si="12"/>
        <v>0</v>
      </c>
      <c r="CD19" s="1467">
        <f t="shared" si="13"/>
        <v>0</v>
      </c>
      <c r="CE19" s="1467">
        <f t="shared" si="14"/>
        <v>0</v>
      </c>
      <c r="CF19" s="1467">
        <f t="shared" si="15"/>
        <v>0</v>
      </c>
      <c r="CG19" s="1467" t="str">
        <f t="shared" si="16"/>
        <v/>
      </c>
      <c r="CH19" s="1341"/>
      <c r="DC19" s="1334"/>
      <c r="DD19" s="1334"/>
    </row>
    <row r="20" spans="1:108" s="1322" customFormat="1" ht="11.25" x14ac:dyDescent="0.15">
      <c r="A20" s="1344" t="s">
        <v>54</v>
      </c>
      <c r="B20" s="1431">
        <f t="shared" si="1"/>
        <v>0</v>
      </c>
      <c r="C20" s="1393"/>
      <c r="D20" s="1394"/>
      <c r="E20" s="1394"/>
      <c r="F20" s="1394"/>
      <c r="G20" s="1395"/>
      <c r="H20" s="1395"/>
      <c r="I20" s="1393"/>
      <c r="J20" s="1390"/>
      <c r="K20" s="1393"/>
      <c r="L20" s="1390"/>
      <c r="M20" s="1419">
        <f t="shared" si="2"/>
        <v>0</v>
      </c>
      <c r="N20" s="1393"/>
      <c r="O20" s="1394"/>
      <c r="P20" s="1390"/>
      <c r="Q20" s="1433">
        <f t="shared" si="3"/>
        <v>0</v>
      </c>
      <c r="R20" s="1393"/>
      <c r="S20" s="1394"/>
      <c r="T20" s="1390"/>
      <c r="U20" s="1393"/>
      <c r="V20" s="1427"/>
      <c r="W20" s="1393"/>
      <c r="X20" s="1390"/>
      <c r="Y20" s="1427"/>
      <c r="Z20" s="1441"/>
      <c r="AA20" s="1390"/>
      <c r="AB20" s="1441"/>
      <c r="AC20" s="1390"/>
      <c r="AD20" s="1442"/>
      <c r="AE20" s="1387"/>
      <c r="AF20" s="1387"/>
      <c r="AG20" s="1442"/>
      <c r="AH20" s="1387"/>
      <c r="AI20" s="1387"/>
      <c r="AJ20" s="1449"/>
      <c r="AK20" s="1436"/>
      <c r="AL20" s="1432"/>
      <c r="AM20" s="1450"/>
      <c r="AN20" s="1406"/>
      <c r="AO20" s="1449"/>
      <c r="AP20" s="1453"/>
      <c r="AQ20" s="1454"/>
      <c r="AR20" s="1459" t="str">
        <f t="shared" si="0"/>
        <v xml:space="preserve"> </v>
      </c>
      <c r="AS20" s="1320"/>
      <c r="AT20" s="1320"/>
      <c r="AU20" s="1320"/>
      <c r="AV20" s="1320"/>
      <c r="BJ20" s="1320"/>
      <c r="BK20" s="1320"/>
      <c r="BL20" s="1320"/>
      <c r="BM20" s="1320"/>
      <c r="BN20" s="1320"/>
      <c r="BO20" s="1320"/>
      <c r="BP20" s="1320"/>
      <c r="BQ20" s="1320"/>
      <c r="BR20" s="1320"/>
      <c r="BS20" s="1320"/>
      <c r="BT20" s="1464" t="str">
        <f t="shared" si="4"/>
        <v/>
      </c>
      <c r="BU20" s="1464" t="str">
        <f t="shared" si="5"/>
        <v/>
      </c>
      <c r="BV20" s="1464" t="str">
        <f t="shared" si="6"/>
        <v/>
      </c>
      <c r="BW20" s="1464" t="str">
        <f t="shared" si="7"/>
        <v/>
      </c>
      <c r="BX20" s="1464" t="str">
        <f t="shared" si="8"/>
        <v/>
      </c>
      <c r="BY20" s="1464" t="str">
        <f t="shared" si="9"/>
        <v/>
      </c>
      <c r="BZ20" s="1342" t="str">
        <f t="shared" si="10"/>
        <v/>
      </c>
      <c r="CA20" s="1338"/>
      <c r="CB20" s="1467">
        <f t="shared" si="11"/>
        <v>0</v>
      </c>
      <c r="CC20" s="1467">
        <f t="shared" si="12"/>
        <v>0</v>
      </c>
      <c r="CD20" s="1467">
        <f t="shared" si="13"/>
        <v>0</v>
      </c>
      <c r="CE20" s="1467">
        <f t="shared" si="14"/>
        <v>0</v>
      </c>
      <c r="CF20" s="1467">
        <f t="shared" si="15"/>
        <v>0</v>
      </c>
      <c r="CG20" s="1467" t="str">
        <f t="shared" si="16"/>
        <v/>
      </c>
      <c r="CH20" s="1467">
        <f t="shared" si="17"/>
        <v>0</v>
      </c>
      <c r="DC20" s="1334"/>
      <c r="DD20" s="1334"/>
    </row>
    <row r="21" spans="1:108" s="1322" customFormat="1" ht="11.25" x14ac:dyDescent="0.15">
      <c r="A21" s="1344" t="s">
        <v>55</v>
      </c>
      <c r="B21" s="1431">
        <f t="shared" si="1"/>
        <v>0</v>
      </c>
      <c r="C21" s="1393"/>
      <c r="D21" s="1394"/>
      <c r="E21" s="1394"/>
      <c r="F21" s="1394"/>
      <c r="G21" s="1395"/>
      <c r="H21" s="1395"/>
      <c r="I21" s="1393"/>
      <c r="J21" s="1390"/>
      <c r="K21" s="1393"/>
      <c r="L21" s="1390"/>
      <c r="M21" s="1419">
        <f t="shared" si="2"/>
        <v>0</v>
      </c>
      <c r="N21" s="1393"/>
      <c r="O21" s="1394"/>
      <c r="P21" s="1390"/>
      <c r="Q21" s="1433">
        <f t="shared" si="3"/>
        <v>0</v>
      </c>
      <c r="R21" s="1393"/>
      <c r="S21" s="1394"/>
      <c r="T21" s="1390"/>
      <c r="U21" s="1401"/>
      <c r="V21" s="1443"/>
      <c r="W21" s="1393"/>
      <c r="X21" s="1390"/>
      <c r="Y21" s="1427"/>
      <c r="Z21" s="1441"/>
      <c r="AA21" s="1390"/>
      <c r="AB21" s="1441"/>
      <c r="AC21" s="1390"/>
      <c r="AD21" s="1442"/>
      <c r="AE21" s="1387"/>
      <c r="AF21" s="1387"/>
      <c r="AG21" s="1442"/>
      <c r="AH21" s="1387"/>
      <c r="AI21" s="1387"/>
      <c r="AJ21" s="1449"/>
      <c r="AK21" s="1436"/>
      <c r="AL21" s="1432"/>
      <c r="AM21" s="1450"/>
      <c r="AN21" s="1406"/>
      <c r="AO21" s="1449"/>
      <c r="AP21" s="1453"/>
      <c r="AQ21" s="1454"/>
      <c r="AR21" s="1459" t="str">
        <f>$BT21&amp;" "&amp;$BU21&amp;""&amp;$BV21&amp;""&amp;$BW21&amp;""&amp;$BX21&amp;""&amp;$BY21</f>
        <v xml:space="preserve"> </v>
      </c>
      <c r="AS21" s="1320"/>
      <c r="AT21" s="1320"/>
      <c r="AU21" s="1320"/>
      <c r="AV21" s="1320"/>
      <c r="BJ21" s="1320"/>
      <c r="BK21" s="1320"/>
      <c r="BL21" s="1320"/>
      <c r="BM21" s="1320"/>
      <c r="BN21" s="1320"/>
      <c r="BO21" s="1320"/>
      <c r="BP21" s="1320"/>
      <c r="BQ21" s="1320"/>
      <c r="BR21" s="1320"/>
      <c r="BS21" s="1320"/>
      <c r="BT21" s="1464" t="str">
        <f t="shared" si="4"/>
        <v/>
      </c>
      <c r="BU21" s="1464" t="str">
        <f t="shared" si="5"/>
        <v/>
      </c>
      <c r="BV21" s="1464" t="str">
        <f t="shared" si="6"/>
        <v/>
      </c>
      <c r="BW21" s="1464" t="str">
        <f t="shared" si="7"/>
        <v/>
      </c>
      <c r="BX21" s="1464" t="str">
        <f t="shared" si="8"/>
        <v/>
      </c>
      <c r="BY21" s="1464" t="str">
        <f>IF($B21&gt;=($M21+$Q21),"","El total de Consulta Nuevas NO debe ser MAYOR que el total de las Consultas Médicas. ")</f>
        <v/>
      </c>
      <c r="BZ21" s="1338"/>
      <c r="CA21" s="1338"/>
      <c r="CB21" s="1467">
        <f t="shared" si="11"/>
        <v>0</v>
      </c>
      <c r="CC21" s="1467">
        <f t="shared" si="12"/>
        <v>0</v>
      </c>
      <c r="CD21" s="1467">
        <f t="shared" si="13"/>
        <v>0</v>
      </c>
      <c r="CE21" s="1467">
        <f t="shared" si="14"/>
        <v>0</v>
      </c>
      <c r="CF21" s="1467">
        <f t="shared" si="15"/>
        <v>0</v>
      </c>
      <c r="CG21" s="1467" t="str">
        <f t="shared" si="16"/>
        <v/>
      </c>
      <c r="CH21" s="1341"/>
      <c r="DC21" s="1334"/>
      <c r="DD21" s="1334"/>
    </row>
    <row r="22" spans="1:108" s="1322" customFormat="1" ht="11.25" x14ac:dyDescent="0.15">
      <c r="A22" s="1344" t="s">
        <v>56</v>
      </c>
      <c r="B22" s="1431">
        <f t="shared" si="1"/>
        <v>34</v>
      </c>
      <c r="C22" s="1393"/>
      <c r="D22" s="1394"/>
      <c r="E22" s="1394"/>
      <c r="F22" s="1394"/>
      <c r="G22" s="1395">
        <v>14</v>
      </c>
      <c r="H22" s="1395">
        <v>20</v>
      </c>
      <c r="I22" s="1393"/>
      <c r="J22" s="1390">
        <v>34</v>
      </c>
      <c r="K22" s="1393">
        <v>20</v>
      </c>
      <c r="L22" s="1390">
        <v>14</v>
      </c>
      <c r="M22" s="1419">
        <f t="shared" si="2"/>
        <v>0</v>
      </c>
      <c r="N22" s="1393"/>
      <c r="O22" s="1394"/>
      <c r="P22" s="1390"/>
      <c r="Q22" s="1433">
        <f t="shared" si="3"/>
        <v>16</v>
      </c>
      <c r="R22" s="1393"/>
      <c r="S22" s="1394">
        <v>16</v>
      </c>
      <c r="T22" s="1390"/>
      <c r="U22" s="1393"/>
      <c r="V22" s="1427"/>
      <c r="W22" s="1393"/>
      <c r="X22" s="1390">
        <v>3</v>
      </c>
      <c r="Y22" s="1427">
        <v>90</v>
      </c>
      <c r="Z22" s="1441"/>
      <c r="AA22" s="1390">
        <v>2</v>
      </c>
      <c r="AB22" s="1441"/>
      <c r="AC22" s="1390">
        <v>1</v>
      </c>
      <c r="AD22" s="1442"/>
      <c r="AE22" s="1387"/>
      <c r="AF22" s="1387"/>
      <c r="AG22" s="1442"/>
      <c r="AH22" s="1387"/>
      <c r="AI22" s="1387"/>
      <c r="AJ22" s="1449"/>
      <c r="AK22" s="1436"/>
      <c r="AL22" s="1432"/>
      <c r="AM22" s="1450"/>
      <c r="AN22" s="1406"/>
      <c r="AO22" s="1449"/>
      <c r="AP22" s="1453"/>
      <c r="AQ22" s="1454"/>
      <c r="AR22" s="1459" t="str">
        <f t="shared" si="0"/>
        <v xml:space="preserve"> </v>
      </c>
      <c r="AS22" s="1320"/>
      <c r="AT22" s="1320"/>
      <c r="AU22" s="1320"/>
      <c r="AV22" s="1320"/>
      <c r="BJ22" s="1320"/>
      <c r="BK22" s="1320"/>
      <c r="BL22" s="1320"/>
      <c r="BM22" s="1320"/>
      <c r="BN22" s="1320"/>
      <c r="BO22" s="1320"/>
      <c r="BP22" s="1320"/>
      <c r="BQ22" s="1320"/>
      <c r="BR22" s="1320"/>
      <c r="BS22" s="1320"/>
      <c r="BT22" s="1464" t="str">
        <f t="shared" si="4"/>
        <v/>
      </c>
      <c r="BU22" s="1464" t="str">
        <f t="shared" si="5"/>
        <v/>
      </c>
      <c r="BV22" s="1464" t="str">
        <f t="shared" si="6"/>
        <v/>
      </c>
      <c r="BW22" s="1464" t="str">
        <f t="shared" si="7"/>
        <v/>
      </c>
      <c r="BX22" s="1464" t="str">
        <f t="shared" si="8"/>
        <v/>
      </c>
      <c r="BY22" s="1464" t="str">
        <f t="shared" si="9"/>
        <v/>
      </c>
      <c r="BZ22" s="1342" t="str">
        <f>IF(AND($N22+$R22&lt;&gt;0,OR($U22="",$V22="")),"No  olvide registrar datos en Pertinencia. ","")</f>
        <v/>
      </c>
      <c r="CA22" s="1338"/>
      <c r="CB22" s="1467">
        <f t="shared" si="11"/>
        <v>0</v>
      </c>
      <c r="CC22" s="1467">
        <f t="shared" si="12"/>
        <v>0</v>
      </c>
      <c r="CD22" s="1467">
        <f t="shared" si="13"/>
        <v>0</v>
      </c>
      <c r="CE22" s="1467">
        <f t="shared" si="14"/>
        <v>0</v>
      </c>
      <c r="CF22" s="1467">
        <f t="shared" si="15"/>
        <v>0</v>
      </c>
      <c r="CG22" s="1467">
        <f t="shared" si="16"/>
        <v>0</v>
      </c>
      <c r="CH22" s="1467">
        <f>IF(AND($N22+$R22&lt;&gt;0,OR($U22="",$V22="")),1,0)</f>
        <v>0</v>
      </c>
      <c r="DC22" s="1334"/>
      <c r="DD22" s="1334"/>
    </row>
    <row r="23" spans="1:108" s="1322" customFormat="1" ht="11.25" x14ac:dyDescent="0.15">
      <c r="A23" s="1344" t="s">
        <v>57</v>
      </c>
      <c r="B23" s="1431">
        <f t="shared" si="1"/>
        <v>0</v>
      </c>
      <c r="C23" s="1393"/>
      <c r="D23" s="1394"/>
      <c r="E23" s="1394"/>
      <c r="F23" s="1394"/>
      <c r="G23" s="1395"/>
      <c r="H23" s="1395"/>
      <c r="I23" s="1393"/>
      <c r="J23" s="1390"/>
      <c r="K23" s="1393"/>
      <c r="L23" s="1390"/>
      <c r="M23" s="1419">
        <f t="shared" si="2"/>
        <v>0</v>
      </c>
      <c r="N23" s="1393"/>
      <c r="O23" s="1394"/>
      <c r="P23" s="1390"/>
      <c r="Q23" s="1433">
        <f t="shared" si="3"/>
        <v>0</v>
      </c>
      <c r="R23" s="1393"/>
      <c r="S23" s="1394"/>
      <c r="T23" s="1390"/>
      <c r="U23" s="1401"/>
      <c r="V23" s="1443"/>
      <c r="W23" s="1393"/>
      <c r="X23" s="1390"/>
      <c r="Y23" s="1427"/>
      <c r="Z23" s="1441"/>
      <c r="AA23" s="1390"/>
      <c r="AB23" s="1441"/>
      <c r="AC23" s="1390"/>
      <c r="AD23" s="1442"/>
      <c r="AE23" s="1387"/>
      <c r="AF23" s="1387"/>
      <c r="AG23" s="1442"/>
      <c r="AH23" s="1387"/>
      <c r="AI23" s="1387"/>
      <c r="AJ23" s="1449"/>
      <c r="AK23" s="1436"/>
      <c r="AL23" s="1432"/>
      <c r="AM23" s="1450"/>
      <c r="AN23" s="1406"/>
      <c r="AO23" s="1449"/>
      <c r="AP23" s="1453"/>
      <c r="AQ23" s="1454"/>
      <c r="AR23" s="1459" t="str">
        <f>$BT23&amp;" "&amp;$BU23&amp;""&amp;$BV23&amp;""&amp;$BW23&amp;""&amp;$BX23&amp;""&amp;$BY23</f>
        <v xml:space="preserve"> </v>
      </c>
      <c r="AS23" s="1320"/>
      <c r="AT23" s="1320"/>
      <c r="AU23" s="1320"/>
      <c r="AV23" s="1320"/>
      <c r="BJ23" s="1320"/>
      <c r="BK23" s="1320"/>
      <c r="BL23" s="1320"/>
      <c r="BM23" s="1320"/>
      <c r="BN23" s="1320"/>
      <c r="BO23" s="1320"/>
      <c r="BP23" s="1320"/>
      <c r="BQ23" s="1320"/>
      <c r="BR23" s="1320"/>
      <c r="BS23" s="1320"/>
      <c r="BT23" s="1464" t="str">
        <f t="shared" si="4"/>
        <v/>
      </c>
      <c r="BU23" s="1464" t="str">
        <f t="shared" si="5"/>
        <v/>
      </c>
      <c r="BV23" s="1464" t="str">
        <f t="shared" si="6"/>
        <v/>
      </c>
      <c r="BW23" s="1464" t="str">
        <f t="shared" si="7"/>
        <v/>
      </c>
      <c r="BX23" s="1464" t="str">
        <f t="shared" si="8"/>
        <v/>
      </c>
      <c r="BY23" s="1464" t="str">
        <f t="shared" si="9"/>
        <v/>
      </c>
      <c r="BZ23" s="1338"/>
      <c r="CA23" s="1338"/>
      <c r="CB23" s="1467">
        <f t="shared" si="11"/>
        <v>0</v>
      </c>
      <c r="CC23" s="1467">
        <f t="shared" si="12"/>
        <v>0</v>
      </c>
      <c r="CD23" s="1467">
        <f t="shared" si="13"/>
        <v>0</v>
      </c>
      <c r="CE23" s="1467">
        <f t="shared" si="14"/>
        <v>0</v>
      </c>
      <c r="CF23" s="1467">
        <f t="shared" si="15"/>
        <v>0</v>
      </c>
      <c r="CG23" s="1467" t="str">
        <f t="shared" si="16"/>
        <v/>
      </c>
      <c r="CH23" s="1341"/>
      <c r="DC23" s="1334"/>
      <c r="DD23" s="1334"/>
    </row>
    <row r="24" spans="1:108" s="1322" customFormat="1" ht="11.25" x14ac:dyDescent="0.15">
      <c r="A24" s="1344" t="s">
        <v>58</v>
      </c>
      <c r="B24" s="1431">
        <f t="shared" si="1"/>
        <v>0</v>
      </c>
      <c r="C24" s="1393"/>
      <c r="D24" s="1394"/>
      <c r="E24" s="1394"/>
      <c r="F24" s="1394"/>
      <c r="G24" s="1395"/>
      <c r="H24" s="1395"/>
      <c r="I24" s="1393"/>
      <c r="J24" s="1390"/>
      <c r="K24" s="1393"/>
      <c r="L24" s="1390"/>
      <c r="M24" s="1419">
        <f t="shared" si="2"/>
        <v>0</v>
      </c>
      <c r="N24" s="1393"/>
      <c r="O24" s="1394"/>
      <c r="P24" s="1390"/>
      <c r="Q24" s="1433">
        <f t="shared" si="3"/>
        <v>0</v>
      </c>
      <c r="R24" s="1393"/>
      <c r="S24" s="1394"/>
      <c r="T24" s="1390"/>
      <c r="U24" s="1393"/>
      <c r="V24" s="1427"/>
      <c r="W24" s="1393"/>
      <c r="X24" s="1390"/>
      <c r="Y24" s="1427"/>
      <c r="Z24" s="1441"/>
      <c r="AA24" s="1390"/>
      <c r="AB24" s="1441"/>
      <c r="AC24" s="1390"/>
      <c r="AD24" s="1442"/>
      <c r="AE24" s="1387"/>
      <c r="AF24" s="1387"/>
      <c r="AG24" s="1442"/>
      <c r="AH24" s="1387"/>
      <c r="AI24" s="1387"/>
      <c r="AJ24" s="1449"/>
      <c r="AK24" s="1436"/>
      <c r="AL24" s="1432"/>
      <c r="AM24" s="1450"/>
      <c r="AN24" s="1406"/>
      <c r="AO24" s="1449"/>
      <c r="AP24" s="1453"/>
      <c r="AQ24" s="1454"/>
      <c r="AR24" s="1459" t="str">
        <f t="shared" si="0"/>
        <v xml:space="preserve"> </v>
      </c>
      <c r="AS24" s="1320"/>
      <c r="AT24" s="1320"/>
      <c r="AU24" s="1320"/>
      <c r="AV24" s="1320"/>
      <c r="BJ24" s="1320"/>
      <c r="BK24" s="1320"/>
      <c r="BL24" s="1320"/>
      <c r="BM24" s="1320"/>
      <c r="BN24" s="1320"/>
      <c r="BO24" s="1320"/>
      <c r="BP24" s="1320"/>
      <c r="BQ24" s="1320"/>
      <c r="BR24" s="1320"/>
      <c r="BS24" s="1320"/>
      <c r="BT24" s="1464" t="str">
        <f t="shared" si="4"/>
        <v/>
      </c>
      <c r="BU24" s="1464" t="str">
        <f t="shared" si="5"/>
        <v/>
      </c>
      <c r="BV24" s="1464" t="str">
        <f t="shared" si="6"/>
        <v/>
      </c>
      <c r="BW24" s="1464" t="str">
        <f t="shared" si="7"/>
        <v/>
      </c>
      <c r="BX24" s="1464" t="str">
        <f t="shared" si="8"/>
        <v/>
      </c>
      <c r="BY24" s="1464" t="str">
        <f t="shared" si="9"/>
        <v/>
      </c>
      <c r="BZ24" s="1342" t="str">
        <f t="shared" si="10"/>
        <v/>
      </c>
      <c r="CA24" s="1338"/>
      <c r="CB24" s="1467">
        <f t="shared" si="11"/>
        <v>0</v>
      </c>
      <c r="CC24" s="1467">
        <f t="shared" si="12"/>
        <v>0</v>
      </c>
      <c r="CD24" s="1467">
        <f t="shared" si="13"/>
        <v>0</v>
      </c>
      <c r="CE24" s="1467">
        <f t="shared" si="14"/>
        <v>0</v>
      </c>
      <c r="CF24" s="1467">
        <f t="shared" si="15"/>
        <v>0</v>
      </c>
      <c r="CG24" s="1467" t="str">
        <f t="shared" si="16"/>
        <v/>
      </c>
      <c r="CH24" s="1467">
        <f t="shared" si="17"/>
        <v>0</v>
      </c>
      <c r="DC24" s="1334"/>
      <c r="DD24" s="1334"/>
    </row>
    <row r="25" spans="1:108" s="1322" customFormat="1" ht="11.25" x14ac:dyDescent="0.15">
      <c r="A25" s="1344" t="s">
        <v>59</v>
      </c>
      <c r="B25" s="1431">
        <f t="shared" si="1"/>
        <v>0</v>
      </c>
      <c r="C25" s="1393"/>
      <c r="D25" s="1394"/>
      <c r="E25" s="1394"/>
      <c r="F25" s="1394"/>
      <c r="G25" s="1395"/>
      <c r="H25" s="1395"/>
      <c r="I25" s="1393"/>
      <c r="J25" s="1390"/>
      <c r="K25" s="1393"/>
      <c r="L25" s="1390"/>
      <c r="M25" s="1419">
        <f t="shared" si="2"/>
        <v>0</v>
      </c>
      <c r="N25" s="1393"/>
      <c r="O25" s="1394"/>
      <c r="P25" s="1390"/>
      <c r="Q25" s="1433">
        <f t="shared" si="3"/>
        <v>0</v>
      </c>
      <c r="R25" s="1393"/>
      <c r="S25" s="1394"/>
      <c r="T25" s="1390"/>
      <c r="U25" s="1393"/>
      <c r="V25" s="1427"/>
      <c r="W25" s="1393"/>
      <c r="X25" s="1390"/>
      <c r="Y25" s="1427"/>
      <c r="Z25" s="1441"/>
      <c r="AA25" s="1390"/>
      <c r="AB25" s="1441"/>
      <c r="AC25" s="1390"/>
      <c r="AD25" s="1442"/>
      <c r="AE25" s="1387"/>
      <c r="AF25" s="1387"/>
      <c r="AG25" s="1442"/>
      <c r="AH25" s="1387"/>
      <c r="AI25" s="1387"/>
      <c r="AJ25" s="1449"/>
      <c r="AK25" s="1436"/>
      <c r="AL25" s="1432"/>
      <c r="AM25" s="1450"/>
      <c r="AN25" s="1406"/>
      <c r="AO25" s="1449"/>
      <c r="AP25" s="1453"/>
      <c r="AQ25" s="1454"/>
      <c r="AR25" s="1459" t="str">
        <f t="shared" si="0"/>
        <v xml:space="preserve"> </v>
      </c>
      <c r="AS25" s="1320"/>
      <c r="AT25" s="1320"/>
      <c r="AU25" s="1320"/>
      <c r="AV25" s="1320"/>
      <c r="BJ25" s="1320"/>
      <c r="BK25" s="1320"/>
      <c r="BL25" s="1320"/>
      <c r="BM25" s="1320"/>
      <c r="BN25" s="1320"/>
      <c r="BO25" s="1320"/>
      <c r="BP25" s="1320"/>
      <c r="BQ25" s="1320"/>
      <c r="BR25" s="1320"/>
      <c r="BS25" s="1320"/>
      <c r="BT25" s="1464" t="str">
        <f t="shared" si="4"/>
        <v/>
      </c>
      <c r="BU25" s="1464" t="str">
        <f t="shared" si="5"/>
        <v/>
      </c>
      <c r="BV25" s="1464" t="str">
        <f t="shared" si="6"/>
        <v/>
      </c>
      <c r="BW25" s="1464" t="str">
        <f t="shared" si="7"/>
        <v/>
      </c>
      <c r="BX25" s="1464" t="str">
        <f t="shared" si="8"/>
        <v/>
      </c>
      <c r="BY25" s="1464" t="str">
        <f t="shared" si="9"/>
        <v/>
      </c>
      <c r="BZ25" s="1342" t="str">
        <f t="shared" si="10"/>
        <v/>
      </c>
      <c r="CA25" s="1338"/>
      <c r="CB25" s="1467">
        <f t="shared" si="11"/>
        <v>0</v>
      </c>
      <c r="CC25" s="1467">
        <f t="shared" si="12"/>
        <v>0</v>
      </c>
      <c r="CD25" s="1467">
        <f t="shared" si="13"/>
        <v>0</v>
      </c>
      <c r="CE25" s="1467">
        <f t="shared" si="14"/>
        <v>0</v>
      </c>
      <c r="CF25" s="1467">
        <f t="shared" si="15"/>
        <v>0</v>
      </c>
      <c r="CG25" s="1467" t="str">
        <f t="shared" si="16"/>
        <v/>
      </c>
      <c r="CH25" s="1467">
        <f t="shared" si="17"/>
        <v>0</v>
      </c>
      <c r="DC25" s="1334"/>
      <c r="DD25" s="1334"/>
    </row>
    <row r="26" spans="1:108" s="1322" customFormat="1" ht="21" x14ac:dyDescent="0.15">
      <c r="A26" s="1364" t="s">
        <v>60</v>
      </c>
      <c r="B26" s="1431">
        <f t="shared" si="1"/>
        <v>42</v>
      </c>
      <c r="C26" s="1393"/>
      <c r="D26" s="1394"/>
      <c r="E26" s="1394">
        <v>1</v>
      </c>
      <c r="F26" s="1394">
        <v>8</v>
      </c>
      <c r="G26" s="1395">
        <v>31</v>
      </c>
      <c r="H26" s="1395">
        <v>2</v>
      </c>
      <c r="I26" s="1393"/>
      <c r="J26" s="1390">
        <v>42</v>
      </c>
      <c r="K26" s="1393"/>
      <c r="L26" s="1390">
        <v>42</v>
      </c>
      <c r="M26" s="1419">
        <f t="shared" si="2"/>
        <v>0</v>
      </c>
      <c r="N26" s="1393"/>
      <c r="O26" s="1394"/>
      <c r="P26" s="1390"/>
      <c r="Q26" s="1433">
        <f t="shared" si="3"/>
        <v>8</v>
      </c>
      <c r="R26" s="1393"/>
      <c r="S26" s="1394">
        <v>8</v>
      </c>
      <c r="T26" s="1390"/>
      <c r="U26" s="1393">
        <v>0</v>
      </c>
      <c r="V26" s="1427">
        <v>0</v>
      </c>
      <c r="W26" s="1393"/>
      <c r="X26" s="1390">
        <v>8</v>
      </c>
      <c r="Y26" s="1427"/>
      <c r="Z26" s="1441"/>
      <c r="AA26" s="1390"/>
      <c r="AB26" s="1441"/>
      <c r="AC26" s="1390">
        <v>11</v>
      </c>
      <c r="AD26" s="1442"/>
      <c r="AE26" s="1387"/>
      <c r="AF26" s="1387"/>
      <c r="AG26" s="1442"/>
      <c r="AH26" s="1387"/>
      <c r="AI26" s="1387"/>
      <c r="AJ26" s="1449"/>
      <c r="AK26" s="1436"/>
      <c r="AL26" s="1432"/>
      <c r="AM26" s="1450"/>
      <c r="AN26" s="1406"/>
      <c r="AO26" s="1449"/>
      <c r="AP26" s="1453"/>
      <c r="AQ26" s="1454"/>
      <c r="AR26" s="1459" t="str">
        <f t="shared" si="0"/>
        <v xml:space="preserve"> </v>
      </c>
      <c r="AS26" s="1320"/>
      <c r="AT26" s="1320"/>
      <c r="AU26" s="1320"/>
      <c r="AV26" s="1320"/>
      <c r="BJ26" s="1320"/>
      <c r="BK26" s="1320"/>
      <c r="BL26" s="1320"/>
      <c r="BM26" s="1320"/>
      <c r="BN26" s="1320"/>
      <c r="BO26" s="1320"/>
      <c r="BP26" s="1320"/>
      <c r="BQ26" s="1320"/>
      <c r="BR26" s="1320"/>
      <c r="BS26" s="1320"/>
      <c r="BT26" s="1464" t="str">
        <f t="shared" si="4"/>
        <v/>
      </c>
      <c r="BU26" s="1464" t="str">
        <f t="shared" si="5"/>
        <v/>
      </c>
      <c r="BV26" s="1464" t="str">
        <f t="shared" si="6"/>
        <v/>
      </c>
      <c r="BW26" s="1464" t="str">
        <f t="shared" si="7"/>
        <v/>
      </c>
      <c r="BX26" s="1464" t="str">
        <f t="shared" si="8"/>
        <v/>
      </c>
      <c r="BY26" s="1464" t="str">
        <f t="shared" si="9"/>
        <v/>
      </c>
      <c r="BZ26" s="1342" t="str">
        <f t="shared" si="10"/>
        <v/>
      </c>
      <c r="CA26" s="1338"/>
      <c r="CB26" s="1467">
        <f t="shared" si="11"/>
        <v>0</v>
      </c>
      <c r="CC26" s="1467">
        <f t="shared" si="12"/>
        <v>0</v>
      </c>
      <c r="CD26" s="1467">
        <f t="shared" si="13"/>
        <v>0</v>
      </c>
      <c r="CE26" s="1467">
        <f t="shared" si="14"/>
        <v>0</v>
      </c>
      <c r="CF26" s="1467">
        <f t="shared" si="15"/>
        <v>0</v>
      </c>
      <c r="CG26" s="1467">
        <f t="shared" si="16"/>
        <v>0</v>
      </c>
      <c r="CH26" s="1467">
        <f t="shared" si="17"/>
        <v>0</v>
      </c>
      <c r="DC26" s="1334"/>
      <c r="DD26" s="1334"/>
    </row>
    <row r="27" spans="1:108" s="1322" customFormat="1" ht="11.25" x14ac:dyDescent="0.15">
      <c r="A27" s="1344" t="s">
        <v>61</v>
      </c>
      <c r="B27" s="1431">
        <f t="shared" si="1"/>
        <v>0</v>
      </c>
      <c r="C27" s="1393"/>
      <c r="D27" s="1394"/>
      <c r="E27" s="1394"/>
      <c r="F27" s="1394"/>
      <c r="G27" s="1395"/>
      <c r="H27" s="1395"/>
      <c r="I27" s="1393"/>
      <c r="J27" s="1390"/>
      <c r="K27" s="1393"/>
      <c r="L27" s="1390"/>
      <c r="M27" s="1419">
        <f t="shared" si="2"/>
        <v>0</v>
      </c>
      <c r="N27" s="1393"/>
      <c r="O27" s="1394"/>
      <c r="P27" s="1390"/>
      <c r="Q27" s="1433">
        <f t="shared" si="3"/>
        <v>0</v>
      </c>
      <c r="R27" s="1393"/>
      <c r="S27" s="1394"/>
      <c r="T27" s="1390"/>
      <c r="U27" s="1393"/>
      <c r="V27" s="1427"/>
      <c r="W27" s="1393"/>
      <c r="X27" s="1390"/>
      <c r="Y27" s="1427"/>
      <c r="Z27" s="1441"/>
      <c r="AA27" s="1390"/>
      <c r="AB27" s="1441"/>
      <c r="AC27" s="1390"/>
      <c r="AD27" s="1442"/>
      <c r="AE27" s="1387"/>
      <c r="AF27" s="1387"/>
      <c r="AG27" s="1442"/>
      <c r="AH27" s="1387"/>
      <c r="AI27" s="1387"/>
      <c r="AJ27" s="1449"/>
      <c r="AK27" s="1436"/>
      <c r="AL27" s="1432"/>
      <c r="AM27" s="1450"/>
      <c r="AN27" s="1406"/>
      <c r="AO27" s="1449"/>
      <c r="AP27" s="1453"/>
      <c r="AQ27" s="1454"/>
      <c r="AR27" s="1459" t="str">
        <f t="shared" si="0"/>
        <v xml:space="preserve"> </v>
      </c>
      <c r="AS27" s="1320"/>
      <c r="AT27" s="1320"/>
      <c r="AU27" s="1320"/>
      <c r="AV27" s="1320"/>
      <c r="BJ27" s="1320"/>
      <c r="BK27" s="1320"/>
      <c r="BL27" s="1320"/>
      <c r="BM27" s="1320"/>
      <c r="BN27" s="1320"/>
      <c r="BO27" s="1320"/>
      <c r="BP27" s="1320"/>
      <c r="BQ27" s="1320"/>
      <c r="BR27" s="1320"/>
      <c r="BS27" s="1320"/>
      <c r="BT27" s="1464" t="str">
        <f t="shared" si="4"/>
        <v/>
      </c>
      <c r="BU27" s="1464" t="str">
        <f t="shared" si="5"/>
        <v/>
      </c>
      <c r="BV27" s="1464" t="str">
        <f t="shared" si="6"/>
        <v/>
      </c>
      <c r="BW27" s="1464" t="str">
        <f t="shared" si="7"/>
        <v/>
      </c>
      <c r="BX27" s="1464" t="str">
        <f t="shared" si="8"/>
        <v/>
      </c>
      <c r="BY27" s="1464" t="str">
        <f t="shared" si="9"/>
        <v/>
      </c>
      <c r="BZ27" s="1342" t="str">
        <f t="shared" si="10"/>
        <v/>
      </c>
      <c r="CA27" s="1338"/>
      <c r="CB27" s="1467">
        <f t="shared" si="11"/>
        <v>0</v>
      </c>
      <c r="CC27" s="1467">
        <f t="shared" si="12"/>
        <v>0</v>
      </c>
      <c r="CD27" s="1467">
        <f t="shared" si="13"/>
        <v>0</v>
      </c>
      <c r="CE27" s="1467">
        <f t="shared" si="14"/>
        <v>0</v>
      </c>
      <c r="CF27" s="1467">
        <f t="shared" si="15"/>
        <v>0</v>
      </c>
      <c r="CG27" s="1467" t="str">
        <f t="shared" si="16"/>
        <v/>
      </c>
      <c r="CH27" s="1467">
        <f t="shared" si="17"/>
        <v>0</v>
      </c>
      <c r="DC27" s="1334"/>
      <c r="DD27" s="1334"/>
    </row>
    <row r="28" spans="1:108" s="1322" customFormat="1" ht="11.25" x14ac:dyDescent="0.15">
      <c r="A28" s="1344" t="s">
        <v>62</v>
      </c>
      <c r="B28" s="1431">
        <f t="shared" si="1"/>
        <v>0</v>
      </c>
      <c r="C28" s="1401"/>
      <c r="D28" s="1402"/>
      <c r="E28" s="1402"/>
      <c r="F28" s="1402"/>
      <c r="G28" s="1395"/>
      <c r="H28" s="1395"/>
      <c r="I28" s="1401"/>
      <c r="J28" s="1390"/>
      <c r="K28" s="1393"/>
      <c r="L28" s="1390"/>
      <c r="M28" s="1444"/>
      <c r="N28" s="1401"/>
      <c r="O28" s="1402"/>
      <c r="P28" s="1403"/>
      <c r="Q28" s="1433">
        <f t="shared" si="3"/>
        <v>0</v>
      </c>
      <c r="R28" s="1393"/>
      <c r="S28" s="1394"/>
      <c r="T28" s="1390"/>
      <c r="U28" s="1393"/>
      <c r="V28" s="1427"/>
      <c r="W28" s="1401"/>
      <c r="X28" s="1390"/>
      <c r="Y28" s="1427"/>
      <c r="Z28" s="1444"/>
      <c r="AA28" s="1390"/>
      <c r="AB28" s="1444"/>
      <c r="AC28" s="1390"/>
      <c r="AD28" s="1442"/>
      <c r="AE28" s="1387"/>
      <c r="AF28" s="1387"/>
      <c r="AG28" s="1442"/>
      <c r="AH28" s="1387"/>
      <c r="AI28" s="1387"/>
      <c r="AJ28" s="1449"/>
      <c r="AK28" s="1436"/>
      <c r="AL28" s="1432"/>
      <c r="AM28" s="1450"/>
      <c r="AN28" s="1406"/>
      <c r="AO28" s="1449"/>
      <c r="AP28" s="1444"/>
      <c r="AQ28" s="1403"/>
      <c r="AR28" s="1459" t="str">
        <f t="shared" si="0"/>
        <v xml:space="preserve"> </v>
      </c>
      <c r="AS28" s="1320"/>
      <c r="AT28" s="1320"/>
      <c r="AU28" s="1320"/>
      <c r="AV28" s="1320"/>
      <c r="BJ28" s="1320"/>
      <c r="BK28" s="1320"/>
      <c r="BL28" s="1320"/>
      <c r="BM28" s="1320"/>
      <c r="BN28" s="1320"/>
      <c r="BO28" s="1320"/>
      <c r="BP28" s="1320"/>
      <c r="BQ28" s="1320"/>
      <c r="BR28" s="1320"/>
      <c r="BS28" s="1320"/>
      <c r="BT28" s="1464" t="str">
        <f t="shared" si="4"/>
        <v/>
      </c>
      <c r="BU28" s="1464" t="str">
        <f t="shared" si="5"/>
        <v/>
      </c>
      <c r="BV28" s="1464" t="str">
        <f t="shared" si="6"/>
        <v/>
      </c>
      <c r="BW28" s="1464" t="str">
        <f t="shared" si="7"/>
        <v/>
      </c>
      <c r="BX28" s="1464" t="str">
        <f t="shared" si="8"/>
        <v/>
      </c>
      <c r="BY28" s="1464" t="str">
        <f t="shared" si="9"/>
        <v/>
      </c>
      <c r="BZ28" s="1342" t="str">
        <f t="shared" si="10"/>
        <v/>
      </c>
      <c r="CA28" s="1338"/>
      <c r="CB28" s="1467">
        <f t="shared" si="11"/>
        <v>0</v>
      </c>
      <c r="CC28" s="1467">
        <f t="shared" si="12"/>
        <v>0</v>
      </c>
      <c r="CD28" s="1467">
        <f t="shared" si="13"/>
        <v>0</v>
      </c>
      <c r="CE28" s="1467">
        <f t="shared" si="14"/>
        <v>0</v>
      </c>
      <c r="CF28" s="1467">
        <f t="shared" si="15"/>
        <v>0</v>
      </c>
      <c r="CG28" s="1467" t="str">
        <f t="shared" si="16"/>
        <v/>
      </c>
      <c r="CH28" s="1467">
        <f t="shared" si="17"/>
        <v>0</v>
      </c>
      <c r="DC28" s="1334"/>
      <c r="DD28" s="1334"/>
    </row>
    <row r="29" spans="1:108" s="1322" customFormat="1" ht="11.25" x14ac:dyDescent="0.15">
      <c r="A29" s="1344" t="s">
        <v>63</v>
      </c>
      <c r="B29" s="1431">
        <f t="shared" si="1"/>
        <v>0</v>
      </c>
      <c r="C29" s="1393"/>
      <c r="D29" s="1394"/>
      <c r="E29" s="1394"/>
      <c r="F29" s="1394"/>
      <c r="G29" s="1395"/>
      <c r="H29" s="1395"/>
      <c r="I29" s="1393"/>
      <c r="J29" s="1390"/>
      <c r="K29" s="1393"/>
      <c r="L29" s="1390"/>
      <c r="M29" s="1419">
        <f t="shared" si="2"/>
        <v>0</v>
      </c>
      <c r="N29" s="1393"/>
      <c r="O29" s="1394"/>
      <c r="P29" s="1390"/>
      <c r="Q29" s="1433">
        <f t="shared" si="3"/>
        <v>0</v>
      </c>
      <c r="R29" s="1393"/>
      <c r="S29" s="1394"/>
      <c r="T29" s="1390"/>
      <c r="U29" s="1393"/>
      <c r="V29" s="1427"/>
      <c r="W29" s="1393"/>
      <c r="X29" s="1390"/>
      <c r="Y29" s="1427"/>
      <c r="Z29" s="1441"/>
      <c r="AA29" s="1390"/>
      <c r="AB29" s="1441"/>
      <c r="AC29" s="1390"/>
      <c r="AD29" s="1442"/>
      <c r="AE29" s="1387"/>
      <c r="AF29" s="1387"/>
      <c r="AG29" s="1442"/>
      <c r="AH29" s="1387"/>
      <c r="AI29" s="1387"/>
      <c r="AJ29" s="1449"/>
      <c r="AK29" s="1436"/>
      <c r="AL29" s="1432"/>
      <c r="AM29" s="1450"/>
      <c r="AN29" s="1406"/>
      <c r="AO29" s="1449"/>
      <c r="AP29" s="1453"/>
      <c r="AQ29" s="1454"/>
      <c r="AR29" s="1459" t="str">
        <f t="shared" si="0"/>
        <v xml:space="preserve"> </v>
      </c>
      <c r="AS29" s="1320"/>
      <c r="AT29" s="1320"/>
      <c r="AU29" s="1320"/>
      <c r="AV29" s="1320"/>
      <c r="BJ29" s="1320"/>
      <c r="BK29" s="1320"/>
      <c r="BL29" s="1320"/>
      <c r="BM29" s="1320"/>
      <c r="BN29" s="1320"/>
      <c r="BO29" s="1320"/>
      <c r="BP29" s="1320"/>
      <c r="BQ29" s="1320"/>
      <c r="BR29" s="1320"/>
      <c r="BS29" s="1320"/>
      <c r="BT29" s="1464" t="str">
        <f t="shared" si="4"/>
        <v/>
      </c>
      <c r="BU29" s="1464" t="str">
        <f t="shared" si="5"/>
        <v/>
      </c>
      <c r="BV29" s="1464" t="str">
        <f t="shared" si="6"/>
        <v/>
      </c>
      <c r="BW29" s="1464" t="str">
        <f t="shared" si="7"/>
        <v/>
      </c>
      <c r="BX29" s="1464" t="str">
        <f t="shared" si="8"/>
        <v/>
      </c>
      <c r="BY29" s="1464" t="str">
        <f t="shared" si="9"/>
        <v/>
      </c>
      <c r="BZ29" s="1342" t="str">
        <f t="shared" si="10"/>
        <v/>
      </c>
      <c r="CA29" s="1338"/>
      <c r="CB29" s="1467">
        <f t="shared" si="11"/>
        <v>0</v>
      </c>
      <c r="CC29" s="1467">
        <f t="shared" si="12"/>
        <v>0</v>
      </c>
      <c r="CD29" s="1467">
        <f t="shared" si="13"/>
        <v>0</v>
      </c>
      <c r="CE29" s="1467">
        <f t="shared" si="14"/>
        <v>0</v>
      </c>
      <c r="CF29" s="1467">
        <f t="shared" si="15"/>
        <v>0</v>
      </c>
      <c r="CG29" s="1467" t="str">
        <f t="shared" si="16"/>
        <v/>
      </c>
      <c r="CH29" s="1467">
        <f t="shared" si="17"/>
        <v>0</v>
      </c>
      <c r="DC29" s="1334"/>
      <c r="DD29" s="1334"/>
    </row>
    <row r="30" spans="1:108" s="1322" customFormat="1" ht="11.25" x14ac:dyDescent="0.15">
      <c r="A30" s="1344" t="s">
        <v>64</v>
      </c>
      <c r="B30" s="1431">
        <f t="shared" si="1"/>
        <v>144</v>
      </c>
      <c r="C30" s="1393">
        <v>7</v>
      </c>
      <c r="D30" s="1394">
        <v>15</v>
      </c>
      <c r="E30" s="1394">
        <v>7</v>
      </c>
      <c r="F30" s="1394">
        <v>8</v>
      </c>
      <c r="G30" s="1395">
        <v>56</v>
      </c>
      <c r="H30" s="1395">
        <v>51</v>
      </c>
      <c r="I30" s="1393">
        <v>22</v>
      </c>
      <c r="J30" s="1390">
        <v>122</v>
      </c>
      <c r="K30" s="1393">
        <v>81</v>
      </c>
      <c r="L30" s="1390">
        <v>63</v>
      </c>
      <c r="M30" s="1419">
        <f t="shared" si="2"/>
        <v>9</v>
      </c>
      <c r="N30" s="1393">
        <v>9</v>
      </c>
      <c r="O30" s="1394"/>
      <c r="P30" s="1390"/>
      <c r="Q30" s="1433">
        <f t="shared" si="3"/>
        <v>57</v>
      </c>
      <c r="R30" s="1393">
        <v>23</v>
      </c>
      <c r="S30" s="1394">
        <v>34</v>
      </c>
      <c r="T30" s="1390"/>
      <c r="U30" s="1393">
        <v>0</v>
      </c>
      <c r="V30" s="1427">
        <v>0</v>
      </c>
      <c r="W30" s="1393">
        <v>3</v>
      </c>
      <c r="X30" s="1390">
        <v>32</v>
      </c>
      <c r="Y30" s="1427">
        <v>55</v>
      </c>
      <c r="Z30" s="1441"/>
      <c r="AA30" s="1390">
        <v>11</v>
      </c>
      <c r="AB30" s="1441">
        <v>2</v>
      </c>
      <c r="AC30" s="1390">
        <v>13</v>
      </c>
      <c r="AD30" s="1442"/>
      <c r="AE30" s="1387"/>
      <c r="AF30" s="1387"/>
      <c r="AG30" s="1442"/>
      <c r="AH30" s="1387"/>
      <c r="AI30" s="1387"/>
      <c r="AJ30" s="1449"/>
      <c r="AK30" s="1436"/>
      <c r="AL30" s="1432"/>
      <c r="AM30" s="1450"/>
      <c r="AN30" s="1406"/>
      <c r="AO30" s="1449"/>
      <c r="AP30" s="1453"/>
      <c r="AQ30" s="1454"/>
      <c r="AR30" s="1459" t="str">
        <f t="shared" si="0"/>
        <v xml:space="preserve"> </v>
      </c>
      <c r="AS30" s="1320"/>
      <c r="AT30" s="1320"/>
      <c r="AU30" s="1320"/>
      <c r="AV30" s="1320"/>
      <c r="BJ30" s="1320"/>
      <c r="BK30" s="1320"/>
      <c r="BL30" s="1320"/>
      <c r="BM30" s="1320"/>
      <c r="BN30" s="1320"/>
      <c r="BO30" s="1320"/>
      <c r="BP30" s="1320"/>
      <c r="BQ30" s="1320"/>
      <c r="BR30" s="1320"/>
      <c r="BS30" s="1320"/>
      <c r="BT30" s="1464" t="str">
        <f t="shared" si="4"/>
        <v/>
      </c>
      <c r="BU30" s="1464" t="str">
        <f t="shared" si="5"/>
        <v/>
      </c>
      <c r="BV30" s="1464" t="str">
        <f t="shared" si="6"/>
        <v/>
      </c>
      <c r="BW30" s="1464" t="str">
        <f t="shared" si="7"/>
        <v/>
      </c>
      <c r="BX30" s="1464" t="str">
        <f t="shared" si="8"/>
        <v/>
      </c>
      <c r="BY30" s="1464" t="str">
        <f t="shared" si="9"/>
        <v/>
      </c>
      <c r="BZ30" s="1342" t="str">
        <f t="shared" si="10"/>
        <v/>
      </c>
      <c r="CA30" s="1338"/>
      <c r="CB30" s="1467">
        <f t="shared" si="11"/>
        <v>0</v>
      </c>
      <c r="CC30" s="1467">
        <f t="shared" si="12"/>
        <v>0</v>
      </c>
      <c r="CD30" s="1467">
        <f t="shared" si="13"/>
        <v>0</v>
      </c>
      <c r="CE30" s="1467">
        <f t="shared" si="14"/>
        <v>0</v>
      </c>
      <c r="CF30" s="1467">
        <f t="shared" si="15"/>
        <v>0</v>
      </c>
      <c r="CG30" s="1467">
        <f t="shared" si="16"/>
        <v>0</v>
      </c>
      <c r="CH30" s="1467">
        <f t="shared" si="17"/>
        <v>0</v>
      </c>
      <c r="DC30" s="1334"/>
      <c r="DD30" s="1334"/>
    </row>
    <row r="31" spans="1:108" s="1322" customFormat="1" ht="11.25" x14ac:dyDescent="0.15">
      <c r="A31" s="1344" t="s">
        <v>65</v>
      </c>
      <c r="B31" s="1431">
        <f t="shared" si="1"/>
        <v>0</v>
      </c>
      <c r="C31" s="1393"/>
      <c r="D31" s="1394"/>
      <c r="E31" s="1394"/>
      <c r="F31" s="1394"/>
      <c r="G31" s="1395"/>
      <c r="H31" s="1395"/>
      <c r="I31" s="1393"/>
      <c r="J31" s="1390"/>
      <c r="K31" s="1393"/>
      <c r="L31" s="1390"/>
      <c r="M31" s="1419">
        <f t="shared" si="2"/>
        <v>0</v>
      </c>
      <c r="N31" s="1393"/>
      <c r="O31" s="1394"/>
      <c r="P31" s="1390"/>
      <c r="Q31" s="1433">
        <f t="shared" si="3"/>
        <v>0</v>
      </c>
      <c r="R31" s="1393"/>
      <c r="S31" s="1394"/>
      <c r="T31" s="1390"/>
      <c r="U31" s="1393"/>
      <c r="V31" s="1427"/>
      <c r="W31" s="1393"/>
      <c r="X31" s="1390"/>
      <c r="Y31" s="1427"/>
      <c r="Z31" s="1441"/>
      <c r="AA31" s="1390"/>
      <c r="AB31" s="1441"/>
      <c r="AC31" s="1390"/>
      <c r="AD31" s="1442"/>
      <c r="AE31" s="1387"/>
      <c r="AF31" s="1387"/>
      <c r="AG31" s="1442"/>
      <c r="AH31" s="1387"/>
      <c r="AI31" s="1387"/>
      <c r="AJ31" s="1449"/>
      <c r="AK31" s="1436"/>
      <c r="AL31" s="1432"/>
      <c r="AM31" s="1450"/>
      <c r="AN31" s="1406"/>
      <c r="AO31" s="1449"/>
      <c r="AP31" s="1453"/>
      <c r="AQ31" s="1454"/>
      <c r="AR31" s="1459" t="str">
        <f t="shared" si="0"/>
        <v xml:space="preserve"> </v>
      </c>
      <c r="AS31" s="1320"/>
      <c r="AT31" s="1320"/>
      <c r="AU31" s="1320"/>
      <c r="AV31" s="1320"/>
      <c r="BJ31" s="1320"/>
      <c r="BK31" s="1320"/>
      <c r="BL31" s="1320"/>
      <c r="BM31" s="1320"/>
      <c r="BN31" s="1320"/>
      <c r="BO31" s="1320"/>
      <c r="BP31" s="1320"/>
      <c r="BQ31" s="1320"/>
      <c r="BR31" s="1320"/>
      <c r="BS31" s="1320"/>
      <c r="BT31" s="1464" t="str">
        <f t="shared" si="4"/>
        <v/>
      </c>
      <c r="BU31" s="1464" t="str">
        <f t="shared" si="5"/>
        <v/>
      </c>
      <c r="BV31" s="1464" t="str">
        <f t="shared" si="6"/>
        <v/>
      </c>
      <c r="BW31" s="1464" t="str">
        <f t="shared" si="7"/>
        <v/>
      </c>
      <c r="BX31" s="1464" t="str">
        <f t="shared" si="8"/>
        <v/>
      </c>
      <c r="BY31" s="1464" t="str">
        <f t="shared" si="9"/>
        <v/>
      </c>
      <c r="BZ31" s="1342" t="str">
        <f t="shared" si="10"/>
        <v/>
      </c>
      <c r="CA31" s="1338"/>
      <c r="CB31" s="1467">
        <f t="shared" si="11"/>
        <v>0</v>
      </c>
      <c r="CC31" s="1467">
        <f t="shared" si="12"/>
        <v>0</v>
      </c>
      <c r="CD31" s="1467">
        <f t="shared" si="13"/>
        <v>0</v>
      </c>
      <c r="CE31" s="1467">
        <f t="shared" si="14"/>
        <v>0</v>
      </c>
      <c r="CF31" s="1467">
        <f t="shared" si="15"/>
        <v>0</v>
      </c>
      <c r="CG31" s="1467" t="str">
        <f t="shared" si="16"/>
        <v/>
      </c>
      <c r="CH31" s="1467">
        <f t="shared" si="17"/>
        <v>0</v>
      </c>
      <c r="DC31" s="1334"/>
      <c r="DD31" s="1334"/>
    </row>
    <row r="32" spans="1:108" s="1322" customFormat="1" ht="11.25" x14ac:dyDescent="0.15">
      <c r="A32" s="1344" t="s">
        <v>66</v>
      </c>
      <c r="B32" s="1431">
        <f t="shared" si="1"/>
        <v>248</v>
      </c>
      <c r="C32" s="1393"/>
      <c r="D32" s="1394"/>
      <c r="E32" s="1394">
        <v>4</v>
      </c>
      <c r="F32" s="1394">
        <v>19</v>
      </c>
      <c r="G32" s="1395">
        <v>205</v>
      </c>
      <c r="H32" s="1395">
        <v>20</v>
      </c>
      <c r="I32" s="1393"/>
      <c r="J32" s="1390">
        <v>248</v>
      </c>
      <c r="K32" s="1393">
        <v>107</v>
      </c>
      <c r="L32" s="1390">
        <v>141</v>
      </c>
      <c r="M32" s="1419">
        <f t="shared" si="2"/>
        <v>0</v>
      </c>
      <c r="N32" s="1393"/>
      <c r="O32" s="1394"/>
      <c r="P32" s="1390"/>
      <c r="Q32" s="1433">
        <f t="shared" si="3"/>
        <v>36</v>
      </c>
      <c r="R32" s="1393">
        <v>9</v>
      </c>
      <c r="S32" s="1394">
        <v>27</v>
      </c>
      <c r="T32" s="1390"/>
      <c r="U32" s="1393">
        <v>0</v>
      </c>
      <c r="V32" s="1427">
        <v>0</v>
      </c>
      <c r="W32" s="1393"/>
      <c r="X32" s="1390">
        <v>50</v>
      </c>
      <c r="Y32" s="1427"/>
      <c r="Z32" s="1441"/>
      <c r="AA32" s="1390"/>
      <c r="AB32" s="1441"/>
      <c r="AC32" s="1390">
        <v>3</v>
      </c>
      <c r="AD32" s="1442"/>
      <c r="AE32" s="1387">
        <v>66</v>
      </c>
      <c r="AF32" s="1387"/>
      <c r="AG32" s="1442"/>
      <c r="AH32" s="1387"/>
      <c r="AI32" s="1387"/>
      <c r="AJ32" s="1449"/>
      <c r="AK32" s="1436"/>
      <c r="AL32" s="1432"/>
      <c r="AM32" s="1450"/>
      <c r="AN32" s="1406"/>
      <c r="AO32" s="1449"/>
      <c r="AP32" s="1453"/>
      <c r="AQ32" s="1454"/>
      <c r="AR32" s="1459" t="str">
        <f t="shared" si="0"/>
        <v xml:space="preserve"> </v>
      </c>
      <c r="AS32" s="1320"/>
      <c r="AT32" s="1320"/>
      <c r="AU32" s="1320"/>
      <c r="AV32" s="1320"/>
      <c r="BJ32" s="1320"/>
      <c r="BK32" s="1320"/>
      <c r="BL32" s="1320"/>
      <c r="BM32" s="1320"/>
      <c r="BN32" s="1320"/>
      <c r="BO32" s="1320"/>
      <c r="BP32" s="1320"/>
      <c r="BQ32" s="1320"/>
      <c r="BR32" s="1320"/>
      <c r="BS32" s="1320"/>
      <c r="BT32" s="1464" t="str">
        <f t="shared" si="4"/>
        <v/>
      </c>
      <c r="BU32" s="1464" t="str">
        <f t="shared" si="5"/>
        <v/>
      </c>
      <c r="BV32" s="1464" t="str">
        <f t="shared" si="6"/>
        <v/>
      </c>
      <c r="BW32" s="1464" t="str">
        <f t="shared" si="7"/>
        <v/>
      </c>
      <c r="BX32" s="1464" t="str">
        <f t="shared" si="8"/>
        <v/>
      </c>
      <c r="BY32" s="1464" t="str">
        <f t="shared" si="9"/>
        <v/>
      </c>
      <c r="BZ32" s="1342" t="str">
        <f t="shared" si="10"/>
        <v/>
      </c>
      <c r="CA32" s="1338"/>
      <c r="CB32" s="1467">
        <f t="shared" si="11"/>
        <v>0</v>
      </c>
      <c r="CC32" s="1467">
        <f t="shared" si="12"/>
        <v>0</v>
      </c>
      <c r="CD32" s="1467">
        <f t="shared" si="13"/>
        <v>0</v>
      </c>
      <c r="CE32" s="1467">
        <f t="shared" si="14"/>
        <v>0</v>
      </c>
      <c r="CF32" s="1467">
        <f t="shared" si="15"/>
        <v>0</v>
      </c>
      <c r="CG32" s="1467">
        <f t="shared" si="16"/>
        <v>0</v>
      </c>
      <c r="CH32" s="1467">
        <f t="shared" si="17"/>
        <v>0</v>
      </c>
      <c r="DC32" s="1334"/>
      <c r="DD32" s="1334"/>
    </row>
    <row r="33" spans="1:108" s="1322" customFormat="1" ht="11.25" x14ac:dyDescent="0.15">
      <c r="A33" s="1344" t="s">
        <v>67</v>
      </c>
      <c r="B33" s="1431">
        <f t="shared" si="1"/>
        <v>0</v>
      </c>
      <c r="C33" s="1393"/>
      <c r="D33" s="1394"/>
      <c r="E33" s="1394"/>
      <c r="F33" s="1394"/>
      <c r="G33" s="1395"/>
      <c r="H33" s="1395"/>
      <c r="I33" s="1393"/>
      <c r="J33" s="1391"/>
      <c r="K33" s="1393"/>
      <c r="L33" s="1390"/>
      <c r="M33" s="1419">
        <f t="shared" si="2"/>
        <v>0</v>
      </c>
      <c r="N33" s="1393"/>
      <c r="O33" s="1394"/>
      <c r="P33" s="1390"/>
      <c r="Q33" s="1433">
        <f t="shared" si="3"/>
        <v>0</v>
      </c>
      <c r="R33" s="1393"/>
      <c r="S33" s="1394"/>
      <c r="T33" s="1390"/>
      <c r="U33" s="1393">
        <v>5</v>
      </c>
      <c r="V33" s="1427">
        <v>0</v>
      </c>
      <c r="W33" s="1393"/>
      <c r="X33" s="1390"/>
      <c r="Y33" s="1427">
        <v>56</v>
      </c>
      <c r="Z33" s="1441"/>
      <c r="AA33" s="1390"/>
      <c r="AB33" s="1441"/>
      <c r="AC33" s="1390"/>
      <c r="AD33" s="1442"/>
      <c r="AE33" s="1387"/>
      <c r="AF33" s="1387"/>
      <c r="AG33" s="1442"/>
      <c r="AH33" s="1387"/>
      <c r="AI33" s="1387"/>
      <c r="AJ33" s="1449"/>
      <c r="AK33" s="1436"/>
      <c r="AL33" s="1432"/>
      <c r="AM33" s="1450"/>
      <c r="AN33" s="1406"/>
      <c r="AO33" s="1449"/>
      <c r="AP33" s="1453"/>
      <c r="AQ33" s="1454"/>
      <c r="AR33" s="1459" t="str">
        <f t="shared" si="0"/>
        <v xml:space="preserve"> </v>
      </c>
      <c r="AS33" s="1320"/>
      <c r="AT33" s="1320"/>
      <c r="AU33" s="1320"/>
      <c r="AV33" s="1320"/>
      <c r="BJ33" s="1320"/>
      <c r="BK33" s="1320"/>
      <c r="BL33" s="1320"/>
      <c r="BM33" s="1320"/>
      <c r="BN33" s="1320"/>
      <c r="BO33" s="1320"/>
      <c r="BP33" s="1320"/>
      <c r="BQ33" s="1320"/>
      <c r="BR33" s="1320"/>
      <c r="BS33" s="1320"/>
      <c r="BT33" s="1464" t="str">
        <f t="shared" si="4"/>
        <v/>
      </c>
      <c r="BU33" s="1464" t="str">
        <f t="shared" si="5"/>
        <v/>
      </c>
      <c r="BV33" s="1464" t="str">
        <f t="shared" si="6"/>
        <v/>
      </c>
      <c r="BW33" s="1464" t="str">
        <f t="shared" si="7"/>
        <v/>
      </c>
      <c r="BX33" s="1464" t="str">
        <f t="shared" si="8"/>
        <v/>
      </c>
      <c r="BY33" s="1464" t="str">
        <f t="shared" si="9"/>
        <v/>
      </c>
      <c r="BZ33" s="1342" t="str">
        <f t="shared" si="10"/>
        <v/>
      </c>
      <c r="CA33" s="1338"/>
      <c r="CB33" s="1467">
        <f t="shared" si="11"/>
        <v>0</v>
      </c>
      <c r="CC33" s="1467">
        <f t="shared" si="12"/>
        <v>0</v>
      </c>
      <c r="CD33" s="1467">
        <f t="shared" si="13"/>
        <v>0</v>
      </c>
      <c r="CE33" s="1467">
        <f t="shared" si="14"/>
        <v>0</v>
      </c>
      <c r="CF33" s="1467">
        <f t="shared" si="15"/>
        <v>0</v>
      </c>
      <c r="CG33" s="1467" t="str">
        <f t="shared" si="16"/>
        <v/>
      </c>
      <c r="CH33" s="1467">
        <f t="shared" si="17"/>
        <v>0</v>
      </c>
      <c r="DC33" s="1334"/>
      <c r="DD33" s="1334"/>
    </row>
    <row r="34" spans="1:108" s="1322" customFormat="1" ht="11.25" x14ac:dyDescent="0.15">
      <c r="A34" s="1344" t="s">
        <v>68</v>
      </c>
      <c r="B34" s="1431">
        <f t="shared" si="1"/>
        <v>82</v>
      </c>
      <c r="C34" s="1393">
        <v>74</v>
      </c>
      <c r="D34" s="1394">
        <v>8</v>
      </c>
      <c r="E34" s="1394"/>
      <c r="F34" s="1394"/>
      <c r="G34" s="1435"/>
      <c r="H34" s="1435"/>
      <c r="I34" s="1441">
        <v>82</v>
      </c>
      <c r="J34" s="1390"/>
      <c r="K34" s="1393">
        <v>63</v>
      </c>
      <c r="L34" s="1390">
        <v>19</v>
      </c>
      <c r="M34" s="1419">
        <f t="shared" si="2"/>
        <v>54</v>
      </c>
      <c r="N34" s="1393">
        <v>42</v>
      </c>
      <c r="O34" s="1394">
        <v>12</v>
      </c>
      <c r="P34" s="1390"/>
      <c r="Q34" s="1433">
        <f t="shared" si="3"/>
        <v>0</v>
      </c>
      <c r="R34" s="1393"/>
      <c r="S34" s="1394"/>
      <c r="T34" s="1390"/>
      <c r="U34" s="1393">
        <v>42</v>
      </c>
      <c r="V34" s="1427">
        <v>0</v>
      </c>
      <c r="W34" s="1393">
        <v>6</v>
      </c>
      <c r="X34" s="1406"/>
      <c r="Y34" s="1427"/>
      <c r="Z34" s="1441"/>
      <c r="AA34" s="1390"/>
      <c r="AB34" s="1441">
        <v>41</v>
      </c>
      <c r="AC34" s="1390"/>
      <c r="AD34" s="1442"/>
      <c r="AE34" s="1387"/>
      <c r="AF34" s="1387"/>
      <c r="AG34" s="1442"/>
      <c r="AH34" s="1387"/>
      <c r="AI34" s="1387"/>
      <c r="AJ34" s="1449"/>
      <c r="AK34" s="1436"/>
      <c r="AL34" s="1432"/>
      <c r="AM34" s="1450"/>
      <c r="AN34" s="1406"/>
      <c r="AO34" s="1449"/>
      <c r="AP34" s="1453"/>
      <c r="AQ34" s="1454"/>
      <c r="AR34" s="1459" t="str">
        <f t="shared" si="0"/>
        <v xml:space="preserve"> </v>
      </c>
      <c r="AS34" s="1320"/>
      <c r="AT34" s="1320"/>
      <c r="AU34" s="1320"/>
      <c r="AV34" s="1320"/>
      <c r="BJ34" s="1320"/>
      <c r="BK34" s="1320"/>
      <c r="BL34" s="1320"/>
      <c r="BM34" s="1320"/>
      <c r="BN34" s="1320"/>
      <c r="BO34" s="1320"/>
      <c r="BP34" s="1320"/>
      <c r="BQ34" s="1320"/>
      <c r="BR34" s="1320"/>
      <c r="BS34" s="1320"/>
      <c r="BT34" s="1464" t="str">
        <f t="shared" si="4"/>
        <v/>
      </c>
      <c r="BU34" s="1464" t="str">
        <f t="shared" si="5"/>
        <v/>
      </c>
      <c r="BV34" s="1464" t="str">
        <f t="shared" si="6"/>
        <v/>
      </c>
      <c r="BW34" s="1464" t="str">
        <f t="shared" si="7"/>
        <v/>
      </c>
      <c r="BX34" s="1464" t="str">
        <f t="shared" si="8"/>
        <v/>
      </c>
      <c r="BY34" s="1464" t="str">
        <f t="shared" si="9"/>
        <v/>
      </c>
      <c r="BZ34" s="1342" t="str">
        <f t="shared" si="10"/>
        <v/>
      </c>
      <c r="CA34" s="1338"/>
      <c r="CB34" s="1467">
        <f t="shared" si="11"/>
        <v>0</v>
      </c>
      <c r="CC34" s="1467">
        <f t="shared" si="12"/>
        <v>0</v>
      </c>
      <c r="CD34" s="1467">
        <f t="shared" si="13"/>
        <v>0</v>
      </c>
      <c r="CE34" s="1467">
        <f t="shared" si="14"/>
        <v>0</v>
      </c>
      <c r="CF34" s="1467">
        <f t="shared" si="15"/>
        <v>0</v>
      </c>
      <c r="CG34" s="1467">
        <f t="shared" si="16"/>
        <v>0</v>
      </c>
      <c r="CH34" s="1467">
        <f t="shared" si="17"/>
        <v>0</v>
      </c>
      <c r="DC34" s="1334"/>
      <c r="DD34" s="1334"/>
    </row>
    <row r="35" spans="1:108" s="1322" customFormat="1" ht="11.25" x14ac:dyDescent="0.15">
      <c r="A35" s="1344" t="s">
        <v>69</v>
      </c>
      <c r="B35" s="1431">
        <f t="shared" si="1"/>
        <v>328</v>
      </c>
      <c r="C35" s="1402"/>
      <c r="D35" s="1402"/>
      <c r="E35" s="1394">
        <v>7</v>
      </c>
      <c r="F35" s="1394">
        <v>9</v>
      </c>
      <c r="G35" s="1395">
        <v>204</v>
      </c>
      <c r="H35" s="1395">
        <v>108</v>
      </c>
      <c r="I35" s="1401"/>
      <c r="J35" s="1390">
        <v>328</v>
      </c>
      <c r="K35" s="1393">
        <v>144</v>
      </c>
      <c r="L35" s="1390">
        <v>184</v>
      </c>
      <c r="M35" s="1444"/>
      <c r="N35" s="1401"/>
      <c r="O35" s="1402"/>
      <c r="P35" s="1403"/>
      <c r="Q35" s="1433">
        <f t="shared" si="3"/>
        <v>279</v>
      </c>
      <c r="R35" s="1393">
        <v>50</v>
      </c>
      <c r="S35" s="1394">
        <v>212</v>
      </c>
      <c r="T35" s="1390">
        <v>17</v>
      </c>
      <c r="U35" s="1393">
        <v>25</v>
      </c>
      <c r="V35" s="1427">
        <v>15</v>
      </c>
      <c r="W35" s="1401"/>
      <c r="X35" s="1406">
        <v>44</v>
      </c>
      <c r="Y35" s="1406"/>
      <c r="Z35" s="1444"/>
      <c r="AA35" s="1390">
        <v>23</v>
      </c>
      <c r="AB35" s="1444"/>
      <c r="AC35" s="1390">
        <v>82</v>
      </c>
      <c r="AD35" s="1442"/>
      <c r="AE35" s="1387"/>
      <c r="AF35" s="1387"/>
      <c r="AG35" s="1442"/>
      <c r="AH35" s="1387"/>
      <c r="AI35" s="1387"/>
      <c r="AJ35" s="1449"/>
      <c r="AK35" s="1436"/>
      <c r="AL35" s="1432"/>
      <c r="AM35" s="1450"/>
      <c r="AN35" s="1406"/>
      <c r="AO35" s="1442"/>
      <c r="AP35" s="1435"/>
      <c r="AQ35" s="1454"/>
      <c r="AR35" s="1459" t="str">
        <f t="shared" si="0"/>
        <v xml:space="preserve"> </v>
      </c>
      <c r="AS35" s="1320"/>
      <c r="AT35" s="1320"/>
      <c r="AU35" s="1320"/>
      <c r="AV35" s="1320"/>
      <c r="BJ35" s="1320"/>
      <c r="BK35" s="1320"/>
      <c r="BL35" s="1320"/>
      <c r="BM35" s="1320"/>
      <c r="BN35" s="1320"/>
      <c r="BO35" s="1320"/>
      <c r="BP35" s="1320"/>
      <c r="BQ35" s="1320"/>
      <c r="BR35" s="1320"/>
      <c r="BS35" s="1320"/>
      <c r="BT35" s="1464" t="str">
        <f t="shared" si="4"/>
        <v/>
      </c>
      <c r="BU35" s="1464" t="str">
        <f t="shared" si="5"/>
        <v/>
      </c>
      <c r="BV35" s="1464" t="str">
        <f t="shared" si="6"/>
        <v/>
      </c>
      <c r="BW35" s="1464" t="str">
        <f t="shared" si="7"/>
        <v/>
      </c>
      <c r="BX35" s="1464" t="str">
        <f t="shared" si="8"/>
        <v/>
      </c>
      <c r="BY35" s="1464" t="str">
        <f t="shared" si="9"/>
        <v/>
      </c>
      <c r="BZ35" s="1342" t="str">
        <f t="shared" si="10"/>
        <v/>
      </c>
      <c r="CA35" s="1338"/>
      <c r="CB35" s="1467">
        <f t="shared" si="11"/>
        <v>0</v>
      </c>
      <c r="CC35" s="1467">
        <f t="shared" si="12"/>
        <v>0</v>
      </c>
      <c r="CD35" s="1467">
        <f t="shared" si="13"/>
        <v>0</v>
      </c>
      <c r="CE35" s="1467">
        <f t="shared" si="14"/>
        <v>0</v>
      </c>
      <c r="CF35" s="1467">
        <f t="shared" si="15"/>
        <v>0</v>
      </c>
      <c r="CG35" s="1467">
        <f t="shared" si="16"/>
        <v>0</v>
      </c>
      <c r="CH35" s="1467">
        <f t="shared" si="17"/>
        <v>0</v>
      </c>
      <c r="DC35" s="1334"/>
      <c r="DD35" s="1334"/>
    </row>
    <row r="36" spans="1:108" s="1322" customFormat="1" ht="11.25" x14ac:dyDescent="0.15">
      <c r="A36" s="1344" t="s">
        <v>70</v>
      </c>
      <c r="B36" s="1431">
        <f t="shared" si="1"/>
        <v>0</v>
      </c>
      <c r="C36" s="1393"/>
      <c r="D36" s="1394"/>
      <c r="E36" s="1394"/>
      <c r="F36" s="1394"/>
      <c r="G36" s="1395"/>
      <c r="H36" s="1395"/>
      <c r="I36" s="1393"/>
      <c r="J36" s="1390"/>
      <c r="K36" s="1393"/>
      <c r="L36" s="1390"/>
      <c r="M36" s="1419">
        <f t="shared" si="2"/>
        <v>0</v>
      </c>
      <c r="N36" s="1393"/>
      <c r="O36" s="1394"/>
      <c r="P36" s="1390"/>
      <c r="Q36" s="1433">
        <f t="shared" si="3"/>
        <v>0</v>
      </c>
      <c r="R36" s="1393"/>
      <c r="S36" s="1394"/>
      <c r="T36" s="1390"/>
      <c r="U36" s="1393"/>
      <c r="V36" s="1427"/>
      <c r="W36" s="1393"/>
      <c r="X36" s="1390"/>
      <c r="Y36" s="1427"/>
      <c r="Z36" s="1441"/>
      <c r="AA36" s="1390"/>
      <c r="AB36" s="1441"/>
      <c r="AC36" s="1390"/>
      <c r="AD36" s="1442"/>
      <c r="AE36" s="1387"/>
      <c r="AF36" s="1387"/>
      <c r="AG36" s="1442"/>
      <c r="AH36" s="1387"/>
      <c r="AI36" s="1387"/>
      <c r="AJ36" s="1449"/>
      <c r="AK36" s="1436"/>
      <c r="AL36" s="1432"/>
      <c r="AM36" s="1450"/>
      <c r="AN36" s="1406"/>
      <c r="AO36" s="1449"/>
      <c r="AP36" s="1453"/>
      <c r="AQ36" s="1454"/>
      <c r="AR36" s="1459" t="str">
        <f t="shared" si="0"/>
        <v xml:space="preserve"> </v>
      </c>
      <c r="AS36" s="1320"/>
      <c r="AT36" s="1320"/>
      <c r="AU36" s="1320"/>
      <c r="AV36" s="1320"/>
      <c r="BJ36" s="1320"/>
      <c r="BK36" s="1320"/>
      <c r="BL36" s="1320"/>
      <c r="BM36" s="1320"/>
      <c r="BN36" s="1320"/>
      <c r="BO36" s="1320"/>
      <c r="BP36" s="1320"/>
      <c r="BQ36" s="1320"/>
      <c r="BR36" s="1320"/>
      <c r="BS36" s="1320"/>
      <c r="BT36" s="1464" t="str">
        <f t="shared" si="4"/>
        <v/>
      </c>
      <c r="BU36" s="1464" t="str">
        <f t="shared" si="5"/>
        <v/>
      </c>
      <c r="BV36" s="1464" t="str">
        <f t="shared" si="6"/>
        <v/>
      </c>
      <c r="BW36" s="1464" t="str">
        <f t="shared" si="7"/>
        <v/>
      </c>
      <c r="BX36" s="1464" t="str">
        <f t="shared" si="8"/>
        <v/>
      </c>
      <c r="BY36" s="1464" t="str">
        <f t="shared" si="9"/>
        <v/>
      </c>
      <c r="BZ36" s="1342" t="str">
        <f t="shared" si="10"/>
        <v/>
      </c>
      <c r="CA36" s="1338"/>
      <c r="CB36" s="1467">
        <f t="shared" si="11"/>
        <v>0</v>
      </c>
      <c r="CC36" s="1467">
        <f t="shared" si="12"/>
        <v>0</v>
      </c>
      <c r="CD36" s="1467">
        <f t="shared" si="13"/>
        <v>0</v>
      </c>
      <c r="CE36" s="1467">
        <f t="shared" si="14"/>
        <v>0</v>
      </c>
      <c r="CF36" s="1467">
        <f t="shared" si="15"/>
        <v>0</v>
      </c>
      <c r="CG36" s="1467" t="str">
        <f t="shared" si="16"/>
        <v/>
      </c>
      <c r="CH36" s="1467">
        <f t="shared" si="17"/>
        <v>0</v>
      </c>
      <c r="DC36" s="1334"/>
      <c r="DD36" s="1334"/>
    </row>
    <row r="37" spans="1:108" s="1322" customFormat="1" ht="21" x14ac:dyDescent="0.15">
      <c r="A37" s="1364" t="s">
        <v>71</v>
      </c>
      <c r="B37" s="1431">
        <f t="shared" si="1"/>
        <v>0</v>
      </c>
      <c r="C37" s="1401"/>
      <c r="D37" s="1402"/>
      <c r="E37" s="1394"/>
      <c r="F37" s="1394"/>
      <c r="G37" s="1395"/>
      <c r="H37" s="1395"/>
      <c r="I37" s="1401"/>
      <c r="J37" s="1390"/>
      <c r="K37" s="1393"/>
      <c r="L37" s="1390"/>
      <c r="M37" s="1444"/>
      <c r="N37" s="1401"/>
      <c r="O37" s="1402"/>
      <c r="P37" s="1403"/>
      <c r="Q37" s="1433">
        <f t="shared" si="3"/>
        <v>0</v>
      </c>
      <c r="R37" s="1393"/>
      <c r="S37" s="1394"/>
      <c r="T37" s="1390"/>
      <c r="U37" s="1393"/>
      <c r="V37" s="1427"/>
      <c r="W37" s="1401"/>
      <c r="X37" s="1390"/>
      <c r="Y37" s="1427"/>
      <c r="Z37" s="1444"/>
      <c r="AA37" s="1390"/>
      <c r="AB37" s="1444"/>
      <c r="AC37" s="1390"/>
      <c r="AD37" s="1442"/>
      <c r="AE37" s="1387"/>
      <c r="AF37" s="1387"/>
      <c r="AG37" s="1442"/>
      <c r="AH37" s="1387"/>
      <c r="AI37" s="1387"/>
      <c r="AJ37" s="1449"/>
      <c r="AK37" s="1436"/>
      <c r="AL37" s="1432"/>
      <c r="AM37" s="1450"/>
      <c r="AN37" s="1406"/>
      <c r="AO37" s="1449"/>
      <c r="AP37" s="1444"/>
      <c r="AQ37" s="1454"/>
      <c r="AR37" s="1459" t="str">
        <f t="shared" si="0"/>
        <v xml:space="preserve"> </v>
      </c>
      <c r="AS37" s="1320"/>
      <c r="AT37" s="1320"/>
      <c r="AU37" s="1320"/>
      <c r="AV37" s="1320"/>
      <c r="BJ37" s="1320"/>
      <c r="BK37" s="1320"/>
      <c r="BL37" s="1320"/>
      <c r="BM37" s="1320"/>
      <c r="BN37" s="1320"/>
      <c r="BO37" s="1320"/>
      <c r="BP37" s="1320"/>
      <c r="BQ37" s="1320"/>
      <c r="BR37" s="1320"/>
      <c r="BS37" s="1320"/>
      <c r="BT37" s="1464" t="str">
        <f t="shared" si="4"/>
        <v/>
      </c>
      <c r="BU37" s="1464" t="str">
        <f t="shared" si="5"/>
        <v/>
      </c>
      <c r="BV37" s="1464" t="str">
        <f t="shared" si="6"/>
        <v/>
      </c>
      <c r="BW37" s="1464" t="str">
        <f t="shared" si="7"/>
        <v/>
      </c>
      <c r="BX37" s="1464" t="str">
        <f t="shared" si="8"/>
        <v/>
      </c>
      <c r="BY37" s="1464" t="str">
        <f t="shared" si="9"/>
        <v/>
      </c>
      <c r="BZ37" s="1342" t="str">
        <f t="shared" si="10"/>
        <v/>
      </c>
      <c r="CA37" s="1338"/>
      <c r="CB37" s="1467">
        <f t="shared" si="11"/>
        <v>0</v>
      </c>
      <c r="CC37" s="1467">
        <f t="shared" si="12"/>
        <v>0</v>
      </c>
      <c r="CD37" s="1467">
        <f t="shared" si="13"/>
        <v>0</v>
      </c>
      <c r="CE37" s="1467">
        <f t="shared" si="14"/>
        <v>0</v>
      </c>
      <c r="CF37" s="1467">
        <f t="shared" si="15"/>
        <v>0</v>
      </c>
      <c r="CG37" s="1467" t="str">
        <f t="shared" si="16"/>
        <v/>
      </c>
      <c r="CH37" s="1467">
        <f t="shared" si="17"/>
        <v>0</v>
      </c>
      <c r="DC37" s="1334"/>
      <c r="DD37" s="1334"/>
    </row>
    <row r="38" spans="1:108" s="1322" customFormat="1" ht="21" x14ac:dyDescent="0.15">
      <c r="A38" s="1364" t="s">
        <v>72</v>
      </c>
      <c r="B38" s="1431">
        <f t="shared" si="1"/>
        <v>208</v>
      </c>
      <c r="C38" s="1401"/>
      <c r="D38" s="1402"/>
      <c r="E38" s="1394">
        <v>2</v>
      </c>
      <c r="F38" s="1394">
        <v>7</v>
      </c>
      <c r="G38" s="1395">
        <v>152</v>
      </c>
      <c r="H38" s="1395">
        <v>47</v>
      </c>
      <c r="I38" s="1401"/>
      <c r="J38" s="1390">
        <v>208</v>
      </c>
      <c r="K38" s="1393">
        <v>2</v>
      </c>
      <c r="L38" s="1390">
        <v>206</v>
      </c>
      <c r="M38" s="1444"/>
      <c r="N38" s="1401"/>
      <c r="O38" s="1402"/>
      <c r="P38" s="1403"/>
      <c r="Q38" s="1433">
        <f t="shared" si="3"/>
        <v>74</v>
      </c>
      <c r="R38" s="1393">
        <v>7</v>
      </c>
      <c r="S38" s="1394">
        <v>67</v>
      </c>
      <c r="T38" s="1390"/>
      <c r="U38" s="1393">
        <v>2</v>
      </c>
      <c r="V38" s="1427">
        <v>2</v>
      </c>
      <c r="W38" s="1401"/>
      <c r="X38" s="1390">
        <v>28</v>
      </c>
      <c r="Y38" s="1427">
        <v>41</v>
      </c>
      <c r="Z38" s="1444"/>
      <c r="AA38" s="1390"/>
      <c r="AB38" s="1444"/>
      <c r="AC38" s="1390">
        <v>6</v>
      </c>
      <c r="AD38" s="1442"/>
      <c r="AE38" s="1387"/>
      <c r="AF38" s="1387"/>
      <c r="AG38" s="1442"/>
      <c r="AH38" s="1387"/>
      <c r="AI38" s="1387"/>
      <c r="AJ38" s="1449"/>
      <c r="AK38" s="1436"/>
      <c r="AL38" s="1432"/>
      <c r="AM38" s="1450"/>
      <c r="AN38" s="1406"/>
      <c r="AO38" s="1449"/>
      <c r="AP38" s="1444"/>
      <c r="AQ38" s="1454"/>
      <c r="AR38" s="1459" t="str">
        <f t="shared" si="0"/>
        <v xml:space="preserve"> </v>
      </c>
      <c r="AS38" s="1320"/>
      <c r="AT38" s="1320"/>
      <c r="AU38" s="1320"/>
      <c r="AV38" s="1320"/>
      <c r="BJ38" s="1320"/>
      <c r="BK38" s="1320"/>
      <c r="BL38" s="1320"/>
      <c r="BM38" s="1320"/>
      <c r="BN38" s="1320"/>
      <c r="BO38" s="1320"/>
      <c r="BP38" s="1320"/>
      <c r="BQ38" s="1320"/>
      <c r="BR38" s="1320"/>
      <c r="BS38" s="1320"/>
      <c r="BT38" s="1464" t="str">
        <f t="shared" si="4"/>
        <v/>
      </c>
      <c r="BU38" s="1464" t="str">
        <f t="shared" si="5"/>
        <v/>
      </c>
      <c r="BV38" s="1464" t="str">
        <f t="shared" si="6"/>
        <v/>
      </c>
      <c r="BW38" s="1464" t="str">
        <f t="shared" si="7"/>
        <v/>
      </c>
      <c r="BX38" s="1464" t="str">
        <f t="shared" si="8"/>
        <v/>
      </c>
      <c r="BY38" s="1464" t="str">
        <f t="shared" si="9"/>
        <v/>
      </c>
      <c r="BZ38" s="1342" t="str">
        <f t="shared" si="10"/>
        <v/>
      </c>
      <c r="CA38" s="1338"/>
      <c r="CB38" s="1467">
        <f t="shared" si="11"/>
        <v>0</v>
      </c>
      <c r="CC38" s="1467">
        <f t="shared" si="12"/>
        <v>0</v>
      </c>
      <c r="CD38" s="1467">
        <f t="shared" si="13"/>
        <v>0</v>
      </c>
      <c r="CE38" s="1467">
        <f t="shared" si="14"/>
        <v>0</v>
      </c>
      <c r="CF38" s="1467">
        <f t="shared" si="15"/>
        <v>0</v>
      </c>
      <c r="CG38" s="1467">
        <f t="shared" si="16"/>
        <v>0</v>
      </c>
      <c r="CH38" s="1467">
        <f t="shared" si="17"/>
        <v>0</v>
      </c>
      <c r="DC38" s="1334"/>
      <c r="DD38" s="1334"/>
    </row>
    <row r="39" spans="1:108" s="1322" customFormat="1" ht="11.25" x14ac:dyDescent="0.15">
      <c r="A39" s="1344" t="s">
        <v>73</v>
      </c>
      <c r="B39" s="1431">
        <f t="shared" si="1"/>
        <v>0</v>
      </c>
      <c r="C39" s="1393"/>
      <c r="D39" s="1394"/>
      <c r="E39" s="1394"/>
      <c r="F39" s="1394"/>
      <c r="G39" s="1395"/>
      <c r="H39" s="1395"/>
      <c r="I39" s="1393"/>
      <c r="J39" s="1390"/>
      <c r="K39" s="1393"/>
      <c r="L39" s="1390"/>
      <c r="M39" s="1419">
        <f t="shared" si="2"/>
        <v>0</v>
      </c>
      <c r="N39" s="1393"/>
      <c r="O39" s="1394"/>
      <c r="P39" s="1390"/>
      <c r="Q39" s="1433">
        <f t="shared" si="3"/>
        <v>0</v>
      </c>
      <c r="R39" s="1393"/>
      <c r="S39" s="1394"/>
      <c r="T39" s="1390"/>
      <c r="U39" s="1393"/>
      <c r="V39" s="1427"/>
      <c r="W39" s="1393"/>
      <c r="X39" s="1390"/>
      <c r="Y39" s="1427"/>
      <c r="Z39" s="1441"/>
      <c r="AA39" s="1390"/>
      <c r="AB39" s="1441"/>
      <c r="AC39" s="1390"/>
      <c r="AD39" s="1442"/>
      <c r="AE39" s="1387"/>
      <c r="AF39" s="1387"/>
      <c r="AG39" s="1442"/>
      <c r="AH39" s="1387"/>
      <c r="AI39" s="1387"/>
      <c r="AJ39" s="1449"/>
      <c r="AK39" s="1436"/>
      <c r="AL39" s="1432"/>
      <c r="AM39" s="1450"/>
      <c r="AN39" s="1406"/>
      <c r="AO39" s="1449"/>
      <c r="AP39" s="1453"/>
      <c r="AQ39" s="1454"/>
      <c r="AR39" s="1459" t="str">
        <f t="shared" si="0"/>
        <v xml:space="preserve"> </v>
      </c>
      <c r="AS39" s="1320"/>
      <c r="AT39" s="1320"/>
      <c r="AU39" s="1320"/>
      <c r="AV39" s="1320"/>
      <c r="BJ39" s="1320"/>
      <c r="BK39" s="1320"/>
      <c r="BL39" s="1320"/>
      <c r="BM39" s="1320"/>
      <c r="BN39" s="1320"/>
      <c r="BO39" s="1320"/>
      <c r="BP39" s="1320"/>
      <c r="BQ39" s="1320"/>
      <c r="BR39" s="1320"/>
      <c r="BS39" s="1320"/>
      <c r="BT39" s="1464" t="str">
        <f t="shared" si="4"/>
        <v/>
      </c>
      <c r="BU39" s="1464" t="str">
        <f t="shared" si="5"/>
        <v/>
      </c>
      <c r="BV39" s="1464" t="str">
        <f t="shared" si="6"/>
        <v/>
      </c>
      <c r="BW39" s="1464" t="str">
        <f t="shared" si="7"/>
        <v/>
      </c>
      <c r="BX39" s="1464" t="str">
        <f t="shared" si="8"/>
        <v/>
      </c>
      <c r="BY39" s="1464" t="str">
        <f t="shared" si="9"/>
        <v/>
      </c>
      <c r="BZ39" s="1342" t="str">
        <f t="shared" si="10"/>
        <v/>
      </c>
      <c r="CA39" s="1338"/>
      <c r="CB39" s="1467">
        <f t="shared" si="11"/>
        <v>0</v>
      </c>
      <c r="CC39" s="1467">
        <f t="shared" si="12"/>
        <v>0</v>
      </c>
      <c r="CD39" s="1467">
        <f t="shared" si="13"/>
        <v>0</v>
      </c>
      <c r="CE39" s="1467">
        <f t="shared" si="14"/>
        <v>0</v>
      </c>
      <c r="CF39" s="1467">
        <f t="shared" si="15"/>
        <v>0</v>
      </c>
      <c r="CG39" s="1467" t="str">
        <f t="shared" si="16"/>
        <v/>
      </c>
      <c r="CH39" s="1467">
        <f t="shared" si="17"/>
        <v>0</v>
      </c>
      <c r="DC39" s="1334"/>
      <c r="DD39" s="1334"/>
    </row>
    <row r="40" spans="1:108" s="1322" customFormat="1" ht="11.25" x14ac:dyDescent="0.15">
      <c r="A40" s="1344" t="s">
        <v>74</v>
      </c>
      <c r="B40" s="1431">
        <f t="shared" si="1"/>
        <v>0</v>
      </c>
      <c r="C40" s="1393"/>
      <c r="D40" s="1394"/>
      <c r="E40" s="1394"/>
      <c r="F40" s="1394"/>
      <c r="G40" s="1395"/>
      <c r="H40" s="1395"/>
      <c r="I40" s="1393"/>
      <c r="J40" s="1390"/>
      <c r="K40" s="1393"/>
      <c r="L40" s="1390"/>
      <c r="M40" s="1419">
        <f t="shared" si="2"/>
        <v>0</v>
      </c>
      <c r="N40" s="1393"/>
      <c r="O40" s="1394"/>
      <c r="P40" s="1390"/>
      <c r="Q40" s="1433">
        <f t="shared" si="3"/>
        <v>0</v>
      </c>
      <c r="R40" s="1393"/>
      <c r="S40" s="1394"/>
      <c r="T40" s="1390"/>
      <c r="U40" s="1393"/>
      <c r="V40" s="1427"/>
      <c r="W40" s="1393"/>
      <c r="X40" s="1390"/>
      <c r="Y40" s="1427"/>
      <c r="Z40" s="1441"/>
      <c r="AA40" s="1390"/>
      <c r="AB40" s="1441"/>
      <c r="AC40" s="1390"/>
      <c r="AD40" s="1442"/>
      <c r="AE40" s="1387"/>
      <c r="AF40" s="1387"/>
      <c r="AG40" s="1442"/>
      <c r="AH40" s="1387"/>
      <c r="AI40" s="1387"/>
      <c r="AJ40" s="1449"/>
      <c r="AK40" s="1436"/>
      <c r="AL40" s="1432"/>
      <c r="AM40" s="1450"/>
      <c r="AN40" s="1406"/>
      <c r="AO40" s="1449"/>
      <c r="AP40" s="1453"/>
      <c r="AQ40" s="1454"/>
      <c r="AR40" s="1459" t="str">
        <f t="shared" si="0"/>
        <v xml:space="preserve"> </v>
      </c>
      <c r="AS40" s="1320"/>
      <c r="AT40" s="1320"/>
      <c r="AU40" s="1320"/>
      <c r="AV40" s="1320"/>
      <c r="BJ40" s="1320"/>
      <c r="BK40" s="1320"/>
      <c r="BL40" s="1320"/>
      <c r="BM40" s="1320"/>
      <c r="BN40" s="1320"/>
      <c r="BO40" s="1320"/>
      <c r="BP40" s="1320"/>
      <c r="BQ40" s="1320"/>
      <c r="BR40" s="1320"/>
      <c r="BS40" s="1320"/>
      <c r="BT40" s="1464" t="str">
        <f t="shared" si="4"/>
        <v/>
      </c>
      <c r="BU40" s="1464" t="str">
        <f t="shared" si="5"/>
        <v/>
      </c>
      <c r="BV40" s="1464" t="str">
        <f t="shared" si="6"/>
        <v/>
      </c>
      <c r="BW40" s="1464" t="str">
        <f t="shared" si="7"/>
        <v/>
      </c>
      <c r="BX40" s="1464" t="str">
        <f t="shared" si="8"/>
        <v/>
      </c>
      <c r="BY40" s="1464" t="str">
        <f t="shared" si="9"/>
        <v/>
      </c>
      <c r="BZ40" s="1342" t="str">
        <f t="shared" si="10"/>
        <v/>
      </c>
      <c r="CA40" s="1338"/>
      <c r="CB40" s="1467">
        <f t="shared" si="11"/>
        <v>0</v>
      </c>
      <c r="CC40" s="1467">
        <f t="shared" si="12"/>
        <v>0</v>
      </c>
      <c r="CD40" s="1467">
        <f t="shared" si="13"/>
        <v>0</v>
      </c>
      <c r="CE40" s="1467">
        <f t="shared" si="14"/>
        <v>0</v>
      </c>
      <c r="CF40" s="1467">
        <f t="shared" si="15"/>
        <v>0</v>
      </c>
      <c r="CG40" s="1467" t="str">
        <f t="shared" si="16"/>
        <v/>
      </c>
      <c r="CH40" s="1467">
        <f t="shared" si="17"/>
        <v>0</v>
      </c>
      <c r="DC40" s="1334"/>
      <c r="DD40" s="1334"/>
    </row>
    <row r="41" spans="1:108" s="1322" customFormat="1" ht="11.25" x14ac:dyDescent="0.15">
      <c r="A41" s="1344" t="s">
        <v>75</v>
      </c>
      <c r="B41" s="1431">
        <f t="shared" si="1"/>
        <v>0</v>
      </c>
      <c r="C41" s="1401"/>
      <c r="D41" s="1402"/>
      <c r="E41" s="1394"/>
      <c r="F41" s="1394"/>
      <c r="G41" s="1395"/>
      <c r="H41" s="1395"/>
      <c r="I41" s="1401"/>
      <c r="J41" s="1390"/>
      <c r="K41" s="1393"/>
      <c r="L41" s="1390"/>
      <c r="M41" s="1444"/>
      <c r="N41" s="1401"/>
      <c r="O41" s="1402"/>
      <c r="P41" s="1403"/>
      <c r="Q41" s="1433">
        <f t="shared" si="3"/>
        <v>0</v>
      </c>
      <c r="R41" s="1393"/>
      <c r="S41" s="1394"/>
      <c r="T41" s="1390"/>
      <c r="U41" s="1393"/>
      <c r="V41" s="1427"/>
      <c r="W41" s="1401"/>
      <c r="X41" s="1390"/>
      <c r="Y41" s="1427"/>
      <c r="Z41" s="1444"/>
      <c r="AA41" s="1390"/>
      <c r="AB41" s="1444"/>
      <c r="AC41" s="1390"/>
      <c r="AD41" s="1442"/>
      <c r="AE41" s="1387"/>
      <c r="AF41" s="1387"/>
      <c r="AG41" s="1442"/>
      <c r="AH41" s="1387"/>
      <c r="AI41" s="1387"/>
      <c r="AJ41" s="1449"/>
      <c r="AK41" s="1436"/>
      <c r="AL41" s="1432"/>
      <c r="AM41" s="1450"/>
      <c r="AN41" s="1406"/>
      <c r="AO41" s="1449"/>
      <c r="AP41" s="1444"/>
      <c r="AQ41" s="1454"/>
      <c r="AR41" s="1459" t="str">
        <f t="shared" si="0"/>
        <v xml:space="preserve"> </v>
      </c>
      <c r="AS41" s="1320"/>
      <c r="AT41" s="1320"/>
      <c r="AU41" s="1320"/>
      <c r="AV41" s="1320"/>
      <c r="BJ41" s="1320"/>
      <c r="BK41" s="1320"/>
      <c r="BL41" s="1320"/>
      <c r="BM41" s="1320"/>
      <c r="BN41" s="1320"/>
      <c r="BO41" s="1320"/>
      <c r="BP41" s="1320"/>
      <c r="BQ41" s="1320"/>
      <c r="BR41" s="1320"/>
      <c r="BS41" s="1320"/>
      <c r="BT41" s="1464" t="str">
        <f t="shared" si="4"/>
        <v/>
      </c>
      <c r="BU41" s="1464" t="str">
        <f t="shared" si="5"/>
        <v/>
      </c>
      <c r="BV41" s="1464" t="str">
        <f t="shared" si="6"/>
        <v/>
      </c>
      <c r="BW41" s="1464" t="str">
        <f t="shared" si="7"/>
        <v/>
      </c>
      <c r="BX41" s="1464" t="str">
        <f t="shared" si="8"/>
        <v/>
      </c>
      <c r="BY41" s="1464" t="str">
        <f t="shared" si="9"/>
        <v/>
      </c>
      <c r="BZ41" s="1342" t="str">
        <f t="shared" si="10"/>
        <v/>
      </c>
      <c r="CA41" s="1338"/>
      <c r="CB41" s="1467">
        <f t="shared" si="11"/>
        <v>0</v>
      </c>
      <c r="CC41" s="1467">
        <f t="shared" si="12"/>
        <v>0</v>
      </c>
      <c r="CD41" s="1467">
        <f t="shared" si="13"/>
        <v>0</v>
      </c>
      <c r="CE41" s="1467">
        <f t="shared" si="14"/>
        <v>0</v>
      </c>
      <c r="CF41" s="1467">
        <f t="shared" si="15"/>
        <v>0</v>
      </c>
      <c r="CG41" s="1467" t="str">
        <f t="shared" si="16"/>
        <v/>
      </c>
      <c r="CH41" s="1467">
        <f t="shared" si="17"/>
        <v>0</v>
      </c>
      <c r="DC41" s="1334"/>
      <c r="DD41" s="1334"/>
    </row>
    <row r="42" spans="1:108" s="1322" customFormat="1" ht="11.25" x14ac:dyDescent="0.15">
      <c r="A42" s="1344" t="s">
        <v>76</v>
      </c>
      <c r="B42" s="1431">
        <f t="shared" si="1"/>
        <v>0</v>
      </c>
      <c r="C42" s="1393"/>
      <c r="D42" s="1394"/>
      <c r="E42" s="1394"/>
      <c r="F42" s="1394"/>
      <c r="G42" s="1395"/>
      <c r="H42" s="1395"/>
      <c r="I42" s="1393"/>
      <c r="J42" s="1390"/>
      <c r="K42" s="1393"/>
      <c r="L42" s="1390"/>
      <c r="M42" s="1419">
        <f t="shared" si="2"/>
        <v>0</v>
      </c>
      <c r="N42" s="1393"/>
      <c r="O42" s="1394"/>
      <c r="P42" s="1390"/>
      <c r="Q42" s="1433">
        <f t="shared" si="3"/>
        <v>0</v>
      </c>
      <c r="R42" s="1393"/>
      <c r="S42" s="1394"/>
      <c r="T42" s="1390"/>
      <c r="U42" s="1393"/>
      <c r="V42" s="1427"/>
      <c r="W42" s="1393"/>
      <c r="X42" s="1390"/>
      <c r="Y42" s="1427"/>
      <c r="Z42" s="1441"/>
      <c r="AA42" s="1390"/>
      <c r="AB42" s="1441"/>
      <c r="AC42" s="1390"/>
      <c r="AD42" s="1442"/>
      <c r="AE42" s="1387"/>
      <c r="AF42" s="1387"/>
      <c r="AG42" s="1442"/>
      <c r="AH42" s="1387"/>
      <c r="AI42" s="1387"/>
      <c r="AJ42" s="1449"/>
      <c r="AK42" s="1436"/>
      <c r="AL42" s="1432"/>
      <c r="AM42" s="1450"/>
      <c r="AN42" s="1406"/>
      <c r="AO42" s="1449"/>
      <c r="AP42" s="1453"/>
      <c r="AQ42" s="1454"/>
      <c r="AR42" s="1459" t="str">
        <f t="shared" si="0"/>
        <v xml:space="preserve"> </v>
      </c>
      <c r="AS42" s="1320"/>
      <c r="AT42" s="1320"/>
      <c r="AU42" s="1320"/>
      <c r="AV42" s="1320"/>
      <c r="BJ42" s="1320"/>
      <c r="BK42" s="1320"/>
      <c r="BL42" s="1320"/>
      <c r="BM42" s="1320"/>
      <c r="BN42" s="1320"/>
      <c r="BO42" s="1320"/>
      <c r="BP42" s="1320"/>
      <c r="BQ42" s="1320"/>
      <c r="BR42" s="1320"/>
      <c r="BS42" s="1320"/>
      <c r="BT42" s="1464" t="str">
        <f t="shared" si="4"/>
        <v/>
      </c>
      <c r="BU42" s="1464" t="str">
        <f t="shared" si="5"/>
        <v/>
      </c>
      <c r="BV42" s="1464" t="str">
        <f t="shared" si="6"/>
        <v/>
      </c>
      <c r="BW42" s="1464" t="str">
        <f t="shared" si="7"/>
        <v/>
      </c>
      <c r="BX42" s="1464" t="str">
        <f t="shared" si="8"/>
        <v/>
      </c>
      <c r="BY42" s="1464" t="str">
        <f t="shared" si="9"/>
        <v/>
      </c>
      <c r="BZ42" s="1342" t="str">
        <f t="shared" si="10"/>
        <v/>
      </c>
      <c r="CA42" s="1338"/>
      <c r="CB42" s="1467">
        <f t="shared" si="11"/>
        <v>0</v>
      </c>
      <c r="CC42" s="1467">
        <f t="shared" si="12"/>
        <v>0</v>
      </c>
      <c r="CD42" s="1467">
        <f t="shared" si="13"/>
        <v>0</v>
      </c>
      <c r="CE42" s="1467">
        <f t="shared" si="14"/>
        <v>0</v>
      </c>
      <c r="CF42" s="1467">
        <f t="shared" si="15"/>
        <v>0</v>
      </c>
      <c r="CG42" s="1467" t="str">
        <f t="shared" si="16"/>
        <v/>
      </c>
      <c r="CH42" s="1467">
        <f t="shared" si="17"/>
        <v>0</v>
      </c>
      <c r="DC42" s="1334"/>
      <c r="DD42" s="1334"/>
    </row>
    <row r="43" spans="1:108" s="1322" customFormat="1" ht="11.25" x14ac:dyDescent="0.15">
      <c r="A43" s="1344" t="s">
        <v>77</v>
      </c>
      <c r="B43" s="1431">
        <f t="shared" si="1"/>
        <v>0</v>
      </c>
      <c r="C43" s="1401"/>
      <c r="D43" s="1402"/>
      <c r="E43" s="1394"/>
      <c r="F43" s="1394"/>
      <c r="G43" s="1395"/>
      <c r="H43" s="1395"/>
      <c r="I43" s="1401"/>
      <c r="J43" s="1390"/>
      <c r="K43" s="1393"/>
      <c r="L43" s="1390"/>
      <c r="M43" s="1444"/>
      <c r="N43" s="1401"/>
      <c r="O43" s="1402"/>
      <c r="P43" s="1403"/>
      <c r="Q43" s="1433">
        <f t="shared" si="3"/>
        <v>0</v>
      </c>
      <c r="R43" s="1393"/>
      <c r="S43" s="1394"/>
      <c r="T43" s="1390"/>
      <c r="U43" s="1393"/>
      <c r="V43" s="1427"/>
      <c r="W43" s="1401"/>
      <c r="X43" s="1390"/>
      <c r="Y43" s="1427"/>
      <c r="Z43" s="1444"/>
      <c r="AA43" s="1390"/>
      <c r="AB43" s="1444"/>
      <c r="AC43" s="1390"/>
      <c r="AD43" s="1442"/>
      <c r="AE43" s="1387"/>
      <c r="AF43" s="1387"/>
      <c r="AG43" s="1442"/>
      <c r="AH43" s="1387"/>
      <c r="AI43" s="1387"/>
      <c r="AJ43" s="1449"/>
      <c r="AK43" s="1436"/>
      <c r="AL43" s="1432"/>
      <c r="AM43" s="1450"/>
      <c r="AN43" s="1406"/>
      <c r="AO43" s="1449"/>
      <c r="AP43" s="1444"/>
      <c r="AQ43" s="1454"/>
      <c r="AR43" s="1459" t="str">
        <f t="shared" si="0"/>
        <v xml:space="preserve"> </v>
      </c>
      <c r="AS43" s="1320"/>
      <c r="AT43" s="1320"/>
      <c r="AU43" s="1320"/>
      <c r="AV43" s="1320"/>
      <c r="BJ43" s="1320"/>
      <c r="BK43" s="1320"/>
      <c r="BL43" s="1320"/>
      <c r="BM43" s="1320"/>
      <c r="BN43" s="1320"/>
      <c r="BO43" s="1320"/>
      <c r="BP43" s="1320"/>
      <c r="BQ43" s="1320"/>
      <c r="BR43" s="1320"/>
      <c r="BS43" s="1320"/>
      <c r="BT43" s="1464" t="str">
        <f t="shared" si="4"/>
        <v/>
      </c>
      <c r="BU43" s="1464" t="str">
        <f t="shared" si="5"/>
        <v/>
      </c>
      <c r="BV43" s="1464" t="str">
        <f t="shared" si="6"/>
        <v/>
      </c>
      <c r="BW43" s="1464" t="str">
        <f t="shared" si="7"/>
        <v/>
      </c>
      <c r="BX43" s="1464" t="str">
        <f t="shared" si="8"/>
        <v/>
      </c>
      <c r="BY43" s="1464" t="str">
        <f t="shared" si="9"/>
        <v/>
      </c>
      <c r="BZ43" s="1342" t="str">
        <f t="shared" si="10"/>
        <v/>
      </c>
      <c r="CA43" s="1338"/>
      <c r="CB43" s="1467">
        <f t="shared" si="11"/>
        <v>0</v>
      </c>
      <c r="CC43" s="1467">
        <f t="shared" si="12"/>
        <v>0</v>
      </c>
      <c r="CD43" s="1467">
        <f t="shared" si="13"/>
        <v>0</v>
      </c>
      <c r="CE43" s="1467">
        <f t="shared" si="14"/>
        <v>0</v>
      </c>
      <c r="CF43" s="1467">
        <f t="shared" si="15"/>
        <v>0</v>
      </c>
      <c r="CG43" s="1467" t="str">
        <f t="shared" si="16"/>
        <v/>
      </c>
      <c r="CH43" s="1467">
        <f t="shared" si="17"/>
        <v>0</v>
      </c>
      <c r="DC43" s="1334"/>
      <c r="DD43" s="1334"/>
    </row>
    <row r="44" spans="1:108" s="1322" customFormat="1" ht="11.25" x14ac:dyDescent="0.15">
      <c r="A44" s="1344" t="s">
        <v>78</v>
      </c>
      <c r="B44" s="1431">
        <f t="shared" si="1"/>
        <v>0</v>
      </c>
      <c r="C44" s="1393"/>
      <c r="D44" s="1394"/>
      <c r="E44" s="1394"/>
      <c r="F44" s="1394"/>
      <c r="G44" s="1395"/>
      <c r="H44" s="1395"/>
      <c r="I44" s="1393"/>
      <c r="J44" s="1390"/>
      <c r="K44" s="1393"/>
      <c r="L44" s="1390"/>
      <c r="M44" s="1419">
        <f t="shared" si="2"/>
        <v>0</v>
      </c>
      <c r="N44" s="1393"/>
      <c r="O44" s="1394"/>
      <c r="P44" s="1390"/>
      <c r="Q44" s="1433">
        <f t="shared" si="3"/>
        <v>0</v>
      </c>
      <c r="R44" s="1393"/>
      <c r="S44" s="1394"/>
      <c r="T44" s="1390"/>
      <c r="U44" s="1393"/>
      <c r="V44" s="1427"/>
      <c r="W44" s="1393"/>
      <c r="X44" s="1390"/>
      <c r="Y44" s="1427"/>
      <c r="Z44" s="1441"/>
      <c r="AA44" s="1390"/>
      <c r="AB44" s="1441"/>
      <c r="AC44" s="1390"/>
      <c r="AD44" s="1442"/>
      <c r="AE44" s="1387"/>
      <c r="AF44" s="1387"/>
      <c r="AG44" s="1442"/>
      <c r="AH44" s="1387"/>
      <c r="AI44" s="1387"/>
      <c r="AJ44" s="1449"/>
      <c r="AK44" s="1436"/>
      <c r="AL44" s="1432"/>
      <c r="AM44" s="1450"/>
      <c r="AN44" s="1406"/>
      <c r="AO44" s="1449"/>
      <c r="AP44" s="1453"/>
      <c r="AQ44" s="1454"/>
      <c r="AR44" s="1459" t="str">
        <f t="shared" si="0"/>
        <v xml:space="preserve"> </v>
      </c>
      <c r="AS44" s="1320"/>
      <c r="AT44" s="1320"/>
      <c r="AU44" s="1320"/>
      <c r="AV44" s="1320"/>
      <c r="BJ44" s="1320"/>
      <c r="BK44" s="1320"/>
      <c r="BL44" s="1320"/>
      <c r="BM44" s="1320"/>
      <c r="BN44" s="1320"/>
      <c r="BO44" s="1320"/>
      <c r="BP44" s="1320"/>
      <c r="BQ44" s="1320"/>
      <c r="BR44" s="1320"/>
      <c r="BS44" s="1320"/>
      <c r="BT44" s="1464" t="str">
        <f t="shared" si="4"/>
        <v/>
      </c>
      <c r="BU44" s="1464" t="str">
        <f t="shared" si="5"/>
        <v/>
      </c>
      <c r="BV44" s="1464" t="str">
        <f t="shared" si="6"/>
        <v/>
      </c>
      <c r="BW44" s="1464" t="str">
        <f t="shared" si="7"/>
        <v/>
      </c>
      <c r="BX44" s="1464" t="str">
        <f t="shared" si="8"/>
        <v/>
      </c>
      <c r="BY44" s="1464" t="str">
        <f t="shared" si="9"/>
        <v/>
      </c>
      <c r="BZ44" s="1342" t="str">
        <f t="shared" si="10"/>
        <v/>
      </c>
      <c r="CA44" s="1338"/>
      <c r="CB44" s="1467">
        <f t="shared" si="11"/>
        <v>0</v>
      </c>
      <c r="CC44" s="1467">
        <f t="shared" si="12"/>
        <v>0</v>
      </c>
      <c r="CD44" s="1467">
        <f t="shared" si="13"/>
        <v>0</v>
      </c>
      <c r="CE44" s="1467">
        <f t="shared" si="14"/>
        <v>0</v>
      </c>
      <c r="CF44" s="1467">
        <f t="shared" si="15"/>
        <v>0</v>
      </c>
      <c r="CG44" s="1467" t="str">
        <f t="shared" si="16"/>
        <v/>
      </c>
      <c r="CH44" s="1467">
        <f t="shared" si="17"/>
        <v>0</v>
      </c>
      <c r="DC44" s="1334"/>
      <c r="DD44" s="1334"/>
    </row>
    <row r="45" spans="1:108" s="1322" customFormat="1" ht="11.25" x14ac:dyDescent="0.15">
      <c r="A45" s="1344" t="s">
        <v>79</v>
      </c>
      <c r="B45" s="1431">
        <f t="shared" si="1"/>
        <v>0</v>
      </c>
      <c r="C45" s="1393"/>
      <c r="D45" s="1394"/>
      <c r="E45" s="1394"/>
      <c r="F45" s="1394"/>
      <c r="G45" s="1395"/>
      <c r="H45" s="1395"/>
      <c r="I45" s="1393"/>
      <c r="J45" s="1390"/>
      <c r="K45" s="1393"/>
      <c r="L45" s="1390"/>
      <c r="M45" s="1419">
        <f t="shared" si="2"/>
        <v>0</v>
      </c>
      <c r="N45" s="1393"/>
      <c r="O45" s="1394"/>
      <c r="P45" s="1390"/>
      <c r="Q45" s="1433">
        <f t="shared" si="3"/>
        <v>0</v>
      </c>
      <c r="R45" s="1393"/>
      <c r="S45" s="1394"/>
      <c r="T45" s="1390"/>
      <c r="U45" s="1393"/>
      <c r="V45" s="1427"/>
      <c r="W45" s="1393"/>
      <c r="X45" s="1390"/>
      <c r="Y45" s="1427"/>
      <c r="Z45" s="1441"/>
      <c r="AA45" s="1390"/>
      <c r="AB45" s="1441"/>
      <c r="AC45" s="1390"/>
      <c r="AD45" s="1442"/>
      <c r="AE45" s="1387"/>
      <c r="AF45" s="1387"/>
      <c r="AG45" s="1442"/>
      <c r="AH45" s="1387"/>
      <c r="AI45" s="1387"/>
      <c r="AJ45" s="1449"/>
      <c r="AK45" s="1436"/>
      <c r="AL45" s="1432"/>
      <c r="AM45" s="1450"/>
      <c r="AN45" s="1406"/>
      <c r="AO45" s="1449"/>
      <c r="AP45" s="1453"/>
      <c r="AQ45" s="1454"/>
      <c r="AR45" s="1459" t="str">
        <f t="shared" si="0"/>
        <v xml:space="preserve"> </v>
      </c>
      <c r="AS45" s="1320"/>
      <c r="AT45" s="1320"/>
      <c r="AU45" s="1320"/>
      <c r="AV45" s="1320"/>
      <c r="BJ45" s="1320"/>
      <c r="BK45" s="1320"/>
      <c r="BL45" s="1320"/>
      <c r="BM45" s="1320"/>
      <c r="BN45" s="1320"/>
      <c r="BO45" s="1320"/>
      <c r="BP45" s="1320"/>
      <c r="BQ45" s="1320"/>
      <c r="BR45" s="1320"/>
      <c r="BS45" s="1320"/>
      <c r="BT45" s="1464" t="str">
        <f t="shared" si="4"/>
        <v/>
      </c>
      <c r="BU45" s="1464" t="str">
        <f t="shared" si="5"/>
        <v/>
      </c>
      <c r="BV45" s="1464" t="str">
        <f t="shared" si="6"/>
        <v/>
      </c>
      <c r="BW45" s="1464" t="str">
        <f t="shared" si="7"/>
        <v/>
      </c>
      <c r="BX45" s="1464" t="str">
        <f t="shared" si="8"/>
        <v/>
      </c>
      <c r="BY45" s="1464" t="str">
        <f t="shared" si="9"/>
        <v/>
      </c>
      <c r="BZ45" s="1342" t="str">
        <f>IF(AND($N45+$R45&lt;&gt;0,OR($U45="",$V45="")),"No  olvide registrar datos en Pertinencia. ","")</f>
        <v/>
      </c>
      <c r="CA45" s="1338"/>
      <c r="CB45" s="1467">
        <f t="shared" si="11"/>
        <v>0</v>
      </c>
      <c r="CC45" s="1467">
        <f t="shared" si="12"/>
        <v>0</v>
      </c>
      <c r="CD45" s="1467">
        <f t="shared" si="13"/>
        <v>0</v>
      </c>
      <c r="CE45" s="1467">
        <f t="shared" si="14"/>
        <v>0</v>
      </c>
      <c r="CF45" s="1467">
        <f t="shared" si="15"/>
        <v>0</v>
      </c>
      <c r="CG45" s="1467" t="str">
        <f t="shared" si="16"/>
        <v/>
      </c>
      <c r="CH45" s="1467">
        <f t="shared" si="17"/>
        <v>0</v>
      </c>
      <c r="DC45" s="1334"/>
      <c r="DD45" s="1334"/>
    </row>
    <row r="46" spans="1:108" s="1322" customFormat="1" ht="11.25" x14ac:dyDescent="0.15">
      <c r="A46" s="1344" t="s">
        <v>80</v>
      </c>
      <c r="B46" s="1431">
        <f t="shared" si="1"/>
        <v>0</v>
      </c>
      <c r="C46" s="1393"/>
      <c r="D46" s="1394"/>
      <c r="E46" s="1394"/>
      <c r="F46" s="1394"/>
      <c r="G46" s="1395"/>
      <c r="H46" s="1395"/>
      <c r="I46" s="1393"/>
      <c r="J46" s="1390"/>
      <c r="K46" s="1393"/>
      <c r="L46" s="1390"/>
      <c r="M46" s="1419">
        <f t="shared" si="2"/>
        <v>0</v>
      </c>
      <c r="N46" s="1393"/>
      <c r="O46" s="1394"/>
      <c r="P46" s="1390"/>
      <c r="Q46" s="1433">
        <f t="shared" si="3"/>
        <v>0</v>
      </c>
      <c r="R46" s="1393"/>
      <c r="S46" s="1394"/>
      <c r="T46" s="1390"/>
      <c r="U46" s="1401"/>
      <c r="V46" s="1443"/>
      <c r="W46" s="1393"/>
      <c r="X46" s="1390"/>
      <c r="Y46" s="1427"/>
      <c r="Z46" s="1441"/>
      <c r="AA46" s="1390"/>
      <c r="AB46" s="1441"/>
      <c r="AC46" s="1390"/>
      <c r="AD46" s="1442"/>
      <c r="AE46" s="1387"/>
      <c r="AF46" s="1387"/>
      <c r="AG46" s="1442"/>
      <c r="AH46" s="1387"/>
      <c r="AI46" s="1387"/>
      <c r="AJ46" s="1449"/>
      <c r="AK46" s="1436"/>
      <c r="AL46" s="1432"/>
      <c r="AM46" s="1450"/>
      <c r="AN46" s="1406"/>
      <c r="AO46" s="1449"/>
      <c r="AP46" s="1453"/>
      <c r="AQ46" s="1454"/>
      <c r="AR46" s="1459" t="str">
        <f>$BT46&amp;" "&amp;$BU46&amp;""&amp;$BV46&amp;""&amp;$BW46&amp;""&amp;$BX46&amp;""&amp;$BY46</f>
        <v xml:space="preserve"> </v>
      </c>
      <c r="AS46" s="1320"/>
      <c r="AT46" s="1320"/>
      <c r="AU46" s="1320"/>
      <c r="AV46" s="1320"/>
      <c r="BJ46" s="1320"/>
      <c r="BK46" s="1320"/>
      <c r="BL46" s="1320"/>
      <c r="BM46" s="1320"/>
      <c r="BN46" s="1320"/>
      <c r="BO46" s="1320"/>
      <c r="BP46" s="1320"/>
      <c r="BQ46" s="1320"/>
      <c r="BR46" s="1320"/>
      <c r="BS46" s="1320"/>
      <c r="BT46" s="1464" t="str">
        <f t="shared" si="4"/>
        <v/>
      </c>
      <c r="BU46" s="1464" t="str">
        <f t="shared" si="5"/>
        <v/>
      </c>
      <c r="BV46" s="1464" t="str">
        <f t="shared" si="6"/>
        <v/>
      </c>
      <c r="BW46" s="1464" t="str">
        <f t="shared" si="7"/>
        <v/>
      </c>
      <c r="BX46" s="1464" t="str">
        <f t="shared" si="8"/>
        <v/>
      </c>
      <c r="BY46" s="1464" t="str">
        <f t="shared" si="9"/>
        <v/>
      </c>
      <c r="BZ46" s="1338"/>
      <c r="CA46" s="1338"/>
      <c r="CB46" s="1467">
        <f t="shared" si="11"/>
        <v>0</v>
      </c>
      <c r="CC46" s="1467">
        <f t="shared" si="12"/>
        <v>0</v>
      </c>
      <c r="CD46" s="1467">
        <f t="shared" si="13"/>
        <v>0</v>
      </c>
      <c r="CE46" s="1467">
        <f t="shared" si="14"/>
        <v>0</v>
      </c>
      <c r="CF46" s="1467">
        <f t="shared" si="15"/>
        <v>0</v>
      </c>
      <c r="CG46" s="1467" t="str">
        <f t="shared" si="16"/>
        <v/>
      </c>
      <c r="CH46" s="1341"/>
      <c r="DC46" s="1334"/>
      <c r="DD46" s="1334"/>
    </row>
    <row r="47" spans="1:108" s="1322" customFormat="1" ht="11.25" x14ac:dyDescent="0.15">
      <c r="A47" s="1344" t="s">
        <v>81</v>
      </c>
      <c r="B47" s="1431">
        <f t="shared" si="1"/>
        <v>269</v>
      </c>
      <c r="C47" s="1393"/>
      <c r="D47" s="1394">
        <v>3</v>
      </c>
      <c r="E47" s="1394">
        <v>32</v>
      </c>
      <c r="F47" s="1394">
        <v>52</v>
      </c>
      <c r="G47" s="1395">
        <v>182</v>
      </c>
      <c r="H47" s="1395"/>
      <c r="I47" s="1393">
        <v>3</v>
      </c>
      <c r="J47" s="1390">
        <v>266</v>
      </c>
      <c r="K47" s="1401"/>
      <c r="L47" s="1390">
        <v>269</v>
      </c>
      <c r="M47" s="1419">
        <f t="shared" si="2"/>
        <v>0</v>
      </c>
      <c r="N47" s="1393"/>
      <c r="O47" s="1394"/>
      <c r="P47" s="1390"/>
      <c r="Q47" s="1433">
        <f t="shared" si="3"/>
        <v>96</v>
      </c>
      <c r="R47" s="1393"/>
      <c r="S47" s="1394">
        <v>96</v>
      </c>
      <c r="T47" s="1390"/>
      <c r="U47" s="1393"/>
      <c r="V47" s="1427"/>
      <c r="W47" s="1393"/>
      <c r="X47" s="1390">
        <v>55</v>
      </c>
      <c r="Y47" s="1427"/>
      <c r="Z47" s="1441"/>
      <c r="AA47" s="1390"/>
      <c r="AB47" s="1441"/>
      <c r="AC47" s="1390">
        <v>7</v>
      </c>
      <c r="AD47" s="1442"/>
      <c r="AE47" s="1387"/>
      <c r="AF47" s="1387"/>
      <c r="AG47" s="1442"/>
      <c r="AH47" s="1387"/>
      <c r="AI47" s="1387"/>
      <c r="AJ47" s="1449"/>
      <c r="AK47" s="1436"/>
      <c r="AL47" s="1432"/>
      <c r="AM47" s="1450"/>
      <c r="AN47" s="1406"/>
      <c r="AO47" s="1449"/>
      <c r="AP47" s="1453"/>
      <c r="AQ47" s="1454"/>
      <c r="AR47" s="1459" t="str">
        <f t="shared" si="0"/>
        <v xml:space="preserve"> </v>
      </c>
      <c r="AS47" s="1320"/>
      <c r="AT47" s="1320"/>
      <c r="AU47" s="1320"/>
      <c r="AV47" s="1320"/>
      <c r="BJ47" s="1320"/>
      <c r="BK47" s="1320"/>
      <c r="BL47" s="1320"/>
      <c r="BM47" s="1320"/>
      <c r="BN47" s="1320"/>
      <c r="BO47" s="1320"/>
      <c r="BP47" s="1320"/>
      <c r="BQ47" s="1320"/>
      <c r="BR47" s="1320"/>
      <c r="BS47" s="1320"/>
      <c r="BT47" s="1464" t="str">
        <f t="shared" si="4"/>
        <v/>
      </c>
      <c r="BU47" s="1464" t="str">
        <f t="shared" si="5"/>
        <v/>
      </c>
      <c r="BV47" s="1464" t="str">
        <f t="shared" si="6"/>
        <v/>
      </c>
      <c r="BW47" s="1464" t="str">
        <f t="shared" si="7"/>
        <v/>
      </c>
      <c r="BX47" s="1464" t="str">
        <f t="shared" si="8"/>
        <v/>
      </c>
      <c r="BY47" s="1464" t="str">
        <f t="shared" si="9"/>
        <v/>
      </c>
      <c r="BZ47" s="1342" t="str">
        <f t="shared" si="10"/>
        <v/>
      </c>
      <c r="CA47" s="1338"/>
      <c r="CB47" s="1467">
        <f t="shared" si="11"/>
        <v>0</v>
      </c>
      <c r="CC47" s="1467">
        <f t="shared" si="12"/>
        <v>0</v>
      </c>
      <c r="CD47" s="1467">
        <f t="shared" si="13"/>
        <v>0</v>
      </c>
      <c r="CE47" s="1467">
        <f t="shared" si="14"/>
        <v>0</v>
      </c>
      <c r="CF47" s="1467">
        <f t="shared" si="15"/>
        <v>0</v>
      </c>
      <c r="CG47" s="1467">
        <f t="shared" si="16"/>
        <v>0</v>
      </c>
      <c r="CH47" s="1467">
        <f t="shared" si="17"/>
        <v>0</v>
      </c>
      <c r="DC47" s="1334"/>
      <c r="DD47" s="1334"/>
    </row>
    <row r="48" spans="1:108" s="1322" customFormat="1" ht="21" x14ac:dyDescent="0.15">
      <c r="A48" s="1364" t="s">
        <v>82</v>
      </c>
      <c r="B48" s="1431">
        <f t="shared" si="1"/>
        <v>265</v>
      </c>
      <c r="C48" s="1393"/>
      <c r="D48" s="1394">
        <v>1</v>
      </c>
      <c r="E48" s="1394">
        <v>3</v>
      </c>
      <c r="F48" s="1394">
        <v>11</v>
      </c>
      <c r="G48" s="1395">
        <v>214</v>
      </c>
      <c r="H48" s="1395">
        <v>36</v>
      </c>
      <c r="I48" s="1393">
        <v>1</v>
      </c>
      <c r="J48" s="1390">
        <v>264</v>
      </c>
      <c r="K48" s="1393"/>
      <c r="L48" s="1390">
        <v>265</v>
      </c>
      <c r="M48" s="1419">
        <f t="shared" si="2"/>
        <v>0</v>
      </c>
      <c r="N48" s="1393"/>
      <c r="O48" s="1394"/>
      <c r="P48" s="1390"/>
      <c r="Q48" s="1433">
        <f t="shared" si="3"/>
        <v>158</v>
      </c>
      <c r="R48" s="1393">
        <v>56</v>
      </c>
      <c r="S48" s="1394">
        <v>102</v>
      </c>
      <c r="T48" s="1390"/>
      <c r="U48" s="1393">
        <v>50</v>
      </c>
      <c r="V48" s="1427">
        <v>0</v>
      </c>
      <c r="W48" s="1393"/>
      <c r="X48" s="1390">
        <v>80</v>
      </c>
      <c r="Y48" s="1427"/>
      <c r="Z48" s="1441"/>
      <c r="AA48" s="1390">
        <v>3</v>
      </c>
      <c r="AB48" s="1441"/>
      <c r="AC48" s="1390">
        <v>30</v>
      </c>
      <c r="AD48" s="1442"/>
      <c r="AE48" s="1387"/>
      <c r="AF48" s="1387"/>
      <c r="AG48" s="1442"/>
      <c r="AH48" s="1387"/>
      <c r="AI48" s="1387"/>
      <c r="AJ48" s="1449"/>
      <c r="AK48" s="1436"/>
      <c r="AL48" s="1432"/>
      <c r="AM48" s="1450"/>
      <c r="AN48" s="1406"/>
      <c r="AO48" s="1449"/>
      <c r="AP48" s="1453"/>
      <c r="AQ48" s="1454"/>
      <c r="AR48" s="1459" t="str">
        <f t="shared" si="0"/>
        <v xml:space="preserve"> </v>
      </c>
      <c r="AS48" s="1320"/>
      <c r="AT48" s="1320"/>
      <c r="AU48" s="1320"/>
      <c r="AV48" s="1320"/>
      <c r="BJ48" s="1320"/>
      <c r="BK48" s="1320"/>
      <c r="BL48" s="1320"/>
      <c r="BM48" s="1320"/>
      <c r="BN48" s="1320"/>
      <c r="BO48" s="1320"/>
      <c r="BP48" s="1320"/>
      <c r="BQ48" s="1320"/>
      <c r="BR48" s="1320"/>
      <c r="BS48" s="1320"/>
      <c r="BT48" s="1464" t="str">
        <f t="shared" si="4"/>
        <v/>
      </c>
      <c r="BU48" s="1464" t="str">
        <f t="shared" si="5"/>
        <v/>
      </c>
      <c r="BV48" s="1464" t="str">
        <f t="shared" si="6"/>
        <v/>
      </c>
      <c r="BW48" s="1464" t="str">
        <f t="shared" si="7"/>
        <v/>
      </c>
      <c r="BX48" s="1464" t="str">
        <f t="shared" si="8"/>
        <v/>
      </c>
      <c r="BY48" s="1464" t="str">
        <f t="shared" si="9"/>
        <v/>
      </c>
      <c r="BZ48" s="1342" t="str">
        <f t="shared" si="10"/>
        <v/>
      </c>
      <c r="CA48" s="1338"/>
      <c r="CB48" s="1467">
        <f t="shared" si="11"/>
        <v>0</v>
      </c>
      <c r="CC48" s="1467">
        <f t="shared" si="12"/>
        <v>0</v>
      </c>
      <c r="CD48" s="1467">
        <f t="shared" si="13"/>
        <v>0</v>
      </c>
      <c r="CE48" s="1467">
        <f t="shared" si="14"/>
        <v>0</v>
      </c>
      <c r="CF48" s="1467">
        <f t="shared" si="15"/>
        <v>0</v>
      </c>
      <c r="CG48" s="1467">
        <f t="shared" si="16"/>
        <v>0</v>
      </c>
      <c r="CH48" s="1467">
        <f t="shared" si="17"/>
        <v>0</v>
      </c>
      <c r="DC48" s="1334"/>
      <c r="DD48" s="1334"/>
    </row>
    <row r="49" spans="1:108" s="1322" customFormat="1" ht="21" x14ac:dyDescent="0.15">
      <c r="A49" s="1364" t="s">
        <v>83</v>
      </c>
      <c r="B49" s="1431">
        <f t="shared" si="1"/>
        <v>142</v>
      </c>
      <c r="C49" s="1393"/>
      <c r="D49" s="1394"/>
      <c r="E49" s="1394">
        <v>2</v>
      </c>
      <c r="F49" s="1394">
        <v>8</v>
      </c>
      <c r="G49" s="1395">
        <v>125</v>
      </c>
      <c r="H49" s="1395">
        <v>7</v>
      </c>
      <c r="I49" s="1393"/>
      <c r="J49" s="1390">
        <v>142</v>
      </c>
      <c r="K49" s="1401"/>
      <c r="L49" s="1390">
        <v>142</v>
      </c>
      <c r="M49" s="1419">
        <f t="shared" si="2"/>
        <v>0</v>
      </c>
      <c r="N49" s="1393"/>
      <c r="O49" s="1394"/>
      <c r="P49" s="1390"/>
      <c r="Q49" s="1433">
        <f t="shared" si="3"/>
        <v>48</v>
      </c>
      <c r="R49" s="1393"/>
      <c r="S49" s="1394">
        <v>48</v>
      </c>
      <c r="T49" s="1390"/>
      <c r="U49" s="1393"/>
      <c r="V49" s="1427"/>
      <c r="W49" s="1393"/>
      <c r="X49" s="1390">
        <v>27</v>
      </c>
      <c r="Y49" s="1427"/>
      <c r="Z49" s="1441"/>
      <c r="AA49" s="1390"/>
      <c r="AB49" s="1441"/>
      <c r="AC49" s="1390">
        <v>22</v>
      </c>
      <c r="AD49" s="1442"/>
      <c r="AE49" s="1387"/>
      <c r="AF49" s="1387"/>
      <c r="AG49" s="1442"/>
      <c r="AH49" s="1387"/>
      <c r="AI49" s="1387"/>
      <c r="AJ49" s="1449"/>
      <c r="AK49" s="1436"/>
      <c r="AL49" s="1432"/>
      <c r="AM49" s="1450"/>
      <c r="AN49" s="1406"/>
      <c r="AO49" s="1449"/>
      <c r="AP49" s="1453"/>
      <c r="AQ49" s="1454"/>
      <c r="AR49" s="1459" t="str">
        <f t="shared" si="0"/>
        <v xml:space="preserve"> </v>
      </c>
      <c r="AS49" s="1320"/>
      <c r="AT49" s="1320"/>
      <c r="AU49" s="1320"/>
      <c r="AV49" s="1320"/>
      <c r="BJ49" s="1320"/>
      <c r="BK49" s="1320"/>
      <c r="BL49" s="1320"/>
      <c r="BM49" s="1320"/>
      <c r="BN49" s="1320"/>
      <c r="BO49" s="1320"/>
      <c r="BP49" s="1320"/>
      <c r="BQ49" s="1320"/>
      <c r="BR49" s="1320"/>
      <c r="BS49" s="1320"/>
      <c r="BT49" s="1464" t="str">
        <f t="shared" si="4"/>
        <v/>
      </c>
      <c r="BU49" s="1464" t="str">
        <f t="shared" si="5"/>
        <v/>
      </c>
      <c r="BV49" s="1464" t="str">
        <f t="shared" si="6"/>
        <v/>
      </c>
      <c r="BW49" s="1464" t="str">
        <f t="shared" si="7"/>
        <v/>
      </c>
      <c r="BX49" s="1464" t="str">
        <f t="shared" si="8"/>
        <v/>
      </c>
      <c r="BY49" s="1464" t="str">
        <f t="shared" si="9"/>
        <v/>
      </c>
      <c r="BZ49" s="1342" t="str">
        <f t="shared" si="10"/>
        <v/>
      </c>
      <c r="CA49" s="1338"/>
      <c r="CB49" s="1467">
        <f t="shared" si="11"/>
        <v>0</v>
      </c>
      <c r="CC49" s="1467">
        <f t="shared" si="12"/>
        <v>0</v>
      </c>
      <c r="CD49" s="1467">
        <f t="shared" si="13"/>
        <v>0</v>
      </c>
      <c r="CE49" s="1467">
        <f t="shared" si="14"/>
        <v>0</v>
      </c>
      <c r="CF49" s="1467">
        <f t="shared" si="15"/>
        <v>0</v>
      </c>
      <c r="CG49" s="1467">
        <f t="shared" si="16"/>
        <v>0</v>
      </c>
      <c r="CH49" s="1467">
        <f t="shared" si="17"/>
        <v>0</v>
      </c>
      <c r="DC49" s="1334"/>
      <c r="DD49" s="1334"/>
    </row>
    <row r="50" spans="1:108" s="1322" customFormat="1" ht="11.25" customHeight="1" x14ac:dyDescent="0.15">
      <c r="A50" s="1344" t="s">
        <v>84</v>
      </c>
      <c r="B50" s="1431">
        <f t="shared" si="1"/>
        <v>809</v>
      </c>
      <c r="C50" s="1393">
        <v>132</v>
      </c>
      <c r="D50" s="1394">
        <v>24</v>
      </c>
      <c r="E50" s="1394">
        <v>10</v>
      </c>
      <c r="F50" s="1394">
        <v>9</v>
      </c>
      <c r="G50" s="1395">
        <v>289</v>
      </c>
      <c r="H50" s="1395">
        <v>345</v>
      </c>
      <c r="I50" s="1393">
        <v>156</v>
      </c>
      <c r="J50" s="1390">
        <v>653</v>
      </c>
      <c r="K50" s="1393">
        <v>411</v>
      </c>
      <c r="L50" s="1390">
        <v>398</v>
      </c>
      <c r="M50" s="1419">
        <f t="shared" si="2"/>
        <v>69</v>
      </c>
      <c r="N50" s="1393">
        <v>20</v>
      </c>
      <c r="O50" s="1394">
        <v>43</v>
      </c>
      <c r="P50" s="1390">
        <v>6</v>
      </c>
      <c r="Q50" s="1433">
        <f t="shared" si="3"/>
        <v>273</v>
      </c>
      <c r="R50" s="1393">
        <v>72</v>
      </c>
      <c r="S50" s="1394">
        <v>133</v>
      </c>
      <c r="T50" s="1390">
        <v>68</v>
      </c>
      <c r="U50" s="1393">
        <v>59</v>
      </c>
      <c r="V50" s="1427">
        <v>0</v>
      </c>
      <c r="W50" s="1393">
        <v>28</v>
      </c>
      <c r="X50" s="1390">
        <v>131</v>
      </c>
      <c r="Y50" s="1427">
        <v>7</v>
      </c>
      <c r="Z50" s="1441"/>
      <c r="AA50" s="1390"/>
      <c r="AB50" s="1441">
        <v>37</v>
      </c>
      <c r="AC50" s="1390">
        <v>91</v>
      </c>
      <c r="AD50" s="1442"/>
      <c r="AE50" s="1387">
        <v>142</v>
      </c>
      <c r="AF50" s="1387"/>
      <c r="AG50" s="1442"/>
      <c r="AH50" s="1387"/>
      <c r="AI50" s="1387"/>
      <c r="AJ50" s="1449"/>
      <c r="AK50" s="1436"/>
      <c r="AL50" s="1432"/>
      <c r="AM50" s="1450"/>
      <c r="AN50" s="1406"/>
      <c r="AO50" s="1449"/>
      <c r="AP50" s="1453"/>
      <c r="AQ50" s="1454"/>
      <c r="AR50" s="1459" t="str">
        <f>$BT50&amp;" "&amp;$BU50&amp;""&amp;$BV50&amp;""&amp;$BW50&amp;""&amp;$BX50&amp;""&amp;$BY50&amp;""&amp;$BZ50&amp;""&amp;$CA50</f>
        <v xml:space="preserve"> </v>
      </c>
      <c r="AS50" s="1320"/>
      <c r="AT50" s="1320"/>
      <c r="AU50" s="1320"/>
      <c r="AV50" s="1320"/>
      <c r="BJ50" s="1320"/>
      <c r="BK50" s="1320"/>
      <c r="BL50" s="1320"/>
      <c r="BM50" s="1320"/>
      <c r="BN50" s="1320"/>
      <c r="BO50" s="1320"/>
      <c r="BP50" s="1320"/>
      <c r="BQ50" s="1320"/>
      <c r="BR50" s="1320"/>
      <c r="BS50" s="1320"/>
      <c r="BT50" s="1464" t="str">
        <f t="shared" si="4"/>
        <v/>
      </c>
      <c r="BU50" s="1464" t="str">
        <f t="shared" si="5"/>
        <v/>
      </c>
      <c r="BV50" s="1464" t="str">
        <f t="shared" si="6"/>
        <v/>
      </c>
      <c r="BW50" s="1464" t="str">
        <f t="shared" si="7"/>
        <v/>
      </c>
      <c r="BX50" s="1464" t="str">
        <f t="shared" si="8"/>
        <v/>
      </c>
      <c r="BY50" s="1464" t="str">
        <f t="shared" si="9"/>
        <v/>
      </c>
      <c r="BZ50" s="1342" t="str">
        <f t="shared" si="10"/>
        <v/>
      </c>
      <c r="CA50" s="1342" t="str">
        <f>IF(AND($AK50&lt;&gt;0,($B83="")),"No olvide registrar si algunas de estas compras de servicio corresponden al Programa de Resolutividad. ","")</f>
        <v/>
      </c>
      <c r="CB50" s="1467">
        <f t="shared" si="11"/>
        <v>0</v>
      </c>
      <c r="CC50" s="1467">
        <f t="shared" si="12"/>
        <v>0</v>
      </c>
      <c r="CD50" s="1467">
        <f t="shared" si="13"/>
        <v>0</v>
      </c>
      <c r="CE50" s="1467">
        <f t="shared" si="14"/>
        <v>0</v>
      </c>
      <c r="CF50" s="1467">
        <f t="shared" si="15"/>
        <v>0</v>
      </c>
      <c r="CG50" s="1467">
        <f t="shared" si="16"/>
        <v>0</v>
      </c>
      <c r="CH50" s="1467">
        <f t="shared" si="17"/>
        <v>0</v>
      </c>
      <c r="CI50" s="1467">
        <f>IF(AND($AK50&lt;&gt;0,($B83="")),1,0)</f>
        <v>0</v>
      </c>
      <c r="DC50" s="1334"/>
      <c r="DD50" s="1334"/>
    </row>
    <row r="51" spans="1:108" s="1322" customFormat="1" ht="11.25" customHeight="1" x14ac:dyDescent="0.15">
      <c r="A51" s="1344" t="s">
        <v>85</v>
      </c>
      <c r="B51" s="1431">
        <f t="shared" si="1"/>
        <v>0</v>
      </c>
      <c r="C51" s="1393"/>
      <c r="D51" s="1394"/>
      <c r="E51" s="1394"/>
      <c r="F51" s="1394"/>
      <c r="G51" s="1395"/>
      <c r="H51" s="1395"/>
      <c r="I51" s="1393"/>
      <c r="J51" s="1390"/>
      <c r="K51" s="1393"/>
      <c r="L51" s="1390"/>
      <c r="M51" s="1419">
        <f t="shared" si="2"/>
        <v>0</v>
      </c>
      <c r="N51" s="1393"/>
      <c r="O51" s="1394"/>
      <c r="P51" s="1390"/>
      <c r="Q51" s="1433">
        <f t="shared" si="3"/>
        <v>0</v>
      </c>
      <c r="R51" s="1393"/>
      <c r="S51" s="1394"/>
      <c r="T51" s="1390"/>
      <c r="U51" s="1393"/>
      <c r="V51" s="1427"/>
      <c r="W51" s="1393"/>
      <c r="X51" s="1390"/>
      <c r="Y51" s="1427"/>
      <c r="Z51" s="1441"/>
      <c r="AA51" s="1390"/>
      <c r="AB51" s="1441"/>
      <c r="AC51" s="1390"/>
      <c r="AD51" s="1442"/>
      <c r="AE51" s="1387"/>
      <c r="AF51" s="1387"/>
      <c r="AG51" s="1442"/>
      <c r="AH51" s="1387"/>
      <c r="AI51" s="1387"/>
      <c r="AJ51" s="1449"/>
      <c r="AK51" s="1436"/>
      <c r="AL51" s="1432"/>
      <c r="AM51" s="1450"/>
      <c r="AN51" s="1406"/>
      <c r="AO51" s="1449"/>
      <c r="AP51" s="1453"/>
      <c r="AQ51" s="1454"/>
      <c r="AR51" s="1459" t="str">
        <f>$BT51&amp;" "&amp;$BU51&amp;""&amp;$BV51&amp;""&amp;$BW51&amp;""&amp;$BX51&amp;""&amp;$BY51&amp;""&amp;$BZ51&amp;""&amp;$CA51</f>
        <v xml:space="preserve"> </v>
      </c>
      <c r="AS51" s="1320"/>
      <c r="AT51" s="1320"/>
      <c r="AU51" s="1320"/>
      <c r="AV51" s="1320"/>
      <c r="BJ51" s="1320"/>
      <c r="BK51" s="1320"/>
      <c r="BL51" s="1320"/>
      <c r="BM51" s="1320"/>
      <c r="BN51" s="1320"/>
      <c r="BO51" s="1320"/>
      <c r="BP51" s="1320"/>
      <c r="BQ51" s="1320"/>
      <c r="BR51" s="1320"/>
      <c r="BS51" s="1320"/>
      <c r="BT51" s="1464" t="str">
        <f t="shared" si="4"/>
        <v/>
      </c>
      <c r="BU51" s="1464" t="str">
        <f t="shared" si="5"/>
        <v/>
      </c>
      <c r="BV51" s="1464" t="str">
        <f t="shared" si="6"/>
        <v/>
      </c>
      <c r="BW51" s="1464" t="str">
        <f t="shared" si="7"/>
        <v/>
      </c>
      <c r="BX51" s="1464" t="str">
        <f t="shared" si="8"/>
        <v/>
      </c>
      <c r="BY51" s="1464" t="str">
        <f t="shared" si="9"/>
        <v/>
      </c>
      <c r="BZ51" s="1342" t="str">
        <f t="shared" si="10"/>
        <v/>
      </c>
      <c r="CA51" s="1342" t="str">
        <f>IF(AND($AK51&lt;&gt;0,($B83="")),"No olvide registrar si algunas de estas compras de servicio corresponden al Programa de Resolutividad. ","")</f>
        <v/>
      </c>
      <c r="CB51" s="1467">
        <f t="shared" si="11"/>
        <v>0</v>
      </c>
      <c r="CC51" s="1467">
        <f t="shared" si="12"/>
        <v>0</v>
      </c>
      <c r="CD51" s="1467">
        <f t="shared" si="13"/>
        <v>0</v>
      </c>
      <c r="CE51" s="1467">
        <f t="shared" si="14"/>
        <v>0</v>
      </c>
      <c r="CF51" s="1467">
        <f t="shared" si="15"/>
        <v>0</v>
      </c>
      <c r="CG51" s="1467" t="str">
        <f t="shared" si="16"/>
        <v/>
      </c>
      <c r="CH51" s="1467">
        <f t="shared" si="17"/>
        <v>0</v>
      </c>
      <c r="CI51" s="1467">
        <f>IF(AND($AK51&lt;&gt;0,($B83="")),1,0)</f>
        <v>0</v>
      </c>
      <c r="DC51" s="1334"/>
      <c r="DD51" s="1334"/>
    </row>
    <row r="52" spans="1:108" s="1322" customFormat="1" ht="11.25" customHeight="1" x14ac:dyDescent="0.15">
      <c r="A52" s="1344" t="s">
        <v>86</v>
      </c>
      <c r="B52" s="1431">
        <f t="shared" si="1"/>
        <v>222</v>
      </c>
      <c r="C52" s="1393">
        <v>50</v>
      </c>
      <c r="D52" s="1394">
        <v>17</v>
      </c>
      <c r="E52" s="1394">
        <v>12</v>
      </c>
      <c r="F52" s="1394">
        <v>3</v>
      </c>
      <c r="G52" s="1395">
        <v>59</v>
      </c>
      <c r="H52" s="1395">
        <v>81</v>
      </c>
      <c r="I52" s="1393">
        <v>67</v>
      </c>
      <c r="J52" s="1390">
        <v>155</v>
      </c>
      <c r="K52" s="1393">
        <v>114</v>
      </c>
      <c r="L52" s="1390">
        <v>108</v>
      </c>
      <c r="M52" s="1419">
        <f t="shared" si="2"/>
        <v>25</v>
      </c>
      <c r="N52" s="1393">
        <v>4</v>
      </c>
      <c r="O52" s="1394">
        <v>17</v>
      </c>
      <c r="P52" s="1390">
        <v>4</v>
      </c>
      <c r="Q52" s="1433">
        <f t="shared" si="3"/>
        <v>83</v>
      </c>
      <c r="R52" s="1393">
        <v>28</v>
      </c>
      <c r="S52" s="1394">
        <v>48</v>
      </c>
      <c r="T52" s="1390">
        <v>7</v>
      </c>
      <c r="U52" s="1393">
        <v>0</v>
      </c>
      <c r="V52" s="1427">
        <v>0</v>
      </c>
      <c r="W52" s="1393">
        <v>19</v>
      </c>
      <c r="X52" s="1390">
        <v>42</v>
      </c>
      <c r="Y52" s="1427"/>
      <c r="Z52" s="1441">
        <v>1</v>
      </c>
      <c r="AA52" s="1390"/>
      <c r="AB52" s="1441">
        <v>5</v>
      </c>
      <c r="AC52" s="1390">
        <v>9</v>
      </c>
      <c r="AD52" s="1442"/>
      <c r="AE52" s="1387"/>
      <c r="AF52" s="1387"/>
      <c r="AG52" s="1442"/>
      <c r="AH52" s="1387"/>
      <c r="AI52" s="1387"/>
      <c r="AJ52" s="1449"/>
      <c r="AK52" s="1436"/>
      <c r="AL52" s="1432"/>
      <c r="AM52" s="1450"/>
      <c r="AN52" s="1406"/>
      <c r="AO52" s="1449"/>
      <c r="AP52" s="1453"/>
      <c r="AQ52" s="1454"/>
      <c r="AR52" s="1459" t="str">
        <f>$BT52&amp;" "&amp;$BU52&amp;""&amp;$BV52&amp;""&amp;$BW52&amp;""&amp;$BX52&amp;""&amp;$BY52&amp;""&amp;$BZ52&amp;""&amp;$CA52</f>
        <v xml:space="preserve"> </v>
      </c>
      <c r="AS52" s="1320"/>
      <c r="AT52" s="1320"/>
      <c r="AU52" s="1320"/>
      <c r="AV52" s="1320"/>
      <c r="BJ52" s="1320"/>
      <c r="BK52" s="1320"/>
      <c r="BL52" s="1320"/>
      <c r="BM52" s="1320"/>
      <c r="BN52" s="1320"/>
      <c r="BO52" s="1320"/>
      <c r="BP52" s="1320"/>
      <c r="BQ52" s="1320"/>
      <c r="BR52" s="1320"/>
      <c r="BS52" s="1320"/>
      <c r="BT52" s="1464" t="str">
        <f t="shared" si="4"/>
        <v/>
      </c>
      <c r="BU52" s="1464" t="str">
        <f t="shared" si="5"/>
        <v/>
      </c>
      <c r="BV52" s="1464" t="str">
        <f t="shared" si="6"/>
        <v/>
      </c>
      <c r="BW52" s="1464" t="str">
        <f t="shared" si="7"/>
        <v/>
      </c>
      <c r="BX52" s="1464" t="str">
        <f t="shared" si="8"/>
        <v/>
      </c>
      <c r="BY52" s="1464" t="str">
        <f t="shared" si="9"/>
        <v/>
      </c>
      <c r="BZ52" s="1342" t="str">
        <f t="shared" si="10"/>
        <v/>
      </c>
      <c r="CA52" s="1342" t="str">
        <f>IF(AND($AK52&lt;&gt;0,($B84="")),"No olvide registrar si algunas de estas compras de servicio corresponden al Programa de Resolutividad. ","")</f>
        <v/>
      </c>
      <c r="CB52" s="1467">
        <f t="shared" si="11"/>
        <v>0</v>
      </c>
      <c r="CC52" s="1467">
        <f t="shared" si="12"/>
        <v>0</v>
      </c>
      <c r="CD52" s="1467">
        <f t="shared" si="13"/>
        <v>0</v>
      </c>
      <c r="CE52" s="1467">
        <f t="shared" si="14"/>
        <v>0</v>
      </c>
      <c r="CF52" s="1467">
        <f t="shared" si="15"/>
        <v>0</v>
      </c>
      <c r="CG52" s="1467">
        <f t="shared" si="16"/>
        <v>0</v>
      </c>
      <c r="CH52" s="1467">
        <f t="shared" si="17"/>
        <v>0</v>
      </c>
      <c r="CI52" s="1467">
        <f>IF(AND($AK52&lt;&gt;0,($B84="")),1,0)</f>
        <v>0</v>
      </c>
      <c r="DC52" s="1334"/>
      <c r="DD52" s="1334"/>
    </row>
    <row r="53" spans="1:108" s="1322" customFormat="1" ht="11.25" x14ac:dyDescent="0.15">
      <c r="A53" s="1344" t="s">
        <v>87</v>
      </c>
      <c r="B53" s="1431">
        <f t="shared" si="1"/>
        <v>0</v>
      </c>
      <c r="C53" s="1401"/>
      <c r="D53" s="1402"/>
      <c r="E53" s="1394"/>
      <c r="F53" s="1394"/>
      <c r="G53" s="1395"/>
      <c r="H53" s="1395"/>
      <c r="I53" s="1401"/>
      <c r="J53" s="1390"/>
      <c r="K53" s="1393"/>
      <c r="L53" s="1390"/>
      <c r="M53" s="1444"/>
      <c r="N53" s="1401"/>
      <c r="O53" s="1402"/>
      <c r="P53" s="1403"/>
      <c r="Q53" s="1433">
        <f t="shared" si="3"/>
        <v>0</v>
      </c>
      <c r="R53" s="1393"/>
      <c r="S53" s="1394"/>
      <c r="T53" s="1390"/>
      <c r="U53" s="1393"/>
      <c r="V53" s="1427"/>
      <c r="W53" s="1401"/>
      <c r="X53" s="1390"/>
      <c r="Y53" s="1427"/>
      <c r="Z53" s="1444"/>
      <c r="AA53" s="1390"/>
      <c r="AB53" s="1444"/>
      <c r="AC53" s="1390"/>
      <c r="AD53" s="1442"/>
      <c r="AE53" s="1387"/>
      <c r="AF53" s="1387"/>
      <c r="AG53" s="1442"/>
      <c r="AH53" s="1387"/>
      <c r="AI53" s="1387"/>
      <c r="AJ53" s="1449"/>
      <c r="AK53" s="1436"/>
      <c r="AL53" s="1432"/>
      <c r="AM53" s="1450"/>
      <c r="AN53" s="1406"/>
      <c r="AO53" s="1449"/>
      <c r="AP53" s="1444"/>
      <c r="AQ53" s="1454"/>
      <c r="AR53" s="1459" t="str">
        <f>$BT53&amp;" "&amp;$BU53&amp;""&amp;$BV53&amp;""&amp;$BW53&amp;""&amp;$BX53&amp;""&amp;$BY53&amp;""&amp;$BZ53</f>
        <v xml:space="preserve"> </v>
      </c>
      <c r="AS53" s="1320"/>
      <c r="AT53" s="1320"/>
      <c r="AU53" s="1320"/>
      <c r="AV53" s="1320"/>
      <c r="BJ53" s="1320"/>
      <c r="BK53" s="1320"/>
      <c r="BL53" s="1320"/>
      <c r="BM53" s="1320"/>
      <c r="BN53" s="1320"/>
      <c r="BO53" s="1320"/>
      <c r="BP53" s="1320"/>
      <c r="BQ53" s="1320"/>
      <c r="BR53" s="1320"/>
      <c r="BS53" s="1320"/>
      <c r="BT53" s="1464" t="str">
        <f t="shared" si="4"/>
        <v/>
      </c>
      <c r="BU53" s="1464" t="str">
        <f t="shared" si="5"/>
        <v/>
      </c>
      <c r="BV53" s="1464" t="str">
        <f t="shared" si="6"/>
        <v/>
      </c>
      <c r="BW53" s="1464" t="str">
        <f t="shared" si="7"/>
        <v/>
      </c>
      <c r="BX53" s="1464" t="str">
        <f t="shared" si="8"/>
        <v/>
      </c>
      <c r="BY53" s="1464" t="str">
        <f t="shared" si="9"/>
        <v/>
      </c>
      <c r="BZ53" s="1342" t="str">
        <f t="shared" si="10"/>
        <v/>
      </c>
      <c r="CA53" s="1338"/>
      <c r="CB53" s="1467">
        <f t="shared" si="11"/>
        <v>0</v>
      </c>
      <c r="CC53" s="1467">
        <f t="shared" si="12"/>
        <v>0</v>
      </c>
      <c r="CD53" s="1467">
        <f t="shared" si="13"/>
        <v>0</v>
      </c>
      <c r="CE53" s="1467">
        <f t="shared" si="14"/>
        <v>0</v>
      </c>
      <c r="CF53" s="1467">
        <f t="shared" si="15"/>
        <v>0</v>
      </c>
      <c r="CG53" s="1467" t="str">
        <f t="shared" si="16"/>
        <v/>
      </c>
      <c r="CH53" s="1467">
        <f t="shared" si="17"/>
        <v>0</v>
      </c>
      <c r="DC53" s="1334"/>
      <c r="DD53" s="1334"/>
    </row>
    <row r="54" spans="1:108" s="1322" customFormat="1" ht="11.25" x14ac:dyDescent="0.15">
      <c r="A54" s="1344" t="s">
        <v>88</v>
      </c>
      <c r="B54" s="1431">
        <f t="shared" si="1"/>
        <v>458</v>
      </c>
      <c r="C54" s="1393">
        <v>86</v>
      </c>
      <c r="D54" s="1394">
        <v>40</v>
      </c>
      <c r="E54" s="1394">
        <v>25</v>
      </c>
      <c r="F54" s="1394">
        <v>11</v>
      </c>
      <c r="G54" s="1395">
        <v>211</v>
      </c>
      <c r="H54" s="1395">
        <v>85</v>
      </c>
      <c r="I54" s="1393">
        <v>126</v>
      </c>
      <c r="J54" s="1390">
        <v>332</v>
      </c>
      <c r="K54" s="1393">
        <v>228</v>
      </c>
      <c r="L54" s="1390">
        <v>230</v>
      </c>
      <c r="M54" s="1419">
        <f t="shared" si="2"/>
        <v>70</v>
      </c>
      <c r="N54" s="1393">
        <v>14</v>
      </c>
      <c r="O54" s="1394">
        <v>36</v>
      </c>
      <c r="P54" s="1390">
        <v>20</v>
      </c>
      <c r="Q54" s="1433">
        <f t="shared" si="3"/>
        <v>172</v>
      </c>
      <c r="R54" s="1393">
        <v>55</v>
      </c>
      <c r="S54" s="1394">
        <v>68</v>
      </c>
      <c r="T54" s="1390">
        <v>49</v>
      </c>
      <c r="U54" s="1393">
        <v>38</v>
      </c>
      <c r="V54" s="1427">
        <v>93</v>
      </c>
      <c r="W54" s="1393">
        <v>29</v>
      </c>
      <c r="X54" s="1390">
        <v>88</v>
      </c>
      <c r="Y54" s="1427"/>
      <c r="Z54" s="1441"/>
      <c r="AA54" s="1390">
        <v>11</v>
      </c>
      <c r="AB54" s="1441">
        <v>33</v>
      </c>
      <c r="AC54" s="1390">
        <v>81</v>
      </c>
      <c r="AD54" s="1442"/>
      <c r="AE54" s="1387"/>
      <c r="AF54" s="1387"/>
      <c r="AG54" s="1442"/>
      <c r="AH54" s="1387"/>
      <c r="AI54" s="1387"/>
      <c r="AJ54" s="1449"/>
      <c r="AK54" s="1436"/>
      <c r="AL54" s="1432"/>
      <c r="AM54" s="1450"/>
      <c r="AN54" s="1406"/>
      <c r="AO54" s="1449"/>
      <c r="AP54" s="1453"/>
      <c r="AQ54" s="1454"/>
      <c r="AR54" s="1459" t="str">
        <f>$BT54&amp;" "&amp;$BU54&amp;""&amp;$BV54&amp;""&amp;$BW54&amp;""&amp;$BX54&amp;""&amp;$BY54&amp;""&amp;$BZ54</f>
        <v xml:space="preserve"> </v>
      </c>
      <c r="AS54" s="1320"/>
      <c r="AT54" s="1320"/>
      <c r="AU54" s="1320"/>
      <c r="AV54" s="1320"/>
      <c r="BJ54" s="1320"/>
      <c r="BK54" s="1320"/>
      <c r="BL54" s="1320"/>
      <c r="BM54" s="1320"/>
      <c r="BN54" s="1320"/>
      <c r="BO54" s="1320"/>
      <c r="BP54" s="1320"/>
      <c r="BQ54" s="1320"/>
      <c r="BR54" s="1320"/>
      <c r="BS54" s="1320"/>
      <c r="BT54" s="1464" t="str">
        <f t="shared" si="4"/>
        <v/>
      </c>
      <c r="BU54" s="1464" t="str">
        <f t="shared" si="5"/>
        <v/>
      </c>
      <c r="BV54" s="1464" t="str">
        <f t="shared" si="6"/>
        <v/>
      </c>
      <c r="BW54" s="1464" t="str">
        <f t="shared" si="7"/>
        <v/>
      </c>
      <c r="BX54" s="1464" t="str">
        <f t="shared" si="8"/>
        <v/>
      </c>
      <c r="BY54" s="1464" t="str">
        <f t="shared" si="9"/>
        <v/>
      </c>
      <c r="BZ54" s="1342" t="str">
        <f t="shared" si="10"/>
        <v/>
      </c>
      <c r="CA54" s="1338"/>
      <c r="CB54" s="1467">
        <f t="shared" si="11"/>
        <v>0</v>
      </c>
      <c r="CC54" s="1467">
        <f t="shared" si="12"/>
        <v>0</v>
      </c>
      <c r="CD54" s="1467">
        <f t="shared" si="13"/>
        <v>0</v>
      </c>
      <c r="CE54" s="1467">
        <f t="shared" si="14"/>
        <v>0</v>
      </c>
      <c r="CF54" s="1467">
        <f t="shared" si="15"/>
        <v>0</v>
      </c>
      <c r="CG54" s="1467">
        <f t="shared" si="16"/>
        <v>0</v>
      </c>
      <c r="CH54" s="1467">
        <f t="shared" si="17"/>
        <v>0</v>
      </c>
      <c r="DC54" s="1334"/>
      <c r="DD54" s="1334"/>
    </row>
    <row r="55" spans="1:108" s="1322" customFormat="1" ht="11.25" x14ac:dyDescent="0.15">
      <c r="A55" s="1344" t="s">
        <v>89</v>
      </c>
      <c r="B55" s="1431">
        <f t="shared" si="1"/>
        <v>142</v>
      </c>
      <c r="C55" s="1393"/>
      <c r="D55" s="1394"/>
      <c r="E55" s="1394">
        <v>3</v>
      </c>
      <c r="F55" s="1394">
        <v>1</v>
      </c>
      <c r="G55" s="1395">
        <v>61</v>
      </c>
      <c r="H55" s="1395">
        <v>77</v>
      </c>
      <c r="I55" s="1393"/>
      <c r="J55" s="1390">
        <v>142</v>
      </c>
      <c r="K55" s="1393">
        <v>132</v>
      </c>
      <c r="L55" s="1390">
        <v>10</v>
      </c>
      <c r="M55" s="1419">
        <f t="shared" si="2"/>
        <v>0</v>
      </c>
      <c r="N55" s="1393"/>
      <c r="O55" s="1394"/>
      <c r="P55" s="1390"/>
      <c r="Q55" s="1433">
        <f t="shared" si="3"/>
        <v>59</v>
      </c>
      <c r="R55" s="1393">
        <v>33</v>
      </c>
      <c r="S55" s="1394">
        <v>24</v>
      </c>
      <c r="T55" s="1390">
        <v>2</v>
      </c>
      <c r="U55" s="1393">
        <v>12</v>
      </c>
      <c r="V55" s="1427">
        <v>13</v>
      </c>
      <c r="W55" s="1393"/>
      <c r="X55" s="1390">
        <v>15</v>
      </c>
      <c r="Y55" s="1427">
        <v>20</v>
      </c>
      <c r="Z55" s="1441"/>
      <c r="AA55" s="1390">
        <v>10</v>
      </c>
      <c r="AB55" s="1441"/>
      <c r="AC55" s="1390">
        <v>5</v>
      </c>
      <c r="AD55" s="1442"/>
      <c r="AE55" s="1387"/>
      <c r="AF55" s="1387"/>
      <c r="AG55" s="1442"/>
      <c r="AH55" s="1387"/>
      <c r="AI55" s="1387"/>
      <c r="AJ55" s="1449"/>
      <c r="AK55" s="1436"/>
      <c r="AL55" s="1432"/>
      <c r="AM55" s="1450"/>
      <c r="AN55" s="1406"/>
      <c r="AO55" s="1449"/>
      <c r="AP55" s="1453"/>
      <c r="AQ55" s="1454"/>
      <c r="AR55" s="1459" t="str">
        <f>$BT55&amp;" "&amp;$BU55&amp;""&amp;$BV55&amp;""&amp;$BW55&amp;""&amp;$BX55&amp;""&amp;$BY55&amp;""&amp;$BZ55</f>
        <v xml:space="preserve"> </v>
      </c>
      <c r="AS55" s="1320"/>
      <c r="AT55" s="1320"/>
      <c r="AU55" s="1320"/>
      <c r="AV55" s="1320"/>
      <c r="BJ55" s="1320"/>
      <c r="BK55" s="1320"/>
      <c r="BL55" s="1320"/>
      <c r="BM55" s="1320"/>
      <c r="BN55" s="1320"/>
      <c r="BO55" s="1320"/>
      <c r="BP55" s="1320"/>
      <c r="BQ55" s="1320"/>
      <c r="BR55" s="1320"/>
      <c r="BS55" s="1320"/>
      <c r="BT55" s="1464" t="str">
        <f t="shared" si="4"/>
        <v/>
      </c>
      <c r="BU55" s="1464" t="str">
        <f t="shared" si="5"/>
        <v/>
      </c>
      <c r="BV55" s="1464" t="str">
        <f t="shared" si="6"/>
        <v/>
      </c>
      <c r="BW55" s="1464" t="str">
        <f t="shared" si="7"/>
        <v/>
      </c>
      <c r="BX55" s="1464" t="str">
        <f t="shared" si="8"/>
        <v/>
      </c>
      <c r="BY55" s="1464" t="str">
        <f t="shared" si="9"/>
        <v/>
      </c>
      <c r="BZ55" s="1342" t="str">
        <f t="shared" si="10"/>
        <v/>
      </c>
      <c r="CA55" s="1338"/>
      <c r="CB55" s="1467">
        <f t="shared" si="11"/>
        <v>0</v>
      </c>
      <c r="CC55" s="1467">
        <f t="shared" si="12"/>
        <v>0</v>
      </c>
      <c r="CD55" s="1467">
        <f t="shared" si="13"/>
        <v>0</v>
      </c>
      <c r="CE55" s="1467">
        <f t="shared" si="14"/>
        <v>0</v>
      </c>
      <c r="CF55" s="1467">
        <f t="shared" si="15"/>
        <v>0</v>
      </c>
      <c r="CG55" s="1467">
        <f t="shared" si="16"/>
        <v>0</v>
      </c>
      <c r="CH55" s="1467">
        <f t="shared" si="17"/>
        <v>0</v>
      </c>
      <c r="DC55" s="1334"/>
      <c r="DD55" s="1334"/>
    </row>
    <row r="56" spans="1:108" s="1322" customFormat="1" ht="11.25" x14ac:dyDescent="0.15">
      <c r="A56" s="1365" t="s">
        <v>90</v>
      </c>
      <c r="B56" s="1407">
        <f t="shared" si="1"/>
        <v>0</v>
      </c>
      <c r="C56" s="1408"/>
      <c r="D56" s="1409"/>
      <c r="E56" s="1409"/>
      <c r="F56" s="1409"/>
      <c r="G56" s="1410"/>
      <c r="H56" s="1410"/>
      <c r="I56" s="1408"/>
      <c r="J56" s="1391"/>
      <c r="K56" s="1430"/>
      <c r="L56" s="1422"/>
      <c r="M56" s="1445">
        <f t="shared" si="2"/>
        <v>0</v>
      </c>
      <c r="N56" s="1408"/>
      <c r="O56" s="1409"/>
      <c r="P56" s="1391"/>
      <c r="Q56" s="1434">
        <f t="shared" si="3"/>
        <v>0</v>
      </c>
      <c r="R56" s="1408"/>
      <c r="S56" s="1409"/>
      <c r="T56" s="1391"/>
      <c r="U56" s="1408"/>
      <c r="V56" s="1428"/>
      <c r="W56" s="1396"/>
      <c r="X56" s="1397"/>
      <c r="Y56" s="1428"/>
      <c r="Z56" s="1423"/>
      <c r="AA56" s="1397"/>
      <c r="AB56" s="1423"/>
      <c r="AC56" s="1397"/>
      <c r="AD56" s="1442"/>
      <c r="AE56" s="1388"/>
      <c r="AF56" s="1388"/>
      <c r="AG56" s="1442"/>
      <c r="AH56" s="1388"/>
      <c r="AI56" s="1388"/>
      <c r="AJ56" s="1449"/>
      <c r="AK56" s="1436"/>
      <c r="AL56" s="1432"/>
      <c r="AM56" s="1450"/>
      <c r="AN56" s="1411"/>
      <c r="AO56" s="1449"/>
      <c r="AP56" s="1455"/>
      <c r="AQ56" s="1456"/>
      <c r="AR56" s="1459" t="str">
        <f>$BT56&amp;" "&amp;$BU56&amp;""&amp;$BV56&amp;""&amp;$BW56&amp;""&amp;$BX56&amp;""&amp;$BY56&amp;""&amp;$BZ56</f>
        <v xml:space="preserve"> </v>
      </c>
      <c r="AS56" s="1320"/>
      <c r="AT56" s="1320"/>
      <c r="AU56" s="1320"/>
      <c r="AV56" s="1320"/>
      <c r="BJ56" s="1320"/>
      <c r="BK56" s="1320"/>
      <c r="BL56" s="1320"/>
      <c r="BM56" s="1320"/>
      <c r="BN56" s="1320"/>
      <c r="BO56" s="1320"/>
      <c r="BP56" s="1320"/>
      <c r="BQ56" s="1320"/>
      <c r="BR56" s="1320"/>
      <c r="BS56" s="1320"/>
      <c r="BT56" s="1464" t="str">
        <f t="shared" si="4"/>
        <v/>
      </c>
      <c r="BU56" s="1464" t="str">
        <f t="shared" si="5"/>
        <v/>
      </c>
      <c r="BV56" s="1464" t="str">
        <f t="shared" si="6"/>
        <v/>
      </c>
      <c r="BW56" s="1464" t="str">
        <f t="shared" si="7"/>
        <v/>
      </c>
      <c r="BX56" s="1464" t="str">
        <f t="shared" si="8"/>
        <v/>
      </c>
      <c r="BY56" s="1464" t="str">
        <f t="shared" si="9"/>
        <v/>
      </c>
      <c r="BZ56" s="1342" t="str">
        <f t="shared" si="10"/>
        <v/>
      </c>
      <c r="CA56" s="1338"/>
      <c r="CB56" s="1467">
        <f t="shared" si="11"/>
        <v>0</v>
      </c>
      <c r="CC56" s="1467">
        <f t="shared" si="12"/>
        <v>0</v>
      </c>
      <c r="CD56" s="1467">
        <f t="shared" si="13"/>
        <v>0</v>
      </c>
      <c r="CE56" s="1467">
        <f t="shared" si="14"/>
        <v>0</v>
      </c>
      <c r="CF56" s="1467">
        <f t="shared" si="15"/>
        <v>0</v>
      </c>
      <c r="CG56" s="1467" t="str">
        <f t="shared" si="16"/>
        <v/>
      </c>
      <c r="CH56" s="1467">
        <f t="shared" si="17"/>
        <v>0</v>
      </c>
      <c r="DC56" s="1334"/>
      <c r="DD56" s="1334"/>
    </row>
    <row r="57" spans="1:108" s="1322" customFormat="1" ht="15" customHeight="1" x14ac:dyDescent="0.15">
      <c r="A57" s="1473" t="s">
        <v>40</v>
      </c>
      <c r="B57" s="1412">
        <f>SUM(B12:B56)</f>
        <v>4375</v>
      </c>
      <c r="C57" s="1421">
        <f t="shared" ref="C57:AC57" si="18">SUM(C12:C56)</f>
        <v>779</v>
      </c>
      <c r="D57" s="1414">
        <f t="shared" si="18"/>
        <v>184</v>
      </c>
      <c r="E57" s="1437">
        <f t="shared" si="18"/>
        <v>133</v>
      </c>
      <c r="F57" s="1415">
        <f t="shared" si="18"/>
        <v>152</v>
      </c>
      <c r="G57" s="1415">
        <f t="shared" si="18"/>
        <v>2025</v>
      </c>
      <c r="H57" s="1415">
        <f t="shared" si="18"/>
        <v>1102</v>
      </c>
      <c r="I57" s="1421">
        <f t="shared" si="18"/>
        <v>963</v>
      </c>
      <c r="J57" s="1416">
        <f t="shared" si="18"/>
        <v>3412</v>
      </c>
      <c r="K57" s="1421">
        <f t="shared" si="18"/>
        <v>1780</v>
      </c>
      <c r="L57" s="1416">
        <f t="shared" si="18"/>
        <v>2595</v>
      </c>
      <c r="M57" s="1421">
        <f t="shared" si="18"/>
        <v>338</v>
      </c>
      <c r="N57" s="1421">
        <f t="shared" si="18"/>
        <v>155</v>
      </c>
      <c r="O57" s="1414">
        <f t="shared" si="18"/>
        <v>153</v>
      </c>
      <c r="P57" s="1429">
        <f t="shared" si="18"/>
        <v>30</v>
      </c>
      <c r="Q57" s="1413">
        <f t="shared" si="18"/>
        <v>1489</v>
      </c>
      <c r="R57" s="1421">
        <f t="shared" si="18"/>
        <v>395</v>
      </c>
      <c r="S57" s="1414">
        <f t="shared" si="18"/>
        <v>951</v>
      </c>
      <c r="T57" s="1416">
        <f t="shared" si="18"/>
        <v>143</v>
      </c>
      <c r="U57" s="1413">
        <f t="shared" si="18"/>
        <v>299</v>
      </c>
      <c r="V57" s="1429">
        <f t="shared" si="18"/>
        <v>123</v>
      </c>
      <c r="W57" s="1421">
        <f t="shared" si="18"/>
        <v>161</v>
      </c>
      <c r="X57" s="1416">
        <f t="shared" si="18"/>
        <v>678</v>
      </c>
      <c r="Y57" s="1429">
        <f t="shared" si="18"/>
        <v>550</v>
      </c>
      <c r="Z57" s="1421">
        <f t="shared" si="18"/>
        <v>1</v>
      </c>
      <c r="AA57" s="1416">
        <f t="shared" si="18"/>
        <v>99</v>
      </c>
      <c r="AB57" s="1421">
        <f t="shared" si="18"/>
        <v>148</v>
      </c>
      <c r="AC57" s="1416">
        <f t="shared" si="18"/>
        <v>382</v>
      </c>
      <c r="AD57" s="1446"/>
      <c r="AE57" s="1413">
        <f>SUM(AE12:AE56)</f>
        <v>266</v>
      </c>
      <c r="AF57" s="1421">
        <f>SUM(AF12:AF56)</f>
        <v>0</v>
      </c>
      <c r="AG57" s="1446"/>
      <c r="AH57" s="1413">
        <f>SUM(AH12:AH56)</f>
        <v>0</v>
      </c>
      <c r="AI57" s="1412">
        <f>SUM(AI12:AI56)</f>
        <v>0</v>
      </c>
      <c r="AJ57" s="1449"/>
      <c r="AK57" s="1413">
        <f>SUM(AK12:AK56)</f>
        <v>0</v>
      </c>
      <c r="AL57" s="1412">
        <f>SUM(AL12:AL56)</f>
        <v>0</v>
      </c>
      <c r="AM57" s="1446"/>
      <c r="AN57" s="1413">
        <f>SUM(AN12:AN56)</f>
        <v>0</v>
      </c>
      <c r="AO57" s="1446"/>
      <c r="AP57" s="1437">
        <f>SUM(AP12:AP56)</f>
        <v>0</v>
      </c>
      <c r="AQ57" s="1416">
        <f>SUM(AQ12:AQ56)</f>
        <v>0</v>
      </c>
      <c r="AR57" s="1459" t="str">
        <f>$BT57&amp;" "&amp;$BU57&amp;""&amp;$BV57&amp;""&amp;$BW57&amp;""&amp;$BX57&amp;""&amp;$BY57&amp;""&amp;$BZ57</f>
        <v xml:space="preserve"> </v>
      </c>
      <c r="AS57" s="1320"/>
      <c r="AT57" s="1320"/>
      <c r="AU57" s="1320"/>
      <c r="AV57" s="1320"/>
      <c r="BJ57" s="1320"/>
      <c r="BK57" s="1320"/>
      <c r="BL57" s="1320"/>
      <c r="BM57" s="1320"/>
      <c r="BN57" s="1320"/>
      <c r="BO57" s="1320"/>
      <c r="BP57" s="1320"/>
      <c r="BQ57" s="1320"/>
      <c r="BR57" s="1320"/>
      <c r="BS57" s="1320"/>
      <c r="BT57" s="1464" t="str">
        <f t="shared" si="4"/>
        <v/>
      </c>
      <c r="BU57" s="1464" t="str">
        <f t="shared" si="5"/>
        <v/>
      </c>
      <c r="BV57" s="1464" t="str">
        <f t="shared" si="6"/>
        <v/>
      </c>
      <c r="BW57" s="1464" t="str">
        <f t="shared" si="7"/>
        <v/>
      </c>
      <c r="BX57" s="1464" t="str">
        <f t="shared" si="8"/>
        <v/>
      </c>
      <c r="BY57" s="1464" t="str">
        <f t="shared" si="9"/>
        <v/>
      </c>
      <c r="BZ57" s="1342" t="str">
        <f t="shared" si="10"/>
        <v/>
      </c>
      <c r="CA57" s="1338"/>
      <c r="CB57" s="1467">
        <f t="shared" si="11"/>
        <v>0</v>
      </c>
      <c r="CC57" s="1467">
        <f t="shared" si="12"/>
        <v>0</v>
      </c>
      <c r="CD57" s="1467">
        <f t="shared" si="13"/>
        <v>0</v>
      </c>
      <c r="CE57" s="1467">
        <f t="shared" si="14"/>
        <v>0</v>
      </c>
      <c r="CF57" s="1467">
        <f t="shared" si="15"/>
        <v>0</v>
      </c>
      <c r="CG57" s="1467">
        <f t="shared" si="16"/>
        <v>0</v>
      </c>
      <c r="CH57" s="1467">
        <f t="shared" si="17"/>
        <v>0</v>
      </c>
      <c r="DC57" s="1334"/>
      <c r="DD57" s="1334"/>
    </row>
    <row r="58" spans="1:108" s="1322" customFormat="1" ht="30" customHeight="1" x14ac:dyDescent="0.2">
      <c r="A58" s="1366" t="s">
        <v>91</v>
      </c>
      <c r="B58" s="1366"/>
      <c r="C58" s="1366"/>
      <c r="D58" s="1366"/>
      <c r="E58" s="1366"/>
      <c r="F58" s="1366"/>
      <c r="G58" s="1366"/>
      <c r="H58" s="1366"/>
      <c r="I58" s="1366"/>
      <c r="J58" s="1341"/>
      <c r="K58" s="1341"/>
      <c r="L58" s="1341"/>
      <c r="M58" s="1328"/>
      <c r="N58" s="1328"/>
      <c r="O58" s="1320"/>
      <c r="P58" s="1320"/>
      <c r="Q58" s="1320"/>
      <c r="R58" s="1320"/>
      <c r="S58" s="1320"/>
      <c r="T58" s="1320"/>
      <c r="U58" s="1320"/>
      <c r="V58" s="1320"/>
      <c r="W58" s="1320"/>
      <c r="X58" s="1320"/>
      <c r="Y58" s="1320"/>
      <c r="Z58" s="1320"/>
      <c r="AA58" s="1320"/>
      <c r="AB58" s="1320"/>
      <c r="AC58" s="1328"/>
      <c r="AD58" s="1320"/>
      <c r="AE58" s="1320"/>
      <c r="AF58" s="1328"/>
      <c r="AG58" s="1320"/>
      <c r="AH58" s="1320"/>
      <c r="AI58" s="1328"/>
      <c r="AJ58" s="1320"/>
      <c r="AK58" s="1320"/>
      <c r="AL58" s="1328"/>
      <c r="AM58" s="1328"/>
      <c r="AN58" s="1328"/>
      <c r="AO58" s="1320"/>
      <c r="AP58" s="1320"/>
      <c r="AQ58" s="1320"/>
      <c r="AR58" s="1320"/>
      <c r="AS58" s="1320"/>
      <c r="AT58" s="1320"/>
      <c r="AU58" s="1320"/>
      <c r="AV58" s="1320"/>
      <c r="BJ58" s="1320"/>
      <c r="BK58" s="1320"/>
      <c r="BL58" s="1320"/>
      <c r="BM58" s="1320"/>
      <c r="BN58" s="1320"/>
      <c r="BO58" s="1320"/>
      <c r="BP58" s="1320"/>
      <c r="BQ58" s="1320"/>
      <c r="BR58" s="1320"/>
      <c r="BS58" s="1320"/>
      <c r="BT58" s="1320"/>
      <c r="BU58" s="1320"/>
      <c r="BV58" s="1320"/>
      <c r="BW58" s="1320"/>
      <c r="BX58" s="1320"/>
      <c r="BY58" s="1320"/>
      <c r="BZ58" s="1320"/>
      <c r="CA58" s="1320"/>
      <c r="CB58" s="1320"/>
      <c r="CC58" s="1320"/>
      <c r="CD58" s="1320"/>
      <c r="CE58" s="1320"/>
      <c r="CF58" s="1320"/>
      <c r="DC58" s="1334"/>
      <c r="DD58" s="1334"/>
    </row>
    <row r="59" spans="1:108" s="1322" customFormat="1" ht="14.25" customHeight="1" x14ac:dyDescent="0.1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1320"/>
      <c r="N59" s="1320"/>
      <c r="O59" s="1320"/>
      <c r="P59" s="1320"/>
      <c r="Q59" s="1320"/>
      <c r="R59" s="1320"/>
      <c r="S59" s="1320"/>
      <c r="T59" s="1320"/>
      <c r="U59" s="1320"/>
      <c r="V59" s="1320"/>
      <c r="W59" s="1320"/>
      <c r="X59" s="1320"/>
      <c r="Y59" s="1320"/>
      <c r="Z59" s="1320"/>
      <c r="AA59" s="1328"/>
      <c r="AB59" s="1320"/>
      <c r="AC59" s="1320"/>
      <c r="AD59" s="1328"/>
      <c r="AE59" s="1320"/>
      <c r="AF59" s="1320"/>
      <c r="AG59" s="1328"/>
      <c r="AH59" s="1320"/>
      <c r="AI59" s="1320"/>
      <c r="AJ59" s="1328"/>
      <c r="AK59" s="1320"/>
      <c r="AL59" s="1320"/>
      <c r="AM59" s="1320"/>
      <c r="AN59" s="1320"/>
      <c r="AO59" s="1320"/>
      <c r="AP59" s="1320"/>
      <c r="AQ59" s="1320"/>
      <c r="AR59" s="1325"/>
      <c r="AS59" s="1320"/>
      <c r="AT59" s="1320"/>
      <c r="AU59" s="1320"/>
      <c r="AV59" s="1320"/>
      <c r="BJ59" s="1320"/>
      <c r="BK59" s="1320"/>
      <c r="BL59" s="1320"/>
      <c r="BM59" s="1320"/>
      <c r="BN59" s="1320"/>
      <c r="BO59" s="1320"/>
      <c r="BP59" s="1320"/>
      <c r="BQ59" s="1320"/>
      <c r="BR59" s="1320"/>
      <c r="BS59" s="1320"/>
      <c r="BT59" s="1320"/>
      <c r="BU59" s="1320"/>
      <c r="BV59" s="1320"/>
      <c r="BW59" s="1320"/>
      <c r="BX59" s="1320"/>
      <c r="BY59" s="1320"/>
      <c r="BZ59" s="1320"/>
      <c r="CA59" s="1320"/>
      <c r="CB59" s="1320"/>
      <c r="CC59" s="1320"/>
      <c r="CD59" s="1320"/>
      <c r="CE59" s="1320"/>
      <c r="CF59" s="1320"/>
      <c r="DC59" s="1334"/>
      <c r="DD59" s="1334"/>
    </row>
    <row r="60" spans="1:108" s="1322" customFormat="1" x14ac:dyDescent="0.15">
      <c r="A60" s="1528"/>
      <c r="B60" s="1513"/>
      <c r="C60" s="1475" t="s">
        <v>97</v>
      </c>
      <c r="D60" s="1475" t="s">
        <v>30</v>
      </c>
      <c r="E60" s="1475" t="s">
        <v>31</v>
      </c>
      <c r="F60" s="1475" t="s">
        <v>32</v>
      </c>
      <c r="G60" s="1475" t="s">
        <v>33</v>
      </c>
      <c r="H60" s="1475" t="s">
        <v>34</v>
      </c>
      <c r="I60" s="1475" t="s">
        <v>98</v>
      </c>
      <c r="J60" s="1475" t="s">
        <v>39</v>
      </c>
      <c r="K60" s="1529"/>
      <c r="L60" s="1529"/>
      <c r="M60" s="1325"/>
      <c r="N60" s="1320"/>
      <c r="O60" s="1320"/>
      <c r="P60" s="1320"/>
      <c r="Q60" s="1320"/>
      <c r="R60" s="1320"/>
      <c r="S60" s="1320"/>
      <c r="T60" s="1320"/>
      <c r="U60" s="1320"/>
      <c r="V60" s="1320"/>
      <c r="W60" s="1320"/>
      <c r="X60" s="1320"/>
      <c r="Y60" s="1320"/>
      <c r="Z60" s="1320"/>
      <c r="AA60" s="1324"/>
      <c r="AB60" s="1320"/>
      <c r="AC60" s="1320"/>
      <c r="AD60" s="1328"/>
      <c r="AE60" s="1320"/>
      <c r="AF60" s="1320"/>
      <c r="AG60" s="1328"/>
      <c r="AH60" s="1320"/>
      <c r="AI60" s="1320"/>
      <c r="AJ60" s="1328"/>
      <c r="AK60" s="1320"/>
      <c r="AL60" s="1320"/>
      <c r="AM60" s="1320"/>
      <c r="AN60" s="1320"/>
      <c r="AO60" s="1325"/>
      <c r="AP60" s="1325"/>
      <c r="AQ60" s="1325"/>
      <c r="AR60" s="1325"/>
      <c r="AS60" s="1320"/>
      <c r="AT60" s="1320"/>
      <c r="AU60" s="1320"/>
      <c r="AV60" s="1320"/>
      <c r="BJ60" s="1320"/>
      <c r="BK60" s="1320"/>
      <c r="BL60" s="1320"/>
      <c r="BM60" s="1320"/>
      <c r="BN60" s="1320"/>
      <c r="BO60" s="1320"/>
      <c r="BP60" s="1320"/>
      <c r="BQ60" s="1320"/>
      <c r="BR60" s="1320"/>
      <c r="BS60" s="1320"/>
      <c r="BT60" s="1320"/>
      <c r="BU60" s="1320"/>
      <c r="BV60" s="1320"/>
      <c r="BW60" s="1320"/>
      <c r="BX60" s="1320"/>
      <c r="BY60" s="1320"/>
      <c r="BZ60" s="1320"/>
      <c r="CA60" s="1320"/>
      <c r="CB60" s="1320"/>
      <c r="CC60" s="1320"/>
      <c r="CD60" s="1320"/>
      <c r="CE60" s="1320"/>
      <c r="CF60" s="1320"/>
      <c r="DC60" s="1334"/>
      <c r="DD60" s="1334"/>
    </row>
    <row r="61" spans="1:108" s="1322" customFormat="1" ht="15" customHeight="1" x14ac:dyDescent="0.15">
      <c r="A61" s="1368" t="s">
        <v>99</v>
      </c>
      <c r="B61" s="1439">
        <f t="shared" ref="B61:B69" si="19">SUM(C61:H61)</f>
        <v>609</v>
      </c>
      <c r="C61" s="1386">
        <v>16</v>
      </c>
      <c r="D61" s="1386">
        <v>10</v>
      </c>
      <c r="E61" s="1386">
        <v>2</v>
      </c>
      <c r="F61" s="1386">
        <v>19</v>
      </c>
      <c r="G61" s="1386">
        <v>304</v>
      </c>
      <c r="H61" s="1386">
        <v>258</v>
      </c>
      <c r="I61" s="1386">
        <v>292</v>
      </c>
      <c r="J61" s="1386">
        <v>317</v>
      </c>
      <c r="K61" s="1386">
        <v>609</v>
      </c>
      <c r="L61" s="1386">
        <v>557</v>
      </c>
      <c r="M61" s="1459" t="str">
        <f t="shared" ref="M61:M70" si="20">$BT61&amp;" "&amp;$BU61&amp;""&amp;$BV61&amp;""</f>
        <v xml:space="preserve"> </v>
      </c>
      <c r="N61" s="1320"/>
      <c r="O61" s="1325"/>
      <c r="P61" s="1320"/>
      <c r="Q61" s="1325"/>
      <c r="R61" s="1325"/>
      <c r="S61" s="1325"/>
      <c r="T61" s="1325"/>
      <c r="U61" s="1325"/>
      <c r="V61" s="1325"/>
      <c r="W61" s="1325"/>
      <c r="X61" s="1325"/>
      <c r="Y61" s="1329"/>
      <c r="Z61" s="1320"/>
      <c r="AA61" s="1320"/>
      <c r="AB61" s="1320"/>
      <c r="AC61" s="1324"/>
      <c r="AD61" s="1324"/>
      <c r="AE61" s="1325"/>
      <c r="AF61" s="1325"/>
      <c r="AG61" s="1324"/>
      <c r="AH61" s="1332"/>
      <c r="AI61" s="1325"/>
      <c r="AJ61" s="1324"/>
      <c r="AK61" s="1332"/>
      <c r="AL61" s="1325"/>
      <c r="AM61" s="1325"/>
      <c r="AN61" s="1325"/>
      <c r="AO61" s="1324"/>
      <c r="AP61" s="1325"/>
      <c r="AQ61" s="1325"/>
      <c r="AR61" s="1325"/>
      <c r="AS61" s="1325"/>
      <c r="AT61" s="1325"/>
      <c r="AU61" s="1325"/>
      <c r="AV61" s="1320"/>
      <c r="BJ61" s="1320"/>
      <c r="BK61" s="1320"/>
      <c r="BL61" s="1320"/>
      <c r="BM61" s="1320"/>
      <c r="BN61" s="1320"/>
      <c r="BO61" s="1320"/>
      <c r="BP61" s="1320"/>
      <c r="BQ61" s="1320"/>
      <c r="BR61" s="1320"/>
      <c r="BS61" s="1320"/>
      <c r="BT61" s="1464" t="str">
        <f>IF($B61&lt;&gt;($I61+$J61)," El número de consultas según sexo NO puede ser diferente al Total.","")</f>
        <v/>
      </c>
      <c r="BU61" s="1464" t="str">
        <f>IF($B61=0,"",IF(($K61)="",IF($B61="",""," No olvide escribir la columna Beneficiarios."),""))</f>
        <v/>
      </c>
      <c r="BV61" s="1464" t="str">
        <f>IF($B61&lt;($K61)," El número de Beneficiarios NO puede ser mayor que el Total.","")</f>
        <v/>
      </c>
      <c r="BW61" s="1320"/>
      <c r="BX61" s="1320"/>
      <c r="BY61" s="1320"/>
      <c r="BZ61" s="1320"/>
      <c r="CA61" s="1320"/>
      <c r="CB61" s="1382">
        <f>IF($B61&lt;&gt;($I61+$J61),1,0)</f>
        <v>0</v>
      </c>
      <c r="CC61" s="1382">
        <f>IF($B61&lt;($K61),1,0)</f>
        <v>0</v>
      </c>
      <c r="CD61" s="1382">
        <f>IF($B61=0,"",IF(($K61)="",IF($B61="","",1),0))</f>
        <v>0</v>
      </c>
      <c r="CE61" s="1320"/>
      <c r="CF61" s="1320"/>
      <c r="DC61" s="1334"/>
      <c r="DD61" s="1334"/>
    </row>
    <row r="62" spans="1:108" s="1322" customFormat="1" ht="15" customHeight="1" x14ac:dyDescent="0.15">
      <c r="A62" s="1369" t="s">
        <v>100</v>
      </c>
      <c r="B62" s="1399">
        <f t="shared" si="19"/>
        <v>410</v>
      </c>
      <c r="C62" s="1387"/>
      <c r="D62" s="1387">
        <v>5</v>
      </c>
      <c r="E62" s="1387">
        <v>54</v>
      </c>
      <c r="F62" s="1387">
        <v>77</v>
      </c>
      <c r="G62" s="1387">
        <v>269</v>
      </c>
      <c r="H62" s="1387">
        <v>5</v>
      </c>
      <c r="I62" s="1387">
        <v>7</v>
      </c>
      <c r="J62" s="1387">
        <v>403</v>
      </c>
      <c r="K62" s="1387">
        <v>410</v>
      </c>
      <c r="L62" s="1387">
        <v>396</v>
      </c>
      <c r="M62" s="1459" t="str">
        <f t="shared" si="20"/>
        <v xml:space="preserve"> </v>
      </c>
      <c r="N62" s="1320"/>
      <c r="O62" s="1325"/>
      <c r="P62" s="1320"/>
      <c r="Q62" s="1325"/>
      <c r="R62" s="1325"/>
      <c r="S62" s="1325"/>
      <c r="T62" s="1325"/>
      <c r="U62" s="1325"/>
      <c r="V62" s="1325"/>
      <c r="W62" s="1325"/>
      <c r="X62" s="1325"/>
      <c r="Y62" s="1329"/>
      <c r="Z62" s="1320"/>
      <c r="AA62" s="1320"/>
      <c r="AB62" s="1320"/>
      <c r="AC62" s="1324"/>
      <c r="AD62" s="1324"/>
      <c r="AE62" s="1325"/>
      <c r="AF62" s="1325"/>
      <c r="AG62" s="1324"/>
      <c r="AH62" s="1332"/>
      <c r="AI62" s="1325"/>
      <c r="AJ62" s="1324"/>
      <c r="AK62" s="1332"/>
      <c r="AL62" s="1325"/>
      <c r="AM62" s="1325"/>
      <c r="AN62" s="1325"/>
      <c r="AO62" s="1324"/>
      <c r="AP62" s="1325"/>
      <c r="AQ62" s="1325"/>
      <c r="AR62" s="1325"/>
      <c r="AS62" s="1325"/>
      <c r="AT62" s="1325"/>
      <c r="AU62" s="1325"/>
      <c r="AV62" s="1320"/>
      <c r="BJ62" s="1320"/>
      <c r="BK62" s="1320"/>
      <c r="BL62" s="1320"/>
      <c r="BM62" s="1320"/>
      <c r="BN62" s="1320"/>
      <c r="BO62" s="1320"/>
      <c r="BP62" s="1320"/>
      <c r="BQ62" s="1320"/>
      <c r="BR62" s="1320"/>
      <c r="BS62" s="1320"/>
      <c r="BT62" s="1464" t="str">
        <f t="shared" ref="BT62:BT70" si="21">IF($B62&lt;&gt;($I62+$J62)," El número de consultas según sexo NO puede ser diferente al Total.","")</f>
        <v/>
      </c>
      <c r="BU62" s="1464" t="str">
        <f t="shared" ref="BU62:BU70" si="22">IF($B62=0,"",IF(($K62)="",IF($B62="",""," No olvide escribir la columna Beneficiarios."),""))</f>
        <v/>
      </c>
      <c r="BV62" s="1464" t="str">
        <f t="shared" ref="BV62:BV70" si="23">IF($B62&lt;($K62)," El número de Beneficiarios NO puede ser mayor que el Total.","")</f>
        <v/>
      </c>
      <c r="BW62" s="1320"/>
      <c r="BX62" s="1320"/>
      <c r="BY62" s="1320"/>
      <c r="BZ62" s="1320"/>
      <c r="CA62" s="1320"/>
      <c r="CB62" s="1382">
        <f t="shared" ref="CB62:CB70" si="24">IF($B62&lt;&gt;($I62+$J62),1,0)</f>
        <v>0</v>
      </c>
      <c r="CC62" s="1382">
        <f t="shared" ref="CC62:CC70" si="25">IF($B62&lt;($K62),1,0)</f>
        <v>0</v>
      </c>
      <c r="CD62" s="1382">
        <f t="shared" ref="CD62:CD70" si="26">IF($B62=0,"",IF(($K62)="",IF($B62="","",1),0))</f>
        <v>0</v>
      </c>
      <c r="CE62" s="1320"/>
      <c r="CF62" s="1320"/>
      <c r="DC62" s="1334"/>
      <c r="DD62" s="1334"/>
    </row>
    <row r="63" spans="1:108" s="1322" customFormat="1" ht="15" customHeight="1" x14ac:dyDescent="0.15">
      <c r="A63" s="1369" t="s">
        <v>101</v>
      </c>
      <c r="B63" s="1399">
        <f t="shared" si="19"/>
        <v>325</v>
      </c>
      <c r="C63" s="1387">
        <v>84</v>
      </c>
      <c r="D63" s="1387">
        <v>23</v>
      </c>
      <c r="E63" s="1387">
        <v>12</v>
      </c>
      <c r="F63" s="1387">
        <v>9</v>
      </c>
      <c r="G63" s="1387">
        <v>114</v>
      </c>
      <c r="H63" s="1387">
        <v>83</v>
      </c>
      <c r="I63" s="1387">
        <v>127</v>
      </c>
      <c r="J63" s="1387">
        <v>198</v>
      </c>
      <c r="K63" s="1387">
        <v>325</v>
      </c>
      <c r="L63" s="1387">
        <v>286</v>
      </c>
      <c r="M63" s="1459" t="str">
        <f t="shared" si="20"/>
        <v xml:space="preserve"> </v>
      </c>
      <c r="N63" s="1320"/>
      <c r="O63" s="1325"/>
      <c r="P63" s="1320"/>
      <c r="Q63" s="1325"/>
      <c r="R63" s="1325"/>
      <c r="S63" s="1325"/>
      <c r="T63" s="1325"/>
      <c r="U63" s="1325"/>
      <c r="V63" s="1325"/>
      <c r="W63" s="1325"/>
      <c r="X63" s="1325"/>
      <c r="Y63" s="1329"/>
      <c r="Z63" s="1320"/>
      <c r="AA63" s="1320"/>
      <c r="AB63" s="1320"/>
      <c r="AC63" s="1324"/>
      <c r="AD63" s="1324"/>
      <c r="AE63" s="1325"/>
      <c r="AF63" s="1325"/>
      <c r="AG63" s="1324"/>
      <c r="AH63" s="1332"/>
      <c r="AI63" s="1325"/>
      <c r="AJ63" s="1324"/>
      <c r="AK63" s="1332"/>
      <c r="AL63" s="1325"/>
      <c r="AM63" s="1325"/>
      <c r="AN63" s="1325"/>
      <c r="AO63" s="1324"/>
      <c r="AP63" s="1325"/>
      <c r="AQ63" s="1325"/>
      <c r="AR63" s="1325"/>
      <c r="AS63" s="1325"/>
      <c r="AT63" s="1325"/>
      <c r="AU63" s="1325"/>
      <c r="AV63" s="1320"/>
      <c r="BJ63" s="1320"/>
      <c r="BK63" s="1320"/>
      <c r="BL63" s="1320"/>
      <c r="BM63" s="1320"/>
      <c r="BN63" s="1320"/>
      <c r="BO63" s="1320"/>
      <c r="BP63" s="1320"/>
      <c r="BQ63" s="1320"/>
      <c r="BR63" s="1320"/>
      <c r="BS63" s="1320"/>
      <c r="BT63" s="1464" t="str">
        <f t="shared" si="21"/>
        <v/>
      </c>
      <c r="BU63" s="1464" t="str">
        <f t="shared" si="22"/>
        <v/>
      </c>
      <c r="BV63" s="1464" t="str">
        <f t="shared" si="23"/>
        <v/>
      </c>
      <c r="BW63" s="1320"/>
      <c r="BX63" s="1320"/>
      <c r="BY63" s="1320"/>
      <c r="BZ63" s="1320"/>
      <c r="CA63" s="1320"/>
      <c r="CB63" s="1382">
        <f t="shared" si="24"/>
        <v>0</v>
      </c>
      <c r="CC63" s="1382">
        <f>IF($B63&lt;($K63),1,0)</f>
        <v>0</v>
      </c>
      <c r="CD63" s="1382">
        <f t="shared" si="26"/>
        <v>0</v>
      </c>
      <c r="CE63" s="1320"/>
      <c r="CF63" s="1320"/>
      <c r="DC63" s="1334"/>
      <c r="DD63" s="1334"/>
    </row>
    <row r="64" spans="1:108" s="1322" customFormat="1" ht="15" customHeight="1" x14ac:dyDescent="0.15">
      <c r="A64" s="1345" t="s">
        <v>102</v>
      </c>
      <c r="B64" s="1419">
        <f t="shared" si="19"/>
        <v>0</v>
      </c>
      <c r="C64" s="1387"/>
      <c r="D64" s="1387"/>
      <c r="E64" s="1387"/>
      <c r="F64" s="1387"/>
      <c r="G64" s="1387"/>
      <c r="H64" s="1387"/>
      <c r="I64" s="1387"/>
      <c r="J64" s="1387"/>
      <c r="K64" s="1387"/>
      <c r="L64" s="1387"/>
      <c r="M64" s="1459" t="str">
        <f t="shared" si="20"/>
        <v xml:space="preserve"> </v>
      </c>
      <c r="N64" s="1320"/>
      <c r="O64" s="1325"/>
      <c r="P64" s="1320"/>
      <c r="Q64" s="1325"/>
      <c r="R64" s="1325"/>
      <c r="S64" s="1325"/>
      <c r="T64" s="1325"/>
      <c r="U64" s="1325"/>
      <c r="V64" s="1325"/>
      <c r="W64" s="1325"/>
      <c r="X64" s="1325"/>
      <c r="Y64" s="1329"/>
      <c r="Z64" s="1320"/>
      <c r="AA64" s="1320"/>
      <c r="AB64" s="1320"/>
      <c r="AC64" s="1324"/>
      <c r="AD64" s="1324"/>
      <c r="AE64" s="1325"/>
      <c r="AF64" s="1325"/>
      <c r="AG64" s="1324"/>
      <c r="AH64" s="1332"/>
      <c r="AI64" s="1325"/>
      <c r="AJ64" s="1324"/>
      <c r="AK64" s="1332"/>
      <c r="AL64" s="1325"/>
      <c r="AM64" s="1325"/>
      <c r="AN64" s="1325"/>
      <c r="AO64" s="1324"/>
      <c r="AP64" s="1325"/>
      <c r="AQ64" s="1325"/>
      <c r="AR64" s="1325"/>
      <c r="AS64" s="1325"/>
      <c r="AT64" s="1325"/>
      <c r="AU64" s="1325"/>
      <c r="AV64" s="1320"/>
      <c r="BJ64" s="1320"/>
      <c r="BK64" s="1320"/>
      <c r="BL64" s="1320"/>
      <c r="BM64" s="1320"/>
      <c r="BN64" s="1320"/>
      <c r="BO64" s="1320"/>
      <c r="BP64" s="1320"/>
      <c r="BQ64" s="1320"/>
      <c r="BR64" s="1320"/>
      <c r="BS64" s="1320"/>
      <c r="BT64" s="1464" t="str">
        <f t="shared" si="21"/>
        <v/>
      </c>
      <c r="BU64" s="1464" t="str">
        <f t="shared" si="22"/>
        <v/>
      </c>
      <c r="BV64" s="1464" t="str">
        <f t="shared" si="23"/>
        <v/>
      </c>
      <c r="BW64" s="1320"/>
      <c r="BX64" s="1320"/>
      <c r="BY64" s="1320"/>
      <c r="BZ64" s="1320"/>
      <c r="CA64" s="1320"/>
      <c r="CB64" s="1382">
        <f t="shared" si="24"/>
        <v>0</v>
      </c>
      <c r="CC64" s="1382">
        <f t="shared" si="25"/>
        <v>0</v>
      </c>
      <c r="CD64" s="1382" t="str">
        <f t="shared" si="26"/>
        <v/>
      </c>
      <c r="CE64" s="1320"/>
      <c r="CF64" s="1320"/>
      <c r="DC64" s="1334"/>
      <c r="DD64" s="1334"/>
    </row>
    <row r="65" spans="1:108" s="1322" customFormat="1" ht="15" customHeight="1" x14ac:dyDescent="0.15">
      <c r="A65" s="1345" t="s">
        <v>103</v>
      </c>
      <c r="B65" s="1399">
        <f t="shared" si="19"/>
        <v>25</v>
      </c>
      <c r="C65" s="1387">
        <v>23</v>
      </c>
      <c r="D65" s="1387">
        <v>1</v>
      </c>
      <c r="E65" s="1387"/>
      <c r="F65" s="1387"/>
      <c r="G65" s="1387">
        <v>1</v>
      </c>
      <c r="H65" s="1387"/>
      <c r="I65" s="1387">
        <v>22</v>
      </c>
      <c r="J65" s="1387">
        <v>3</v>
      </c>
      <c r="K65" s="1387">
        <v>25</v>
      </c>
      <c r="L65" s="1387">
        <v>22</v>
      </c>
      <c r="M65" s="1459" t="str">
        <f t="shared" si="20"/>
        <v xml:space="preserve"> </v>
      </c>
      <c r="N65" s="1320"/>
      <c r="O65" s="1325"/>
      <c r="P65" s="1320"/>
      <c r="Q65" s="1325"/>
      <c r="R65" s="1325"/>
      <c r="S65" s="1325"/>
      <c r="T65" s="1325"/>
      <c r="U65" s="1325"/>
      <c r="V65" s="1325"/>
      <c r="W65" s="1325"/>
      <c r="X65" s="1325"/>
      <c r="Y65" s="1329"/>
      <c r="Z65" s="1320"/>
      <c r="AA65" s="1320"/>
      <c r="AB65" s="1320"/>
      <c r="AC65" s="1324"/>
      <c r="AD65" s="1324"/>
      <c r="AE65" s="1325"/>
      <c r="AF65" s="1325"/>
      <c r="AG65" s="1324"/>
      <c r="AH65" s="1332"/>
      <c r="AI65" s="1325"/>
      <c r="AJ65" s="1324"/>
      <c r="AK65" s="1332"/>
      <c r="AL65" s="1325"/>
      <c r="AM65" s="1325"/>
      <c r="AN65" s="1325"/>
      <c r="AO65" s="1324"/>
      <c r="AP65" s="1325"/>
      <c r="AQ65" s="1325"/>
      <c r="AR65" s="1325"/>
      <c r="AS65" s="1325"/>
      <c r="AT65" s="1325"/>
      <c r="AU65" s="1325"/>
      <c r="AV65" s="1320"/>
      <c r="BJ65" s="1320"/>
      <c r="BK65" s="1320"/>
      <c r="BL65" s="1320"/>
      <c r="BM65" s="1320"/>
      <c r="BN65" s="1320"/>
      <c r="BO65" s="1320"/>
      <c r="BP65" s="1320"/>
      <c r="BQ65" s="1320"/>
      <c r="BR65" s="1320"/>
      <c r="BS65" s="1320"/>
      <c r="BT65" s="1464" t="str">
        <f t="shared" si="21"/>
        <v/>
      </c>
      <c r="BU65" s="1464" t="str">
        <f t="shared" si="22"/>
        <v/>
      </c>
      <c r="BV65" s="1464" t="str">
        <f t="shared" si="23"/>
        <v/>
      </c>
      <c r="BW65" s="1320"/>
      <c r="BX65" s="1320"/>
      <c r="BY65" s="1320"/>
      <c r="BZ65" s="1320"/>
      <c r="CA65" s="1320"/>
      <c r="CB65" s="1382">
        <f t="shared" si="24"/>
        <v>0</v>
      </c>
      <c r="CC65" s="1382">
        <f t="shared" si="25"/>
        <v>0</v>
      </c>
      <c r="CD65" s="1382">
        <f t="shared" si="26"/>
        <v>0</v>
      </c>
      <c r="CE65" s="1320"/>
      <c r="CF65" s="1320"/>
      <c r="DC65" s="1334"/>
      <c r="DD65" s="1334"/>
    </row>
    <row r="66" spans="1:108" s="1322" customFormat="1" ht="15" customHeight="1" x14ac:dyDescent="0.15">
      <c r="A66" s="1331" t="s">
        <v>104</v>
      </c>
      <c r="B66" s="1419">
        <f t="shared" si="19"/>
        <v>0</v>
      </c>
      <c r="C66" s="1387"/>
      <c r="D66" s="1387"/>
      <c r="E66" s="1387"/>
      <c r="F66" s="1387"/>
      <c r="G66" s="1387"/>
      <c r="H66" s="1387"/>
      <c r="I66" s="1387"/>
      <c r="J66" s="1387"/>
      <c r="K66" s="1387"/>
      <c r="L66" s="1387"/>
      <c r="M66" s="1459" t="str">
        <f t="shared" si="20"/>
        <v xml:space="preserve"> </v>
      </c>
      <c r="N66" s="1320"/>
      <c r="O66" s="1325"/>
      <c r="P66" s="1320"/>
      <c r="Q66" s="1325"/>
      <c r="R66" s="1325"/>
      <c r="S66" s="1325"/>
      <c r="T66" s="1325"/>
      <c r="U66" s="1325"/>
      <c r="V66" s="1325"/>
      <c r="W66" s="1325"/>
      <c r="X66" s="1325"/>
      <c r="Y66" s="1329"/>
      <c r="Z66" s="1320"/>
      <c r="AA66" s="1320"/>
      <c r="AB66" s="1320"/>
      <c r="AC66" s="1324"/>
      <c r="AD66" s="1324"/>
      <c r="AE66" s="1325"/>
      <c r="AF66" s="1325"/>
      <c r="AG66" s="1324"/>
      <c r="AH66" s="1332"/>
      <c r="AI66" s="1325"/>
      <c r="AJ66" s="1324"/>
      <c r="AK66" s="1332"/>
      <c r="AL66" s="1325"/>
      <c r="AM66" s="1325"/>
      <c r="AN66" s="1325"/>
      <c r="AO66" s="1324"/>
      <c r="AP66" s="1325"/>
      <c r="AQ66" s="1325"/>
      <c r="AR66" s="1325"/>
      <c r="AS66" s="1325"/>
      <c r="AT66" s="1325"/>
      <c r="AU66" s="1325"/>
      <c r="AV66" s="1320"/>
      <c r="BJ66" s="1320"/>
      <c r="BK66" s="1320"/>
      <c r="BL66" s="1320"/>
      <c r="BM66" s="1320"/>
      <c r="BN66" s="1320"/>
      <c r="BO66" s="1320"/>
      <c r="BP66" s="1320"/>
      <c r="BQ66" s="1320"/>
      <c r="BR66" s="1320"/>
      <c r="BS66" s="1320"/>
      <c r="BT66" s="1464" t="str">
        <f t="shared" si="21"/>
        <v/>
      </c>
      <c r="BU66" s="1464" t="str">
        <f t="shared" si="22"/>
        <v/>
      </c>
      <c r="BV66" s="1464" t="str">
        <f t="shared" si="23"/>
        <v/>
      </c>
      <c r="BW66" s="1320"/>
      <c r="BX66" s="1320"/>
      <c r="BY66" s="1320"/>
      <c r="BZ66" s="1320"/>
      <c r="CA66" s="1320"/>
      <c r="CB66" s="1382">
        <f t="shared" si="24"/>
        <v>0</v>
      </c>
      <c r="CC66" s="1382">
        <f t="shared" si="25"/>
        <v>0</v>
      </c>
      <c r="CD66" s="1382" t="str">
        <f t="shared" si="26"/>
        <v/>
      </c>
      <c r="CE66" s="1320"/>
      <c r="CF66" s="1320"/>
      <c r="DC66" s="1334"/>
      <c r="DD66" s="1334"/>
    </row>
    <row r="67" spans="1:108" s="1322" customFormat="1" ht="15" customHeight="1" x14ac:dyDescent="0.15">
      <c r="A67" s="1345" t="s">
        <v>105</v>
      </c>
      <c r="B67" s="1419">
        <f t="shared" si="19"/>
        <v>0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459" t="str">
        <f t="shared" si="20"/>
        <v xml:space="preserve"> </v>
      </c>
      <c r="N67" s="1320"/>
      <c r="O67" s="1325"/>
      <c r="P67" s="1320"/>
      <c r="Q67" s="1325"/>
      <c r="R67" s="1325"/>
      <c r="S67" s="1325"/>
      <c r="T67" s="1325"/>
      <c r="U67" s="1325"/>
      <c r="V67" s="1325"/>
      <c r="W67" s="1325"/>
      <c r="X67" s="1325"/>
      <c r="Y67" s="1329"/>
      <c r="Z67" s="1320"/>
      <c r="AA67" s="1320"/>
      <c r="AB67" s="1320"/>
      <c r="AC67" s="1324"/>
      <c r="AD67" s="1324"/>
      <c r="AE67" s="1325"/>
      <c r="AF67" s="1325"/>
      <c r="AG67" s="1324"/>
      <c r="AH67" s="1332"/>
      <c r="AI67" s="1325"/>
      <c r="AJ67" s="1324"/>
      <c r="AK67" s="1332"/>
      <c r="AL67" s="1325"/>
      <c r="AM67" s="1325"/>
      <c r="AN67" s="1325"/>
      <c r="AO67" s="1324"/>
      <c r="AP67" s="1325"/>
      <c r="AQ67" s="1325"/>
      <c r="AR67" s="1325"/>
      <c r="AS67" s="1325"/>
      <c r="AT67" s="1325"/>
      <c r="AU67" s="1325"/>
      <c r="AV67" s="1320"/>
      <c r="BJ67" s="1320"/>
      <c r="BK67" s="1320"/>
      <c r="BL67" s="1320"/>
      <c r="BM67" s="1320"/>
      <c r="BN67" s="1320"/>
      <c r="BO67" s="1320"/>
      <c r="BP67" s="1320"/>
      <c r="BQ67" s="1320"/>
      <c r="BR67" s="1320"/>
      <c r="BS67" s="1320"/>
      <c r="BT67" s="1464" t="str">
        <f t="shared" si="21"/>
        <v/>
      </c>
      <c r="BU67" s="1464" t="str">
        <f t="shared" si="22"/>
        <v/>
      </c>
      <c r="BV67" s="1464" t="str">
        <f t="shared" si="23"/>
        <v/>
      </c>
      <c r="BW67" s="1320"/>
      <c r="BX67" s="1320"/>
      <c r="BY67" s="1320"/>
      <c r="BZ67" s="1320"/>
      <c r="CA67" s="1320"/>
      <c r="CB67" s="1382">
        <f t="shared" si="24"/>
        <v>0</v>
      </c>
      <c r="CC67" s="1382">
        <f t="shared" si="25"/>
        <v>0</v>
      </c>
      <c r="CD67" s="1382" t="str">
        <f t="shared" si="26"/>
        <v/>
      </c>
      <c r="CE67" s="1320"/>
      <c r="CF67" s="1320"/>
      <c r="DC67" s="1334"/>
      <c r="DD67" s="1334"/>
    </row>
    <row r="68" spans="1:108" s="1322" customFormat="1" ht="15" customHeight="1" x14ac:dyDescent="0.15">
      <c r="A68" s="1370" t="s">
        <v>106</v>
      </c>
      <c r="B68" s="1419">
        <f t="shared" si="19"/>
        <v>59</v>
      </c>
      <c r="C68" s="1387"/>
      <c r="D68" s="1387"/>
      <c r="E68" s="1387"/>
      <c r="F68" s="1387"/>
      <c r="G68" s="1387"/>
      <c r="H68" s="1387">
        <v>59</v>
      </c>
      <c r="I68" s="1387">
        <v>19</v>
      </c>
      <c r="J68" s="1387">
        <v>40</v>
      </c>
      <c r="K68" s="1387">
        <v>59</v>
      </c>
      <c r="L68" s="1387">
        <v>2</v>
      </c>
      <c r="M68" s="1459" t="str">
        <f t="shared" si="20"/>
        <v xml:space="preserve"> </v>
      </c>
      <c r="N68" s="1320"/>
      <c r="O68" s="1325"/>
      <c r="P68" s="1320"/>
      <c r="Q68" s="1325"/>
      <c r="R68" s="1325"/>
      <c r="S68" s="1325"/>
      <c r="T68" s="1325"/>
      <c r="U68" s="1325"/>
      <c r="V68" s="1325"/>
      <c r="W68" s="1325"/>
      <c r="X68" s="1325"/>
      <c r="Y68" s="1329"/>
      <c r="Z68" s="1320"/>
      <c r="AA68" s="1320"/>
      <c r="AB68" s="1320"/>
      <c r="AC68" s="1324"/>
      <c r="AD68" s="1324"/>
      <c r="AE68" s="1325"/>
      <c r="AF68" s="1325"/>
      <c r="AG68" s="1324"/>
      <c r="AH68" s="1332"/>
      <c r="AI68" s="1325"/>
      <c r="AJ68" s="1324"/>
      <c r="AK68" s="1332"/>
      <c r="AL68" s="1325"/>
      <c r="AM68" s="1325"/>
      <c r="AN68" s="1325"/>
      <c r="AO68" s="1324"/>
      <c r="AP68" s="1325"/>
      <c r="AQ68" s="1325"/>
      <c r="AR68" s="1325"/>
      <c r="AS68" s="1325"/>
      <c r="AT68" s="1325"/>
      <c r="AU68" s="1325"/>
      <c r="AV68" s="1320"/>
      <c r="BJ68" s="1320"/>
      <c r="BK68" s="1320"/>
      <c r="BL68" s="1320"/>
      <c r="BM68" s="1320"/>
      <c r="BN68" s="1320"/>
      <c r="BO68" s="1320"/>
      <c r="BP68" s="1320"/>
      <c r="BQ68" s="1320"/>
      <c r="BR68" s="1320"/>
      <c r="BS68" s="1320"/>
      <c r="BT68" s="1464" t="str">
        <f t="shared" si="21"/>
        <v/>
      </c>
      <c r="BU68" s="1464" t="str">
        <f t="shared" si="22"/>
        <v/>
      </c>
      <c r="BV68" s="1464" t="str">
        <f t="shared" si="23"/>
        <v/>
      </c>
      <c r="BW68" s="1320"/>
      <c r="BX68" s="1320"/>
      <c r="BY68" s="1320"/>
      <c r="BZ68" s="1320"/>
      <c r="CA68" s="1320"/>
      <c r="CB68" s="1382">
        <f t="shared" si="24"/>
        <v>0</v>
      </c>
      <c r="CC68" s="1382">
        <f t="shared" si="25"/>
        <v>0</v>
      </c>
      <c r="CD68" s="1382">
        <f t="shared" si="26"/>
        <v>0</v>
      </c>
      <c r="CE68" s="1320"/>
      <c r="CF68" s="1320"/>
      <c r="DC68" s="1334"/>
      <c r="DD68" s="1334"/>
    </row>
    <row r="69" spans="1:108" s="1322" customFormat="1" ht="15" customHeight="1" x14ac:dyDescent="0.15">
      <c r="A69" s="1371" t="s">
        <v>107</v>
      </c>
      <c r="B69" s="1400">
        <f t="shared" si="19"/>
        <v>0</v>
      </c>
      <c r="C69" s="1389"/>
      <c r="D69" s="1389"/>
      <c r="E69" s="1389"/>
      <c r="F69" s="1389"/>
      <c r="G69" s="1389"/>
      <c r="H69" s="1389"/>
      <c r="I69" s="1389"/>
      <c r="J69" s="1389"/>
      <c r="K69" s="1389"/>
      <c r="L69" s="1389"/>
      <c r="M69" s="1459" t="str">
        <f t="shared" si="20"/>
        <v xml:space="preserve"> </v>
      </c>
      <c r="N69" s="1320"/>
      <c r="O69" s="1325"/>
      <c r="P69" s="1320"/>
      <c r="Q69" s="1325"/>
      <c r="R69" s="1325"/>
      <c r="S69" s="1325"/>
      <c r="T69" s="1325"/>
      <c r="U69" s="1325"/>
      <c r="V69" s="1325"/>
      <c r="W69" s="1325"/>
      <c r="X69" s="1325"/>
      <c r="Y69" s="1329"/>
      <c r="Z69" s="1320"/>
      <c r="AA69" s="1320"/>
      <c r="AB69" s="1320"/>
      <c r="AC69" s="1324"/>
      <c r="AD69" s="1324"/>
      <c r="AE69" s="1325"/>
      <c r="AF69" s="1325"/>
      <c r="AG69" s="1324"/>
      <c r="AH69" s="1332"/>
      <c r="AI69" s="1325"/>
      <c r="AJ69" s="1324"/>
      <c r="AK69" s="1332"/>
      <c r="AL69" s="1325"/>
      <c r="AM69" s="1325"/>
      <c r="AN69" s="1325"/>
      <c r="AO69" s="1324"/>
      <c r="AP69" s="1325"/>
      <c r="AQ69" s="1325"/>
      <c r="AR69" s="1325"/>
      <c r="AS69" s="1325"/>
      <c r="AT69" s="1325"/>
      <c r="AU69" s="1325"/>
      <c r="AV69" s="1320"/>
      <c r="BJ69" s="1320"/>
      <c r="BK69" s="1320"/>
      <c r="BL69" s="1320"/>
      <c r="BM69" s="1320"/>
      <c r="BN69" s="1320"/>
      <c r="BO69" s="1320"/>
      <c r="BP69" s="1320"/>
      <c r="BQ69" s="1320"/>
      <c r="BR69" s="1320"/>
      <c r="BS69" s="1320"/>
      <c r="BT69" s="1464" t="str">
        <f t="shared" si="21"/>
        <v/>
      </c>
      <c r="BU69" s="1464" t="str">
        <f t="shared" si="22"/>
        <v/>
      </c>
      <c r="BV69" s="1464" t="str">
        <f t="shared" si="23"/>
        <v/>
      </c>
      <c r="BW69" s="1320"/>
      <c r="BX69" s="1320"/>
      <c r="BY69" s="1320"/>
      <c r="BZ69" s="1320"/>
      <c r="CA69" s="1320"/>
      <c r="CB69" s="1382">
        <f t="shared" si="24"/>
        <v>0</v>
      </c>
      <c r="CC69" s="1382">
        <f t="shared" si="25"/>
        <v>0</v>
      </c>
      <c r="CD69" s="1382" t="str">
        <f t="shared" si="26"/>
        <v/>
      </c>
      <c r="CE69" s="1320"/>
      <c r="CF69" s="1320"/>
      <c r="DC69" s="1334"/>
      <c r="DD69" s="1334"/>
    </row>
    <row r="70" spans="1:108" s="1322" customFormat="1" ht="15" customHeight="1" x14ac:dyDescent="0.15">
      <c r="A70" s="1372" t="s">
        <v>40</v>
      </c>
      <c r="B70" s="1438">
        <f>SUM(B61:B69)</f>
        <v>1428</v>
      </c>
      <c r="C70" s="1438">
        <f t="shared" ref="C70:K70" si="27">SUM(C61:C69)</f>
        <v>123</v>
      </c>
      <c r="D70" s="1438">
        <f t="shared" si="27"/>
        <v>39</v>
      </c>
      <c r="E70" s="1438">
        <f t="shared" si="27"/>
        <v>68</v>
      </c>
      <c r="F70" s="1438">
        <f t="shared" si="27"/>
        <v>105</v>
      </c>
      <c r="G70" s="1438">
        <f t="shared" si="27"/>
        <v>688</v>
      </c>
      <c r="H70" s="1438">
        <f t="shared" si="27"/>
        <v>405</v>
      </c>
      <c r="I70" s="1438">
        <f t="shared" si="27"/>
        <v>467</v>
      </c>
      <c r="J70" s="1438">
        <f t="shared" si="27"/>
        <v>961</v>
      </c>
      <c r="K70" s="1438">
        <f t="shared" si="27"/>
        <v>1428</v>
      </c>
      <c r="L70" s="1438">
        <f>SUM(L61:L69)</f>
        <v>1263</v>
      </c>
      <c r="M70" s="1459" t="str">
        <f t="shared" si="20"/>
        <v xml:space="preserve"> </v>
      </c>
      <c r="N70" s="1320"/>
      <c r="O70" s="1325"/>
      <c r="P70" s="1320"/>
      <c r="Q70" s="1325"/>
      <c r="R70" s="1325"/>
      <c r="S70" s="1325"/>
      <c r="T70" s="1325"/>
      <c r="U70" s="1325"/>
      <c r="V70" s="1325"/>
      <c r="W70" s="1325"/>
      <c r="X70" s="1325"/>
      <c r="Y70" s="1329"/>
      <c r="Z70" s="1320"/>
      <c r="AA70" s="1320"/>
      <c r="AB70" s="1320"/>
      <c r="AC70" s="1324"/>
      <c r="AD70" s="1324"/>
      <c r="AE70" s="1325"/>
      <c r="AF70" s="1325"/>
      <c r="AG70" s="1324"/>
      <c r="AH70" s="1332"/>
      <c r="AI70" s="1325"/>
      <c r="AJ70" s="1324"/>
      <c r="AK70" s="1332"/>
      <c r="AL70" s="1325"/>
      <c r="AM70" s="1325"/>
      <c r="AN70" s="1325"/>
      <c r="AO70" s="1324"/>
      <c r="AP70" s="1325"/>
      <c r="AQ70" s="1325"/>
      <c r="AR70" s="1325"/>
      <c r="AS70" s="1325"/>
      <c r="AT70" s="1325"/>
      <c r="AU70" s="1325"/>
      <c r="AV70" s="1320"/>
      <c r="BJ70" s="1320"/>
      <c r="BK70" s="1320"/>
      <c r="BL70" s="1320"/>
      <c r="BM70" s="1320"/>
      <c r="BN70" s="1320"/>
      <c r="BO70" s="1320"/>
      <c r="BP70" s="1320"/>
      <c r="BQ70" s="1320"/>
      <c r="BR70" s="1320"/>
      <c r="BS70" s="1320"/>
      <c r="BT70" s="1464" t="str">
        <f t="shared" si="21"/>
        <v/>
      </c>
      <c r="BU70" s="1464" t="str">
        <f t="shared" si="22"/>
        <v/>
      </c>
      <c r="BV70" s="1464" t="str">
        <f t="shared" si="23"/>
        <v/>
      </c>
      <c r="BW70" s="1320"/>
      <c r="BX70" s="1320"/>
      <c r="BY70" s="1320"/>
      <c r="BZ70" s="1320"/>
      <c r="CA70" s="1320"/>
      <c r="CB70" s="1382">
        <f t="shared" si="24"/>
        <v>0</v>
      </c>
      <c r="CC70" s="1382">
        <f t="shared" si="25"/>
        <v>0</v>
      </c>
      <c r="CD70" s="1382">
        <f t="shared" si="26"/>
        <v>0</v>
      </c>
      <c r="CE70" s="1320"/>
      <c r="CF70" s="1320"/>
      <c r="DC70" s="1334"/>
      <c r="DD70" s="1334"/>
    </row>
    <row r="71" spans="1:108" s="1322" customFormat="1" ht="30" customHeight="1" x14ac:dyDescent="0.2">
      <c r="A71" s="1373" t="s">
        <v>108</v>
      </c>
      <c r="B71" s="1373"/>
      <c r="C71" s="1373"/>
      <c r="D71" s="1373"/>
      <c r="E71" s="1373"/>
      <c r="F71" s="1374"/>
      <c r="G71" s="1374"/>
      <c r="H71" s="1374"/>
      <c r="I71" s="1374"/>
      <c r="J71" s="1341"/>
      <c r="K71" s="1341"/>
      <c r="M71" s="1320"/>
      <c r="N71" s="1320"/>
      <c r="O71" s="1320"/>
      <c r="P71" s="1320"/>
      <c r="Q71" s="1320"/>
      <c r="R71" s="1320"/>
      <c r="S71" s="1320"/>
      <c r="T71" s="1320"/>
      <c r="U71" s="1320"/>
      <c r="V71" s="1320"/>
      <c r="W71" s="1320"/>
      <c r="X71" s="1320"/>
      <c r="Y71" s="1320"/>
      <c r="Z71" s="1320"/>
      <c r="AA71" s="1320"/>
      <c r="AB71" s="1320"/>
      <c r="AC71" s="1328"/>
      <c r="AD71" s="1320"/>
      <c r="AE71" s="1320"/>
      <c r="AF71" s="1328"/>
      <c r="AG71" s="1320"/>
      <c r="AH71" s="1320"/>
      <c r="AI71" s="1328"/>
      <c r="AJ71" s="1320"/>
      <c r="AK71" s="1320"/>
      <c r="AL71" s="1328"/>
      <c r="AM71" s="1328"/>
      <c r="AN71" s="1328"/>
      <c r="AO71" s="1320"/>
      <c r="AP71" s="1320"/>
      <c r="AQ71" s="1320"/>
      <c r="AR71" s="1320"/>
      <c r="AS71" s="1320"/>
      <c r="AT71" s="1320"/>
      <c r="AU71" s="1320"/>
      <c r="AV71" s="1320"/>
      <c r="BJ71" s="1320"/>
      <c r="BK71" s="1320"/>
      <c r="BL71" s="1320"/>
      <c r="BM71" s="1320"/>
      <c r="BN71" s="1320"/>
      <c r="BO71" s="1320"/>
      <c r="BP71" s="1320"/>
      <c r="BQ71" s="1320"/>
      <c r="BR71" s="1320"/>
      <c r="BS71" s="1320"/>
      <c r="BT71" s="1320"/>
      <c r="BU71" s="1320"/>
      <c r="BV71" s="1320"/>
      <c r="BW71" s="1320"/>
      <c r="BX71" s="1320"/>
      <c r="BY71" s="1320"/>
      <c r="BZ71" s="1320"/>
      <c r="CA71" s="1320"/>
      <c r="CB71" s="1320"/>
      <c r="CC71" s="1320"/>
      <c r="CD71" s="1320"/>
      <c r="CE71" s="1320"/>
      <c r="CF71" s="1320"/>
      <c r="DC71" s="1334"/>
      <c r="DD71" s="1334"/>
    </row>
    <row r="72" spans="1:108" s="1322" customFormat="1" ht="14.25" customHeight="1" x14ac:dyDescent="0.1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1320"/>
      <c r="N72" s="1320"/>
      <c r="O72" s="1328"/>
      <c r="P72" s="1320"/>
      <c r="Q72" s="1320"/>
      <c r="R72" s="1328"/>
      <c r="S72" s="1320"/>
      <c r="T72" s="1320"/>
      <c r="U72" s="1320"/>
      <c r="V72" s="1320"/>
      <c r="W72" s="1328"/>
      <c r="X72" s="1320"/>
      <c r="Y72" s="1320"/>
      <c r="Z72" s="1328"/>
      <c r="AA72" s="1320"/>
      <c r="AB72" s="1320"/>
      <c r="AC72" s="1320"/>
      <c r="AD72" s="1320"/>
      <c r="AE72" s="1320"/>
      <c r="AF72" s="1320"/>
      <c r="AG72" s="1320"/>
      <c r="AH72" s="1325"/>
      <c r="AI72" s="1325"/>
      <c r="AJ72" s="1325"/>
      <c r="AK72" s="1325"/>
      <c r="AL72" s="1325"/>
      <c r="AM72" s="1325"/>
      <c r="AN72" s="1325"/>
      <c r="AO72" s="1325"/>
      <c r="AP72" s="1325"/>
      <c r="AQ72" s="1325"/>
      <c r="AR72" s="1325"/>
      <c r="AS72" s="1320"/>
      <c r="AT72" s="1320"/>
      <c r="AU72" s="1320"/>
      <c r="AV72" s="1320"/>
      <c r="BJ72" s="1320"/>
      <c r="BK72" s="1320"/>
      <c r="BL72" s="1320"/>
      <c r="BM72" s="1320"/>
      <c r="BN72" s="1320"/>
      <c r="BO72" s="1320"/>
      <c r="BP72" s="1320"/>
      <c r="BQ72" s="1320"/>
      <c r="BR72" s="1320"/>
      <c r="BS72" s="1320"/>
      <c r="BT72" s="1320"/>
      <c r="BU72" s="1320"/>
      <c r="BV72" s="1320"/>
      <c r="BW72" s="1320"/>
      <c r="BX72" s="1320"/>
      <c r="BY72" s="1320"/>
      <c r="BZ72" s="1320"/>
      <c r="CA72" s="1320"/>
      <c r="CB72" s="1320"/>
      <c r="CC72" s="1320"/>
      <c r="CD72" s="1320"/>
      <c r="CE72" s="1320"/>
      <c r="CF72" s="1320"/>
      <c r="DC72" s="1334"/>
      <c r="DD72" s="1334"/>
    </row>
    <row r="73" spans="1:108" s="1322" customFormat="1" x14ac:dyDescent="0.15">
      <c r="A73" s="1528"/>
      <c r="B73" s="1499"/>
      <c r="C73" s="1513"/>
      <c r="D73" s="1475" t="s">
        <v>97</v>
      </c>
      <c r="E73" s="1475" t="s">
        <v>30</v>
      </c>
      <c r="F73" s="1475" t="s">
        <v>31</v>
      </c>
      <c r="G73" s="1475" t="s">
        <v>32</v>
      </c>
      <c r="H73" s="1475" t="s">
        <v>33</v>
      </c>
      <c r="I73" s="1475" t="s">
        <v>34</v>
      </c>
      <c r="J73" s="1475" t="s">
        <v>98</v>
      </c>
      <c r="K73" s="1475" t="s">
        <v>39</v>
      </c>
      <c r="L73" s="1529"/>
      <c r="M73" s="1320"/>
      <c r="N73" s="1320"/>
      <c r="O73" s="1328"/>
      <c r="P73" s="1320"/>
      <c r="Q73" s="1320"/>
      <c r="R73" s="1328"/>
      <c r="S73" s="1320"/>
      <c r="T73" s="1320"/>
      <c r="U73" s="1320"/>
      <c r="V73" s="1320"/>
      <c r="W73" s="1328"/>
      <c r="X73" s="1320"/>
      <c r="Y73" s="1320"/>
      <c r="Z73" s="1328"/>
      <c r="AA73" s="1320"/>
      <c r="AB73" s="1320"/>
      <c r="AC73" s="1320"/>
      <c r="AD73" s="1320"/>
      <c r="AE73" s="1320"/>
      <c r="AF73" s="1320"/>
      <c r="AG73" s="1320"/>
      <c r="AH73" s="1325"/>
      <c r="AI73" s="1325"/>
      <c r="AJ73" s="1325"/>
      <c r="AK73" s="1325"/>
      <c r="AL73" s="1325"/>
      <c r="AM73" s="1325"/>
      <c r="AN73" s="1325"/>
      <c r="AO73" s="1325"/>
      <c r="AP73" s="1325"/>
      <c r="AQ73" s="1325"/>
      <c r="AR73" s="1325"/>
      <c r="AS73" s="1320"/>
      <c r="AT73" s="1320"/>
      <c r="AU73" s="1320"/>
      <c r="AV73" s="1320"/>
      <c r="BJ73" s="1320"/>
      <c r="BK73" s="1320"/>
      <c r="BL73" s="1320"/>
      <c r="BM73" s="1320"/>
      <c r="BN73" s="1320"/>
      <c r="BO73" s="1320"/>
      <c r="BP73" s="1320"/>
      <c r="BQ73" s="1320"/>
      <c r="BR73" s="1320"/>
      <c r="BS73" s="1320"/>
      <c r="BT73" s="1320"/>
      <c r="BU73" s="1320"/>
      <c r="BV73" s="1320"/>
      <c r="BW73" s="1320"/>
      <c r="BX73" s="1320"/>
      <c r="BY73" s="1320"/>
      <c r="BZ73" s="1320"/>
      <c r="CA73" s="1320"/>
      <c r="CB73" s="1320"/>
      <c r="CC73" s="1320"/>
      <c r="CD73" s="1320"/>
      <c r="CE73" s="1320"/>
      <c r="CF73" s="1320"/>
      <c r="DC73" s="1334"/>
      <c r="DD73" s="1334"/>
    </row>
    <row r="74" spans="1:108" s="1322" customFormat="1" ht="22.5" customHeight="1" x14ac:dyDescent="0.15">
      <c r="A74" s="1530" t="s">
        <v>110</v>
      </c>
      <c r="B74" s="1368" t="s">
        <v>99</v>
      </c>
      <c r="C74" s="1398">
        <f t="shared" ref="C74:C80" si="28">SUM(D74:I74)</f>
        <v>0</v>
      </c>
      <c r="D74" s="1386"/>
      <c r="E74" s="1386"/>
      <c r="F74" s="1386"/>
      <c r="G74" s="1386"/>
      <c r="H74" s="1386"/>
      <c r="I74" s="1386"/>
      <c r="J74" s="1386"/>
      <c r="K74" s="1386"/>
      <c r="L74" s="1386"/>
      <c r="M74" s="1383" t="str">
        <f>$BT74&amp;" "&amp;$BU74&amp;""&amp;$BV74&amp;""&amp;$BW74&amp;""</f>
        <v xml:space="preserve"> </v>
      </c>
      <c r="N74" s="1320"/>
      <c r="O74" s="1328"/>
      <c r="P74" s="1320"/>
      <c r="Q74" s="1320"/>
      <c r="R74" s="1328"/>
      <c r="S74" s="1320"/>
      <c r="T74" s="1320"/>
      <c r="U74" s="1320"/>
      <c r="V74" s="1320"/>
      <c r="W74" s="1328"/>
      <c r="X74" s="1320"/>
      <c r="Y74" s="1320"/>
      <c r="Z74" s="1328"/>
      <c r="AA74" s="1320"/>
      <c r="AB74" s="1320"/>
      <c r="AC74" s="1320"/>
      <c r="AD74" s="1320"/>
      <c r="AE74" s="1320"/>
      <c r="AF74" s="1320"/>
      <c r="AG74" s="1320"/>
      <c r="AH74" s="1325"/>
      <c r="AI74" s="1325"/>
      <c r="AJ74" s="1325"/>
      <c r="AK74" s="1325"/>
      <c r="AL74" s="1325"/>
      <c r="AM74" s="1325"/>
      <c r="AN74" s="1325"/>
      <c r="AO74" s="1325"/>
      <c r="AP74" s="1325"/>
      <c r="AQ74" s="1325"/>
      <c r="AR74" s="1325"/>
      <c r="AS74" s="1320"/>
      <c r="AT74" s="1320"/>
      <c r="AU74" s="1320"/>
      <c r="AV74" s="1320"/>
      <c r="BJ74" s="1320"/>
      <c r="BK74" s="1320"/>
      <c r="BL74" s="1320"/>
      <c r="BM74" s="1320"/>
      <c r="BN74" s="1320"/>
      <c r="BO74" s="1320"/>
      <c r="BP74" s="1320"/>
      <c r="BQ74" s="1320"/>
      <c r="BR74" s="1320"/>
      <c r="BS74" s="1320"/>
      <c r="BT74" s="1464" t="str">
        <f t="shared" ref="BT74:BT80" si="29">IF($C74&lt;&gt;($J74+$K74)," El número atenciones según sexo NO puede ser diferente al Total.","")</f>
        <v/>
      </c>
      <c r="BU74" s="1464" t="str">
        <f t="shared" ref="BU74:BU80" si="30">IF($C74=0,"",IF(($L74)="",IF($C74="",""," No olvide escribir la columna Beneficiarios."),""))</f>
        <v/>
      </c>
      <c r="BV74" s="1464" t="str">
        <f t="shared" ref="BV74:BV80" si="31">IF($C74&lt;($L74)," El número de Beneficiarios NO puede ser mayor que el Total.","")</f>
        <v/>
      </c>
      <c r="BW74" s="1464" t="str">
        <f>IF(C74+C76&lt;=B61,"","Las consultas por enfermera NO pueden ser mayor que el Total de consultas de sección B.")</f>
        <v/>
      </c>
      <c r="BX74" s="1320"/>
      <c r="BY74" s="1320"/>
      <c r="BZ74" s="1320"/>
      <c r="CA74" s="1320"/>
      <c r="CB74" s="1382">
        <f>IF($C74&lt;&gt;($J74+$K74),1,0)</f>
        <v>0</v>
      </c>
      <c r="CC74" s="1382">
        <f t="shared" ref="CC74:CC80" si="32">IF($C74&lt;($L74),1,0)</f>
        <v>0</v>
      </c>
      <c r="CD74" s="1382" t="str">
        <f>IF($C74=0,"",IF(($L74)="",IF($C74="","",1),0))</f>
        <v/>
      </c>
      <c r="CE74" s="1382">
        <f>IF(C74+C76&lt;=B61,0,1)</f>
        <v>0</v>
      </c>
      <c r="CF74" s="1320"/>
      <c r="DC74" s="1334"/>
      <c r="DD74" s="1334"/>
    </row>
    <row r="75" spans="1:108" s="1322" customFormat="1" ht="19.5" customHeight="1" x14ac:dyDescent="0.15">
      <c r="A75" s="1531"/>
      <c r="B75" s="1375" t="s">
        <v>100</v>
      </c>
      <c r="C75" s="1400">
        <f t="shared" si="28"/>
        <v>22</v>
      </c>
      <c r="D75" s="1389"/>
      <c r="E75" s="1389">
        <v>1</v>
      </c>
      <c r="F75" s="1389"/>
      <c r="G75" s="1389">
        <v>5</v>
      </c>
      <c r="H75" s="1389">
        <v>14</v>
      </c>
      <c r="I75" s="1389">
        <v>2</v>
      </c>
      <c r="J75" s="1389">
        <v>6</v>
      </c>
      <c r="K75" s="1389">
        <v>16</v>
      </c>
      <c r="L75" s="1389">
        <v>22</v>
      </c>
      <c r="M75" s="1468" t="str">
        <f>$BT75&amp;" "&amp;$BU75&amp;""&amp;$BV75&amp;""&amp;$BW75&amp;""</f>
        <v xml:space="preserve"> </v>
      </c>
      <c r="N75" s="1320"/>
      <c r="O75" s="1328"/>
      <c r="P75" s="1320"/>
      <c r="Q75" s="1320"/>
      <c r="R75" s="1328"/>
      <c r="S75" s="1320"/>
      <c r="T75" s="1320"/>
      <c r="U75" s="1320"/>
      <c r="V75" s="1320"/>
      <c r="W75" s="1328"/>
      <c r="X75" s="1320"/>
      <c r="Y75" s="1320"/>
      <c r="Z75" s="1328"/>
      <c r="AA75" s="1320"/>
      <c r="AB75" s="1320"/>
      <c r="AC75" s="1320"/>
      <c r="AD75" s="1320"/>
      <c r="AE75" s="1320"/>
      <c r="AF75" s="1320"/>
      <c r="AG75" s="1320"/>
      <c r="AH75" s="1325"/>
      <c r="AI75" s="1325"/>
      <c r="AJ75" s="1325"/>
      <c r="AK75" s="1325"/>
      <c r="AL75" s="1325"/>
      <c r="AM75" s="1325"/>
      <c r="AN75" s="1325"/>
      <c r="AO75" s="1325"/>
      <c r="AP75" s="1325"/>
      <c r="AQ75" s="1325"/>
      <c r="AR75" s="1325"/>
      <c r="AS75" s="1320"/>
      <c r="AT75" s="1320"/>
      <c r="AU75" s="1320"/>
      <c r="AV75" s="1320"/>
      <c r="BJ75" s="1320"/>
      <c r="BK75" s="1320"/>
      <c r="BL75" s="1320"/>
      <c r="BM75" s="1320"/>
      <c r="BN75" s="1320"/>
      <c r="BO75" s="1320"/>
      <c r="BP75" s="1320"/>
      <c r="BQ75" s="1320"/>
      <c r="BR75" s="1320"/>
      <c r="BS75" s="1320"/>
      <c r="BT75" s="1464" t="str">
        <f t="shared" si="29"/>
        <v/>
      </c>
      <c r="BU75" s="1464" t="str">
        <f t="shared" si="30"/>
        <v/>
      </c>
      <c r="BV75" s="1464" t="str">
        <f t="shared" si="31"/>
        <v/>
      </c>
      <c r="BW75" s="1464" t="str">
        <f>IF(C75+C77&lt;=B62,"","Las consultas por matrona NO pueden ser mayor que el Total de consultas de sección B.")</f>
        <v/>
      </c>
      <c r="BX75" s="1320"/>
      <c r="BY75" s="1320"/>
      <c r="BZ75" s="1320"/>
      <c r="CA75" s="1320"/>
      <c r="CB75" s="1382">
        <f t="shared" ref="CB75:CB80" si="33">IF($C75&lt;&gt;($J75+$K75),1,0)</f>
        <v>0</v>
      </c>
      <c r="CC75" s="1382">
        <f t="shared" si="32"/>
        <v>0</v>
      </c>
      <c r="CD75" s="1382">
        <f t="shared" ref="CD75:CD80" si="34">IF($C75=0,"",IF(($L75)="",IF($C75="","",1),0))</f>
        <v>0</v>
      </c>
      <c r="CE75" s="1382">
        <f>IF(C75+C77&lt;=B62,0,1)</f>
        <v>0</v>
      </c>
      <c r="CF75" s="1320"/>
      <c r="DC75" s="1334"/>
      <c r="DD75" s="1334"/>
    </row>
    <row r="76" spans="1:108" s="1322" customFormat="1" ht="15" customHeight="1" x14ac:dyDescent="0.15">
      <c r="A76" s="1524" t="s">
        <v>111</v>
      </c>
      <c r="B76" s="1368" t="s">
        <v>99</v>
      </c>
      <c r="C76" s="1398">
        <f t="shared" si="28"/>
        <v>40</v>
      </c>
      <c r="D76" s="1386"/>
      <c r="E76" s="1386"/>
      <c r="F76" s="1386">
        <v>1</v>
      </c>
      <c r="G76" s="1386">
        <v>2</v>
      </c>
      <c r="H76" s="1386">
        <v>30</v>
      </c>
      <c r="I76" s="1386">
        <v>7</v>
      </c>
      <c r="J76" s="1386">
        <v>28</v>
      </c>
      <c r="K76" s="1386">
        <v>12</v>
      </c>
      <c r="L76" s="1386">
        <v>40</v>
      </c>
      <c r="M76" s="1468" t="str">
        <f>$BT76&amp;" "&amp;$BU76&amp;""&amp;$BV76&amp;""&amp;$BW74&amp;""</f>
        <v xml:space="preserve"> </v>
      </c>
      <c r="N76" s="1320"/>
      <c r="O76" s="1328"/>
      <c r="P76" s="1320"/>
      <c r="Q76" s="1320"/>
      <c r="R76" s="1328"/>
      <c r="S76" s="1320"/>
      <c r="T76" s="1320"/>
      <c r="U76" s="1320"/>
      <c r="V76" s="1320"/>
      <c r="W76" s="1328"/>
      <c r="X76" s="1320"/>
      <c r="Y76" s="1320"/>
      <c r="Z76" s="1328"/>
      <c r="AA76" s="1320"/>
      <c r="AB76" s="1320"/>
      <c r="AC76" s="1320"/>
      <c r="AD76" s="1320"/>
      <c r="AE76" s="1320"/>
      <c r="AF76" s="1320"/>
      <c r="AG76" s="1320"/>
      <c r="AH76" s="1325"/>
      <c r="AI76" s="1325"/>
      <c r="AJ76" s="1325"/>
      <c r="AK76" s="1325"/>
      <c r="AL76" s="1325"/>
      <c r="AM76" s="1325"/>
      <c r="AN76" s="1325"/>
      <c r="AO76" s="1325"/>
      <c r="AP76" s="1325"/>
      <c r="AQ76" s="1325"/>
      <c r="AR76" s="1325"/>
      <c r="AS76" s="1320"/>
      <c r="AT76" s="1320"/>
      <c r="AU76" s="1320"/>
      <c r="AV76" s="1320"/>
      <c r="BJ76" s="1320"/>
      <c r="BK76" s="1320"/>
      <c r="BL76" s="1320"/>
      <c r="BM76" s="1320"/>
      <c r="BN76" s="1320"/>
      <c r="BO76" s="1320"/>
      <c r="BP76" s="1320"/>
      <c r="BQ76" s="1320"/>
      <c r="BR76" s="1320"/>
      <c r="BS76" s="1320"/>
      <c r="BT76" s="1464" t="str">
        <f t="shared" si="29"/>
        <v/>
      </c>
      <c r="BU76" s="1464" t="str">
        <f t="shared" si="30"/>
        <v/>
      </c>
      <c r="BV76" s="1464" t="str">
        <f t="shared" si="31"/>
        <v/>
      </c>
      <c r="BW76" s="1464" t="str">
        <f>IF(C78&lt;=B64,"","Las consultas por psicológo NO pueden ser mayor que el Total de consultas de sección B.")</f>
        <v/>
      </c>
      <c r="BX76" s="1320"/>
      <c r="BY76" s="1320"/>
      <c r="BZ76" s="1320"/>
      <c r="CA76" s="1320"/>
      <c r="CB76" s="1382">
        <f t="shared" si="33"/>
        <v>0</v>
      </c>
      <c r="CC76" s="1382">
        <f t="shared" si="32"/>
        <v>0</v>
      </c>
      <c r="CD76" s="1382">
        <f t="shared" si="34"/>
        <v>0</v>
      </c>
      <c r="CE76" s="1382">
        <f>IF(C78&lt;=B64,0,1)</f>
        <v>0</v>
      </c>
      <c r="CF76" s="1320"/>
      <c r="DC76" s="1334"/>
      <c r="DD76" s="1334"/>
    </row>
    <row r="77" spans="1:108" s="1322" customFormat="1" ht="15" customHeight="1" x14ac:dyDescent="0.15">
      <c r="A77" s="1525"/>
      <c r="B77" s="1369" t="s">
        <v>100</v>
      </c>
      <c r="C77" s="1399">
        <f t="shared" si="28"/>
        <v>0</v>
      </c>
      <c r="D77" s="1387"/>
      <c r="E77" s="1387"/>
      <c r="F77" s="1387"/>
      <c r="G77" s="1387"/>
      <c r="H77" s="1387"/>
      <c r="I77" s="1387"/>
      <c r="J77" s="1387"/>
      <c r="K77" s="1387"/>
      <c r="L77" s="1387"/>
      <c r="M77" s="1468" t="str">
        <f>$BT77&amp;" "&amp;$BU77&amp;""&amp;$BV77&amp;""&amp;$BW75&amp;""</f>
        <v xml:space="preserve"> </v>
      </c>
      <c r="N77" s="1320"/>
      <c r="O77" s="1328"/>
      <c r="P77" s="1320"/>
      <c r="Q77" s="1320"/>
      <c r="R77" s="1328"/>
      <c r="S77" s="1320"/>
      <c r="T77" s="1320"/>
      <c r="U77" s="1320"/>
      <c r="V77" s="1320"/>
      <c r="W77" s="1328"/>
      <c r="X77" s="1320"/>
      <c r="Y77" s="1320"/>
      <c r="Z77" s="1328"/>
      <c r="AA77" s="1320"/>
      <c r="AB77" s="1320"/>
      <c r="AC77" s="1320"/>
      <c r="AD77" s="1320"/>
      <c r="AE77" s="1320"/>
      <c r="AF77" s="1320"/>
      <c r="AG77" s="1320"/>
      <c r="AH77" s="1325"/>
      <c r="AI77" s="1325"/>
      <c r="AJ77" s="1325"/>
      <c r="AK77" s="1325"/>
      <c r="AL77" s="1325"/>
      <c r="AM77" s="1325"/>
      <c r="AN77" s="1325"/>
      <c r="AO77" s="1325"/>
      <c r="AP77" s="1325"/>
      <c r="AQ77" s="1325"/>
      <c r="AR77" s="1325"/>
      <c r="AS77" s="1320"/>
      <c r="AT77" s="1320"/>
      <c r="AU77" s="1320"/>
      <c r="AV77" s="1320"/>
      <c r="BJ77" s="1320"/>
      <c r="BK77" s="1320"/>
      <c r="BL77" s="1320"/>
      <c r="BM77" s="1320"/>
      <c r="BN77" s="1320"/>
      <c r="BO77" s="1320"/>
      <c r="BP77" s="1320"/>
      <c r="BQ77" s="1320"/>
      <c r="BR77" s="1320"/>
      <c r="BS77" s="1320"/>
      <c r="BT77" s="1464" t="str">
        <f t="shared" si="29"/>
        <v/>
      </c>
      <c r="BU77" s="1464" t="str">
        <f t="shared" si="30"/>
        <v/>
      </c>
      <c r="BV77" s="1464" t="str">
        <f t="shared" si="31"/>
        <v/>
      </c>
      <c r="BW77" s="1464" t="str">
        <f>IF(C79&lt;=L61,"","Los controles por enfermera NO pueden ser mayor que el Total de controles de sección B.")</f>
        <v/>
      </c>
      <c r="BX77" s="1320"/>
      <c r="BY77" s="1320"/>
      <c r="BZ77" s="1320"/>
      <c r="CA77" s="1320"/>
      <c r="CB77" s="1382">
        <f t="shared" si="33"/>
        <v>0</v>
      </c>
      <c r="CC77" s="1382">
        <f t="shared" si="32"/>
        <v>0</v>
      </c>
      <c r="CD77" s="1382" t="str">
        <f t="shared" si="34"/>
        <v/>
      </c>
      <c r="CE77" s="1382">
        <f>IF(C79&lt;=L61,0,1)</f>
        <v>0</v>
      </c>
      <c r="CF77" s="1320"/>
      <c r="DC77" s="1334"/>
      <c r="DD77" s="1334"/>
    </row>
    <row r="78" spans="1:108" s="1322" customFormat="1" ht="15" customHeight="1" x14ac:dyDescent="0.15">
      <c r="A78" s="1526"/>
      <c r="B78" s="1375" t="s">
        <v>112</v>
      </c>
      <c r="C78" s="1400">
        <f t="shared" si="28"/>
        <v>0</v>
      </c>
      <c r="D78" s="1389"/>
      <c r="E78" s="1389"/>
      <c r="F78" s="1389"/>
      <c r="G78" s="1389"/>
      <c r="H78" s="1389"/>
      <c r="I78" s="1389"/>
      <c r="J78" s="1389"/>
      <c r="K78" s="1389"/>
      <c r="L78" s="1389"/>
      <c r="M78" s="1468" t="str">
        <f>$BT78&amp;" "&amp;$BU78&amp;""&amp;$BV78&amp;""&amp;$BW76&amp;""</f>
        <v xml:space="preserve"> </v>
      </c>
      <c r="N78" s="1320"/>
      <c r="O78" s="1328"/>
      <c r="P78" s="1320"/>
      <c r="Q78" s="1320"/>
      <c r="R78" s="1328"/>
      <c r="S78" s="1320"/>
      <c r="T78" s="1320"/>
      <c r="U78" s="1320"/>
      <c r="V78" s="1320"/>
      <c r="W78" s="1328"/>
      <c r="X78" s="1320"/>
      <c r="Y78" s="1320"/>
      <c r="Z78" s="1328"/>
      <c r="AA78" s="1320"/>
      <c r="AB78" s="1320"/>
      <c r="AC78" s="1320"/>
      <c r="AD78" s="1320"/>
      <c r="AE78" s="1320"/>
      <c r="AF78" s="1320"/>
      <c r="AG78" s="1320"/>
      <c r="AH78" s="1325"/>
      <c r="AI78" s="1325"/>
      <c r="AJ78" s="1325"/>
      <c r="AK78" s="1325"/>
      <c r="AL78" s="1325"/>
      <c r="AM78" s="1325"/>
      <c r="AN78" s="1325"/>
      <c r="AO78" s="1325"/>
      <c r="AP78" s="1325"/>
      <c r="AQ78" s="1325"/>
      <c r="AR78" s="1325"/>
      <c r="AS78" s="1320"/>
      <c r="AT78" s="1320"/>
      <c r="AU78" s="1320"/>
      <c r="AV78" s="1320"/>
      <c r="BJ78" s="1320"/>
      <c r="BK78" s="1320"/>
      <c r="BL78" s="1320"/>
      <c r="BM78" s="1320"/>
      <c r="BN78" s="1320"/>
      <c r="BO78" s="1320"/>
      <c r="BP78" s="1320"/>
      <c r="BQ78" s="1320"/>
      <c r="BR78" s="1320"/>
      <c r="BS78" s="1320"/>
      <c r="BT78" s="1464" t="str">
        <f t="shared" si="29"/>
        <v/>
      </c>
      <c r="BU78" s="1464" t="str">
        <f t="shared" si="30"/>
        <v/>
      </c>
      <c r="BV78" s="1464" t="str">
        <f t="shared" si="31"/>
        <v/>
      </c>
      <c r="BW78" s="1464" t="str">
        <f>IF($C80&lt;=$L62,"","Los controles por matrona NO pueden ser mayor que el Total de controles de sección B.")</f>
        <v/>
      </c>
      <c r="BX78" s="1320"/>
      <c r="BY78" s="1320"/>
      <c r="BZ78" s="1320"/>
      <c r="CA78" s="1320"/>
      <c r="CB78" s="1382">
        <f t="shared" si="33"/>
        <v>0</v>
      </c>
      <c r="CC78" s="1382">
        <f t="shared" si="32"/>
        <v>0</v>
      </c>
      <c r="CD78" s="1382" t="str">
        <f t="shared" si="34"/>
        <v/>
      </c>
      <c r="CE78" s="1382">
        <f>IF(C80&lt;=L62,0,1)</f>
        <v>0</v>
      </c>
      <c r="CF78" s="1320"/>
      <c r="DC78" s="1334"/>
      <c r="DD78" s="1334"/>
    </row>
    <row r="79" spans="1:108" s="1322" customFormat="1" ht="21" customHeight="1" x14ac:dyDescent="0.15">
      <c r="A79" s="1494" t="s">
        <v>113</v>
      </c>
      <c r="B79" s="1368" t="s">
        <v>99</v>
      </c>
      <c r="C79" s="1398">
        <f t="shared" si="28"/>
        <v>0</v>
      </c>
      <c r="D79" s="1386"/>
      <c r="E79" s="1386"/>
      <c r="F79" s="1386"/>
      <c r="G79" s="1386"/>
      <c r="H79" s="1386"/>
      <c r="I79" s="1386"/>
      <c r="J79" s="1386"/>
      <c r="K79" s="1386"/>
      <c r="L79" s="1386"/>
      <c r="M79" s="1468" t="str">
        <f>$BT79&amp;" "&amp;$BU79&amp;""&amp;$BV79&amp;""&amp;$BW77&amp;""</f>
        <v xml:space="preserve"> </v>
      </c>
      <c r="N79" s="1320"/>
      <c r="O79" s="1328"/>
      <c r="P79" s="1320"/>
      <c r="Q79" s="1320"/>
      <c r="R79" s="1328"/>
      <c r="S79" s="1320"/>
      <c r="T79" s="1320"/>
      <c r="U79" s="1320"/>
      <c r="V79" s="1320"/>
      <c r="W79" s="1328"/>
      <c r="X79" s="1320"/>
      <c r="Y79" s="1320"/>
      <c r="Z79" s="1328"/>
      <c r="AA79" s="1320"/>
      <c r="AB79" s="1320"/>
      <c r="AC79" s="1320"/>
      <c r="AD79" s="1320"/>
      <c r="AE79" s="1320"/>
      <c r="AF79" s="1320"/>
      <c r="AG79" s="1320"/>
      <c r="AH79" s="1325"/>
      <c r="AI79" s="1325"/>
      <c r="AJ79" s="1325"/>
      <c r="AK79" s="1325"/>
      <c r="AL79" s="1325"/>
      <c r="AM79" s="1325"/>
      <c r="AN79" s="1325"/>
      <c r="AO79" s="1325"/>
      <c r="AP79" s="1325"/>
      <c r="AQ79" s="1325"/>
      <c r="AR79" s="1325"/>
      <c r="AS79" s="1320"/>
      <c r="AT79" s="1320"/>
      <c r="AU79" s="1320"/>
      <c r="AV79" s="1320"/>
      <c r="BJ79" s="1320"/>
      <c r="BK79" s="1320"/>
      <c r="BL79" s="1320"/>
      <c r="BM79" s="1320"/>
      <c r="BN79" s="1320"/>
      <c r="BO79" s="1320"/>
      <c r="BP79" s="1320"/>
      <c r="BQ79" s="1320"/>
      <c r="BR79" s="1320"/>
      <c r="BS79" s="1320"/>
      <c r="BT79" s="1464" t="str">
        <f t="shared" si="29"/>
        <v/>
      </c>
      <c r="BU79" s="1464" t="str">
        <f t="shared" si="30"/>
        <v/>
      </c>
      <c r="BV79" s="1464" t="str">
        <f t="shared" si="31"/>
        <v/>
      </c>
      <c r="BX79" s="1320"/>
      <c r="BY79" s="1320"/>
      <c r="BZ79" s="1320"/>
      <c r="CA79" s="1320"/>
      <c r="CB79" s="1382">
        <f t="shared" si="33"/>
        <v>0</v>
      </c>
      <c r="CC79" s="1382">
        <f t="shared" si="32"/>
        <v>0</v>
      </c>
      <c r="CD79" s="1382" t="str">
        <f t="shared" si="34"/>
        <v/>
      </c>
      <c r="CE79" s="1320"/>
      <c r="CF79" s="1320"/>
      <c r="DC79" s="1334"/>
      <c r="DD79" s="1334"/>
    </row>
    <row r="80" spans="1:108" s="1322" customFormat="1" ht="21" customHeight="1" x14ac:dyDescent="0.15">
      <c r="A80" s="1496"/>
      <c r="B80" s="1375" t="s">
        <v>100</v>
      </c>
      <c r="C80" s="1400">
        <f t="shared" si="28"/>
        <v>20</v>
      </c>
      <c r="D80" s="1426"/>
      <c r="E80" s="1426"/>
      <c r="F80" s="1426"/>
      <c r="G80" s="1426">
        <v>3</v>
      </c>
      <c r="H80" s="1426">
        <v>17</v>
      </c>
      <c r="I80" s="1426"/>
      <c r="J80" s="1426">
        <v>1</v>
      </c>
      <c r="K80" s="1426">
        <v>19</v>
      </c>
      <c r="L80" s="1426">
        <v>20</v>
      </c>
      <c r="M80" s="1468" t="str">
        <f>$BT80&amp;" "&amp;$BU80&amp;""&amp;$BV80&amp;""&amp;$BW78&amp;""</f>
        <v xml:space="preserve"> </v>
      </c>
      <c r="N80" s="1320"/>
      <c r="O80" s="1328"/>
      <c r="P80" s="1320"/>
      <c r="Q80" s="1320"/>
      <c r="R80" s="1328"/>
      <c r="S80" s="1320"/>
      <c r="T80" s="1320"/>
      <c r="U80" s="1320"/>
      <c r="V80" s="1320"/>
      <c r="W80" s="1328"/>
      <c r="X80" s="1320"/>
      <c r="Y80" s="1320"/>
      <c r="Z80" s="1328"/>
      <c r="AA80" s="1320"/>
      <c r="AB80" s="1320"/>
      <c r="AC80" s="1320"/>
      <c r="AD80" s="1320"/>
      <c r="AE80" s="1320"/>
      <c r="AF80" s="1320"/>
      <c r="AG80" s="1320"/>
      <c r="AH80" s="1325"/>
      <c r="AI80" s="1325"/>
      <c r="AJ80" s="1325"/>
      <c r="AK80" s="1325"/>
      <c r="AL80" s="1325"/>
      <c r="AM80" s="1325"/>
      <c r="AN80" s="1325"/>
      <c r="AO80" s="1325"/>
      <c r="AP80" s="1325"/>
      <c r="AQ80" s="1325"/>
      <c r="AR80" s="1325"/>
      <c r="AS80" s="1320"/>
      <c r="AT80" s="1320"/>
      <c r="AU80" s="1320"/>
      <c r="AV80" s="1320"/>
      <c r="BJ80" s="1320"/>
      <c r="BK80" s="1320"/>
      <c r="BL80" s="1320"/>
      <c r="BM80" s="1320"/>
      <c r="BN80" s="1320"/>
      <c r="BO80" s="1320"/>
      <c r="BP80" s="1320"/>
      <c r="BQ80" s="1320"/>
      <c r="BR80" s="1320"/>
      <c r="BS80" s="1320"/>
      <c r="BT80" s="1464" t="str">
        <f t="shared" si="29"/>
        <v/>
      </c>
      <c r="BU80" s="1464" t="str">
        <f t="shared" si="30"/>
        <v/>
      </c>
      <c r="BV80" s="1464" t="str">
        <f t="shared" si="31"/>
        <v/>
      </c>
      <c r="BX80" s="1320"/>
      <c r="BY80" s="1320"/>
      <c r="BZ80" s="1320"/>
      <c r="CA80" s="1320"/>
      <c r="CB80" s="1382">
        <f t="shared" si="33"/>
        <v>0</v>
      </c>
      <c r="CC80" s="1382">
        <f t="shared" si="32"/>
        <v>0</v>
      </c>
      <c r="CD80" s="1382">
        <f t="shared" si="34"/>
        <v>0</v>
      </c>
      <c r="CE80" s="1320"/>
      <c r="CF80" s="1320"/>
      <c r="DC80" s="1334"/>
      <c r="DD80" s="1334"/>
    </row>
    <row r="81" spans="1:108" s="1320" customFormat="1" ht="30" customHeight="1" x14ac:dyDescent="0.2">
      <c r="A81" s="1384" t="s">
        <v>114</v>
      </c>
      <c r="B81" s="1321"/>
      <c r="C81" s="1321"/>
      <c r="D81" s="1321"/>
      <c r="E81" s="1321"/>
      <c r="F81" s="1321"/>
      <c r="G81" s="1321"/>
      <c r="H81" s="1321"/>
      <c r="I81" s="1321"/>
      <c r="J81" s="1321"/>
      <c r="AC81" s="1328"/>
      <c r="AF81" s="1328"/>
      <c r="AI81" s="1328"/>
      <c r="AL81" s="1328"/>
      <c r="AM81" s="1328"/>
      <c r="AN81" s="1328"/>
      <c r="CC81" s="1320">
        <f>IF(C74+C76&lt;=B61,0,1)</f>
        <v>0</v>
      </c>
      <c r="DC81" s="1325"/>
      <c r="DD81" s="1325"/>
    </row>
    <row r="82" spans="1:108" s="1322" customFormat="1" ht="57" customHeight="1" x14ac:dyDescent="0.15">
      <c r="A82" s="1474" t="s">
        <v>115</v>
      </c>
      <c r="B82" s="1376" t="s">
        <v>116</v>
      </c>
      <c r="C82" s="1328"/>
      <c r="D82" s="1328"/>
      <c r="E82" s="1328"/>
      <c r="F82" s="1320"/>
      <c r="G82" s="1320"/>
      <c r="H82" s="1320"/>
      <c r="I82" s="1320"/>
      <c r="J82" s="1320"/>
      <c r="K82" s="1320"/>
      <c r="L82" s="1320"/>
      <c r="M82" s="1320"/>
      <c r="N82" s="1320"/>
      <c r="O82" s="1320"/>
      <c r="P82" s="1320"/>
      <c r="Q82" s="1320"/>
      <c r="R82" s="1320"/>
      <c r="S82" s="1320"/>
      <c r="T82" s="1320"/>
      <c r="U82" s="1320"/>
      <c r="V82" s="1320"/>
      <c r="W82" s="1320"/>
      <c r="X82" s="1328"/>
      <c r="Y82" s="1320"/>
      <c r="Z82" s="1320"/>
      <c r="AA82" s="1328"/>
      <c r="AB82" s="1320"/>
      <c r="AC82" s="1320"/>
      <c r="AD82" s="1328"/>
      <c r="AE82" s="1320"/>
      <c r="AF82" s="1320"/>
      <c r="AG82" s="1328"/>
      <c r="AH82" s="1320"/>
      <c r="AI82" s="1320"/>
      <c r="AJ82" s="1320"/>
      <c r="AK82" s="1320"/>
      <c r="AL82" s="1320"/>
      <c r="AM82" s="1320"/>
      <c r="AN82" s="1320"/>
      <c r="AO82" s="1320"/>
      <c r="AP82" s="1320"/>
      <c r="AQ82" s="1320"/>
      <c r="AR82" s="1320"/>
      <c r="AS82" s="1320"/>
      <c r="AT82" s="1320"/>
      <c r="AU82" s="1320"/>
      <c r="AV82" s="1320"/>
      <c r="BJ82" s="1320"/>
      <c r="BK82" s="1320"/>
      <c r="BL82" s="1320"/>
      <c r="BM82" s="1320"/>
      <c r="BN82" s="1320"/>
      <c r="BO82" s="1320"/>
      <c r="BP82" s="1320"/>
      <c r="BQ82" s="1320"/>
      <c r="BR82" s="1320"/>
      <c r="BS82" s="1320"/>
      <c r="BT82" s="1320"/>
      <c r="BU82" s="1320"/>
      <c r="BV82" s="1320"/>
      <c r="BW82" s="1320"/>
      <c r="BX82" s="1320"/>
      <c r="BY82" s="1320"/>
      <c r="BZ82" s="1320"/>
      <c r="CA82" s="1320"/>
      <c r="CB82" s="1320">
        <f>IF(C75+C77&lt;=B62,0,1)</f>
        <v>0</v>
      </c>
      <c r="CC82" s="1320"/>
      <c r="CD82" s="1320"/>
      <c r="CE82" s="1320"/>
      <c r="CF82" s="1320"/>
      <c r="DA82" s="1334"/>
      <c r="DB82" s="1334"/>
    </row>
    <row r="83" spans="1:108" s="1322" customFormat="1" ht="15" customHeight="1" x14ac:dyDescent="0.15">
      <c r="A83" s="1368" t="s">
        <v>117</v>
      </c>
      <c r="B83" s="1424"/>
      <c r="C83" s="1466" t="str">
        <f>$BT83</f>
        <v/>
      </c>
      <c r="D83" s="1320"/>
      <c r="E83" s="1320"/>
      <c r="F83" s="1320"/>
      <c r="G83" s="1320"/>
      <c r="H83" s="1320"/>
      <c r="I83" s="1320"/>
      <c r="J83" s="1320"/>
      <c r="K83" s="1320"/>
      <c r="L83" s="1320"/>
      <c r="M83" s="1320"/>
      <c r="N83" s="1320"/>
      <c r="O83" s="1320"/>
      <c r="P83" s="1320"/>
      <c r="Q83" s="1320"/>
      <c r="R83" s="1320"/>
      <c r="S83" s="1320"/>
      <c r="T83" s="1320"/>
      <c r="U83" s="1320"/>
      <c r="V83" s="1320"/>
      <c r="W83" s="1320"/>
      <c r="X83" s="1328"/>
      <c r="Y83" s="1320"/>
      <c r="Z83" s="1320"/>
      <c r="AA83" s="1328"/>
      <c r="AB83" s="1320"/>
      <c r="AC83" s="1320"/>
      <c r="AD83" s="1328"/>
      <c r="AE83" s="1320"/>
      <c r="AF83" s="1320"/>
      <c r="AG83" s="1328"/>
      <c r="AH83" s="1320"/>
      <c r="AI83" s="1320"/>
      <c r="AJ83" s="1320"/>
      <c r="AK83" s="1320"/>
      <c r="AL83" s="1320"/>
      <c r="AM83" s="1320"/>
      <c r="AN83" s="1320"/>
      <c r="AO83" s="1320"/>
      <c r="AP83" s="1320"/>
      <c r="AQ83" s="1320"/>
      <c r="AR83" s="1320"/>
      <c r="AS83" s="1320"/>
      <c r="AT83" s="1320"/>
      <c r="AU83" s="1320"/>
      <c r="AV83" s="1320"/>
      <c r="BJ83" s="1320"/>
      <c r="BK83" s="1320"/>
      <c r="BL83" s="1320"/>
      <c r="BM83" s="1320"/>
      <c r="BN83" s="1320"/>
      <c r="BO83" s="1320"/>
      <c r="BP83" s="1320"/>
      <c r="BQ83" s="1320"/>
      <c r="BR83" s="1320"/>
      <c r="BS83" s="1320"/>
      <c r="BT83" s="1342" t="str">
        <f>IF(AND(($B83&lt;&gt;0),$AK50+$AK51=0),"No olvidar que estas consultas resueltas deben estar incluidas en Sección A.4","")</f>
        <v/>
      </c>
      <c r="BV83" s="1320"/>
      <c r="BW83" s="1320"/>
      <c r="BX83" s="1320"/>
      <c r="BY83" s="1320"/>
      <c r="BZ83" s="1320"/>
      <c r="CA83" s="1320"/>
      <c r="CB83" s="1382">
        <f>IF(AND($AK50+$AK51&lt;&gt;0,($B83="")),1,0)</f>
        <v>0</v>
      </c>
      <c r="CC83" s="1320"/>
      <c r="CD83" s="1320"/>
      <c r="CE83" s="1320"/>
      <c r="CF83" s="1320"/>
      <c r="DA83" s="1334"/>
      <c r="DB83" s="1334"/>
    </row>
    <row r="84" spans="1:108" s="1322" customFormat="1" ht="15" customHeight="1" x14ac:dyDescent="0.15">
      <c r="A84" s="1375" t="s">
        <v>86</v>
      </c>
      <c r="B84" s="1385"/>
      <c r="C84" s="1466" t="str">
        <f>$BT84</f>
        <v/>
      </c>
      <c r="D84" s="1320"/>
      <c r="E84" s="1320"/>
      <c r="F84" s="1320"/>
      <c r="G84" s="1320"/>
      <c r="H84" s="1320"/>
      <c r="I84" s="1320"/>
      <c r="J84" s="1320"/>
      <c r="K84" s="1320"/>
      <c r="L84" s="1320"/>
      <c r="M84" s="1320"/>
      <c r="N84" s="1320"/>
      <c r="O84" s="1320"/>
      <c r="P84" s="1320"/>
      <c r="Q84" s="1320"/>
      <c r="R84" s="1320"/>
      <c r="S84" s="1320"/>
      <c r="T84" s="1320"/>
      <c r="U84" s="1320"/>
      <c r="V84" s="1320"/>
      <c r="W84" s="1320"/>
      <c r="X84" s="1328"/>
      <c r="Y84" s="1320"/>
      <c r="Z84" s="1320"/>
      <c r="AA84" s="1328"/>
      <c r="AB84" s="1320"/>
      <c r="AC84" s="1320"/>
      <c r="AD84" s="1328"/>
      <c r="AE84" s="1320"/>
      <c r="AF84" s="1320"/>
      <c r="AG84" s="1328"/>
      <c r="AH84" s="1320"/>
      <c r="AI84" s="1320"/>
      <c r="AJ84" s="1320"/>
      <c r="AK84" s="1320"/>
      <c r="AL84" s="1320"/>
      <c r="AM84" s="1320"/>
      <c r="AN84" s="1320"/>
      <c r="AO84" s="1320"/>
      <c r="AP84" s="1320"/>
      <c r="AQ84" s="1320"/>
      <c r="AR84" s="1320"/>
      <c r="AS84" s="1320"/>
      <c r="AT84" s="1320"/>
      <c r="AU84" s="1320"/>
      <c r="AV84" s="1320"/>
      <c r="BJ84" s="1320"/>
      <c r="BK84" s="1320"/>
      <c r="BL84" s="1320"/>
      <c r="BM84" s="1320"/>
      <c r="BN84" s="1320"/>
      <c r="BO84" s="1320"/>
      <c r="BP84" s="1320"/>
      <c r="BQ84" s="1320"/>
      <c r="BR84" s="1320"/>
      <c r="BS84" s="1320"/>
      <c r="BT84" s="1342" t="str">
        <f>IF(AND(($B84&lt;&gt;0),$AK52=0),"No olvidar que estas consultas resueltas deben estar incluidas en Sección A.4","")</f>
        <v/>
      </c>
      <c r="BV84" s="1320"/>
      <c r="BW84" s="1320"/>
      <c r="BX84" s="1320"/>
      <c r="BY84" s="1320"/>
      <c r="BZ84" s="1320"/>
      <c r="CA84" s="1320"/>
      <c r="CB84" s="1382">
        <f>IF(AND($AK52&lt;&gt;0,($B84="")),1,0)</f>
        <v>0</v>
      </c>
      <c r="CC84" s="1320"/>
      <c r="CD84" s="1320"/>
      <c r="CE84" s="1320"/>
      <c r="CF84" s="1320"/>
      <c r="DA84" s="1334"/>
      <c r="DB84" s="1334"/>
    </row>
    <row r="85" spans="1:108" s="1320" customFormat="1" ht="30" customHeight="1" x14ac:dyDescent="0.2">
      <c r="A85" s="1352" t="s">
        <v>118</v>
      </c>
      <c r="B85" s="1353"/>
      <c r="C85" s="1353"/>
      <c r="D85" s="1353"/>
      <c r="E85" s="1335"/>
      <c r="F85" s="1335"/>
      <c r="Z85" s="1328"/>
      <c r="AC85" s="1328"/>
      <c r="AF85" s="1328"/>
      <c r="AI85" s="1328"/>
      <c r="AR85" s="1325"/>
      <c r="CC85" s="1322"/>
      <c r="DC85" s="1325"/>
      <c r="DD85" s="1325"/>
    </row>
    <row r="86" spans="1:108" s="1322" customFormat="1" ht="52.5" x14ac:dyDescent="0.15">
      <c r="A86" s="1488" t="s">
        <v>119</v>
      </c>
      <c r="B86" s="1522"/>
      <c r="C86" s="1354" t="s">
        <v>120</v>
      </c>
      <c r="D86" s="1354" t="s">
        <v>121</v>
      </c>
      <c r="E86" s="1354" t="s">
        <v>122</v>
      </c>
      <c r="F86" s="1336"/>
      <c r="G86" s="1320"/>
      <c r="H86" s="1320"/>
      <c r="I86" s="1320"/>
      <c r="J86" s="1320"/>
      <c r="K86" s="1320"/>
      <c r="L86" s="1320"/>
      <c r="M86" s="1320"/>
      <c r="N86" s="1320"/>
      <c r="O86" s="1320"/>
      <c r="P86" s="1320"/>
      <c r="Q86" s="1320"/>
      <c r="R86" s="1320"/>
      <c r="S86" s="1320"/>
      <c r="T86" s="1320"/>
      <c r="U86" s="1320"/>
      <c r="V86" s="1320"/>
      <c r="W86" s="1320"/>
      <c r="X86" s="1320"/>
      <c r="Y86" s="1320"/>
      <c r="Z86" s="1328"/>
      <c r="AA86" s="1320"/>
      <c r="AB86" s="1320"/>
      <c r="AC86" s="1328"/>
      <c r="AD86" s="1320"/>
      <c r="AE86" s="1320"/>
      <c r="AF86" s="1328"/>
      <c r="AG86" s="1320"/>
      <c r="AH86" s="1320"/>
      <c r="AI86" s="1328"/>
      <c r="AJ86" s="1320"/>
      <c r="AK86" s="1320"/>
      <c r="AL86" s="1320"/>
      <c r="AM86" s="1320"/>
      <c r="AN86" s="1320"/>
      <c r="AO86" s="1320"/>
      <c r="AP86" s="1320"/>
      <c r="AQ86" s="1320"/>
      <c r="AR86" s="1325"/>
      <c r="AS86" s="1320"/>
      <c r="AT86" s="1320"/>
      <c r="AU86" s="1320"/>
      <c r="AV86" s="1320"/>
      <c r="BJ86" s="1320"/>
      <c r="BK86" s="1320"/>
      <c r="BL86" s="1320"/>
      <c r="BM86" s="1320"/>
      <c r="BN86" s="1320"/>
      <c r="BO86" s="1320"/>
      <c r="BP86" s="1320"/>
      <c r="BQ86" s="1320"/>
      <c r="BR86" s="1320"/>
      <c r="BS86" s="1320"/>
      <c r="BT86" s="1320"/>
      <c r="BU86" s="1320"/>
      <c r="BV86" s="1320"/>
      <c r="BW86" s="1320"/>
      <c r="BX86" s="1320"/>
      <c r="BY86" s="1320"/>
      <c r="BZ86" s="1320"/>
      <c r="CA86" s="1320"/>
      <c r="CB86" s="1320"/>
      <c r="CC86" s="1320"/>
      <c r="CD86" s="1320"/>
      <c r="CE86" s="1320"/>
      <c r="CF86" s="1320"/>
      <c r="DC86" s="1334"/>
      <c r="DD86" s="1334"/>
    </row>
    <row r="87" spans="1:108" s="1322" customFormat="1" ht="15" customHeight="1" x14ac:dyDescent="0.15">
      <c r="A87" s="1523" t="s">
        <v>123</v>
      </c>
      <c r="B87" s="1523"/>
      <c r="C87" s="1386"/>
      <c r="D87" s="1386"/>
      <c r="E87" s="1386"/>
      <c r="F87" s="1336"/>
      <c r="G87" s="1320"/>
      <c r="H87" s="1320"/>
      <c r="I87" s="1320"/>
      <c r="J87" s="1320"/>
      <c r="K87" s="1320"/>
      <c r="L87" s="1320"/>
      <c r="M87" s="1320"/>
      <c r="N87" s="1320"/>
      <c r="O87" s="1320"/>
      <c r="P87" s="1320"/>
      <c r="Q87" s="1320"/>
      <c r="R87" s="1320"/>
      <c r="S87" s="1320"/>
      <c r="T87" s="1320"/>
      <c r="U87" s="1320"/>
      <c r="V87" s="1320"/>
      <c r="W87" s="1320"/>
      <c r="X87" s="1320"/>
      <c r="Y87" s="1320"/>
      <c r="Z87" s="1320"/>
      <c r="AA87" s="1320"/>
      <c r="AB87" s="1320"/>
      <c r="AC87" s="1328"/>
      <c r="AD87" s="1320"/>
      <c r="AE87" s="1320"/>
      <c r="AF87" s="1328"/>
      <c r="AG87" s="1320"/>
      <c r="AH87" s="1320"/>
      <c r="AI87" s="1328"/>
      <c r="AJ87" s="1320"/>
      <c r="AK87" s="1320"/>
      <c r="AL87" s="1328"/>
      <c r="AM87" s="1328"/>
      <c r="AN87" s="1328"/>
      <c r="AO87" s="1320"/>
      <c r="AP87" s="1320"/>
      <c r="AQ87" s="1320"/>
      <c r="AR87" s="1320"/>
      <c r="AS87" s="1320"/>
      <c r="AT87" s="1320"/>
      <c r="AU87" s="1320"/>
      <c r="AV87" s="1320"/>
      <c r="BJ87" s="1320"/>
      <c r="BK87" s="1320"/>
      <c r="BL87" s="1320"/>
      <c r="BM87" s="1320"/>
      <c r="BN87" s="1320"/>
      <c r="BO87" s="1320"/>
      <c r="BP87" s="1320"/>
      <c r="BQ87" s="1320"/>
      <c r="BR87" s="1320"/>
      <c r="BS87" s="1320"/>
      <c r="BT87" s="1320"/>
      <c r="BU87" s="1320"/>
      <c r="BV87" s="1320"/>
      <c r="BW87" s="1320"/>
      <c r="BX87" s="1320"/>
      <c r="BY87" s="1320"/>
      <c r="BZ87" s="1320"/>
      <c r="CA87" s="1320"/>
      <c r="CB87" s="1320"/>
      <c r="CC87" s="1320"/>
      <c r="CD87" s="1320"/>
      <c r="CE87" s="1320"/>
      <c r="CF87" s="1320"/>
      <c r="DC87" s="1334"/>
      <c r="DD87" s="1334"/>
    </row>
    <row r="88" spans="1:108" s="1322" customFormat="1" ht="15" customHeight="1" x14ac:dyDescent="0.15">
      <c r="A88" s="1520" t="s">
        <v>124</v>
      </c>
      <c r="B88" s="1520"/>
      <c r="C88" s="1387"/>
      <c r="D88" s="1387"/>
      <c r="E88" s="1387"/>
      <c r="F88" s="1320"/>
      <c r="G88" s="1320"/>
      <c r="H88" s="1320"/>
      <c r="I88" s="1320"/>
      <c r="J88" s="1320"/>
      <c r="K88" s="1320"/>
      <c r="L88" s="1320"/>
      <c r="M88" s="1320"/>
      <c r="N88" s="1320"/>
      <c r="O88" s="1320"/>
      <c r="P88" s="1320"/>
      <c r="Q88" s="1320"/>
      <c r="R88" s="1320"/>
      <c r="S88" s="1320"/>
      <c r="T88" s="1320"/>
      <c r="U88" s="1320"/>
      <c r="V88" s="1320"/>
      <c r="W88" s="1320"/>
      <c r="X88" s="1320"/>
      <c r="Y88" s="1320"/>
      <c r="Z88" s="1320"/>
      <c r="AA88" s="1320"/>
      <c r="AB88" s="1320"/>
      <c r="AC88" s="1328"/>
      <c r="AD88" s="1320"/>
      <c r="AE88" s="1320"/>
      <c r="AF88" s="1328"/>
      <c r="AG88" s="1320"/>
      <c r="AH88" s="1320"/>
      <c r="AI88" s="1328"/>
      <c r="AJ88" s="1320"/>
      <c r="AK88" s="1320"/>
      <c r="AL88" s="1328"/>
      <c r="AM88" s="1328"/>
      <c r="AN88" s="1328"/>
      <c r="AO88" s="1320"/>
      <c r="AP88" s="1320"/>
      <c r="AQ88" s="1320"/>
      <c r="AR88" s="1320"/>
      <c r="AS88" s="1320"/>
      <c r="AT88" s="1320"/>
      <c r="AU88" s="1320"/>
      <c r="AV88" s="1320"/>
      <c r="BJ88" s="1320"/>
      <c r="BK88" s="1320"/>
      <c r="BL88" s="1320"/>
      <c r="BM88" s="1320"/>
      <c r="BN88" s="1320"/>
      <c r="BO88" s="1320"/>
      <c r="BP88" s="1320"/>
      <c r="BQ88" s="1320"/>
      <c r="BR88" s="1320"/>
      <c r="BS88" s="1320"/>
      <c r="BT88" s="1320"/>
      <c r="BU88" s="1320"/>
      <c r="BV88" s="1320"/>
      <c r="BW88" s="1320"/>
      <c r="BX88" s="1320"/>
      <c r="BY88" s="1320"/>
      <c r="BZ88" s="1320"/>
      <c r="CA88" s="1320"/>
      <c r="CB88" s="1320"/>
      <c r="CC88" s="1320"/>
      <c r="CD88" s="1320"/>
      <c r="CE88" s="1320"/>
      <c r="CF88" s="1320"/>
      <c r="DC88" s="1334"/>
      <c r="DD88" s="1334"/>
    </row>
    <row r="89" spans="1:108" s="1322" customFormat="1" ht="15" customHeight="1" x14ac:dyDescent="0.15">
      <c r="A89" s="1520" t="s">
        <v>125</v>
      </c>
      <c r="B89" s="1520"/>
      <c r="C89" s="1387"/>
      <c r="D89" s="1387"/>
      <c r="E89" s="1387"/>
      <c r="F89" s="1320"/>
      <c r="G89" s="1320"/>
      <c r="H89" s="1320"/>
      <c r="I89" s="1320"/>
      <c r="J89" s="1320"/>
      <c r="K89" s="1320"/>
      <c r="L89" s="1320"/>
      <c r="M89" s="1320"/>
      <c r="N89" s="1320"/>
      <c r="O89" s="1320"/>
      <c r="P89" s="1320"/>
      <c r="Q89" s="1320"/>
      <c r="R89" s="1320"/>
      <c r="S89" s="1320"/>
      <c r="T89" s="1320"/>
      <c r="U89" s="1320"/>
      <c r="V89" s="1320"/>
      <c r="W89" s="1320"/>
      <c r="X89" s="1320"/>
      <c r="Y89" s="1320"/>
      <c r="Z89" s="1320"/>
      <c r="AA89" s="1320"/>
      <c r="AB89" s="1320"/>
      <c r="AC89" s="1328"/>
      <c r="AD89" s="1320"/>
      <c r="AE89" s="1320"/>
      <c r="AF89" s="1328"/>
      <c r="AG89" s="1320"/>
      <c r="AH89" s="1320"/>
      <c r="AI89" s="1328"/>
      <c r="AJ89" s="1320"/>
      <c r="AK89" s="1320"/>
      <c r="AL89" s="1328"/>
      <c r="AM89" s="1328"/>
      <c r="AN89" s="1328"/>
      <c r="AO89" s="1320"/>
      <c r="AP89" s="1320"/>
      <c r="AQ89" s="1320"/>
      <c r="AR89" s="1320"/>
      <c r="AS89" s="1320"/>
      <c r="AT89" s="1320"/>
      <c r="AU89" s="1320"/>
      <c r="AV89" s="1320"/>
      <c r="BJ89" s="1320"/>
      <c r="BK89" s="1320"/>
      <c r="BL89" s="1320"/>
      <c r="BM89" s="1320"/>
      <c r="BN89" s="1320"/>
      <c r="BO89" s="1320"/>
      <c r="BP89" s="1320"/>
      <c r="BQ89" s="1320"/>
      <c r="BR89" s="1320"/>
      <c r="BS89" s="1320"/>
      <c r="BT89" s="1320"/>
      <c r="BU89" s="1320"/>
      <c r="BV89" s="1320"/>
      <c r="BW89" s="1320"/>
      <c r="BX89" s="1320"/>
      <c r="BY89" s="1320"/>
      <c r="BZ89" s="1320"/>
      <c r="CA89" s="1320"/>
      <c r="CB89" s="1320"/>
      <c r="CC89" s="1320"/>
      <c r="CD89" s="1320"/>
      <c r="CE89" s="1320"/>
      <c r="CF89" s="1320"/>
      <c r="DC89" s="1334"/>
      <c r="DD89" s="1334"/>
    </row>
    <row r="90" spans="1:108" s="1322" customFormat="1" ht="15" customHeight="1" x14ac:dyDescent="0.15">
      <c r="A90" s="1520" t="s">
        <v>126</v>
      </c>
      <c r="B90" s="1520"/>
      <c r="C90" s="1387"/>
      <c r="D90" s="1387"/>
      <c r="E90" s="1387"/>
      <c r="F90" s="1320"/>
      <c r="G90" s="1320"/>
      <c r="H90" s="1320"/>
      <c r="I90" s="1320"/>
      <c r="J90" s="1320"/>
      <c r="K90" s="1320"/>
      <c r="L90" s="1320"/>
      <c r="M90" s="1320"/>
      <c r="N90" s="1320"/>
      <c r="O90" s="1320"/>
      <c r="P90" s="1320"/>
      <c r="Q90" s="1320"/>
      <c r="R90" s="1320"/>
      <c r="S90" s="1320"/>
      <c r="T90" s="1320"/>
      <c r="U90" s="1320"/>
      <c r="V90" s="1320"/>
      <c r="W90" s="1320"/>
      <c r="X90" s="1320"/>
      <c r="Y90" s="1320"/>
      <c r="Z90" s="1320"/>
      <c r="AA90" s="1320"/>
      <c r="AB90" s="1320"/>
      <c r="AC90" s="1328"/>
      <c r="AD90" s="1320"/>
      <c r="AE90" s="1320"/>
      <c r="AF90" s="1328"/>
      <c r="AG90" s="1320"/>
      <c r="AH90" s="1320"/>
      <c r="AI90" s="1328"/>
      <c r="AJ90" s="1320"/>
      <c r="AK90" s="1320"/>
      <c r="AL90" s="1328"/>
      <c r="AM90" s="1328"/>
      <c r="AN90" s="1328"/>
      <c r="AO90" s="1320"/>
      <c r="AP90" s="1320"/>
      <c r="AQ90" s="1320"/>
      <c r="AR90" s="1320"/>
      <c r="AS90" s="1320"/>
      <c r="AT90" s="1320"/>
      <c r="AU90" s="1320"/>
      <c r="AV90" s="1320"/>
      <c r="BJ90" s="1320"/>
      <c r="BK90" s="1320"/>
      <c r="BL90" s="1320"/>
      <c r="BM90" s="1320"/>
      <c r="BN90" s="1320"/>
      <c r="BO90" s="1320"/>
      <c r="BP90" s="1320"/>
      <c r="BQ90" s="1320"/>
      <c r="BR90" s="1320"/>
      <c r="BS90" s="1320"/>
      <c r="BT90" s="1320"/>
      <c r="BU90" s="1320"/>
      <c r="BV90" s="1320"/>
      <c r="BW90" s="1320"/>
      <c r="BX90" s="1320"/>
      <c r="BY90" s="1320"/>
      <c r="BZ90" s="1320"/>
      <c r="CA90" s="1320"/>
      <c r="CB90" s="1320"/>
      <c r="CC90" s="1320"/>
      <c r="CD90" s="1320"/>
      <c r="CE90" s="1320"/>
      <c r="CF90" s="1320"/>
      <c r="DC90" s="1334"/>
      <c r="DD90" s="1334"/>
    </row>
    <row r="91" spans="1:108" s="1322" customFormat="1" ht="15" customHeight="1" x14ac:dyDescent="0.15">
      <c r="A91" s="1520" t="s">
        <v>127</v>
      </c>
      <c r="B91" s="1520"/>
      <c r="C91" s="1387"/>
      <c r="D91" s="1387"/>
      <c r="E91" s="1387"/>
      <c r="F91" s="1320"/>
      <c r="G91" s="1320"/>
      <c r="H91" s="1320"/>
      <c r="I91" s="1320"/>
      <c r="J91" s="1320"/>
      <c r="K91" s="1320"/>
      <c r="L91" s="1320"/>
      <c r="M91" s="1320"/>
      <c r="N91" s="1320"/>
      <c r="O91" s="1320"/>
      <c r="P91" s="1320"/>
      <c r="Q91" s="1320"/>
      <c r="R91" s="1320"/>
      <c r="S91" s="1320"/>
      <c r="T91" s="1320"/>
      <c r="U91" s="1320"/>
      <c r="V91" s="1320"/>
      <c r="W91" s="1320"/>
      <c r="X91" s="1320"/>
      <c r="Y91" s="1320"/>
      <c r="Z91" s="1320"/>
      <c r="AA91" s="1320"/>
      <c r="AB91" s="1320"/>
      <c r="AC91" s="1328"/>
      <c r="AD91" s="1320"/>
      <c r="AE91" s="1320"/>
      <c r="AF91" s="1328"/>
      <c r="AG91" s="1320"/>
      <c r="AH91" s="1320"/>
      <c r="AI91" s="1328"/>
      <c r="AJ91" s="1320"/>
      <c r="AK91" s="1320"/>
      <c r="AL91" s="1328"/>
      <c r="AM91" s="1328"/>
      <c r="AN91" s="1328"/>
      <c r="AO91" s="1320"/>
      <c r="AP91" s="1320"/>
      <c r="AQ91" s="1320"/>
      <c r="AR91" s="1320"/>
      <c r="AS91" s="1320"/>
      <c r="AT91" s="1320"/>
      <c r="AU91" s="1320"/>
      <c r="AV91" s="1320"/>
      <c r="BJ91" s="1320"/>
      <c r="BK91" s="1320"/>
      <c r="BL91" s="1320"/>
      <c r="BM91" s="1320"/>
      <c r="BN91" s="1320"/>
      <c r="BO91" s="1320"/>
      <c r="BP91" s="1320"/>
      <c r="BQ91" s="1320"/>
      <c r="BR91" s="1320"/>
      <c r="BS91" s="1320"/>
      <c r="BT91" s="1320"/>
      <c r="BU91" s="1320"/>
      <c r="BV91" s="1320"/>
      <c r="BW91" s="1320"/>
      <c r="BX91" s="1320"/>
      <c r="BY91" s="1320"/>
      <c r="BZ91" s="1320"/>
      <c r="CA91" s="1320"/>
      <c r="CB91" s="1320"/>
      <c r="CC91" s="1320"/>
      <c r="CD91" s="1320"/>
      <c r="CE91" s="1320"/>
      <c r="CF91" s="1320"/>
      <c r="DC91" s="1334"/>
      <c r="DD91" s="1334"/>
    </row>
    <row r="92" spans="1:108" s="1322" customFormat="1" ht="15" customHeight="1" x14ac:dyDescent="0.15">
      <c r="A92" s="1520" t="s">
        <v>128</v>
      </c>
      <c r="B92" s="1520"/>
      <c r="C92" s="1387"/>
      <c r="D92" s="1387"/>
      <c r="E92" s="1387"/>
      <c r="F92" s="1320"/>
      <c r="G92" s="1320"/>
      <c r="H92" s="1320"/>
      <c r="I92" s="1320"/>
      <c r="J92" s="1320"/>
      <c r="K92" s="1320"/>
      <c r="L92" s="1320"/>
      <c r="M92" s="1320"/>
      <c r="N92" s="1320"/>
      <c r="O92" s="1320"/>
      <c r="P92" s="1320"/>
      <c r="Q92" s="1320"/>
      <c r="R92" s="1320"/>
      <c r="S92" s="1320"/>
      <c r="T92" s="1320"/>
      <c r="U92" s="1320"/>
      <c r="V92" s="1320"/>
      <c r="W92" s="1320"/>
      <c r="X92" s="1320"/>
      <c r="Y92" s="1320"/>
      <c r="Z92" s="1320"/>
      <c r="AA92" s="1320"/>
      <c r="AB92" s="1320"/>
      <c r="AC92" s="1328"/>
      <c r="AD92" s="1320"/>
      <c r="AE92" s="1320"/>
      <c r="AF92" s="1328"/>
      <c r="AG92" s="1320"/>
      <c r="AH92" s="1320"/>
      <c r="AI92" s="1328"/>
      <c r="AJ92" s="1320"/>
      <c r="AK92" s="1320"/>
      <c r="AL92" s="1328"/>
      <c r="AM92" s="1328"/>
      <c r="AN92" s="1328"/>
      <c r="AO92" s="1320"/>
      <c r="AP92" s="1320"/>
      <c r="AQ92" s="1320"/>
      <c r="AR92" s="1320"/>
      <c r="AS92" s="1320"/>
      <c r="AT92" s="1320"/>
      <c r="AU92" s="1320"/>
      <c r="AV92" s="1320"/>
      <c r="BJ92" s="1320"/>
      <c r="BK92" s="1320"/>
      <c r="BL92" s="1320"/>
      <c r="BM92" s="1320"/>
      <c r="BN92" s="1320"/>
      <c r="BO92" s="1320"/>
      <c r="BP92" s="1320"/>
      <c r="BQ92" s="1320"/>
      <c r="BR92" s="1320"/>
      <c r="BS92" s="1320"/>
      <c r="BT92" s="1320"/>
      <c r="BU92" s="1320"/>
      <c r="BV92" s="1320"/>
      <c r="BW92" s="1320"/>
      <c r="BX92" s="1320"/>
      <c r="BY92" s="1320"/>
      <c r="BZ92" s="1320"/>
      <c r="CA92" s="1320"/>
      <c r="CB92" s="1320"/>
      <c r="CC92" s="1320"/>
      <c r="CD92" s="1320"/>
      <c r="CE92" s="1320"/>
      <c r="CF92" s="1320"/>
      <c r="DC92" s="1334"/>
      <c r="DD92" s="1334"/>
    </row>
    <row r="93" spans="1:108" s="1322" customFormat="1" ht="15" customHeight="1" x14ac:dyDescent="0.15">
      <c r="A93" s="1520" t="s">
        <v>129</v>
      </c>
      <c r="B93" s="1520"/>
      <c r="C93" s="1387"/>
      <c r="D93" s="1387"/>
      <c r="E93" s="1387"/>
      <c r="F93" s="1320"/>
      <c r="G93" s="1320"/>
      <c r="H93" s="1320"/>
      <c r="I93" s="1320"/>
      <c r="J93" s="1320"/>
      <c r="K93" s="1320"/>
      <c r="L93" s="1320"/>
      <c r="M93" s="1320"/>
      <c r="N93" s="1320"/>
      <c r="O93" s="1320"/>
      <c r="P93" s="1320"/>
      <c r="Q93" s="1320"/>
      <c r="R93" s="1320"/>
      <c r="S93" s="1320"/>
      <c r="T93" s="1320"/>
      <c r="U93" s="1320"/>
      <c r="V93" s="1320"/>
      <c r="W93" s="1320"/>
      <c r="X93" s="1320"/>
      <c r="Y93" s="1320"/>
      <c r="Z93" s="1320"/>
      <c r="AA93" s="1320"/>
      <c r="AB93" s="1320"/>
      <c r="AC93" s="1328"/>
      <c r="AD93" s="1320"/>
      <c r="AE93" s="1320"/>
      <c r="AF93" s="1328"/>
      <c r="AG93" s="1320"/>
      <c r="AH93" s="1320"/>
      <c r="AI93" s="1328"/>
      <c r="AJ93" s="1320"/>
      <c r="AK93" s="1320"/>
      <c r="AL93" s="1328"/>
      <c r="AM93" s="1328"/>
      <c r="AN93" s="1328"/>
      <c r="AO93" s="1320"/>
      <c r="AP93" s="1320"/>
      <c r="AQ93" s="1320"/>
      <c r="AR93" s="1320"/>
      <c r="AS93" s="1320"/>
      <c r="AT93" s="1320"/>
      <c r="AU93" s="1320"/>
      <c r="AV93" s="1320"/>
      <c r="BJ93" s="1320"/>
      <c r="BK93" s="1320"/>
      <c r="BL93" s="1320"/>
      <c r="BM93" s="1320"/>
      <c r="BN93" s="1320"/>
      <c r="BO93" s="1320"/>
      <c r="BP93" s="1320"/>
      <c r="BQ93" s="1320"/>
      <c r="BR93" s="1320"/>
      <c r="BS93" s="1320"/>
      <c r="BT93" s="1320"/>
      <c r="BU93" s="1320"/>
      <c r="BV93" s="1320"/>
      <c r="BW93" s="1320"/>
      <c r="BX93" s="1320"/>
      <c r="BY93" s="1320"/>
      <c r="BZ93" s="1320"/>
      <c r="CA93" s="1320"/>
      <c r="CB93" s="1320"/>
      <c r="CC93" s="1320"/>
      <c r="CD93" s="1320"/>
      <c r="CE93" s="1320"/>
      <c r="CF93" s="1320"/>
      <c r="DC93" s="1334"/>
      <c r="DD93" s="1334"/>
    </row>
    <row r="94" spans="1:108" s="1322" customFormat="1" ht="15" customHeight="1" x14ac:dyDescent="0.15">
      <c r="A94" s="1520" t="s">
        <v>130</v>
      </c>
      <c r="B94" s="1520"/>
      <c r="C94" s="1387"/>
      <c r="D94" s="1387"/>
      <c r="E94" s="1387"/>
      <c r="F94" s="1320"/>
      <c r="G94" s="1320"/>
      <c r="H94" s="1320"/>
      <c r="I94" s="1320"/>
      <c r="J94" s="1320"/>
      <c r="K94" s="1320"/>
      <c r="L94" s="1320"/>
      <c r="M94" s="1320"/>
      <c r="N94" s="1320"/>
      <c r="O94" s="1320"/>
      <c r="P94" s="1320"/>
      <c r="Q94" s="1320"/>
      <c r="R94" s="1320"/>
      <c r="S94" s="1320"/>
      <c r="T94" s="1320"/>
      <c r="U94" s="1320"/>
      <c r="V94" s="1320"/>
      <c r="W94" s="1320"/>
      <c r="X94" s="1320"/>
      <c r="Y94" s="1320"/>
      <c r="Z94" s="1320"/>
      <c r="AA94" s="1320"/>
      <c r="AB94" s="1320"/>
      <c r="AC94" s="1328"/>
      <c r="AD94" s="1320"/>
      <c r="AE94" s="1320"/>
      <c r="AF94" s="1328"/>
      <c r="AG94" s="1320"/>
      <c r="AH94" s="1320"/>
      <c r="AI94" s="1328"/>
      <c r="AJ94" s="1320"/>
      <c r="AK94" s="1320"/>
      <c r="AL94" s="1328"/>
      <c r="AM94" s="1328"/>
      <c r="AN94" s="1328"/>
      <c r="AO94" s="1320"/>
      <c r="AP94" s="1320"/>
      <c r="AQ94" s="1328"/>
      <c r="AR94" s="1320"/>
      <c r="AS94" s="1320"/>
      <c r="AT94" s="1320"/>
      <c r="AU94" s="1320"/>
      <c r="AV94" s="1320"/>
      <c r="BJ94" s="1320"/>
      <c r="BK94" s="1320"/>
      <c r="BL94" s="1320"/>
      <c r="BM94" s="1320"/>
      <c r="BN94" s="1320"/>
      <c r="BO94" s="1320"/>
      <c r="BP94" s="1320"/>
      <c r="BQ94" s="1320"/>
      <c r="BR94" s="1320"/>
      <c r="BS94" s="1320"/>
      <c r="BT94" s="1320"/>
      <c r="BU94" s="1320"/>
      <c r="BV94" s="1320"/>
      <c r="BW94" s="1320"/>
      <c r="BX94" s="1320"/>
      <c r="BY94" s="1320"/>
      <c r="BZ94" s="1320"/>
      <c r="CA94" s="1320"/>
      <c r="CB94" s="1320"/>
      <c r="CC94" s="1320"/>
      <c r="CD94" s="1320"/>
      <c r="CE94" s="1320"/>
      <c r="CF94" s="1320"/>
      <c r="DC94" s="1334"/>
      <c r="DD94" s="1334"/>
    </row>
    <row r="95" spans="1:108" s="1322" customFormat="1" ht="15" customHeight="1" x14ac:dyDescent="0.15">
      <c r="A95" s="1520" t="s">
        <v>131</v>
      </c>
      <c r="B95" s="1520"/>
      <c r="C95" s="1387"/>
      <c r="D95" s="1387"/>
      <c r="E95" s="1387"/>
      <c r="F95" s="1320"/>
      <c r="G95" s="1320"/>
      <c r="H95" s="1320"/>
      <c r="I95" s="1320"/>
      <c r="J95" s="1320"/>
      <c r="K95" s="1320"/>
      <c r="L95" s="1320"/>
      <c r="M95" s="1320"/>
      <c r="N95" s="1320"/>
      <c r="O95" s="1320"/>
      <c r="P95" s="1320"/>
      <c r="Q95" s="1320"/>
      <c r="R95" s="1320"/>
      <c r="S95" s="1320"/>
      <c r="T95" s="1320"/>
      <c r="U95" s="1320"/>
      <c r="V95" s="1320"/>
      <c r="W95" s="1320"/>
      <c r="X95" s="1320"/>
      <c r="Y95" s="1320"/>
      <c r="Z95" s="1320"/>
      <c r="AA95" s="1320"/>
      <c r="AB95" s="1320"/>
      <c r="AC95" s="1328"/>
      <c r="AD95" s="1320"/>
      <c r="AE95" s="1320"/>
      <c r="AF95" s="1328"/>
      <c r="AG95" s="1320"/>
      <c r="AH95" s="1320"/>
      <c r="AI95" s="1328"/>
      <c r="AJ95" s="1320"/>
      <c r="AK95" s="1320"/>
      <c r="AL95" s="1328"/>
      <c r="AM95" s="1328"/>
      <c r="AN95" s="1328"/>
      <c r="AO95" s="1320"/>
      <c r="AP95" s="1320"/>
      <c r="AQ95" s="1328"/>
      <c r="AR95" s="1320"/>
      <c r="AS95" s="1320"/>
      <c r="AT95" s="1320"/>
      <c r="AU95" s="1320"/>
      <c r="AV95" s="1320"/>
      <c r="BJ95" s="1320"/>
      <c r="BK95" s="1320"/>
      <c r="BL95" s="1320"/>
      <c r="BM95" s="1320"/>
      <c r="BN95" s="1320"/>
      <c r="BO95" s="1320"/>
      <c r="BP95" s="1320"/>
      <c r="BQ95" s="1320"/>
      <c r="BR95" s="1320"/>
      <c r="BS95" s="1320"/>
      <c r="BT95" s="1320"/>
      <c r="BU95" s="1320"/>
      <c r="BV95" s="1320"/>
      <c r="BW95" s="1320"/>
      <c r="BX95" s="1320"/>
      <c r="BY95" s="1320"/>
      <c r="BZ95" s="1320"/>
      <c r="CA95" s="1320"/>
      <c r="CB95" s="1320"/>
      <c r="CC95" s="1320"/>
      <c r="CD95" s="1320"/>
      <c r="CE95" s="1320"/>
      <c r="CF95" s="1320"/>
      <c r="DC95" s="1334"/>
      <c r="DD95" s="1334"/>
    </row>
    <row r="96" spans="1:108" s="1322" customFormat="1" ht="15" customHeight="1" x14ac:dyDescent="0.15">
      <c r="A96" s="1520" t="s">
        <v>132</v>
      </c>
      <c r="B96" s="1520"/>
      <c r="C96" s="1387"/>
      <c r="D96" s="1387"/>
      <c r="E96" s="1387"/>
      <c r="F96" s="1320"/>
      <c r="G96" s="1320"/>
      <c r="H96" s="1320"/>
      <c r="I96" s="1320"/>
      <c r="J96" s="1320"/>
      <c r="K96" s="1320"/>
      <c r="L96" s="1320"/>
      <c r="M96" s="1320"/>
      <c r="N96" s="1320"/>
      <c r="O96" s="1320"/>
      <c r="P96" s="1320"/>
      <c r="Q96" s="1320"/>
      <c r="R96" s="1320"/>
      <c r="S96" s="1320"/>
      <c r="T96" s="1320"/>
      <c r="U96" s="1320"/>
      <c r="V96" s="1320"/>
      <c r="W96" s="1320"/>
      <c r="X96" s="1320"/>
      <c r="Y96" s="1320"/>
      <c r="Z96" s="1320"/>
      <c r="AA96" s="1320"/>
      <c r="AB96" s="1320"/>
      <c r="AC96" s="1328"/>
      <c r="AD96" s="1320"/>
      <c r="AE96" s="1320"/>
      <c r="AF96" s="1328"/>
      <c r="AG96" s="1320"/>
      <c r="AH96" s="1320"/>
      <c r="AI96" s="1328"/>
      <c r="AJ96" s="1320"/>
      <c r="AK96" s="1320"/>
      <c r="AL96" s="1328"/>
      <c r="AM96" s="1328"/>
      <c r="AN96" s="1328"/>
      <c r="AO96" s="1320"/>
      <c r="AP96" s="1320"/>
      <c r="AQ96" s="1328"/>
      <c r="AR96" s="1320"/>
      <c r="AS96" s="1320"/>
      <c r="AT96" s="1320"/>
      <c r="AU96" s="1320"/>
      <c r="AV96" s="1320"/>
      <c r="BJ96" s="1320"/>
      <c r="BK96" s="1320"/>
      <c r="BL96" s="1320"/>
      <c r="BM96" s="1320"/>
      <c r="BN96" s="1320"/>
      <c r="BO96" s="1320"/>
      <c r="BP96" s="1320"/>
      <c r="BQ96" s="1320"/>
      <c r="BR96" s="1320"/>
      <c r="BS96" s="1320"/>
      <c r="BT96" s="1320"/>
      <c r="BU96" s="1320"/>
      <c r="BV96" s="1320"/>
      <c r="BW96" s="1320"/>
      <c r="BX96" s="1320"/>
      <c r="BY96" s="1320"/>
      <c r="BZ96" s="1320"/>
      <c r="CA96" s="1320"/>
      <c r="CB96" s="1320"/>
      <c r="CC96" s="1320"/>
      <c r="CD96" s="1320"/>
      <c r="CE96" s="1320"/>
      <c r="CF96" s="1320"/>
      <c r="DC96" s="1334"/>
      <c r="DD96" s="1334"/>
    </row>
    <row r="97" spans="1:108" s="1322" customFormat="1" ht="15" customHeight="1" x14ac:dyDescent="0.15">
      <c r="A97" s="1520" t="s">
        <v>86</v>
      </c>
      <c r="B97" s="1520"/>
      <c r="C97" s="1387"/>
      <c r="D97" s="1387"/>
      <c r="E97" s="1387"/>
      <c r="F97" s="1320"/>
      <c r="G97" s="1320"/>
      <c r="H97" s="1320"/>
      <c r="I97" s="1320"/>
      <c r="J97" s="1320"/>
      <c r="K97" s="1320"/>
      <c r="L97" s="1320"/>
      <c r="M97" s="1320"/>
      <c r="N97" s="1320"/>
      <c r="O97" s="1320"/>
      <c r="P97" s="1320"/>
      <c r="Q97" s="1320"/>
      <c r="R97" s="1320"/>
      <c r="S97" s="1320"/>
      <c r="T97" s="1320"/>
      <c r="U97" s="1320"/>
      <c r="V97" s="1320"/>
      <c r="W97" s="1320"/>
      <c r="X97" s="1320"/>
      <c r="Y97" s="1320"/>
      <c r="Z97" s="1320"/>
      <c r="AA97" s="1320"/>
      <c r="AB97" s="1320"/>
      <c r="AC97" s="1328"/>
      <c r="AD97" s="1320"/>
      <c r="AE97" s="1320"/>
      <c r="AF97" s="1328"/>
      <c r="AG97" s="1320"/>
      <c r="AH97" s="1320"/>
      <c r="AI97" s="1328"/>
      <c r="AJ97" s="1320"/>
      <c r="AK97" s="1320"/>
      <c r="AL97" s="1328"/>
      <c r="AM97" s="1328"/>
      <c r="AN97" s="1328"/>
      <c r="AO97" s="1320"/>
      <c r="AP97" s="1320"/>
      <c r="AQ97" s="1328"/>
      <c r="AR97" s="1320"/>
      <c r="AS97" s="1320"/>
      <c r="AT97" s="1320"/>
      <c r="AU97" s="1320"/>
      <c r="AV97" s="1320"/>
      <c r="BJ97" s="1320"/>
      <c r="BK97" s="1320"/>
      <c r="BL97" s="1320"/>
      <c r="BM97" s="1320"/>
      <c r="BN97" s="1320"/>
      <c r="BO97" s="1320"/>
      <c r="BP97" s="1320"/>
      <c r="BQ97" s="1320"/>
      <c r="BR97" s="1320"/>
      <c r="BS97" s="1320"/>
      <c r="BT97" s="1320"/>
      <c r="BU97" s="1320"/>
      <c r="BV97" s="1320"/>
      <c r="BW97" s="1320"/>
      <c r="BX97" s="1320"/>
      <c r="BY97" s="1320"/>
      <c r="BZ97" s="1320"/>
      <c r="CA97" s="1320"/>
      <c r="CB97" s="1320"/>
      <c r="CC97" s="1320"/>
      <c r="CD97" s="1320"/>
      <c r="CE97" s="1320"/>
      <c r="CF97" s="1320"/>
      <c r="DC97" s="1334"/>
      <c r="DD97" s="1334"/>
    </row>
    <row r="98" spans="1:108" s="1322" customFormat="1" ht="15" customHeight="1" x14ac:dyDescent="0.15">
      <c r="A98" s="1520" t="s">
        <v>117</v>
      </c>
      <c r="B98" s="1520"/>
      <c r="C98" s="1387"/>
      <c r="D98" s="1387"/>
      <c r="E98" s="1387"/>
      <c r="F98" s="1320"/>
      <c r="G98" s="1320"/>
      <c r="H98" s="1320"/>
      <c r="I98" s="1320"/>
      <c r="J98" s="1320"/>
      <c r="K98" s="1320"/>
      <c r="L98" s="1320"/>
      <c r="M98" s="1320"/>
      <c r="N98" s="1320"/>
      <c r="O98" s="1320"/>
      <c r="P98" s="1320"/>
      <c r="Q98" s="1320"/>
      <c r="R98" s="1320"/>
      <c r="S98" s="1320"/>
      <c r="T98" s="1320"/>
      <c r="U98" s="1320"/>
      <c r="V98" s="1320"/>
      <c r="W98" s="1320"/>
      <c r="X98" s="1320"/>
      <c r="Y98" s="1320"/>
      <c r="Z98" s="1320"/>
      <c r="AA98" s="1320"/>
      <c r="AB98" s="1320"/>
      <c r="AC98" s="1328"/>
      <c r="AD98" s="1320"/>
      <c r="AE98" s="1320"/>
      <c r="AF98" s="1328"/>
      <c r="AG98" s="1320"/>
      <c r="AH98" s="1320"/>
      <c r="AI98" s="1328"/>
      <c r="AJ98" s="1320"/>
      <c r="AK98" s="1320"/>
      <c r="AL98" s="1328"/>
      <c r="AM98" s="1328"/>
      <c r="AN98" s="1328"/>
      <c r="AO98" s="1320"/>
      <c r="AP98" s="1320"/>
      <c r="AQ98" s="1328"/>
      <c r="AR98" s="1320"/>
      <c r="AS98" s="1320"/>
      <c r="AT98" s="1320"/>
      <c r="AU98" s="1320"/>
      <c r="AV98" s="1320"/>
      <c r="BJ98" s="1320"/>
      <c r="BK98" s="1320"/>
      <c r="BL98" s="1320"/>
      <c r="BM98" s="1320"/>
      <c r="BN98" s="1320"/>
      <c r="BO98" s="1320"/>
      <c r="BP98" s="1320"/>
      <c r="BQ98" s="1320"/>
      <c r="BR98" s="1320"/>
      <c r="BS98" s="1320"/>
      <c r="BT98" s="1320"/>
      <c r="BU98" s="1320"/>
      <c r="BV98" s="1320"/>
      <c r="BW98" s="1320"/>
      <c r="BX98" s="1320"/>
      <c r="BY98" s="1320"/>
      <c r="BZ98" s="1320"/>
      <c r="CA98" s="1320"/>
      <c r="CB98" s="1320"/>
      <c r="CC98" s="1320"/>
      <c r="CD98" s="1320"/>
      <c r="CE98" s="1320"/>
      <c r="CF98" s="1320"/>
      <c r="DC98" s="1334"/>
      <c r="DD98" s="1334"/>
    </row>
    <row r="99" spans="1:108" s="1322" customFormat="1" ht="15" customHeight="1" x14ac:dyDescent="0.15">
      <c r="A99" s="1502" t="s">
        <v>133</v>
      </c>
      <c r="B99" s="1502"/>
      <c r="C99" s="1389"/>
      <c r="D99" s="1389"/>
      <c r="E99" s="1389"/>
      <c r="F99" s="1320"/>
      <c r="G99" s="1320"/>
      <c r="H99" s="1320"/>
      <c r="I99" s="1320"/>
      <c r="J99" s="1320"/>
      <c r="K99" s="1320"/>
      <c r="L99" s="1320"/>
      <c r="M99" s="1320"/>
      <c r="N99" s="1320"/>
      <c r="O99" s="1320"/>
      <c r="P99" s="1320"/>
      <c r="Q99" s="1320"/>
      <c r="R99" s="1320"/>
      <c r="S99" s="1320"/>
      <c r="T99" s="1320"/>
      <c r="U99" s="1320"/>
      <c r="V99" s="1320"/>
      <c r="W99" s="1320"/>
      <c r="X99" s="1320"/>
      <c r="Y99" s="1320"/>
      <c r="Z99" s="1320"/>
      <c r="AA99" s="1320"/>
      <c r="AB99" s="1320"/>
      <c r="AC99" s="1328"/>
      <c r="AD99" s="1328"/>
      <c r="AE99" s="1320"/>
      <c r="AF99" s="1320"/>
      <c r="AG99" s="1328"/>
      <c r="AH99" s="1320"/>
      <c r="AI99" s="1320"/>
      <c r="AJ99" s="1328"/>
      <c r="AK99" s="1320"/>
      <c r="AL99" s="1320"/>
      <c r="AM99" s="1320"/>
      <c r="AN99" s="1320"/>
      <c r="AO99" s="1328"/>
      <c r="AP99" s="1320"/>
      <c r="AQ99" s="1320"/>
      <c r="AR99" s="1320"/>
      <c r="AS99" s="1320"/>
      <c r="AT99" s="1320"/>
      <c r="AU99" s="1320"/>
      <c r="AV99" s="1320"/>
      <c r="BJ99" s="1320"/>
      <c r="BK99" s="1320"/>
      <c r="BL99" s="1320"/>
      <c r="BM99" s="1320"/>
      <c r="BN99" s="1320"/>
      <c r="BO99" s="1320"/>
      <c r="BP99" s="1320"/>
      <c r="BQ99" s="1320"/>
      <c r="BR99" s="1320"/>
      <c r="BS99" s="1320"/>
      <c r="BT99" s="1320"/>
      <c r="BU99" s="1320"/>
      <c r="BV99" s="1320"/>
      <c r="BW99" s="1320"/>
      <c r="BX99" s="1320"/>
      <c r="BY99" s="1320"/>
      <c r="BZ99" s="1320"/>
      <c r="CA99" s="1320"/>
      <c r="CB99" s="1320"/>
      <c r="CC99" s="1320"/>
      <c r="CD99" s="1320"/>
      <c r="CE99" s="1320"/>
      <c r="CF99" s="1320"/>
    </row>
    <row r="100" spans="1:108" s="1320" customFormat="1" ht="30" customHeight="1" x14ac:dyDescent="0.2">
      <c r="A100" s="1379" t="s">
        <v>134</v>
      </c>
      <c r="M100" s="1460"/>
      <c r="W100" s="1348"/>
      <c r="AC100" s="1328"/>
      <c r="AD100" s="1328"/>
      <c r="AG100" s="1328"/>
      <c r="AJ100" s="1328"/>
      <c r="AO100" s="1328"/>
    </row>
    <row r="101" spans="1:108" s="1322" customFormat="1" ht="53.25" customHeight="1" x14ac:dyDescent="0.1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1320"/>
      <c r="Z101" s="1320"/>
      <c r="AA101" s="1328"/>
      <c r="AB101" s="1328"/>
      <c r="AC101" s="1320"/>
      <c r="AD101" s="1320"/>
      <c r="AE101" s="1328"/>
      <c r="AF101" s="1320"/>
      <c r="AG101" s="1320"/>
      <c r="AH101" s="1328"/>
      <c r="AI101" s="1320"/>
      <c r="AJ101" s="1320"/>
      <c r="AK101" s="1320"/>
      <c r="AL101" s="1320"/>
      <c r="AM101" s="1328"/>
      <c r="AN101" s="1320"/>
      <c r="AO101" s="1320"/>
      <c r="AP101" s="1320"/>
      <c r="AQ101" s="1320"/>
      <c r="AR101" s="1320"/>
      <c r="AS101" s="1320"/>
      <c r="AT101" s="1320"/>
      <c r="AU101" s="1320"/>
      <c r="AV101" s="1320"/>
      <c r="BJ101" s="1320"/>
      <c r="BK101" s="1320"/>
      <c r="BL101" s="1320"/>
      <c r="BM101" s="1320"/>
      <c r="BN101" s="1320"/>
      <c r="BO101" s="1320"/>
      <c r="BP101" s="1320"/>
      <c r="BQ101" s="1320"/>
      <c r="BR101" s="1320"/>
      <c r="BS101" s="1320"/>
      <c r="BT101" s="1320"/>
      <c r="BU101" s="1320"/>
      <c r="BV101" s="1320"/>
      <c r="BW101" s="1320"/>
      <c r="BX101" s="1320"/>
      <c r="BY101" s="1320"/>
      <c r="BZ101" s="1320"/>
      <c r="CA101" s="1320"/>
      <c r="CB101" s="1320"/>
      <c r="CC101" s="1320"/>
      <c r="CD101" s="1320"/>
      <c r="CE101" s="1320"/>
      <c r="CF101" s="1320"/>
    </row>
    <row r="102" spans="1:108" s="1322" customFormat="1" ht="24.75" customHeight="1" x14ac:dyDescent="0.1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1350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1320"/>
      <c r="Z102" s="1320"/>
      <c r="AA102" s="1328"/>
      <c r="AB102" s="1328"/>
      <c r="AC102" s="1320"/>
      <c r="AD102" s="1320"/>
      <c r="AE102" s="1328"/>
      <c r="AF102" s="1320"/>
      <c r="AG102" s="1320"/>
      <c r="AH102" s="1328"/>
      <c r="AI102" s="1320"/>
      <c r="AJ102" s="1320"/>
      <c r="AK102" s="1320"/>
      <c r="AL102" s="1320"/>
      <c r="AM102" s="1328"/>
      <c r="AN102" s="1320"/>
      <c r="AO102" s="1320"/>
      <c r="AP102" s="1320"/>
      <c r="AQ102" s="1320"/>
      <c r="AR102" s="1320"/>
      <c r="AS102" s="1320"/>
      <c r="AT102" s="1320"/>
      <c r="AU102" s="1320"/>
      <c r="AV102" s="1320"/>
      <c r="BJ102" s="1320"/>
      <c r="BK102" s="1320"/>
      <c r="BL102" s="1320"/>
      <c r="BM102" s="1320"/>
      <c r="BN102" s="1320"/>
      <c r="BO102" s="1320"/>
      <c r="BP102" s="1320"/>
      <c r="BQ102" s="1320"/>
      <c r="BR102" s="1320"/>
      <c r="BS102" s="1320"/>
      <c r="BT102" s="1320"/>
      <c r="BU102" s="1320"/>
      <c r="BV102" s="1320"/>
      <c r="BW102" s="1320"/>
      <c r="BX102" s="1320"/>
      <c r="BY102" s="1320"/>
      <c r="BZ102" s="1320"/>
      <c r="CA102" s="1320"/>
      <c r="CB102" s="1320"/>
      <c r="CC102" s="1320"/>
      <c r="CD102" s="1320"/>
      <c r="CE102" s="1320"/>
      <c r="CF102" s="1320"/>
    </row>
    <row r="103" spans="1:108" s="1322" customFormat="1" ht="13.5" customHeight="1" x14ac:dyDescent="0.1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1320"/>
      <c r="Z103" s="1320"/>
      <c r="AA103" s="1328"/>
      <c r="AB103" s="1328"/>
      <c r="AC103" s="1320"/>
      <c r="AD103" s="1320"/>
      <c r="AE103" s="1328"/>
      <c r="AF103" s="1320"/>
      <c r="AG103" s="1320"/>
      <c r="AH103" s="1328"/>
      <c r="AI103" s="1320"/>
      <c r="AJ103" s="1320"/>
      <c r="AK103" s="1320"/>
      <c r="AL103" s="1320"/>
      <c r="AM103" s="1328"/>
      <c r="AN103" s="1320"/>
      <c r="AO103" s="1320"/>
      <c r="AP103" s="1320"/>
      <c r="AQ103" s="1320"/>
      <c r="AR103" s="1320"/>
      <c r="AS103" s="1320"/>
      <c r="AT103" s="1320"/>
      <c r="AU103" s="1320"/>
      <c r="AV103" s="1320"/>
      <c r="BJ103" s="1320"/>
      <c r="BK103" s="1320"/>
      <c r="BL103" s="1320"/>
      <c r="BM103" s="1320"/>
      <c r="BN103" s="1320"/>
      <c r="BO103" s="1320"/>
      <c r="BP103" s="1320"/>
      <c r="BQ103" s="1320"/>
      <c r="BR103" s="1320"/>
      <c r="BS103" s="1320"/>
      <c r="BT103" s="1320"/>
      <c r="BU103" s="1320"/>
      <c r="BV103" s="1320"/>
      <c r="BW103" s="1320"/>
      <c r="BX103" s="1320"/>
      <c r="BY103" s="1320"/>
      <c r="BZ103" s="1320"/>
      <c r="CA103" s="1320"/>
      <c r="CB103" s="1320"/>
      <c r="CC103" s="1320"/>
      <c r="CD103" s="1320"/>
      <c r="CE103" s="1320"/>
      <c r="CF103" s="1320"/>
    </row>
    <row r="104" spans="1:108" s="1322" customFormat="1" ht="27.75" customHeight="1" x14ac:dyDescent="0.15">
      <c r="A104" s="1505"/>
      <c r="B104" s="1499"/>
      <c r="C104" s="1521"/>
      <c r="D104" s="1501"/>
      <c r="E104" s="1501"/>
      <c r="F104" s="1501"/>
      <c r="G104" s="1501"/>
      <c r="H104" s="1518"/>
      <c r="I104" s="1327" t="s">
        <v>22</v>
      </c>
      <c r="J104" s="1339" t="s">
        <v>37</v>
      </c>
      <c r="K104" s="1471" t="s">
        <v>38</v>
      </c>
      <c r="L104" s="1339" t="s">
        <v>39</v>
      </c>
      <c r="M104" s="1473" t="s">
        <v>40</v>
      </c>
      <c r="N104" s="1349" t="s">
        <v>41</v>
      </c>
      <c r="O104" s="1330" t="s">
        <v>42</v>
      </c>
      <c r="P104" s="1339" t="s">
        <v>43</v>
      </c>
      <c r="Q104" s="1349" t="s">
        <v>40</v>
      </c>
      <c r="R104" s="1349" t="s">
        <v>41</v>
      </c>
      <c r="S104" s="1330" t="s">
        <v>42</v>
      </c>
      <c r="T104" s="1377" t="s">
        <v>43</v>
      </c>
      <c r="U104" s="1496"/>
      <c r="V104" s="1499"/>
      <c r="W104" s="1487"/>
      <c r="X104" s="1493"/>
      <c r="Y104" s="1320"/>
      <c r="Z104" s="1320"/>
      <c r="AA104" s="1328"/>
      <c r="AB104" s="1328"/>
      <c r="AC104" s="1320"/>
      <c r="AD104" s="1320"/>
      <c r="AE104" s="1328"/>
      <c r="AF104" s="1320"/>
      <c r="AG104" s="1320"/>
      <c r="AH104" s="1328"/>
      <c r="AI104" s="1320"/>
      <c r="AJ104" s="1320"/>
      <c r="AK104" s="1320"/>
      <c r="AL104" s="1320"/>
      <c r="AM104" s="1328"/>
      <c r="AN104" s="1320"/>
      <c r="AO104" s="1320"/>
      <c r="AP104" s="1320"/>
      <c r="AQ104" s="1320"/>
      <c r="AR104" s="1320"/>
      <c r="AS104" s="1320"/>
      <c r="AT104" s="1320"/>
      <c r="AU104" s="1320"/>
      <c r="AV104" s="1320"/>
      <c r="BJ104" s="1320"/>
      <c r="BK104" s="1320"/>
      <c r="BL104" s="1320"/>
      <c r="BM104" s="1320"/>
      <c r="BN104" s="1320"/>
      <c r="BO104" s="1320"/>
      <c r="BP104" s="1320"/>
      <c r="BQ104" s="1320"/>
      <c r="BR104" s="1320"/>
      <c r="BS104" s="1320"/>
      <c r="BT104" s="1320"/>
      <c r="BU104" s="1320"/>
      <c r="BV104" s="1320"/>
      <c r="BW104" s="1320"/>
      <c r="BX104" s="1320"/>
      <c r="BY104" s="1320"/>
      <c r="BZ104" s="1320"/>
      <c r="CA104" s="1320"/>
      <c r="CB104" s="1320"/>
      <c r="CC104" s="1320"/>
      <c r="CD104" s="1320"/>
      <c r="CE104" s="1320"/>
      <c r="CF104" s="1320"/>
    </row>
    <row r="105" spans="1:108" s="1322" customFormat="1" ht="15" customHeight="1" x14ac:dyDescent="0.15">
      <c r="A105" s="1344" t="s">
        <v>139</v>
      </c>
      <c r="B105" s="1431">
        <f t="shared" ref="B105:B110" si="35">SUM(C105:H105)</f>
        <v>13</v>
      </c>
      <c r="C105" s="1393"/>
      <c r="D105" s="1394"/>
      <c r="E105" s="1394"/>
      <c r="F105" s="1394"/>
      <c r="G105" s="1395">
        <v>6</v>
      </c>
      <c r="H105" s="1395">
        <v>7</v>
      </c>
      <c r="I105" s="1393"/>
      <c r="J105" s="1390">
        <v>13</v>
      </c>
      <c r="K105" s="1393">
        <v>7</v>
      </c>
      <c r="L105" s="1390">
        <v>6</v>
      </c>
      <c r="M105" s="1419">
        <f t="shared" ref="M105:M110" si="36">SUM(N105:P105)</f>
        <v>0</v>
      </c>
      <c r="N105" s="1393"/>
      <c r="O105" s="1394"/>
      <c r="P105" s="1390"/>
      <c r="Q105" s="1433">
        <f t="shared" ref="Q105:Q110" si="37">SUM(R105:T105)</f>
        <v>13</v>
      </c>
      <c r="R105" s="1393"/>
      <c r="S105" s="1394">
        <v>13</v>
      </c>
      <c r="T105" s="1447"/>
      <c r="U105" s="1436"/>
      <c r="V105" s="1436"/>
      <c r="W105" s="1469"/>
      <c r="X105" s="1452"/>
      <c r="Y105" s="1459" t="str">
        <f t="shared" ref="Y105:Y111" si="38">$BT105&amp;" "&amp;$BU105&amp;""&amp;$BV105&amp;""&amp;BW105</f>
        <v xml:space="preserve"> </v>
      </c>
      <c r="Z105" s="1320"/>
      <c r="AA105" s="1328"/>
      <c r="AB105" s="1328"/>
      <c r="AC105" s="1320"/>
      <c r="AD105" s="1320"/>
      <c r="AE105" s="1328"/>
      <c r="AF105" s="1320"/>
      <c r="AG105" s="1320"/>
      <c r="AH105" s="1328"/>
      <c r="AI105" s="1320"/>
      <c r="AJ105" s="1320"/>
      <c r="AK105" s="1320"/>
      <c r="AL105" s="1320"/>
      <c r="AM105" s="1328"/>
      <c r="AN105" s="1320"/>
      <c r="AO105" s="1320"/>
      <c r="AP105" s="1320"/>
      <c r="AQ105" s="1320"/>
      <c r="AR105" s="1320"/>
      <c r="AS105" s="1320"/>
      <c r="AT105" s="1320"/>
      <c r="AU105" s="1320"/>
      <c r="AV105" s="1320"/>
      <c r="BJ105" s="1320"/>
      <c r="BK105" s="1320"/>
      <c r="BL105" s="1320"/>
      <c r="BM105" s="1320"/>
      <c r="BN105" s="1320"/>
      <c r="BO105" s="1320"/>
      <c r="BP105" s="1320"/>
      <c r="BQ105" s="1320"/>
      <c r="BR105" s="1320"/>
      <c r="BS105" s="1320"/>
      <c r="BT105" s="1464" t="str">
        <f>IF($B105&lt;&gt;($K105+$L105)," El número de consultas según sexo NO puede ser diferente al Total.","")</f>
        <v/>
      </c>
      <c r="BU105" s="1464" t="str">
        <f>IF($B105=0,"",IF(($I105+$J105)=0,IF($B105="",""," No olvide escribir la columna Beneficiarios."),""))</f>
        <v/>
      </c>
      <c r="BV105" s="1464" t="str">
        <f>IF($B105&lt;($I105+$J105)," El número de Beneficiarios NO puede ser mayor que el Total.","")</f>
        <v/>
      </c>
      <c r="BW105" s="1464" t="str">
        <f>IF($B105&gt;=($M105+$Q105),"","La Suma de los totales de Consulta Nuevas debe ser MENOR O IGUAL al total de las Consultas Médicas.")</f>
        <v/>
      </c>
      <c r="CB105" s="1382">
        <f t="shared" ref="CB105:CB111" si="39">IF($B105&lt;&gt;($K105+$L105),1,0)</f>
        <v>0</v>
      </c>
      <c r="CC105" s="1382">
        <f t="shared" ref="CC105:CC111" si="40">IF($B105&lt;($I105+$J105),1,0)</f>
        <v>0</v>
      </c>
      <c r="CD105" s="1382">
        <f t="shared" ref="CD105:CD111" si="41">IF($B105&gt;=($M105+$Q105),0,1)</f>
        <v>0</v>
      </c>
      <c r="CE105" s="1382">
        <f t="shared" ref="CE105:CE111" si="42">IF($B105=0,"",IF(($I105+$J105)=0,IF($B105="","",1),0))</f>
        <v>0</v>
      </c>
      <c r="CF105" s="1320"/>
    </row>
    <row r="106" spans="1:108" s="1322" customFormat="1" ht="15" customHeight="1" x14ac:dyDescent="0.15">
      <c r="A106" s="1344" t="s">
        <v>140</v>
      </c>
      <c r="B106" s="1431">
        <f t="shared" si="35"/>
        <v>0</v>
      </c>
      <c r="C106" s="1393"/>
      <c r="D106" s="1394"/>
      <c r="E106" s="1394"/>
      <c r="F106" s="1394"/>
      <c r="G106" s="1395"/>
      <c r="H106" s="1395"/>
      <c r="I106" s="1393"/>
      <c r="J106" s="1390"/>
      <c r="K106" s="1393"/>
      <c r="L106" s="1390"/>
      <c r="M106" s="1419">
        <f t="shared" si="36"/>
        <v>0</v>
      </c>
      <c r="N106" s="1393"/>
      <c r="O106" s="1394"/>
      <c r="P106" s="1390"/>
      <c r="Q106" s="1433">
        <f t="shared" si="37"/>
        <v>0</v>
      </c>
      <c r="R106" s="1393"/>
      <c r="S106" s="1394"/>
      <c r="T106" s="1447"/>
      <c r="U106" s="1436"/>
      <c r="V106" s="1436"/>
      <c r="W106" s="1470"/>
      <c r="X106" s="1454"/>
      <c r="Y106" s="1459" t="str">
        <f t="shared" si="38"/>
        <v xml:space="preserve"> </v>
      </c>
      <c r="Z106" s="1320"/>
      <c r="AA106" s="1328"/>
      <c r="AB106" s="1328"/>
      <c r="AC106" s="1320"/>
      <c r="AD106" s="1320"/>
      <c r="AE106" s="1328"/>
      <c r="AF106" s="1320"/>
      <c r="AG106" s="1320"/>
      <c r="AH106" s="1328"/>
      <c r="AI106" s="1320"/>
      <c r="AJ106" s="1320"/>
      <c r="AK106" s="1320"/>
      <c r="AL106" s="1320"/>
      <c r="AM106" s="1328"/>
      <c r="AN106" s="1320"/>
      <c r="AO106" s="1320"/>
      <c r="AP106" s="1320"/>
      <c r="AQ106" s="1320"/>
      <c r="AR106" s="1320"/>
      <c r="AS106" s="1320"/>
      <c r="AT106" s="1320"/>
      <c r="AU106" s="1320"/>
      <c r="AV106" s="1320"/>
      <c r="BJ106" s="1320"/>
      <c r="BK106" s="1320"/>
      <c r="BL106" s="1320"/>
      <c r="BM106" s="1320"/>
      <c r="BN106" s="1320"/>
      <c r="BO106" s="1320"/>
      <c r="BP106" s="1320"/>
      <c r="BQ106" s="1320"/>
      <c r="BR106" s="1320"/>
      <c r="BS106" s="1320"/>
      <c r="BT106" s="1464" t="str">
        <f t="shared" ref="BT106:BT111" si="43">IF($B106&lt;&gt;($K106+$L106)," El número de consultas según sexo NO puede ser diferente al Total.","")</f>
        <v/>
      </c>
      <c r="BU106" s="1464" t="str">
        <f t="shared" ref="BU106:BU111" si="44">IF($B106=0,"",IF(($I106+$J106)=0,IF($B106="",""," No olvide escribir la columna Beneficiarios."),""))</f>
        <v/>
      </c>
      <c r="BV106" s="1464" t="str">
        <f t="shared" ref="BV106:BV111" si="45">IF($B106&lt;($I106+$J106)," El número de Beneficiarios NO puede ser mayor que el Total.","")</f>
        <v/>
      </c>
      <c r="BW106" s="1464" t="str">
        <f t="shared" ref="BW106:BW111" si="46">IF($B106&gt;=($M106+$Q106),"","La Suma de los totales de Consulta Nuevas debe ser MENOR O IGUAL al total de las Consultas Médicas.")</f>
        <v/>
      </c>
      <c r="CB106" s="1382">
        <f t="shared" si="39"/>
        <v>0</v>
      </c>
      <c r="CC106" s="1382">
        <f t="shared" si="40"/>
        <v>0</v>
      </c>
      <c r="CD106" s="1382">
        <f t="shared" si="41"/>
        <v>0</v>
      </c>
      <c r="CE106" s="1382" t="str">
        <f t="shared" si="42"/>
        <v/>
      </c>
      <c r="CF106" s="1320"/>
    </row>
    <row r="107" spans="1:108" s="1322" customFormat="1" ht="15" customHeight="1" x14ac:dyDescent="0.15">
      <c r="A107" s="1344" t="s">
        <v>141</v>
      </c>
      <c r="B107" s="1431">
        <f t="shared" si="35"/>
        <v>15</v>
      </c>
      <c r="C107" s="1393">
        <v>4</v>
      </c>
      <c r="D107" s="1394">
        <v>7</v>
      </c>
      <c r="E107" s="1394">
        <v>4</v>
      </c>
      <c r="F107" s="1394"/>
      <c r="G107" s="1395"/>
      <c r="H107" s="1395"/>
      <c r="I107" s="1393">
        <v>11</v>
      </c>
      <c r="J107" s="1390">
        <v>4</v>
      </c>
      <c r="K107" s="1393">
        <v>10</v>
      </c>
      <c r="L107" s="1390">
        <v>5</v>
      </c>
      <c r="M107" s="1419">
        <f t="shared" si="36"/>
        <v>11</v>
      </c>
      <c r="N107" s="1393"/>
      <c r="O107" s="1394">
        <v>11</v>
      </c>
      <c r="P107" s="1390"/>
      <c r="Q107" s="1433">
        <f t="shared" si="37"/>
        <v>4</v>
      </c>
      <c r="R107" s="1393"/>
      <c r="S107" s="1394">
        <v>4</v>
      </c>
      <c r="T107" s="1447"/>
      <c r="U107" s="1436"/>
      <c r="V107" s="1436"/>
      <c r="W107" s="1470"/>
      <c r="X107" s="1454"/>
      <c r="Y107" s="1459" t="str">
        <f t="shared" si="38"/>
        <v xml:space="preserve"> </v>
      </c>
      <c r="Z107" s="1320"/>
      <c r="AA107" s="1328"/>
      <c r="AB107" s="1328"/>
      <c r="AC107" s="1320"/>
      <c r="AD107" s="1320"/>
      <c r="AE107" s="1328"/>
      <c r="AF107" s="1320"/>
      <c r="AG107" s="1320"/>
      <c r="AH107" s="1328"/>
      <c r="AI107" s="1320"/>
      <c r="AJ107" s="1320"/>
      <c r="AK107" s="1320"/>
      <c r="AL107" s="1320"/>
      <c r="AM107" s="1328"/>
      <c r="AN107" s="1320"/>
      <c r="AO107" s="1320"/>
      <c r="AP107" s="1320"/>
      <c r="AQ107" s="1320"/>
      <c r="AR107" s="1320"/>
      <c r="AS107" s="1320"/>
      <c r="AT107" s="1320"/>
      <c r="AU107" s="1320"/>
      <c r="AV107" s="1320"/>
      <c r="BJ107" s="1320"/>
      <c r="BK107" s="1320"/>
      <c r="BL107" s="1320"/>
      <c r="BM107" s="1320"/>
      <c r="BN107" s="1320"/>
      <c r="BO107" s="1320"/>
      <c r="BP107" s="1320"/>
      <c r="BQ107" s="1320"/>
      <c r="BR107" s="1320"/>
      <c r="BS107" s="1320"/>
      <c r="BT107" s="1464" t="str">
        <f t="shared" si="43"/>
        <v/>
      </c>
      <c r="BU107" s="1464" t="str">
        <f t="shared" si="44"/>
        <v/>
      </c>
      <c r="BV107" s="1464" t="str">
        <f t="shared" si="45"/>
        <v/>
      </c>
      <c r="BW107" s="1464" t="str">
        <f t="shared" si="46"/>
        <v/>
      </c>
      <c r="CB107" s="1382">
        <f t="shared" si="39"/>
        <v>0</v>
      </c>
      <c r="CC107" s="1382">
        <f t="shared" si="40"/>
        <v>0</v>
      </c>
      <c r="CD107" s="1382">
        <f t="shared" si="41"/>
        <v>0</v>
      </c>
      <c r="CE107" s="1382">
        <f t="shared" si="42"/>
        <v>0</v>
      </c>
      <c r="CF107" s="1320"/>
    </row>
    <row r="108" spans="1:108" s="1322" customFormat="1" ht="15" customHeight="1" x14ac:dyDescent="0.15">
      <c r="A108" s="1344" t="s">
        <v>142</v>
      </c>
      <c r="B108" s="1431">
        <f t="shared" si="35"/>
        <v>0</v>
      </c>
      <c r="C108" s="1393"/>
      <c r="D108" s="1394"/>
      <c r="E108" s="1394"/>
      <c r="F108" s="1394"/>
      <c r="G108" s="1395"/>
      <c r="H108" s="1395"/>
      <c r="I108" s="1393"/>
      <c r="J108" s="1390"/>
      <c r="K108" s="1393"/>
      <c r="L108" s="1390"/>
      <c r="M108" s="1419">
        <f t="shared" si="36"/>
        <v>0</v>
      </c>
      <c r="N108" s="1393"/>
      <c r="O108" s="1394"/>
      <c r="P108" s="1390"/>
      <c r="Q108" s="1433">
        <f t="shared" si="37"/>
        <v>0</v>
      </c>
      <c r="R108" s="1393"/>
      <c r="S108" s="1394"/>
      <c r="T108" s="1447"/>
      <c r="U108" s="1436"/>
      <c r="V108" s="1436"/>
      <c r="W108" s="1470"/>
      <c r="X108" s="1454"/>
      <c r="Y108" s="1459" t="str">
        <f t="shared" si="38"/>
        <v xml:space="preserve"> </v>
      </c>
      <c r="Z108" s="1320"/>
      <c r="AA108" s="1328"/>
      <c r="AB108" s="1328"/>
      <c r="AC108" s="1320"/>
      <c r="AD108" s="1320"/>
      <c r="AE108" s="1328"/>
      <c r="AF108" s="1320"/>
      <c r="AG108" s="1320"/>
      <c r="AH108" s="1328"/>
      <c r="AI108" s="1320"/>
      <c r="AJ108" s="1320"/>
      <c r="AK108" s="1320"/>
      <c r="AL108" s="1320"/>
      <c r="AM108" s="1328"/>
      <c r="AN108" s="1320"/>
      <c r="AO108" s="1320"/>
      <c r="AP108" s="1320"/>
      <c r="AQ108" s="1320"/>
      <c r="AR108" s="1320"/>
      <c r="AS108" s="1320"/>
      <c r="AT108" s="1320"/>
      <c r="AU108" s="1320"/>
      <c r="AV108" s="1320"/>
      <c r="BJ108" s="1320"/>
      <c r="BK108" s="1320"/>
      <c r="BL108" s="1320"/>
      <c r="BM108" s="1320"/>
      <c r="BN108" s="1320"/>
      <c r="BO108" s="1320"/>
      <c r="BP108" s="1320"/>
      <c r="BQ108" s="1320"/>
      <c r="BR108" s="1320"/>
      <c r="BS108" s="1320"/>
      <c r="BT108" s="1464" t="str">
        <f t="shared" si="43"/>
        <v/>
      </c>
      <c r="BU108" s="1464" t="str">
        <f t="shared" si="44"/>
        <v/>
      </c>
      <c r="BV108" s="1464" t="str">
        <f t="shared" si="45"/>
        <v/>
      </c>
      <c r="BW108" s="1464" t="str">
        <f t="shared" si="46"/>
        <v/>
      </c>
      <c r="CB108" s="1382">
        <f t="shared" si="39"/>
        <v>0</v>
      </c>
      <c r="CC108" s="1382">
        <f t="shared" si="40"/>
        <v>0</v>
      </c>
      <c r="CD108" s="1382">
        <f t="shared" si="41"/>
        <v>0</v>
      </c>
      <c r="CE108" s="1382" t="str">
        <f t="shared" si="42"/>
        <v/>
      </c>
      <c r="CF108" s="1320"/>
    </row>
    <row r="109" spans="1:108" s="1322" customFormat="1" ht="15" customHeight="1" x14ac:dyDescent="0.15">
      <c r="A109" s="1344" t="s">
        <v>143</v>
      </c>
      <c r="B109" s="1431">
        <f t="shared" si="35"/>
        <v>0</v>
      </c>
      <c r="C109" s="1393"/>
      <c r="D109" s="1394"/>
      <c r="E109" s="1394"/>
      <c r="F109" s="1394"/>
      <c r="G109" s="1395"/>
      <c r="H109" s="1395"/>
      <c r="I109" s="1393"/>
      <c r="J109" s="1390"/>
      <c r="K109" s="1393"/>
      <c r="L109" s="1390"/>
      <c r="M109" s="1419">
        <f t="shared" si="36"/>
        <v>0</v>
      </c>
      <c r="N109" s="1393"/>
      <c r="O109" s="1394"/>
      <c r="P109" s="1390"/>
      <c r="Q109" s="1433">
        <f t="shared" si="37"/>
        <v>0</v>
      </c>
      <c r="R109" s="1393"/>
      <c r="S109" s="1394"/>
      <c r="T109" s="1447"/>
      <c r="U109" s="1436"/>
      <c r="V109" s="1436"/>
      <c r="W109" s="1470"/>
      <c r="X109" s="1454"/>
      <c r="Y109" s="1459" t="str">
        <f t="shared" si="38"/>
        <v xml:space="preserve"> </v>
      </c>
      <c r="Z109" s="1320"/>
      <c r="AA109" s="1328"/>
      <c r="AB109" s="1328"/>
      <c r="AC109" s="1320"/>
      <c r="AD109" s="1320"/>
      <c r="AE109" s="1328"/>
      <c r="AF109" s="1320"/>
      <c r="AG109" s="1320"/>
      <c r="AH109" s="1328"/>
      <c r="AI109" s="1320"/>
      <c r="AJ109" s="1320"/>
      <c r="AK109" s="1320"/>
      <c r="AL109" s="1320"/>
      <c r="AM109" s="1328"/>
      <c r="AN109" s="1320"/>
      <c r="AO109" s="1320"/>
      <c r="AP109" s="1320"/>
      <c r="AQ109" s="1320"/>
      <c r="AR109" s="1320"/>
      <c r="AS109" s="1320"/>
      <c r="AT109" s="1320"/>
      <c r="AU109" s="1320"/>
      <c r="AV109" s="1320"/>
      <c r="BJ109" s="1320"/>
      <c r="BK109" s="1320"/>
      <c r="BL109" s="1320"/>
      <c r="BM109" s="1320"/>
      <c r="BN109" s="1320"/>
      <c r="BO109" s="1320"/>
      <c r="BP109" s="1320"/>
      <c r="BQ109" s="1320"/>
      <c r="BR109" s="1320"/>
      <c r="BS109" s="1320"/>
      <c r="BT109" s="1464" t="str">
        <f t="shared" si="43"/>
        <v/>
      </c>
      <c r="BU109" s="1464" t="str">
        <f t="shared" si="44"/>
        <v/>
      </c>
      <c r="BV109" s="1464" t="str">
        <f t="shared" si="45"/>
        <v/>
      </c>
      <c r="BW109" s="1464" t="str">
        <f t="shared" si="46"/>
        <v/>
      </c>
      <c r="CB109" s="1382">
        <f t="shared" si="39"/>
        <v>0</v>
      </c>
      <c r="CC109" s="1382">
        <f t="shared" si="40"/>
        <v>0</v>
      </c>
      <c r="CD109" s="1382">
        <f t="shared" si="41"/>
        <v>0</v>
      </c>
      <c r="CE109" s="1382" t="str">
        <f t="shared" si="42"/>
        <v/>
      </c>
      <c r="CF109" s="1320"/>
    </row>
    <row r="110" spans="1:108" s="1322" customFormat="1" ht="15" customHeight="1" x14ac:dyDescent="0.15">
      <c r="A110" s="1365" t="s">
        <v>144</v>
      </c>
      <c r="B110" s="1407">
        <f t="shared" si="35"/>
        <v>0</v>
      </c>
      <c r="C110" s="1408"/>
      <c r="D110" s="1409"/>
      <c r="E110" s="1409"/>
      <c r="F110" s="1409"/>
      <c r="G110" s="1410"/>
      <c r="H110" s="1410"/>
      <c r="I110" s="1408"/>
      <c r="J110" s="1391"/>
      <c r="K110" s="1430"/>
      <c r="L110" s="1422"/>
      <c r="M110" s="1445">
        <f t="shared" si="36"/>
        <v>0</v>
      </c>
      <c r="N110" s="1408"/>
      <c r="O110" s="1409"/>
      <c r="P110" s="1391"/>
      <c r="Q110" s="1434">
        <f t="shared" si="37"/>
        <v>0</v>
      </c>
      <c r="R110" s="1408"/>
      <c r="S110" s="1409"/>
      <c r="T110" s="1448"/>
      <c r="U110" s="1436"/>
      <c r="V110" s="1436"/>
      <c r="W110" s="1470"/>
      <c r="X110" s="1454"/>
      <c r="Y110" s="1459" t="str">
        <f t="shared" si="38"/>
        <v xml:space="preserve"> </v>
      </c>
      <c r="Z110" s="1320"/>
      <c r="AA110" s="1328"/>
      <c r="AB110" s="1328"/>
      <c r="AC110" s="1320"/>
      <c r="AD110" s="1320"/>
      <c r="AE110" s="1328"/>
      <c r="AF110" s="1320"/>
      <c r="AG110" s="1320"/>
      <c r="AH110" s="1328"/>
      <c r="AI110" s="1320"/>
      <c r="AJ110" s="1320"/>
      <c r="AK110" s="1320"/>
      <c r="AL110" s="1320"/>
      <c r="AM110" s="1328"/>
      <c r="AN110" s="1320"/>
      <c r="AO110" s="1320"/>
      <c r="AP110" s="1320"/>
      <c r="AQ110" s="1320"/>
      <c r="AR110" s="1320"/>
      <c r="AS110" s="1320"/>
      <c r="AT110" s="1320"/>
      <c r="AU110" s="1320"/>
      <c r="AV110" s="1320"/>
      <c r="BJ110" s="1320"/>
      <c r="BK110" s="1320"/>
      <c r="BL110" s="1320"/>
      <c r="BM110" s="1320"/>
      <c r="BN110" s="1320"/>
      <c r="BO110" s="1320"/>
      <c r="BP110" s="1320"/>
      <c r="BQ110" s="1320"/>
      <c r="BR110" s="1320"/>
      <c r="BS110" s="1320"/>
      <c r="BT110" s="1464" t="str">
        <f t="shared" si="43"/>
        <v/>
      </c>
      <c r="BU110" s="1464" t="str">
        <f t="shared" si="44"/>
        <v/>
      </c>
      <c r="BV110" s="1464" t="str">
        <f t="shared" si="45"/>
        <v/>
      </c>
      <c r="BW110" s="1464" t="str">
        <f t="shared" si="46"/>
        <v/>
      </c>
      <c r="CB110" s="1382">
        <f t="shared" si="39"/>
        <v>0</v>
      </c>
      <c r="CC110" s="1382">
        <f t="shared" si="40"/>
        <v>0</v>
      </c>
      <c r="CD110" s="1382">
        <f t="shared" si="41"/>
        <v>0</v>
      </c>
      <c r="CE110" s="1382" t="str">
        <f t="shared" si="42"/>
        <v/>
      </c>
      <c r="CF110" s="1320"/>
    </row>
    <row r="111" spans="1:108" s="1322" customFormat="1" ht="15" customHeight="1" x14ac:dyDescent="0.15">
      <c r="A111" s="1473" t="s">
        <v>40</v>
      </c>
      <c r="B111" s="1412">
        <f>SUM(B105:B110)</f>
        <v>28</v>
      </c>
      <c r="C111" s="1421">
        <f t="shared" ref="C111:X111" si="47">SUM(C105:C110)</f>
        <v>4</v>
      </c>
      <c r="D111" s="1414">
        <f t="shared" si="47"/>
        <v>7</v>
      </c>
      <c r="E111" s="1437">
        <f t="shared" si="47"/>
        <v>4</v>
      </c>
      <c r="F111" s="1415">
        <f t="shared" si="47"/>
        <v>0</v>
      </c>
      <c r="G111" s="1415">
        <f t="shared" si="47"/>
        <v>6</v>
      </c>
      <c r="H111" s="1415">
        <f t="shared" si="47"/>
        <v>7</v>
      </c>
      <c r="I111" s="1421">
        <f t="shared" si="47"/>
        <v>11</v>
      </c>
      <c r="J111" s="1416">
        <f t="shared" si="47"/>
        <v>17</v>
      </c>
      <c r="K111" s="1421">
        <f t="shared" si="47"/>
        <v>17</v>
      </c>
      <c r="L111" s="1416">
        <f t="shared" si="47"/>
        <v>11</v>
      </c>
      <c r="M111" s="1421">
        <f t="shared" si="47"/>
        <v>11</v>
      </c>
      <c r="N111" s="1421">
        <f t="shared" si="47"/>
        <v>0</v>
      </c>
      <c r="O111" s="1414">
        <f t="shared" si="47"/>
        <v>11</v>
      </c>
      <c r="P111" s="1429">
        <f t="shared" si="47"/>
        <v>0</v>
      </c>
      <c r="Q111" s="1413">
        <f t="shared" si="47"/>
        <v>17</v>
      </c>
      <c r="R111" s="1421">
        <f t="shared" si="47"/>
        <v>0</v>
      </c>
      <c r="S111" s="1414">
        <f t="shared" si="47"/>
        <v>17</v>
      </c>
      <c r="T111" s="1457">
        <f t="shared" si="47"/>
        <v>0</v>
      </c>
      <c r="U111" s="1417">
        <f t="shared" si="47"/>
        <v>0</v>
      </c>
      <c r="V111" s="1417">
        <f t="shared" si="47"/>
        <v>0</v>
      </c>
      <c r="W111" s="1413">
        <f t="shared" si="47"/>
        <v>0</v>
      </c>
      <c r="X111" s="1416">
        <f t="shared" si="47"/>
        <v>0</v>
      </c>
      <c r="Y111" s="1459" t="str">
        <f t="shared" si="38"/>
        <v xml:space="preserve"> </v>
      </c>
      <c r="Z111" s="1320"/>
      <c r="AA111" s="1328"/>
      <c r="AB111" s="1328"/>
      <c r="AC111" s="1320"/>
      <c r="AD111" s="1320"/>
      <c r="AE111" s="1328"/>
      <c r="AF111" s="1320"/>
      <c r="AG111" s="1320"/>
      <c r="AH111" s="1328"/>
      <c r="AI111" s="1320"/>
      <c r="AJ111" s="1320"/>
      <c r="AK111" s="1320"/>
      <c r="AL111" s="1320"/>
      <c r="AM111" s="1328"/>
      <c r="AN111" s="1320"/>
      <c r="AO111" s="1320"/>
      <c r="AP111" s="1320"/>
      <c r="AQ111" s="1320"/>
      <c r="AR111" s="1320"/>
      <c r="AS111" s="1320"/>
      <c r="AT111" s="1320"/>
      <c r="AU111" s="1320"/>
      <c r="AV111" s="1320"/>
      <c r="BJ111" s="1320"/>
      <c r="BK111" s="1320"/>
      <c r="BL111" s="1320"/>
      <c r="BM111" s="1320"/>
      <c r="BN111" s="1320"/>
      <c r="BO111" s="1320"/>
      <c r="BP111" s="1320"/>
      <c r="BQ111" s="1320"/>
      <c r="BR111" s="1320"/>
      <c r="BS111" s="1320"/>
      <c r="BT111" s="1464" t="str">
        <f t="shared" si="43"/>
        <v/>
      </c>
      <c r="BU111" s="1464" t="str">
        <f t="shared" si="44"/>
        <v/>
      </c>
      <c r="BV111" s="1464" t="str">
        <f t="shared" si="45"/>
        <v/>
      </c>
      <c r="BW111" s="1464" t="str">
        <f t="shared" si="46"/>
        <v/>
      </c>
      <c r="CB111" s="1382">
        <f t="shared" si="39"/>
        <v>0</v>
      </c>
      <c r="CC111" s="1382">
        <f t="shared" si="40"/>
        <v>0</v>
      </c>
      <c r="CD111" s="1382">
        <f t="shared" si="41"/>
        <v>0</v>
      </c>
      <c r="CE111" s="1382">
        <f t="shared" si="42"/>
        <v>0</v>
      </c>
      <c r="CF111" s="1320"/>
    </row>
    <row r="112" spans="1:108" s="1320" customFormat="1" ht="21.75" customHeight="1" x14ac:dyDescent="0.15">
      <c r="A112" s="1320" t="s">
        <v>145</v>
      </c>
      <c r="W112" s="1463"/>
      <c r="AC112" s="1328"/>
      <c r="AD112" s="1328"/>
      <c r="AG112" s="1328"/>
      <c r="AJ112" s="1328"/>
      <c r="AO112" s="1328"/>
    </row>
    <row r="113" spans="1:41" s="1320" customFormat="1" ht="13.5" customHeight="1" x14ac:dyDescent="0.15">
      <c r="A113" s="1320" t="s">
        <v>146</v>
      </c>
      <c r="AC113" s="1328"/>
      <c r="AD113" s="1328"/>
      <c r="AG113" s="1328"/>
      <c r="AJ113" s="1328"/>
      <c r="AO113" s="1328"/>
    </row>
    <row r="114" spans="1:41" s="1320" customFormat="1" x14ac:dyDescent="0.15">
      <c r="AC114" s="1328"/>
      <c r="AD114" s="1328"/>
      <c r="AG114" s="1328"/>
      <c r="AJ114" s="1328"/>
      <c r="AO114" s="1328"/>
    </row>
    <row r="115" spans="1:41" s="1320" customFormat="1" x14ac:dyDescent="0.15">
      <c r="AC115" s="1328"/>
      <c r="AD115" s="1328"/>
      <c r="AG115" s="1328"/>
      <c r="AJ115" s="1328"/>
      <c r="AO115" s="1328"/>
    </row>
    <row r="116" spans="1:41" s="1320" customFormat="1" x14ac:dyDescent="0.15">
      <c r="AC116" s="1328"/>
      <c r="AD116" s="1328"/>
      <c r="AG116" s="1328"/>
      <c r="AJ116" s="1328"/>
      <c r="AO116" s="1328"/>
    </row>
    <row r="117" spans="1:41" s="1320" customFormat="1" x14ac:dyDescent="0.15">
      <c r="AC117" s="1328"/>
      <c r="AD117" s="1328"/>
      <c r="AG117" s="1328"/>
      <c r="AJ117" s="1328"/>
      <c r="AO117" s="1328"/>
    </row>
    <row r="118" spans="1:41" s="1320" customFormat="1" x14ac:dyDescent="0.15">
      <c r="AC118" s="1328"/>
      <c r="AD118" s="1328"/>
      <c r="AG118" s="1328"/>
      <c r="AJ118" s="1328"/>
      <c r="AO118" s="1328"/>
    </row>
    <row r="119" spans="1:41" s="1320" customFormat="1" x14ac:dyDescent="0.15">
      <c r="AC119" s="1328"/>
      <c r="AD119" s="1328"/>
      <c r="AG119" s="1328"/>
      <c r="AJ119" s="1328"/>
      <c r="AO119" s="1328"/>
    </row>
    <row r="120" spans="1:41" s="1320" customFormat="1" x14ac:dyDescent="0.15">
      <c r="AC120" s="1328"/>
      <c r="AD120" s="1328"/>
      <c r="AG120" s="1328"/>
      <c r="AJ120" s="1328"/>
      <c r="AO120" s="1328"/>
    </row>
    <row r="121" spans="1:41" s="1320" customFormat="1" x14ac:dyDescent="0.15">
      <c r="AC121" s="1328"/>
      <c r="AD121" s="1328"/>
      <c r="AG121" s="1328"/>
      <c r="AJ121" s="1328"/>
      <c r="AO121" s="1328"/>
    </row>
    <row r="122" spans="1:41" s="1320" customFormat="1" x14ac:dyDescent="0.15">
      <c r="AC122" s="1328"/>
      <c r="AD122" s="1328"/>
      <c r="AG122" s="1328"/>
      <c r="AJ122" s="1328"/>
      <c r="AO122" s="1328"/>
    </row>
    <row r="123" spans="1:41" s="1320" customFormat="1" x14ac:dyDescent="0.15">
      <c r="AC123" s="1328"/>
      <c r="AD123" s="1328"/>
      <c r="AG123" s="1328"/>
      <c r="AJ123" s="1328"/>
      <c r="AO123" s="1328"/>
    </row>
    <row r="124" spans="1:41" s="1320" customFormat="1" x14ac:dyDescent="0.15">
      <c r="AC124" s="1328"/>
      <c r="AD124" s="1328"/>
      <c r="AG124" s="1328"/>
      <c r="AJ124" s="1328"/>
      <c r="AO124" s="1328"/>
    </row>
    <row r="125" spans="1:41" s="1320" customFormat="1" x14ac:dyDescent="0.15">
      <c r="AC125" s="1328"/>
      <c r="AD125" s="1328"/>
      <c r="AG125" s="1328"/>
      <c r="AJ125" s="1328"/>
      <c r="AO125" s="1328"/>
    </row>
    <row r="126" spans="1:41" s="1320" customFormat="1" x14ac:dyDescent="0.15">
      <c r="AC126" s="1328"/>
      <c r="AD126" s="1328"/>
      <c r="AG126" s="1328"/>
      <c r="AJ126" s="1328"/>
      <c r="AO126" s="1328"/>
    </row>
    <row r="127" spans="1:41" s="1320" customFormat="1" x14ac:dyDescent="0.15">
      <c r="AC127" s="1328"/>
      <c r="AD127" s="1328"/>
      <c r="AG127" s="1328"/>
      <c r="AJ127" s="1328"/>
      <c r="AO127" s="1328"/>
    </row>
    <row r="128" spans="1:41" s="1320" customFormat="1" x14ac:dyDescent="0.15">
      <c r="AC128" s="1328"/>
      <c r="AD128" s="1328"/>
      <c r="AG128" s="1328"/>
      <c r="AJ128" s="1328"/>
      <c r="AO128" s="1328"/>
    </row>
    <row r="129" spans="29:41" s="1320" customFormat="1" x14ac:dyDescent="0.15">
      <c r="AC129" s="1328"/>
      <c r="AD129" s="1328"/>
      <c r="AG129" s="1328"/>
      <c r="AJ129" s="1328"/>
      <c r="AO129" s="1328"/>
    </row>
    <row r="130" spans="29:41" s="1320" customFormat="1" x14ac:dyDescent="0.15">
      <c r="AC130" s="1328"/>
      <c r="AD130" s="1328"/>
      <c r="AG130" s="1328"/>
      <c r="AJ130" s="1328"/>
      <c r="AO130" s="1328"/>
    </row>
    <row r="131" spans="29:41" s="1320" customFormat="1" x14ac:dyDescent="0.15">
      <c r="AC131" s="1328"/>
      <c r="AD131" s="1328"/>
      <c r="AG131" s="1328"/>
      <c r="AJ131" s="1328"/>
      <c r="AO131" s="1328"/>
    </row>
    <row r="132" spans="29:41" s="1320" customFormat="1" x14ac:dyDescent="0.15">
      <c r="AC132" s="1328"/>
      <c r="AD132" s="1328"/>
      <c r="AG132" s="1328"/>
      <c r="AJ132" s="1328"/>
      <c r="AO132" s="1328"/>
    </row>
    <row r="133" spans="29:41" s="1320" customFormat="1" x14ac:dyDescent="0.15">
      <c r="AC133" s="1328"/>
      <c r="AD133" s="1328"/>
      <c r="AG133" s="1328"/>
      <c r="AJ133" s="1328"/>
      <c r="AO133" s="1328"/>
    </row>
    <row r="134" spans="29:41" s="1320" customFormat="1" x14ac:dyDescent="0.15">
      <c r="AC134" s="1328"/>
      <c r="AD134" s="1328"/>
      <c r="AG134" s="1328"/>
      <c r="AJ134" s="1328"/>
      <c r="AO134" s="1328"/>
    </row>
    <row r="135" spans="29:41" s="1320" customFormat="1" x14ac:dyDescent="0.15">
      <c r="AC135" s="1328"/>
      <c r="AD135" s="1328"/>
      <c r="AG135" s="1328"/>
      <c r="AJ135" s="1328"/>
      <c r="AO135" s="1328"/>
    </row>
    <row r="136" spans="29:41" s="1320" customFormat="1" x14ac:dyDescent="0.15">
      <c r="AC136" s="1328"/>
      <c r="AD136" s="1328"/>
      <c r="AG136" s="1328"/>
      <c r="AJ136" s="1328"/>
      <c r="AO136" s="1328"/>
    </row>
    <row r="137" spans="29:41" s="1320" customFormat="1" x14ac:dyDescent="0.15">
      <c r="AC137" s="1328"/>
      <c r="AD137" s="1328"/>
      <c r="AG137" s="1328"/>
      <c r="AJ137" s="1328"/>
      <c r="AO137" s="1328"/>
    </row>
    <row r="138" spans="29:41" s="1320" customFormat="1" x14ac:dyDescent="0.15">
      <c r="AC138" s="1328"/>
      <c r="AD138" s="1328"/>
      <c r="AG138" s="1328"/>
      <c r="AJ138" s="1328"/>
      <c r="AO138" s="1328"/>
    </row>
    <row r="139" spans="29:41" s="1320" customFormat="1" x14ac:dyDescent="0.15">
      <c r="AC139" s="1328"/>
      <c r="AD139" s="1328"/>
      <c r="AG139" s="1328"/>
      <c r="AJ139" s="1328"/>
      <c r="AO139" s="1328"/>
    </row>
    <row r="140" spans="29:41" s="1320" customFormat="1" x14ac:dyDescent="0.15">
      <c r="AC140" s="1328"/>
      <c r="AD140" s="1328"/>
      <c r="AG140" s="1328"/>
      <c r="AJ140" s="1328"/>
      <c r="AO140" s="1328"/>
    </row>
    <row r="141" spans="29:41" s="1320" customFormat="1" x14ac:dyDescent="0.15">
      <c r="AC141" s="1328"/>
      <c r="AD141" s="1328"/>
      <c r="AG141" s="1328"/>
      <c r="AJ141" s="1328"/>
      <c r="AO141" s="1328"/>
    </row>
    <row r="142" spans="29:41" s="1320" customFormat="1" x14ac:dyDescent="0.15">
      <c r="AC142" s="1328"/>
      <c r="AD142" s="1328"/>
      <c r="AG142" s="1328"/>
      <c r="AJ142" s="1328"/>
      <c r="AO142" s="1328"/>
    </row>
    <row r="143" spans="29:41" s="1320" customFormat="1" x14ac:dyDescent="0.15">
      <c r="AC143" s="1328"/>
      <c r="AD143" s="1328"/>
      <c r="AG143" s="1328"/>
      <c r="AJ143" s="1328"/>
      <c r="AO143" s="1328"/>
    </row>
    <row r="144" spans="29:41" s="1320" customFormat="1" x14ac:dyDescent="0.15">
      <c r="AC144" s="1328"/>
      <c r="AD144" s="1328"/>
      <c r="AG144" s="1328"/>
      <c r="AJ144" s="1328"/>
      <c r="AO144" s="1328"/>
    </row>
    <row r="145" spans="29:41" s="1320" customFormat="1" x14ac:dyDescent="0.15">
      <c r="AC145" s="1328"/>
      <c r="AD145" s="1328"/>
      <c r="AG145" s="1328"/>
      <c r="AJ145" s="1328"/>
      <c r="AO145" s="1328"/>
    </row>
    <row r="146" spans="29:41" s="1320" customFormat="1" x14ac:dyDescent="0.15">
      <c r="AC146" s="1328"/>
      <c r="AD146" s="1328"/>
      <c r="AG146" s="1328"/>
      <c r="AJ146" s="1328"/>
      <c r="AO146" s="1328"/>
    </row>
    <row r="147" spans="29:41" s="1320" customFormat="1" x14ac:dyDescent="0.15">
      <c r="AC147" s="1328"/>
      <c r="AD147" s="1328"/>
      <c r="AG147" s="1328"/>
      <c r="AJ147" s="1328"/>
      <c r="AO147" s="1328"/>
    </row>
    <row r="148" spans="29:41" s="1320" customFormat="1" x14ac:dyDescent="0.15">
      <c r="AC148" s="1328"/>
      <c r="AD148" s="1328"/>
      <c r="AG148" s="1328"/>
      <c r="AJ148" s="1328"/>
      <c r="AO148" s="1328"/>
    </row>
    <row r="149" spans="29:41" s="1320" customFormat="1" x14ac:dyDescent="0.15">
      <c r="AC149" s="1328"/>
      <c r="AD149" s="1328"/>
      <c r="AG149" s="1328"/>
      <c r="AJ149" s="1328"/>
      <c r="AO149" s="1328"/>
    </row>
    <row r="150" spans="29:41" s="1320" customFormat="1" x14ac:dyDescent="0.15">
      <c r="AC150" s="1328"/>
      <c r="AD150" s="1328"/>
      <c r="AG150" s="1328"/>
      <c r="AJ150" s="1328"/>
      <c r="AO150" s="1328"/>
    </row>
    <row r="151" spans="29:41" s="1320" customFormat="1" x14ac:dyDescent="0.15">
      <c r="AC151" s="1328"/>
      <c r="AD151" s="1328"/>
      <c r="AG151" s="1328"/>
      <c r="AJ151" s="1328"/>
      <c r="AO151" s="1328"/>
    </row>
    <row r="152" spans="29:41" s="1320" customFormat="1" x14ac:dyDescent="0.15">
      <c r="AC152" s="1328"/>
      <c r="AD152" s="1328"/>
      <c r="AG152" s="1328"/>
      <c r="AJ152" s="1328"/>
      <c r="AO152" s="1328"/>
    </row>
    <row r="153" spans="29:41" s="1320" customFormat="1" x14ac:dyDescent="0.15">
      <c r="AC153" s="1328"/>
      <c r="AD153" s="1328"/>
      <c r="AG153" s="1328"/>
      <c r="AJ153" s="1328"/>
      <c r="AO153" s="1328"/>
    </row>
    <row r="154" spans="29:41" s="1320" customFormat="1" x14ac:dyDescent="0.15">
      <c r="AC154" s="1328"/>
      <c r="AD154" s="1328"/>
      <c r="AG154" s="1328"/>
      <c r="AJ154" s="1328"/>
      <c r="AO154" s="1328"/>
    </row>
    <row r="155" spans="29:41" s="1320" customFormat="1" x14ac:dyDescent="0.15">
      <c r="AC155" s="1328"/>
      <c r="AD155" s="1328"/>
      <c r="AG155" s="1328"/>
      <c r="AJ155" s="1328"/>
      <c r="AO155" s="1328"/>
    </row>
    <row r="156" spans="29:41" s="1320" customFormat="1" x14ac:dyDescent="0.15">
      <c r="AC156" s="1328"/>
      <c r="AD156" s="1328"/>
      <c r="AG156" s="1328"/>
      <c r="AJ156" s="1328"/>
      <c r="AO156" s="1328"/>
    </row>
    <row r="157" spans="29:41" s="1320" customFormat="1" x14ac:dyDescent="0.15">
      <c r="AC157" s="1328"/>
      <c r="AD157" s="1328"/>
      <c r="AG157" s="1328"/>
      <c r="AJ157" s="1328"/>
      <c r="AO157" s="1328"/>
    </row>
    <row r="158" spans="29:41" s="1320" customFormat="1" x14ac:dyDescent="0.15">
      <c r="AC158" s="1328"/>
      <c r="AD158" s="1328"/>
      <c r="AG158" s="1328"/>
      <c r="AJ158" s="1328"/>
      <c r="AO158" s="1328"/>
    </row>
    <row r="159" spans="29:41" s="1320" customFormat="1" x14ac:dyDescent="0.15">
      <c r="AC159" s="1328"/>
      <c r="AD159" s="1328"/>
      <c r="AG159" s="1328"/>
      <c r="AJ159" s="1328"/>
      <c r="AO159" s="1328"/>
    </row>
    <row r="160" spans="29:41" s="1320" customFormat="1" x14ac:dyDescent="0.15">
      <c r="AC160" s="1328"/>
      <c r="AD160" s="1328"/>
      <c r="AG160" s="1328"/>
      <c r="AJ160" s="1328"/>
      <c r="AO160" s="1328"/>
    </row>
    <row r="161" spans="1:58" s="1320" customFormat="1" x14ac:dyDescent="0.15">
      <c r="AC161" s="1328"/>
      <c r="AD161" s="1328"/>
      <c r="AG161" s="1328"/>
      <c r="AJ161" s="1328"/>
      <c r="AO161" s="1328"/>
    </row>
    <row r="162" spans="1:58" s="1320" customFormat="1" x14ac:dyDescent="0.15">
      <c r="AC162" s="1328"/>
      <c r="AD162" s="1328"/>
      <c r="AG162" s="1328"/>
      <c r="AJ162" s="1328"/>
      <c r="AO162" s="1328"/>
    </row>
    <row r="163" spans="1:58" s="1320" customFormat="1" x14ac:dyDescent="0.15">
      <c r="AC163" s="1328"/>
      <c r="AD163" s="1328"/>
      <c r="AG163" s="1328"/>
      <c r="AJ163" s="1328"/>
      <c r="AO163" s="1328"/>
    </row>
    <row r="164" spans="1:58" s="1320" customFormat="1" x14ac:dyDescent="0.15">
      <c r="AC164" s="1328"/>
      <c r="AD164" s="1328"/>
      <c r="AG164" s="1328"/>
      <c r="AJ164" s="1328"/>
      <c r="AO164" s="1328"/>
    </row>
    <row r="165" spans="1:58" s="1320" customFormat="1" x14ac:dyDescent="0.15">
      <c r="AC165" s="1328"/>
      <c r="AD165" s="1328"/>
      <c r="AG165" s="1328"/>
      <c r="AJ165" s="1328"/>
      <c r="AO165" s="1328"/>
    </row>
    <row r="166" spans="1:58" s="1320" customFormat="1" x14ac:dyDescent="0.15">
      <c r="AC166" s="1328"/>
      <c r="AD166" s="1328"/>
      <c r="AG166" s="1328"/>
      <c r="AJ166" s="1328"/>
      <c r="AO166" s="1328"/>
    </row>
    <row r="167" spans="1:58" s="1320" customFormat="1" x14ac:dyDescent="0.15">
      <c r="AC167" s="1328"/>
      <c r="AD167" s="1328"/>
      <c r="AG167" s="1328"/>
      <c r="AJ167" s="1328"/>
      <c r="AO167" s="1328"/>
    </row>
    <row r="168" spans="1:58" s="1320" customFormat="1" x14ac:dyDescent="0.15">
      <c r="AC168" s="1328"/>
      <c r="AD168" s="1328"/>
      <c r="AG168" s="1328"/>
      <c r="AJ168" s="1328"/>
      <c r="AO168" s="1328"/>
    </row>
    <row r="169" spans="1:58" s="1320" customFormat="1" hidden="1" x14ac:dyDescent="0.15">
      <c r="A169" s="1378">
        <f>SUM(A7:AQ99)</f>
        <v>62000</v>
      </c>
      <c r="AC169" s="1328"/>
      <c r="AD169" s="1328"/>
      <c r="AG169" s="1328"/>
      <c r="AJ169" s="1328"/>
      <c r="AO169" s="1328"/>
    </row>
    <row r="170" spans="1:58" s="1320" customFormat="1" hidden="1" x14ac:dyDescent="0.15">
      <c r="AC170" s="1328"/>
      <c r="AD170" s="1328"/>
      <c r="AG170" s="1328"/>
      <c r="AJ170" s="1328"/>
      <c r="AO170" s="1328"/>
      <c r="BF170" s="1320">
        <f>SUM(BE1:BH169)</f>
        <v>0</v>
      </c>
    </row>
    <row r="171" spans="1:58" s="1320" customFormat="1" x14ac:dyDescent="0.15">
      <c r="AC171" s="1328"/>
      <c r="AD171" s="1328"/>
      <c r="AG171" s="1328"/>
      <c r="AJ171" s="1328"/>
      <c r="AO171" s="1328"/>
    </row>
    <row r="172" spans="1:58" s="1320" customFormat="1" x14ac:dyDescent="0.15">
      <c r="AC172" s="1328"/>
      <c r="AD172" s="1328"/>
      <c r="AG172" s="1328"/>
      <c r="AJ172" s="1328"/>
      <c r="AO172" s="1328"/>
    </row>
    <row r="173" spans="1:58" s="1320" customFormat="1" x14ac:dyDescent="0.15">
      <c r="AC173" s="1328"/>
      <c r="AD173" s="1328"/>
      <c r="AG173" s="1328"/>
      <c r="AJ173" s="1328"/>
      <c r="AO173" s="1328"/>
    </row>
    <row r="174" spans="1:58" s="1320" customFormat="1" x14ac:dyDescent="0.15">
      <c r="AC174" s="1328"/>
      <c r="AD174" s="1328"/>
      <c r="AG174" s="1328"/>
      <c r="AJ174" s="1328"/>
      <c r="AO174" s="1328"/>
    </row>
    <row r="175" spans="1:58" x14ac:dyDescent="0.15">
      <c r="A175" s="1320"/>
      <c r="B175" s="1320"/>
      <c r="C175" s="1320"/>
      <c r="D175" s="1320"/>
      <c r="E175" s="1320"/>
      <c r="F175" s="1320"/>
      <c r="G175" s="1320"/>
      <c r="H175" s="1320"/>
      <c r="I175" s="1320"/>
      <c r="J175" s="1320"/>
      <c r="K175" s="1320"/>
      <c r="L175" s="1320"/>
      <c r="M175" s="1320"/>
      <c r="N175" s="1320"/>
      <c r="O175" s="1320"/>
      <c r="P175" s="1320"/>
      <c r="Q175" s="1320"/>
      <c r="R175" s="1320"/>
      <c r="S175" s="1320"/>
      <c r="T175" s="1320"/>
      <c r="U175" s="1320"/>
      <c r="V175" s="1320"/>
      <c r="W175" s="1320"/>
      <c r="X175" s="1320"/>
      <c r="Y175" s="1320"/>
      <c r="Z175" s="1320"/>
      <c r="AA175" s="1320"/>
      <c r="AB175" s="1320"/>
      <c r="AC175" s="1328"/>
      <c r="AE175" s="1320"/>
      <c r="AF175" s="1320"/>
      <c r="AH175" s="1336"/>
      <c r="AI175" s="1320"/>
      <c r="AK175" s="1320"/>
      <c r="AL175" s="1320"/>
      <c r="AN175" s="1320"/>
      <c r="AP175" s="1336"/>
      <c r="AQ175" s="1336"/>
    </row>
    <row r="176" spans="1:58" x14ac:dyDescent="0.15">
      <c r="A176" s="1320"/>
      <c r="B176" s="1320"/>
      <c r="C176" s="1320"/>
      <c r="D176" s="1320"/>
      <c r="E176" s="1320"/>
      <c r="F176" s="1320"/>
      <c r="G176" s="1320"/>
      <c r="H176" s="1320"/>
      <c r="I176" s="1320"/>
      <c r="J176" s="1320"/>
      <c r="K176" s="1320"/>
      <c r="L176" s="1320"/>
      <c r="M176" s="1320"/>
      <c r="N176" s="1320"/>
      <c r="O176" s="1320"/>
      <c r="P176" s="1320"/>
      <c r="Q176" s="1320"/>
      <c r="R176" s="1320"/>
      <c r="S176" s="1320"/>
      <c r="T176" s="1320"/>
      <c r="U176" s="1320"/>
      <c r="V176" s="1320"/>
      <c r="W176" s="1320"/>
      <c r="X176" s="1320"/>
      <c r="Y176" s="1320"/>
      <c r="Z176" s="1320"/>
      <c r="AA176" s="1320"/>
      <c r="AB176" s="1320"/>
      <c r="AC176" s="1328"/>
      <c r="AE176" s="1320"/>
      <c r="AF176" s="1320"/>
      <c r="AH176" s="1336"/>
      <c r="AI176" s="1320"/>
      <c r="AK176" s="1320"/>
      <c r="AL176" s="1320"/>
      <c r="AN176" s="1320"/>
      <c r="AP176" s="1336"/>
      <c r="AQ176" s="1336"/>
    </row>
    <row r="177" spans="1:41" s="1336" customFormat="1" x14ac:dyDescent="0.15">
      <c r="A177" s="1320"/>
      <c r="B177" s="1320"/>
      <c r="C177" s="1320"/>
      <c r="D177" s="1320"/>
      <c r="E177" s="1320"/>
      <c r="F177" s="1320"/>
      <c r="G177" s="1320"/>
      <c r="H177" s="1320"/>
      <c r="I177" s="1320"/>
      <c r="J177" s="1320"/>
      <c r="K177" s="1320"/>
      <c r="L177" s="1320"/>
      <c r="M177" s="1320"/>
      <c r="N177" s="1320"/>
      <c r="O177" s="1320"/>
      <c r="P177" s="1320"/>
      <c r="Q177" s="1320"/>
      <c r="R177" s="1320"/>
      <c r="S177" s="1320"/>
      <c r="T177" s="1320"/>
      <c r="U177" s="1320"/>
      <c r="V177" s="1320"/>
      <c r="W177" s="1320"/>
      <c r="X177" s="1320"/>
      <c r="Y177" s="1320"/>
      <c r="Z177" s="1320"/>
      <c r="AA177" s="1320"/>
      <c r="AB177" s="1320"/>
      <c r="AC177" s="1328"/>
      <c r="AD177" s="1328"/>
      <c r="AE177" s="1320"/>
      <c r="AF177" s="1320"/>
      <c r="AG177" s="1328"/>
      <c r="AI177" s="1320"/>
      <c r="AJ177" s="1328"/>
      <c r="AK177" s="1320"/>
      <c r="AL177" s="1320"/>
      <c r="AM177" s="1320"/>
      <c r="AN177" s="1320"/>
      <c r="AO177" s="1328"/>
    </row>
    <row r="178" spans="1:41" s="1336" customFormat="1" x14ac:dyDescent="0.15">
      <c r="A178" s="1320"/>
      <c r="B178" s="1320"/>
      <c r="C178" s="1320"/>
      <c r="D178" s="1320"/>
      <c r="E178" s="1320"/>
      <c r="F178" s="1320"/>
      <c r="G178" s="1320"/>
      <c r="H178" s="1320"/>
      <c r="I178" s="1320"/>
      <c r="J178" s="1320"/>
      <c r="K178" s="1320"/>
      <c r="L178" s="1320"/>
      <c r="M178" s="1320"/>
      <c r="N178" s="1320"/>
      <c r="O178" s="1320"/>
      <c r="P178" s="1320"/>
      <c r="Q178" s="1320"/>
      <c r="R178" s="1320"/>
      <c r="S178" s="1320"/>
      <c r="T178" s="1320"/>
      <c r="U178" s="1320"/>
      <c r="V178" s="1320"/>
      <c r="W178" s="1320"/>
      <c r="X178" s="1320"/>
      <c r="Y178" s="1320"/>
      <c r="Z178" s="1320"/>
      <c r="AA178" s="1320"/>
      <c r="AB178" s="1320"/>
      <c r="AC178" s="1328"/>
      <c r="AD178" s="1328"/>
      <c r="AE178" s="1320"/>
      <c r="AF178" s="1320"/>
      <c r="AG178" s="1328"/>
      <c r="AI178" s="1320"/>
      <c r="AJ178" s="1328"/>
      <c r="AK178" s="1320"/>
      <c r="AL178" s="1320"/>
      <c r="AM178" s="1320"/>
      <c r="AN178" s="1320"/>
      <c r="AO178" s="1328"/>
    </row>
    <row r="179" spans="1:41" s="1336" customFormat="1" x14ac:dyDescent="0.15">
      <c r="A179" s="1320"/>
      <c r="B179" s="1320"/>
      <c r="C179" s="1320"/>
      <c r="D179" s="1320"/>
      <c r="E179" s="1320"/>
      <c r="F179" s="1320"/>
      <c r="G179" s="1320"/>
      <c r="H179" s="1320"/>
      <c r="I179" s="1320"/>
      <c r="J179" s="1320"/>
      <c r="K179" s="1320"/>
      <c r="L179" s="1320"/>
      <c r="M179" s="1320"/>
      <c r="N179" s="1320"/>
      <c r="O179" s="1320"/>
      <c r="P179" s="1320"/>
      <c r="Q179" s="1320"/>
      <c r="R179" s="1320"/>
      <c r="S179" s="1320"/>
      <c r="T179" s="1320"/>
      <c r="U179" s="1320"/>
      <c r="V179" s="1320"/>
      <c r="W179" s="1320"/>
      <c r="X179" s="1320"/>
      <c r="Y179" s="1320"/>
      <c r="Z179" s="1320"/>
      <c r="AA179" s="1320"/>
      <c r="AB179" s="1320"/>
      <c r="AC179" s="1328"/>
      <c r="AD179" s="1328"/>
      <c r="AE179" s="1320"/>
      <c r="AF179" s="1320"/>
      <c r="AG179" s="1328"/>
      <c r="AI179" s="1320"/>
      <c r="AJ179" s="1328"/>
      <c r="AK179" s="1320"/>
      <c r="AL179" s="1320"/>
      <c r="AM179" s="1320"/>
      <c r="AN179" s="1320"/>
      <c r="AO179" s="1328"/>
    </row>
    <row r="180" spans="1:41" s="1336" customFormat="1" x14ac:dyDescent="0.15">
      <c r="A180" s="1320"/>
      <c r="B180" s="1320"/>
      <c r="C180" s="1320"/>
      <c r="D180" s="1320"/>
      <c r="E180" s="1320"/>
      <c r="F180" s="1320"/>
      <c r="G180" s="1320"/>
      <c r="H180" s="1320"/>
      <c r="I180" s="1320"/>
      <c r="J180" s="1320"/>
      <c r="K180" s="1320"/>
      <c r="L180" s="1320"/>
      <c r="M180" s="1320"/>
      <c r="N180" s="1320"/>
      <c r="O180" s="1320"/>
      <c r="P180" s="1320"/>
      <c r="Q180" s="1320"/>
      <c r="R180" s="1320"/>
      <c r="S180" s="1320"/>
      <c r="T180" s="1320"/>
      <c r="U180" s="1320"/>
      <c r="V180" s="1320"/>
      <c r="W180" s="1320"/>
      <c r="X180" s="1320"/>
      <c r="Y180" s="1320"/>
      <c r="Z180" s="1320"/>
      <c r="AA180" s="1320"/>
      <c r="AB180" s="1320"/>
      <c r="AC180" s="1328"/>
      <c r="AD180" s="1328"/>
      <c r="AE180" s="1320"/>
      <c r="AF180" s="1320"/>
      <c r="AG180" s="1328"/>
      <c r="AI180" s="1320"/>
      <c r="AJ180" s="1328"/>
      <c r="AK180" s="1320"/>
      <c r="AL180" s="1320"/>
      <c r="AM180" s="1320"/>
      <c r="AN180" s="1320"/>
      <c r="AO180" s="1328"/>
    </row>
    <row r="181" spans="1:41" s="1336" customFormat="1" x14ac:dyDescent="0.15">
      <c r="A181" s="1320"/>
      <c r="B181" s="1320"/>
      <c r="C181" s="1320"/>
      <c r="D181" s="1320"/>
      <c r="E181" s="1320"/>
      <c r="F181" s="1320"/>
      <c r="G181" s="1320"/>
      <c r="H181" s="1320"/>
      <c r="I181" s="1320"/>
      <c r="J181" s="1320"/>
      <c r="K181" s="1320"/>
      <c r="L181" s="1320"/>
      <c r="M181" s="1320"/>
      <c r="N181" s="1320"/>
      <c r="O181" s="1320"/>
      <c r="P181" s="1320"/>
      <c r="Q181" s="1320"/>
      <c r="R181" s="1320"/>
      <c r="S181" s="1320"/>
      <c r="T181" s="1320"/>
      <c r="U181" s="1320"/>
      <c r="V181" s="1320"/>
      <c r="W181" s="1320"/>
      <c r="X181" s="1320"/>
      <c r="Y181" s="1320"/>
      <c r="Z181" s="1320"/>
      <c r="AA181" s="1320"/>
      <c r="AB181" s="1320"/>
      <c r="AC181" s="1328"/>
      <c r="AD181" s="1328"/>
      <c r="AE181" s="1320"/>
      <c r="AF181" s="1320"/>
      <c r="AG181" s="1328"/>
      <c r="AI181" s="1320"/>
      <c r="AJ181" s="1328"/>
      <c r="AK181" s="1320"/>
      <c r="AL181" s="1320"/>
      <c r="AM181" s="1320"/>
      <c r="AN181" s="1320"/>
      <c r="AO181" s="1328"/>
    </row>
    <row r="182" spans="1:41" s="1336" customFormat="1" x14ac:dyDescent="0.15">
      <c r="A182" s="1320"/>
      <c r="B182" s="1320"/>
      <c r="C182" s="1320"/>
      <c r="D182" s="1320"/>
      <c r="E182" s="1320"/>
      <c r="F182" s="1320"/>
      <c r="G182" s="1320"/>
      <c r="H182" s="1320"/>
      <c r="I182" s="1320"/>
      <c r="J182" s="1320"/>
      <c r="K182" s="1320"/>
      <c r="L182" s="1320"/>
      <c r="M182" s="1320"/>
      <c r="N182" s="1320"/>
      <c r="O182" s="1320"/>
      <c r="P182" s="1320"/>
      <c r="Q182" s="1320"/>
      <c r="R182" s="1320"/>
      <c r="S182" s="1320"/>
      <c r="T182" s="1320"/>
      <c r="U182" s="1320"/>
      <c r="V182" s="1320"/>
      <c r="W182" s="1320"/>
      <c r="X182" s="1320"/>
      <c r="Y182" s="1320"/>
      <c r="Z182" s="1320"/>
      <c r="AA182" s="1320"/>
      <c r="AB182" s="1320"/>
      <c r="AC182" s="1328"/>
      <c r="AD182" s="1328"/>
      <c r="AE182" s="1320"/>
      <c r="AF182" s="1320"/>
      <c r="AG182" s="1328"/>
      <c r="AI182" s="1320"/>
      <c r="AJ182" s="1328"/>
      <c r="AK182" s="1320"/>
      <c r="AL182" s="1320"/>
      <c r="AM182" s="1320"/>
      <c r="AN182" s="1320"/>
      <c r="AO182" s="1328"/>
    </row>
    <row r="183" spans="1:41" s="1336" customFormat="1" x14ac:dyDescent="0.15">
      <c r="A183" s="1320"/>
      <c r="B183" s="1320"/>
      <c r="C183" s="1320"/>
      <c r="D183" s="1320"/>
      <c r="E183" s="1320"/>
      <c r="F183" s="1320"/>
      <c r="G183" s="1320"/>
      <c r="H183" s="1320"/>
      <c r="I183" s="1320"/>
      <c r="J183" s="1320"/>
      <c r="K183" s="1320"/>
      <c r="L183" s="1320"/>
      <c r="M183" s="1320"/>
      <c r="N183" s="1320"/>
      <c r="O183" s="1320"/>
      <c r="P183" s="1320"/>
      <c r="Q183" s="1320"/>
      <c r="R183" s="1320"/>
      <c r="S183" s="1320"/>
      <c r="T183" s="1320"/>
      <c r="U183" s="1320"/>
      <c r="V183" s="1320"/>
      <c r="W183" s="1320"/>
      <c r="X183" s="1320"/>
      <c r="Y183" s="1320"/>
      <c r="Z183" s="1320"/>
      <c r="AA183" s="1320"/>
      <c r="AB183" s="1320"/>
      <c r="AC183" s="1328"/>
      <c r="AD183" s="1328"/>
      <c r="AE183" s="1320"/>
      <c r="AF183" s="1320"/>
      <c r="AG183" s="1328"/>
      <c r="AI183" s="1320"/>
      <c r="AJ183" s="1328"/>
      <c r="AK183" s="1320"/>
      <c r="AL183" s="1320"/>
      <c r="AM183" s="1320"/>
      <c r="AN183" s="1320"/>
      <c r="AO183" s="1328"/>
    </row>
    <row r="184" spans="1:41" s="1336" customFormat="1" x14ac:dyDescent="0.15">
      <c r="A184" s="1320"/>
      <c r="B184" s="1320"/>
      <c r="C184" s="1320"/>
      <c r="D184" s="1320"/>
      <c r="E184" s="1320"/>
      <c r="F184" s="1320"/>
      <c r="G184" s="1320"/>
      <c r="H184" s="1320"/>
      <c r="I184" s="1320"/>
      <c r="J184" s="1320"/>
      <c r="K184" s="1320"/>
      <c r="L184" s="1320"/>
      <c r="M184" s="1320"/>
      <c r="N184" s="1320"/>
      <c r="O184" s="1320"/>
      <c r="P184" s="1320"/>
      <c r="Q184" s="1320"/>
      <c r="R184" s="1320"/>
      <c r="S184" s="1320"/>
      <c r="T184" s="1320"/>
      <c r="U184" s="1320"/>
      <c r="V184" s="1320"/>
      <c r="W184" s="1320"/>
      <c r="X184" s="1320"/>
      <c r="Y184" s="1320"/>
      <c r="Z184" s="1320"/>
      <c r="AA184" s="1320"/>
      <c r="AB184" s="1320"/>
      <c r="AC184" s="1328"/>
      <c r="AD184" s="1328"/>
      <c r="AE184" s="1320"/>
      <c r="AF184" s="1320"/>
      <c r="AG184" s="1328"/>
      <c r="AI184" s="1320"/>
      <c r="AJ184" s="1328"/>
      <c r="AK184" s="1320"/>
      <c r="AL184" s="1320"/>
      <c r="AM184" s="1320"/>
      <c r="AN184" s="1320"/>
      <c r="AO184" s="1328"/>
    </row>
    <row r="185" spans="1:41" s="1336" customFormat="1" x14ac:dyDescent="0.15">
      <c r="A185" s="1320"/>
      <c r="B185" s="1320"/>
      <c r="C185" s="1320"/>
      <c r="D185" s="1320"/>
      <c r="E185" s="1320"/>
      <c r="F185" s="1320"/>
      <c r="G185" s="1320"/>
      <c r="H185" s="1320"/>
      <c r="I185" s="1320"/>
      <c r="J185" s="1320"/>
      <c r="K185" s="1320"/>
      <c r="L185" s="1320"/>
      <c r="M185" s="1320"/>
      <c r="N185" s="1320"/>
      <c r="O185" s="1320"/>
      <c r="P185" s="1320"/>
      <c r="Q185" s="1320"/>
      <c r="R185" s="1320"/>
      <c r="S185" s="1320"/>
      <c r="T185" s="1320"/>
      <c r="U185" s="1320"/>
      <c r="V185" s="1320"/>
      <c r="W185" s="1320"/>
      <c r="X185" s="1320"/>
      <c r="Y185" s="1320"/>
      <c r="Z185" s="1320"/>
      <c r="AA185" s="1320"/>
      <c r="AB185" s="1320"/>
      <c r="AC185" s="1328"/>
      <c r="AD185" s="1328"/>
      <c r="AE185" s="1320"/>
      <c r="AF185" s="1320"/>
      <c r="AG185" s="1328"/>
      <c r="AI185" s="1320"/>
      <c r="AJ185" s="1328"/>
      <c r="AK185" s="1320"/>
      <c r="AL185" s="1320"/>
      <c r="AM185" s="1320"/>
      <c r="AN185" s="1320"/>
      <c r="AO185" s="1328"/>
    </row>
    <row r="186" spans="1:41" s="1336" customFormat="1" x14ac:dyDescent="0.15">
      <c r="A186" s="1320"/>
      <c r="B186" s="1320"/>
      <c r="C186" s="1320"/>
      <c r="D186" s="1320"/>
      <c r="E186" s="1320"/>
      <c r="F186" s="1320"/>
      <c r="G186" s="1320"/>
      <c r="H186" s="1320"/>
      <c r="I186" s="1320"/>
      <c r="J186" s="1320"/>
      <c r="K186" s="1320"/>
      <c r="L186" s="1320"/>
      <c r="M186" s="1320"/>
      <c r="N186" s="1320"/>
      <c r="O186" s="1320"/>
      <c r="P186" s="1320"/>
      <c r="Q186" s="1320"/>
      <c r="R186" s="1320"/>
      <c r="S186" s="1320"/>
      <c r="T186" s="1320"/>
      <c r="U186" s="1320"/>
      <c r="V186" s="1320"/>
      <c r="W186" s="1320"/>
      <c r="X186" s="1320"/>
      <c r="Y186" s="1320"/>
      <c r="Z186" s="1320"/>
      <c r="AA186" s="1320"/>
      <c r="AB186" s="1320"/>
      <c r="AC186" s="1328"/>
      <c r="AD186" s="1328"/>
      <c r="AE186" s="1320"/>
      <c r="AF186" s="1320"/>
      <c r="AG186" s="1328"/>
      <c r="AI186" s="1320"/>
      <c r="AJ186" s="1328"/>
      <c r="AK186" s="1320"/>
      <c r="AL186" s="1320"/>
      <c r="AM186" s="1320"/>
      <c r="AN186" s="1320"/>
      <c r="AO186" s="1328"/>
    </row>
    <row r="187" spans="1:41" s="1336" customFormat="1" x14ac:dyDescent="0.15">
      <c r="A187" s="1320"/>
      <c r="B187" s="1320"/>
      <c r="C187" s="1320"/>
      <c r="D187" s="1320"/>
      <c r="E187" s="1320"/>
      <c r="F187" s="1320"/>
      <c r="G187" s="1320"/>
      <c r="H187" s="1320"/>
      <c r="I187" s="1320"/>
      <c r="J187" s="1320"/>
      <c r="K187" s="1320"/>
      <c r="L187" s="1320"/>
      <c r="M187" s="1320"/>
      <c r="N187" s="1320"/>
      <c r="O187" s="1320"/>
      <c r="P187" s="1320"/>
      <c r="Q187" s="1320"/>
      <c r="R187" s="1320"/>
      <c r="S187" s="1320"/>
      <c r="T187" s="1320"/>
      <c r="U187" s="1320"/>
      <c r="V187" s="1320"/>
      <c r="W187" s="1320"/>
      <c r="X187" s="1320"/>
      <c r="Y187" s="1320"/>
      <c r="Z187" s="1320"/>
      <c r="AA187" s="1320"/>
      <c r="AB187" s="1320"/>
      <c r="AC187" s="1328"/>
      <c r="AD187" s="1328"/>
      <c r="AE187" s="1320"/>
      <c r="AF187" s="1320"/>
      <c r="AG187" s="1328"/>
      <c r="AI187" s="1320"/>
      <c r="AJ187" s="1328"/>
      <c r="AK187" s="1320"/>
      <c r="AL187" s="1320"/>
      <c r="AM187" s="1320"/>
      <c r="AN187" s="1320"/>
      <c r="AO187" s="1328"/>
    </row>
    <row r="188" spans="1:41" s="1336" customFormat="1" x14ac:dyDescent="0.15">
      <c r="A188" s="1320"/>
      <c r="B188" s="1320"/>
      <c r="C188" s="1320"/>
      <c r="D188" s="1320"/>
      <c r="E188" s="1320"/>
      <c r="F188" s="1320"/>
      <c r="G188" s="1320"/>
      <c r="H188" s="1320"/>
      <c r="I188" s="1320"/>
      <c r="J188" s="1320"/>
      <c r="K188" s="1320"/>
      <c r="L188" s="1320"/>
      <c r="M188" s="1320"/>
      <c r="N188" s="1320"/>
      <c r="O188" s="1320"/>
      <c r="P188" s="1320"/>
      <c r="Q188" s="1320"/>
      <c r="R188" s="1320"/>
      <c r="S188" s="1320"/>
      <c r="T188" s="1320"/>
      <c r="U188" s="1320"/>
      <c r="V188" s="1320"/>
      <c r="W188" s="1320"/>
      <c r="X188" s="1320"/>
      <c r="Y188" s="1320"/>
      <c r="Z188" s="1320"/>
      <c r="AA188" s="1320"/>
      <c r="AB188" s="1320"/>
      <c r="AC188" s="1328"/>
      <c r="AD188" s="1328"/>
      <c r="AE188" s="1320"/>
      <c r="AF188" s="1320"/>
      <c r="AG188" s="1328"/>
      <c r="AI188" s="1320"/>
      <c r="AJ188" s="1328"/>
      <c r="AK188" s="1320"/>
      <c r="AL188" s="1320"/>
      <c r="AM188" s="1320"/>
      <c r="AN188" s="1320"/>
      <c r="AO188" s="1328"/>
    </row>
    <row r="189" spans="1:41" s="1336" customFormat="1" x14ac:dyDescent="0.15">
      <c r="A189" s="1320"/>
      <c r="B189" s="1320"/>
      <c r="C189" s="1320"/>
      <c r="D189" s="1320"/>
      <c r="E189" s="1320"/>
      <c r="F189" s="1320"/>
      <c r="G189" s="1320"/>
      <c r="H189" s="1320"/>
      <c r="I189" s="1320"/>
      <c r="J189" s="1320"/>
      <c r="K189" s="1320"/>
      <c r="L189" s="1320"/>
      <c r="M189" s="1320"/>
      <c r="N189" s="1320"/>
      <c r="O189" s="1320"/>
      <c r="P189" s="1320"/>
      <c r="Q189" s="1320"/>
      <c r="R189" s="1320"/>
      <c r="S189" s="1320"/>
      <c r="T189" s="1320"/>
      <c r="U189" s="1320"/>
      <c r="V189" s="1320"/>
      <c r="W189" s="1320"/>
      <c r="X189" s="1320"/>
      <c r="Y189" s="1320"/>
      <c r="Z189" s="1320"/>
      <c r="AA189" s="1320"/>
      <c r="AB189" s="1320"/>
      <c r="AC189" s="1328"/>
      <c r="AD189" s="1328"/>
      <c r="AE189" s="1320"/>
      <c r="AF189" s="1320"/>
      <c r="AG189" s="1328"/>
      <c r="AI189" s="1320"/>
      <c r="AJ189" s="1328"/>
      <c r="AK189" s="1320"/>
      <c r="AL189" s="1320"/>
      <c r="AM189" s="1320"/>
      <c r="AN189" s="1320"/>
      <c r="AO189" s="1328"/>
    </row>
    <row r="190" spans="1:41" s="1336" customFormat="1" x14ac:dyDescent="0.15">
      <c r="A190" s="1320"/>
      <c r="B190" s="1320"/>
      <c r="C190" s="1320"/>
      <c r="D190" s="1320"/>
      <c r="E190" s="1320"/>
      <c r="F190" s="1320"/>
      <c r="G190" s="1320"/>
      <c r="H190" s="1320"/>
      <c r="I190" s="1320"/>
      <c r="J190" s="1320"/>
      <c r="K190" s="1320"/>
      <c r="L190" s="1320"/>
      <c r="M190" s="1320"/>
      <c r="N190" s="1320"/>
      <c r="O190" s="1320"/>
      <c r="P190" s="1320"/>
      <c r="Q190" s="1320"/>
      <c r="R190" s="1320"/>
      <c r="S190" s="1320"/>
      <c r="T190" s="1320"/>
      <c r="U190" s="1320"/>
      <c r="V190" s="1320"/>
      <c r="W190" s="1320"/>
      <c r="X190" s="1320"/>
      <c r="Y190" s="1320"/>
      <c r="Z190" s="1320"/>
      <c r="AA190" s="1320"/>
      <c r="AB190" s="1320"/>
      <c r="AC190" s="1328"/>
      <c r="AD190" s="1328"/>
      <c r="AE190" s="1320"/>
      <c r="AF190" s="1320"/>
      <c r="AG190" s="1328"/>
      <c r="AI190" s="1320"/>
      <c r="AJ190" s="1328"/>
      <c r="AK190" s="1320"/>
      <c r="AL190" s="1320"/>
      <c r="AM190" s="1320"/>
      <c r="AN190" s="1320"/>
      <c r="AO190" s="1328"/>
    </row>
    <row r="191" spans="1:41" s="1336" customFormat="1" x14ac:dyDescent="0.15">
      <c r="A191" s="1320"/>
      <c r="B191" s="1320"/>
      <c r="C191" s="1320"/>
      <c r="D191" s="1320"/>
      <c r="E191" s="1320"/>
      <c r="F191" s="1320"/>
      <c r="G191" s="1320"/>
      <c r="H191" s="1320"/>
      <c r="I191" s="1320"/>
      <c r="J191" s="1320"/>
      <c r="K191" s="1320"/>
      <c r="L191" s="1320"/>
      <c r="M191" s="1320"/>
      <c r="N191" s="1320"/>
      <c r="O191" s="1320"/>
      <c r="P191" s="1320"/>
      <c r="Q191" s="1320"/>
      <c r="R191" s="1320"/>
      <c r="S191" s="1320"/>
      <c r="T191" s="1320"/>
      <c r="U191" s="1320"/>
      <c r="V191" s="1320"/>
      <c r="W191" s="1320"/>
      <c r="X191" s="1320"/>
      <c r="Y191" s="1320"/>
      <c r="Z191" s="1320"/>
      <c r="AA191" s="1320"/>
      <c r="AB191" s="1320"/>
      <c r="AC191" s="1328"/>
      <c r="AD191" s="1328"/>
      <c r="AE191" s="1320"/>
      <c r="AF191" s="1320"/>
      <c r="AG191" s="1328"/>
      <c r="AI191" s="1320"/>
      <c r="AJ191" s="1328"/>
      <c r="AK191" s="1320"/>
      <c r="AL191" s="1320"/>
      <c r="AM191" s="1320"/>
      <c r="AN191" s="1320"/>
      <c r="AO191" s="1328"/>
    </row>
    <row r="192" spans="1:41" s="1336" customFormat="1" x14ac:dyDescent="0.15">
      <c r="A192" s="1320"/>
      <c r="B192" s="1320"/>
      <c r="C192" s="1320"/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P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  <c r="AA192" s="1320"/>
      <c r="AB192" s="1320"/>
      <c r="AC192" s="1328"/>
      <c r="AD192" s="1328"/>
      <c r="AE192" s="1320"/>
      <c r="AF192" s="1320"/>
      <c r="AG192" s="1328"/>
      <c r="AI192" s="1320"/>
      <c r="AJ192" s="1328"/>
      <c r="AK192" s="1320"/>
      <c r="AL192" s="1320"/>
      <c r="AM192" s="1320"/>
      <c r="AN192" s="1320"/>
      <c r="AO192" s="1328"/>
    </row>
    <row r="193" spans="1:80" s="1336" customFormat="1" x14ac:dyDescent="0.15">
      <c r="A193" s="1320"/>
      <c r="B193" s="1320"/>
      <c r="C193" s="1320"/>
      <c r="D193" s="1320"/>
      <c r="E193" s="1320"/>
      <c r="F193" s="1320"/>
      <c r="G193" s="1320"/>
      <c r="H193" s="1320"/>
      <c r="I193" s="1320"/>
      <c r="J193" s="1320"/>
      <c r="K193" s="1320"/>
      <c r="L193" s="1320"/>
      <c r="M193" s="1320"/>
      <c r="N193" s="1320"/>
      <c r="O193" s="1320"/>
      <c r="P193" s="1320"/>
      <c r="Q193" s="1320"/>
      <c r="R193" s="1320"/>
      <c r="S193" s="1320"/>
      <c r="T193" s="1320"/>
      <c r="U193" s="1320"/>
      <c r="V193" s="1320"/>
      <c r="W193" s="1320"/>
      <c r="X193" s="1320"/>
      <c r="Y193" s="1320"/>
      <c r="Z193" s="1320"/>
      <c r="AA193" s="1320"/>
      <c r="AB193" s="1320"/>
      <c r="AC193" s="1328"/>
      <c r="AD193" s="1328"/>
      <c r="AE193" s="1320"/>
      <c r="AF193" s="1320"/>
      <c r="AG193" s="1328"/>
      <c r="AI193" s="1320"/>
      <c r="AJ193" s="1328"/>
      <c r="AK193" s="1320"/>
      <c r="AL193" s="1320"/>
      <c r="AM193" s="1320"/>
      <c r="AN193" s="1320"/>
      <c r="AO193" s="1328"/>
    </row>
    <row r="194" spans="1:80" s="1336" customFormat="1" x14ac:dyDescent="0.15">
      <c r="A194" s="1320"/>
      <c r="B194" s="1320"/>
      <c r="C194" s="1320"/>
      <c r="D194" s="1320"/>
      <c r="E194" s="1320"/>
      <c r="F194" s="1320"/>
      <c r="G194" s="1320"/>
      <c r="H194" s="1320"/>
      <c r="I194" s="1320"/>
      <c r="J194" s="1320"/>
      <c r="K194" s="1320"/>
      <c r="L194" s="1320"/>
      <c r="M194" s="1320"/>
      <c r="N194" s="1320"/>
      <c r="O194" s="1320"/>
      <c r="P194" s="1320"/>
      <c r="Q194" s="1320"/>
      <c r="R194" s="1320"/>
      <c r="S194" s="1320"/>
      <c r="T194" s="1320"/>
      <c r="U194" s="1320"/>
      <c r="V194" s="1320"/>
      <c r="W194" s="1320"/>
      <c r="X194" s="1320"/>
      <c r="Y194" s="1320"/>
      <c r="Z194" s="1320"/>
      <c r="AA194" s="1320"/>
      <c r="AB194" s="1320"/>
      <c r="AC194" s="1328"/>
      <c r="AD194" s="1328"/>
      <c r="AE194" s="1320"/>
      <c r="AF194" s="1320"/>
      <c r="AG194" s="1328"/>
      <c r="AI194" s="1320"/>
      <c r="AJ194" s="1328"/>
      <c r="AK194" s="1320"/>
      <c r="AL194" s="1320"/>
      <c r="AM194" s="1320"/>
      <c r="AN194" s="1320"/>
      <c r="AO194" s="1328"/>
    </row>
    <row r="195" spans="1:80" s="1336" customFormat="1" x14ac:dyDescent="0.15">
      <c r="A195" s="1320"/>
      <c r="B195" s="1320"/>
      <c r="C195" s="1320"/>
      <c r="D195" s="1320"/>
      <c r="E195" s="1320"/>
      <c r="F195" s="1320"/>
      <c r="G195" s="1320"/>
      <c r="H195" s="1320"/>
      <c r="I195" s="1320"/>
      <c r="J195" s="1320"/>
      <c r="K195" s="1320"/>
      <c r="L195" s="1320"/>
      <c r="M195" s="1320"/>
      <c r="N195" s="1320"/>
      <c r="O195" s="1320"/>
      <c r="P195" s="1320"/>
      <c r="Q195" s="1320"/>
      <c r="R195" s="1320"/>
      <c r="S195" s="1320"/>
      <c r="T195" s="1320"/>
      <c r="U195" s="1320"/>
      <c r="V195" s="1320"/>
      <c r="W195" s="1320"/>
      <c r="X195" s="1320"/>
      <c r="Y195" s="1320"/>
      <c r="Z195" s="1320"/>
      <c r="AA195" s="1320"/>
      <c r="AB195" s="1320"/>
      <c r="AC195" s="1328"/>
      <c r="AD195" s="1328"/>
      <c r="AE195" s="1320"/>
      <c r="AF195" s="1320"/>
      <c r="AG195" s="1328"/>
      <c r="AI195" s="1320"/>
      <c r="AJ195" s="1328"/>
      <c r="AK195" s="1320"/>
      <c r="AL195" s="1320"/>
      <c r="AM195" s="1320"/>
      <c r="AN195" s="1320"/>
      <c r="AO195" s="1328"/>
    </row>
    <row r="196" spans="1:80" s="1336" customFormat="1" x14ac:dyDescent="0.15">
      <c r="A196" s="1320"/>
      <c r="B196" s="1320"/>
      <c r="C196" s="1320"/>
      <c r="D196" s="1320"/>
      <c r="E196" s="1320"/>
      <c r="F196" s="1320"/>
      <c r="G196" s="1320"/>
      <c r="H196" s="1320"/>
      <c r="I196" s="1320"/>
      <c r="J196" s="1320"/>
      <c r="K196" s="1320"/>
      <c r="L196" s="1320"/>
      <c r="M196" s="1320"/>
      <c r="N196" s="1320"/>
      <c r="O196" s="1320"/>
      <c r="P196" s="1320"/>
      <c r="Q196" s="1320"/>
      <c r="R196" s="1320"/>
      <c r="S196" s="1320"/>
      <c r="T196" s="1320"/>
      <c r="U196" s="1320"/>
      <c r="V196" s="1320"/>
      <c r="W196" s="1320"/>
      <c r="X196" s="1320"/>
      <c r="Y196" s="1320"/>
      <c r="Z196" s="1320"/>
      <c r="AA196" s="1320"/>
      <c r="AB196" s="1320"/>
      <c r="AC196" s="1328"/>
      <c r="AD196" s="1328"/>
      <c r="AE196" s="1320"/>
      <c r="AF196" s="1320"/>
      <c r="AG196" s="1328"/>
      <c r="AI196" s="1320"/>
      <c r="AJ196" s="1328"/>
      <c r="AK196" s="1320"/>
      <c r="AL196" s="1320"/>
      <c r="AM196" s="1320"/>
      <c r="AN196" s="1320"/>
      <c r="AO196" s="1328"/>
    </row>
    <row r="197" spans="1:80" s="1336" customFormat="1" x14ac:dyDescent="0.15">
      <c r="A197" s="1320"/>
      <c r="B197" s="1320"/>
      <c r="C197" s="1320"/>
      <c r="D197" s="1320"/>
      <c r="E197" s="1320"/>
      <c r="F197" s="1320"/>
      <c r="G197" s="1320"/>
      <c r="H197" s="1320"/>
      <c r="I197" s="1320"/>
      <c r="J197" s="1320"/>
      <c r="K197" s="1320"/>
      <c r="L197" s="1320"/>
      <c r="M197" s="1320"/>
      <c r="N197" s="1320"/>
      <c r="O197" s="1320"/>
      <c r="P197" s="1320"/>
      <c r="Q197" s="1320"/>
      <c r="R197" s="1320"/>
      <c r="S197" s="1320"/>
      <c r="T197" s="1320"/>
      <c r="U197" s="1320"/>
      <c r="V197" s="1320"/>
      <c r="W197" s="1320"/>
      <c r="X197" s="1320"/>
      <c r="Y197" s="1320"/>
      <c r="Z197" s="1320"/>
      <c r="AA197" s="1320"/>
      <c r="AB197" s="1320"/>
      <c r="AC197" s="1328"/>
      <c r="AD197" s="1328"/>
      <c r="AE197" s="1320"/>
      <c r="AF197" s="1320"/>
      <c r="AG197" s="1328"/>
      <c r="AI197" s="1320"/>
      <c r="AJ197" s="1328"/>
      <c r="AK197" s="1320"/>
      <c r="AL197" s="1320"/>
      <c r="AM197" s="1320"/>
      <c r="AN197" s="1320"/>
      <c r="AO197" s="1328"/>
    </row>
    <row r="198" spans="1:80" s="1336" customFormat="1" x14ac:dyDescent="0.15">
      <c r="A198" s="1320"/>
      <c r="B198" s="1320"/>
      <c r="C198" s="1320"/>
      <c r="D198" s="1320"/>
      <c r="E198" s="1320"/>
      <c r="F198" s="1320"/>
      <c r="G198" s="1320"/>
      <c r="H198" s="1320"/>
      <c r="I198" s="1320"/>
      <c r="J198" s="1320"/>
      <c r="K198" s="1320"/>
      <c r="L198" s="1320"/>
      <c r="M198" s="1320"/>
      <c r="N198" s="1320"/>
      <c r="O198" s="1320"/>
      <c r="P198" s="1320"/>
      <c r="Q198" s="1320"/>
      <c r="R198" s="1320"/>
      <c r="S198" s="1320"/>
      <c r="T198" s="1320"/>
      <c r="U198" s="1320"/>
      <c r="V198" s="1320"/>
      <c r="W198" s="1320"/>
      <c r="X198" s="1320"/>
      <c r="Y198" s="1320"/>
      <c r="Z198" s="1320"/>
      <c r="AA198" s="1320"/>
      <c r="AB198" s="1320"/>
      <c r="AC198" s="1328"/>
      <c r="AD198" s="1328"/>
      <c r="AE198" s="1320"/>
      <c r="AF198" s="1320"/>
      <c r="AG198" s="1328"/>
      <c r="AI198" s="1320"/>
      <c r="AJ198" s="1328"/>
      <c r="AK198" s="1320"/>
      <c r="AL198" s="1320"/>
      <c r="AM198" s="1320"/>
      <c r="AN198" s="1320"/>
      <c r="AO198" s="1328"/>
    </row>
    <row r="199" spans="1:80" s="1336" customFormat="1" x14ac:dyDescent="0.15">
      <c r="A199" s="1320"/>
      <c r="B199" s="1320"/>
      <c r="C199" s="1320"/>
      <c r="D199" s="1320"/>
      <c r="E199" s="1320"/>
      <c r="F199" s="1320"/>
      <c r="G199" s="1320"/>
      <c r="H199" s="1320"/>
      <c r="I199" s="1320"/>
      <c r="J199" s="1320"/>
      <c r="K199" s="1320"/>
      <c r="L199" s="1320"/>
      <c r="M199" s="1320"/>
      <c r="N199" s="1320"/>
      <c r="O199" s="1320"/>
      <c r="P199" s="1320"/>
      <c r="Q199" s="1320"/>
      <c r="R199" s="1320"/>
      <c r="S199" s="1320"/>
      <c r="T199" s="1320"/>
      <c r="U199" s="1320"/>
      <c r="V199" s="1320"/>
      <c r="W199" s="1320"/>
      <c r="X199" s="1320"/>
      <c r="Y199" s="1320"/>
      <c r="Z199" s="1320"/>
      <c r="AA199" s="1320"/>
      <c r="AB199" s="1320"/>
      <c r="AC199" s="1328"/>
      <c r="AD199" s="1328"/>
      <c r="AE199" s="1320"/>
      <c r="AF199" s="1320"/>
      <c r="AG199" s="1328"/>
      <c r="AI199" s="1320"/>
      <c r="AJ199" s="1328"/>
      <c r="AK199" s="1320"/>
      <c r="AL199" s="1320"/>
      <c r="AM199" s="1320"/>
      <c r="AN199" s="1320"/>
      <c r="AO199" s="1328"/>
    </row>
    <row r="200" spans="1:80" s="1336" customFormat="1" hidden="1" x14ac:dyDescent="0.15">
      <c r="A200" s="1462">
        <f>SUM(A6:AQ111)</f>
        <v>62336</v>
      </c>
      <c r="B200" s="1320"/>
      <c r="C200" s="1320"/>
      <c r="D200" s="1320"/>
      <c r="E200" s="1320"/>
      <c r="F200" s="1320"/>
      <c r="G200" s="1320"/>
      <c r="H200" s="1320"/>
      <c r="I200" s="1320"/>
      <c r="J200" s="1320"/>
      <c r="K200" s="1320"/>
      <c r="L200" s="1320"/>
      <c r="M200" s="1320"/>
      <c r="N200" s="1320"/>
      <c r="O200" s="1320"/>
      <c r="P200" s="1320"/>
      <c r="Q200" s="1320"/>
      <c r="R200" s="1320"/>
      <c r="S200" s="1320"/>
      <c r="T200" s="1320"/>
      <c r="U200" s="1320"/>
      <c r="V200" s="1320"/>
      <c r="W200" s="1320"/>
      <c r="X200" s="1320"/>
      <c r="Y200" s="1320"/>
      <c r="Z200" s="1320"/>
      <c r="AA200" s="1320"/>
      <c r="AB200" s="1320"/>
      <c r="AC200" s="1328"/>
      <c r="AD200" s="1328"/>
      <c r="AE200" s="1320"/>
      <c r="AF200" s="1320"/>
      <c r="AG200" s="1328"/>
      <c r="AI200" s="1320"/>
      <c r="AJ200" s="1328"/>
      <c r="AK200" s="1320"/>
      <c r="AL200" s="1320"/>
      <c r="AM200" s="1320"/>
      <c r="AN200" s="1320"/>
      <c r="AO200" s="1328"/>
      <c r="CB200" s="1461">
        <v>0</v>
      </c>
    </row>
    <row r="201" spans="1:80" s="1336" customFormat="1" x14ac:dyDescent="0.15">
      <c r="A201" s="1320"/>
      <c r="B201" s="1320"/>
      <c r="C201" s="1320"/>
      <c r="D201" s="1320"/>
      <c r="E201" s="1320"/>
      <c r="F201" s="1320"/>
      <c r="G201" s="1320"/>
      <c r="H201" s="1320"/>
      <c r="I201" s="1320"/>
      <c r="J201" s="1320"/>
      <c r="K201" s="1320"/>
      <c r="L201" s="1320"/>
      <c r="M201" s="1320"/>
      <c r="N201" s="1320"/>
      <c r="O201" s="1320"/>
      <c r="P201" s="1320"/>
      <c r="Q201" s="1320"/>
      <c r="R201" s="1320"/>
      <c r="S201" s="1320"/>
      <c r="T201" s="1320"/>
      <c r="U201" s="1320"/>
      <c r="V201" s="1320"/>
      <c r="W201" s="1320"/>
      <c r="X201" s="1320"/>
      <c r="Y201" s="1320"/>
      <c r="Z201" s="1320"/>
      <c r="AA201" s="1320"/>
      <c r="AB201" s="1320"/>
      <c r="AC201" s="1328"/>
      <c r="AD201" s="1328"/>
      <c r="AE201" s="1320"/>
      <c r="AF201" s="1320"/>
      <c r="AG201" s="1328"/>
      <c r="AI201" s="1320"/>
      <c r="AJ201" s="1328"/>
      <c r="AK201" s="1320"/>
      <c r="AL201" s="1320"/>
      <c r="AM201" s="1320"/>
      <c r="AN201" s="1320"/>
      <c r="AO201" s="1328"/>
    </row>
    <row r="202" spans="1:80" s="1336" customFormat="1" x14ac:dyDescent="0.15">
      <c r="A202" s="1320"/>
      <c r="B202" s="1320"/>
      <c r="C202" s="1320"/>
      <c r="D202" s="1320"/>
      <c r="E202" s="1320"/>
      <c r="F202" s="1320"/>
      <c r="G202" s="1320"/>
      <c r="H202" s="1320"/>
      <c r="I202" s="1320"/>
      <c r="J202" s="1320"/>
      <c r="K202" s="1320"/>
      <c r="L202" s="1320"/>
      <c r="M202" s="1320"/>
      <c r="N202" s="1320"/>
      <c r="O202" s="1320"/>
      <c r="P202" s="1320"/>
      <c r="Q202" s="1320"/>
      <c r="R202" s="1320"/>
      <c r="S202" s="1320"/>
      <c r="T202" s="1320"/>
      <c r="U202" s="1320"/>
      <c r="V202" s="1320"/>
      <c r="W202" s="1320"/>
      <c r="X202" s="1320"/>
      <c r="Y202" s="1320"/>
      <c r="Z202" s="1320"/>
      <c r="AA202" s="1320"/>
      <c r="AB202" s="1320"/>
      <c r="AC202" s="1328"/>
      <c r="AD202" s="1328"/>
      <c r="AE202" s="1320"/>
      <c r="AF202" s="1320"/>
      <c r="AG202" s="1328"/>
      <c r="AI202" s="1320"/>
      <c r="AJ202" s="1328"/>
      <c r="AK202" s="1320"/>
      <c r="AL202" s="1320"/>
      <c r="AM202" s="1320"/>
      <c r="AN202" s="1320"/>
      <c r="AO202" s="1328"/>
    </row>
    <row r="203" spans="1:80" s="1336" customFormat="1" x14ac:dyDescent="0.15">
      <c r="A203" s="1320"/>
      <c r="B203" s="1320"/>
      <c r="C203" s="1320"/>
      <c r="D203" s="1320"/>
      <c r="E203" s="1320"/>
      <c r="F203" s="1320"/>
      <c r="G203" s="1320"/>
      <c r="H203" s="1320"/>
      <c r="I203" s="1320"/>
      <c r="J203" s="1320"/>
      <c r="K203" s="1320"/>
      <c r="L203" s="1320"/>
      <c r="M203" s="1320"/>
      <c r="N203" s="1320"/>
      <c r="O203" s="1320"/>
      <c r="P203" s="1320"/>
      <c r="Q203" s="1320"/>
      <c r="R203" s="1320"/>
      <c r="S203" s="1320"/>
      <c r="T203" s="1320"/>
      <c r="U203" s="1320"/>
      <c r="V203" s="1320"/>
      <c r="W203" s="1320"/>
      <c r="X203" s="1320"/>
      <c r="Y203" s="1320"/>
      <c r="Z203" s="1320"/>
      <c r="AA203" s="1320"/>
      <c r="AB203" s="1320"/>
      <c r="AC203" s="1328"/>
      <c r="AD203" s="1328"/>
      <c r="AE203" s="1320"/>
      <c r="AF203" s="1320"/>
      <c r="AG203" s="1328"/>
      <c r="AI203" s="1320"/>
      <c r="AJ203" s="1328"/>
      <c r="AK203" s="1320"/>
      <c r="AL203" s="1320"/>
      <c r="AM203" s="1320"/>
      <c r="AN203" s="1320"/>
      <c r="AO203" s="1328"/>
    </row>
    <row r="204" spans="1:80" s="1336" customFormat="1" x14ac:dyDescent="0.15">
      <c r="A204" s="1320"/>
      <c r="B204" s="1320"/>
      <c r="C204" s="1320"/>
      <c r="D204" s="1320"/>
      <c r="E204" s="1320"/>
      <c r="F204" s="1320"/>
      <c r="G204" s="1320"/>
      <c r="H204" s="1320"/>
      <c r="I204" s="1320"/>
      <c r="J204" s="1320"/>
      <c r="K204" s="1320"/>
      <c r="L204" s="1320"/>
      <c r="M204" s="1320"/>
      <c r="N204" s="1320"/>
      <c r="O204" s="1320"/>
      <c r="P204" s="1320"/>
      <c r="Q204" s="1320"/>
      <c r="R204" s="1320"/>
      <c r="S204" s="1320"/>
      <c r="T204" s="1320"/>
      <c r="U204" s="1320"/>
      <c r="V204" s="1320"/>
      <c r="W204" s="1320"/>
      <c r="X204" s="1320"/>
      <c r="Y204" s="1320"/>
      <c r="Z204" s="1320"/>
      <c r="AA204" s="1320"/>
      <c r="AB204" s="1320"/>
      <c r="AC204" s="1328"/>
      <c r="AD204" s="1328"/>
      <c r="AE204" s="1320"/>
      <c r="AF204" s="1320"/>
      <c r="AG204" s="1328"/>
      <c r="AI204" s="1320"/>
      <c r="AJ204" s="1328"/>
      <c r="AK204" s="1320"/>
      <c r="AL204" s="1320"/>
      <c r="AM204" s="1320"/>
      <c r="AN204" s="1320"/>
      <c r="AO204" s="1328"/>
    </row>
    <row r="205" spans="1:80" s="1336" customFormat="1" x14ac:dyDescent="0.15">
      <c r="A205" s="1320"/>
      <c r="B205" s="1320"/>
      <c r="C205" s="1320"/>
      <c r="D205" s="1320"/>
      <c r="E205" s="1320"/>
      <c r="F205" s="1320"/>
      <c r="G205" s="1320"/>
      <c r="H205" s="1320"/>
      <c r="I205" s="1320"/>
      <c r="J205" s="1320"/>
      <c r="K205" s="1320"/>
      <c r="L205" s="1320"/>
      <c r="M205" s="1320"/>
      <c r="N205" s="1320"/>
      <c r="O205" s="1320"/>
      <c r="P205" s="1320"/>
      <c r="Q205" s="1320"/>
      <c r="R205" s="1320"/>
      <c r="S205" s="1320"/>
      <c r="T205" s="1320"/>
      <c r="U205" s="1320"/>
      <c r="V205" s="1320"/>
      <c r="W205" s="1320"/>
      <c r="X205" s="1320"/>
      <c r="Y205" s="1320"/>
      <c r="Z205" s="1320"/>
      <c r="AA205" s="1320"/>
      <c r="AB205" s="1320"/>
      <c r="AC205" s="1328"/>
      <c r="AD205" s="1328"/>
      <c r="AE205" s="1320"/>
      <c r="AF205" s="1320"/>
      <c r="AG205" s="1328"/>
      <c r="AI205" s="1320"/>
      <c r="AJ205" s="1328"/>
      <c r="AK205" s="1320"/>
      <c r="AL205" s="1320"/>
      <c r="AM205" s="1320"/>
      <c r="AN205" s="1320"/>
      <c r="AO205" s="1328"/>
    </row>
    <row r="206" spans="1:80" s="1336" customFormat="1" x14ac:dyDescent="0.15">
      <c r="A206" s="1320"/>
      <c r="B206" s="1320"/>
      <c r="C206" s="1320"/>
      <c r="D206" s="1320"/>
      <c r="E206" s="1320"/>
      <c r="F206" s="1320"/>
      <c r="G206" s="1320"/>
      <c r="H206" s="1320"/>
      <c r="I206" s="1320"/>
      <c r="J206" s="1320"/>
      <c r="K206" s="1320"/>
      <c r="L206" s="1320"/>
      <c r="M206" s="1320"/>
      <c r="N206" s="1320"/>
      <c r="O206" s="1320"/>
      <c r="P206" s="1320"/>
      <c r="Q206" s="1320"/>
      <c r="R206" s="1320"/>
      <c r="S206" s="1320"/>
      <c r="T206" s="1320"/>
      <c r="U206" s="1320"/>
      <c r="V206" s="1320"/>
      <c r="W206" s="1320"/>
      <c r="X206" s="1320"/>
      <c r="Y206" s="1320"/>
      <c r="Z206" s="1320"/>
      <c r="AA206" s="1320"/>
      <c r="AB206" s="1320"/>
      <c r="AC206" s="1328"/>
      <c r="AD206" s="1328"/>
      <c r="AE206" s="1320"/>
      <c r="AF206" s="1320"/>
      <c r="AG206" s="1328"/>
      <c r="AI206" s="1320"/>
      <c r="AJ206" s="1328"/>
      <c r="AK206" s="1320"/>
      <c r="AL206" s="1320"/>
      <c r="AM206" s="1320"/>
      <c r="AN206" s="1320"/>
      <c r="AO206" s="1328"/>
    </row>
    <row r="207" spans="1:80" s="1336" customFormat="1" x14ac:dyDescent="0.15">
      <c r="A207" s="1320"/>
      <c r="B207" s="1320"/>
      <c r="C207" s="1320"/>
      <c r="D207" s="1320"/>
      <c r="E207" s="1320"/>
      <c r="F207" s="1320"/>
      <c r="G207" s="1320"/>
      <c r="H207" s="1320"/>
      <c r="I207" s="1320"/>
      <c r="J207" s="1320"/>
      <c r="K207" s="1320"/>
      <c r="L207" s="1320"/>
      <c r="M207" s="1320"/>
      <c r="N207" s="1320"/>
      <c r="O207" s="1320"/>
      <c r="P207" s="1320"/>
      <c r="Q207" s="1320"/>
      <c r="R207" s="1320"/>
      <c r="S207" s="1320"/>
      <c r="T207" s="1320"/>
      <c r="U207" s="1320"/>
      <c r="V207" s="1320"/>
      <c r="W207" s="1320"/>
      <c r="X207" s="1320"/>
      <c r="Y207" s="1320"/>
      <c r="Z207" s="1320"/>
      <c r="AA207" s="1320"/>
      <c r="AB207" s="1320"/>
      <c r="AC207" s="1328"/>
      <c r="AD207" s="1328"/>
      <c r="AE207" s="1320"/>
      <c r="AF207" s="1320"/>
      <c r="AG207" s="1328"/>
      <c r="AI207" s="1320"/>
      <c r="AJ207" s="1328"/>
      <c r="AK207" s="1320"/>
      <c r="AL207" s="1320"/>
      <c r="AM207" s="1320"/>
      <c r="AN207" s="1320"/>
      <c r="AO207" s="1328"/>
    </row>
    <row r="208" spans="1:80" s="1336" customFormat="1" x14ac:dyDescent="0.15">
      <c r="A208" s="1320"/>
      <c r="B208" s="1320"/>
      <c r="C208" s="1320"/>
      <c r="D208" s="1320"/>
      <c r="E208" s="1320"/>
      <c r="F208" s="1320"/>
      <c r="G208" s="1320"/>
      <c r="H208" s="1320"/>
      <c r="I208" s="1320"/>
      <c r="J208" s="1320"/>
      <c r="K208" s="1320"/>
      <c r="L208" s="1320"/>
      <c r="M208" s="1320"/>
      <c r="N208" s="1320"/>
      <c r="O208" s="1320"/>
      <c r="P208" s="1320"/>
      <c r="Q208" s="1320"/>
      <c r="R208" s="1320"/>
      <c r="S208" s="1320"/>
      <c r="T208" s="1320"/>
      <c r="U208" s="1320"/>
      <c r="V208" s="1320"/>
      <c r="W208" s="1320"/>
      <c r="X208" s="1320"/>
      <c r="Y208" s="1320"/>
      <c r="Z208" s="1320"/>
      <c r="AA208" s="1320"/>
      <c r="AB208" s="1320"/>
      <c r="AC208" s="1328"/>
      <c r="AD208" s="1328"/>
      <c r="AE208" s="1320"/>
      <c r="AF208" s="1320"/>
      <c r="AG208" s="1328"/>
      <c r="AI208" s="1320"/>
      <c r="AJ208" s="1328"/>
      <c r="AK208" s="1320"/>
      <c r="AL208" s="1320"/>
      <c r="AM208" s="1320"/>
      <c r="AN208" s="1320"/>
      <c r="AO208" s="1328"/>
    </row>
    <row r="209" spans="1:41" s="1336" customFormat="1" x14ac:dyDescent="0.15">
      <c r="A209" s="1320"/>
      <c r="B209" s="1320"/>
      <c r="C209" s="1320"/>
      <c r="D209" s="1320"/>
      <c r="E209" s="1320"/>
      <c r="F209" s="1320"/>
      <c r="G209" s="1320"/>
      <c r="H209" s="1320"/>
      <c r="I209" s="1320"/>
      <c r="J209" s="1320"/>
      <c r="K209" s="1320"/>
      <c r="L209" s="1320"/>
      <c r="M209" s="1320"/>
      <c r="N209" s="1320"/>
      <c r="O209" s="1320"/>
      <c r="P209" s="1320"/>
      <c r="Q209" s="1320"/>
      <c r="R209" s="1320"/>
      <c r="S209" s="1320"/>
      <c r="T209" s="1320"/>
      <c r="U209" s="1320"/>
      <c r="V209" s="1320"/>
      <c r="W209" s="1320"/>
      <c r="X209" s="1320"/>
      <c r="Y209" s="1320"/>
      <c r="Z209" s="1320"/>
      <c r="AA209" s="1320"/>
      <c r="AB209" s="1320"/>
      <c r="AC209" s="1328"/>
      <c r="AD209" s="1328"/>
      <c r="AE209" s="1320"/>
      <c r="AF209" s="1320"/>
      <c r="AG209" s="1328"/>
      <c r="AI209" s="1320"/>
      <c r="AJ209" s="1328"/>
      <c r="AK209" s="1320"/>
      <c r="AL209" s="1320"/>
      <c r="AM209" s="1320"/>
      <c r="AN209" s="1320"/>
      <c r="AO209" s="1328"/>
    </row>
    <row r="210" spans="1:41" s="1336" customFormat="1" x14ac:dyDescent="0.15">
      <c r="A210" s="1320"/>
      <c r="B210" s="1320"/>
      <c r="C210" s="1320"/>
      <c r="D210" s="1320"/>
      <c r="E210" s="1320"/>
      <c r="F210" s="1320"/>
      <c r="G210" s="1320"/>
      <c r="H210" s="1320"/>
      <c r="I210" s="1320"/>
      <c r="J210" s="1320"/>
      <c r="K210" s="1320"/>
      <c r="L210" s="1320"/>
      <c r="M210" s="1320"/>
      <c r="N210" s="1320"/>
      <c r="O210" s="1320"/>
      <c r="P210" s="1320"/>
      <c r="Q210" s="1320"/>
      <c r="R210" s="1320"/>
      <c r="S210" s="1320"/>
      <c r="T210" s="1320"/>
      <c r="U210" s="1320"/>
      <c r="V210" s="1320"/>
      <c r="W210" s="1320"/>
      <c r="X210" s="1320"/>
      <c r="Y210" s="1320"/>
      <c r="Z210" s="1320"/>
      <c r="AA210" s="1320"/>
      <c r="AB210" s="1320"/>
      <c r="AC210" s="1328"/>
      <c r="AD210" s="1328"/>
      <c r="AE210" s="1320"/>
      <c r="AF210" s="1320"/>
      <c r="AG210" s="1328"/>
      <c r="AI210" s="1320"/>
      <c r="AJ210" s="1328"/>
      <c r="AK210" s="1320"/>
      <c r="AL210" s="1320"/>
      <c r="AM210" s="1320"/>
      <c r="AN210" s="1320"/>
      <c r="AO210" s="1328"/>
    </row>
    <row r="211" spans="1:41" s="1336" customFormat="1" x14ac:dyDescent="0.15">
      <c r="A211" s="1320"/>
      <c r="B211" s="1320"/>
      <c r="C211" s="1320"/>
      <c r="D211" s="1320"/>
      <c r="E211" s="1320"/>
      <c r="F211" s="1320"/>
      <c r="G211" s="1320"/>
      <c r="H211" s="1320"/>
      <c r="I211" s="1320"/>
      <c r="J211" s="1320"/>
      <c r="K211" s="1320"/>
      <c r="L211" s="1320"/>
      <c r="M211" s="1320"/>
      <c r="N211" s="1320"/>
      <c r="O211" s="1320"/>
      <c r="P211" s="1320"/>
      <c r="Q211" s="1320"/>
      <c r="R211" s="1320"/>
      <c r="S211" s="1320"/>
      <c r="T211" s="1320"/>
      <c r="U211" s="1320"/>
      <c r="V211" s="1320"/>
      <c r="W211" s="1320"/>
      <c r="X211" s="1320"/>
      <c r="Y211" s="1320"/>
      <c r="Z211" s="1320"/>
      <c r="AA211" s="1320"/>
      <c r="AB211" s="1320"/>
      <c r="AC211" s="1328"/>
      <c r="AD211" s="1328"/>
      <c r="AE211" s="1320"/>
      <c r="AF211" s="1320"/>
      <c r="AG211" s="1328"/>
      <c r="AI211" s="1320"/>
      <c r="AJ211" s="1328"/>
      <c r="AK211" s="1320"/>
      <c r="AL211" s="1320"/>
      <c r="AM211" s="1320"/>
      <c r="AN211" s="1320"/>
      <c r="AO211" s="1328"/>
    </row>
    <row r="212" spans="1:41" s="1336" customFormat="1" x14ac:dyDescent="0.15">
      <c r="A212" s="1320"/>
      <c r="B212" s="1320"/>
      <c r="C212" s="1320"/>
      <c r="D212" s="1320"/>
      <c r="E212" s="1320"/>
      <c r="F212" s="1320"/>
      <c r="G212" s="1320"/>
      <c r="H212" s="1320"/>
      <c r="I212" s="1320"/>
      <c r="J212" s="1320"/>
      <c r="K212" s="1320"/>
      <c r="L212" s="1320"/>
      <c r="M212" s="1320"/>
      <c r="N212" s="1320"/>
      <c r="O212" s="1320"/>
      <c r="P212" s="1320"/>
      <c r="Q212" s="1320"/>
      <c r="R212" s="1320"/>
      <c r="S212" s="1320"/>
      <c r="T212" s="1320"/>
      <c r="U212" s="1320"/>
      <c r="V212" s="1320"/>
      <c r="W212" s="1320"/>
      <c r="X212" s="1320"/>
      <c r="Y212" s="1320"/>
      <c r="Z212" s="1320"/>
      <c r="AA212" s="1320"/>
      <c r="AB212" s="1320"/>
      <c r="AC212" s="1328"/>
      <c r="AD212" s="1328"/>
      <c r="AE212" s="1320"/>
      <c r="AF212" s="1320"/>
      <c r="AG212" s="1328"/>
      <c r="AI212" s="1320"/>
      <c r="AJ212" s="1328"/>
      <c r="AK212" s="1320"/>
      <c r="AL212" s="1320"/>
      <c r="AM212" s="1320"/>
      <c r="AN212" s="1320"/>
      <c r="AO212" s="1328"/>
    </row>
    <row r="213" spans="1:41" s="1336" customFormat="1" x14ac:dyDescent="0.15">
      <c r="A213" s="1320"/>
      <c r="B213" s="1320"/>
      <c r="C213" s="1320"/>
      <c r="D213" s="1320"/>
      <c r="E213" s="1320"/>
      <c r="F213" s="1320"/>
      <c r="G213" s="1320"/>
      <c r="H213" s="1320"/>
      <c r="I213" s="1320"/>
      <c r="J213" s="1320"/>
      <c r="K213" s="1320"/>
      <c r="L213" s="1320"/>
      <c r="M213" s="1320"/>
      <c r="N213" s="1320"/>
      <c r="O213" s="1320"/>
      <c r="P213" s="1320"/>
      <c r="Q213" s="1320"/>
      <c r="R213" s="1320"/>
      <c r="S213" s="1320"/>
      <c r="T213" s="1320"/>
      <c r="U213" s="1320"/>
      <c r="V213" s="1320"/>
      <c r="W213" s="1320"/>
      <c r="X213" s="1320"/>
      <c r="Y213" s="1320"/>
      <c r="Z213" s="1320"/>
      <c r="AA213" s="1320"/>
      <c r="AB213" s="1320"/>
      <c r="AC213" s="1328"/>
      <c r="AD213" s="1328"/>
      <c r="AE213" s="1320"/>
      <c r="AF213" s="1320"/>
      <c r="AG213" s="1328"/>
      <c r="AI213" s="1320"/>
      <c r="AJ213" s="1328"/>
      <c r="AK213" s="1320"/>
      <c r="AL213" s="1320"/>
      <c r="AM213" s="1320"/>
      <c r="AN213" s="1320"/>
      <c r="AO213" s="1328"/>
    </row>
    <row r="214" spans="1:41" s="1336" customFormat="1" x14ac:dyDescent="0.15">
      <c r="A214" s="1320"/>
      <c r="B214" s="1320"/>
      <c r="C214" s="1320"/>
      <c r="D214" s="1320"/>
      <c r="E214" s="1320"/>
      <c r="F214" s="1320"/>
      <c r="G214" s="1320"/>
      <c r="H214" s="1320"/>
      <c r="I214" s="1320"/>
      <c r="J214" s="1320"/>
      <c r="K214" s="1320"/>
      <c r="L214" s="1320"/>
      <c r="M214" s="1320"/>
      <c r="N214" s="1320"/>
      <c r="O214" s="1320"/>
      <c r="P214" s="1320"/>
      <c r="Q214" s="1320"/>
      <c r="R214" s="1320"/>
      <c r="S214" s="1320"/>
      <c r="T214" s="1320"/>
      <c r="U214" s="1320"/>
      <c r="V214" s="1320"/>
      <c r="W214" s="1320"/>
      <c r="X214" s="1320"/>
      <c r="Y214" s="1320"/>
      <c r="Z214" s="1320"/>
      <c r="AA214" s="1320"/>
      <c r="AB214" s="1320"/>
      <c r="AC214" s="1328"/>
      <c r="AD214" s="1328"/>
      <c r="AE214" s="1320"/>
      <c r="AF214" s="1320"/>
      <c r="AG214" s="1328"/>
      <c r="AI214" s="1320"/>
      <c r="AJ214" s="1328"/>
      <c r="AK214" s="1320"/>
      <c r="AL214" s="1320"/>
      <c r="AM214" s="1320"/>
      <c r="AN214" s="1320"/>
      <c r="AO214" s="1328"/>
    </row>
    <row r="215" spans="1:41" s="1336" customFormat="1" x14ac:dyDescent="0.15">
      <c r="A215" s="1320"/>
      <c r="B215" s="1320"/>
      <c r="C215" s="1320"/>
      <c r="D215" s="1320"/>
      <c r="E215" s="1320"/>
      <c r="F215" s="1320"/>
      <c r="G215" s="1320"/>
      <c r="H215" s="1320"/>
      <c r="I215" s="1320"/>
      <c r="J215" s="1320"/>
      <c r="K215" s="1320"/>
      <c r="L215" s="1320"/>
      <c r="M215" s="1320"/>
      <c r="N215" s="1320"/>
      <c r="O215" s="1320"/>
      <c r="P215" s="1320"/>
      <c r="Q215" s="1320"/>
      <c r="R215" s="1320"/>
      <c r="S215" s="1320"/>
      <c r="T215" s="1320"/>
      <c r="U215" s="1320"/>
      <c r="V215" s="1320"/>
      <c r="W215" s="1320"/>
      <c r="X215" s="1320"/>
      <c r="Y215" s="1320"/>
      <c r="Z215" s="1320"/>
      <c r="AA215" s="1320"/>
      <c r="AB215" s="1320"/>
      <c r="AC215" s="1328"/>
      <c r="AD215" s="1328"/>
      <c r="AE215" s="1320"/>
      <c r="AF215" s="1320"/>
      <c r="AG215" s="1328"/>
      <c r="AI215" s="1320"/>
      <c r="AJ215" s="1328"/>
      <c r="AK215" s="1320"/>
      <c r="AL215" s="1320"/>
      <c r="AM215" s="1320"/>
      <c r="AN215" s="1320"/>
      <c r="AO215" s="1328"/>
    </row>
    <row r="216" spans="1:41" s="1336" customFormat="1" x14ac:dyDescent="0.15">
      <c r="A216" s="1320"/>
      <c r="B216" s="1320"/>
      <c r="C216" s="1320"/>
      <c r="D216" s="1320"/>
      <c r="E216" s="1320"/>
      <c r="F216" s="1320"/>
      <c r="G216" s="1320"/>
      <c r="H216" s="1320"/>
      <c r="I216" s="1320"/>
      <c r="J216" s="1320"/>
      <c r="K216" s="1320"/>
      <c r="L216" s="1320"/>
      <c r="M216" s="1320"/>
      <c r="N216" s="1320"/>
      <c r="O216" s="1320"/>
      <c r="P216" s="1320"/>
      <c r="Q216" s="1320"/>
      <c r="R216" s="1320"/>
      <c r="S216" s="1320"/>
      <c r="T216" s="1320"/>
      <c r="U216" s="1320"/>
      <c r="V216" s="1320"/>
      <c r="W216" s="1320"/>
      <c r="X216" s="1320"/>
      <c r="Y216" s="1320"/>
      <c r="Z216" s="1320"/>
      <c r="AA216" s="1320"/>
      <c r="AB216" s="1320"/>
      <c r="AC216" s="1328"/>
      <c r="AD216" s="1328"/>
      <c r="AE216" s="1320"/>
      <c r="AF216" s="1320"/>
      <c r="AG216" s="1328"/>
      <c r="AI216" s="1320"/>
      <c r="AJ216" s="1328"/>
      <c r="AK216" s="1320"/>
      <c r="AL216" s="1320"/>
      <c r="AM216" s="1320"/>
      <c r="AN216" s="1320"/>
      <c r="AO216" s="1328"/>
    </row>
    <row r="217" spans="1:41" s="1336" customFormat="1" x14ac:dyDescent="0.15">
      <c r="A217" s="1320"/>
      <c r="B217" s="1320"/>
      <c r="C217" s="1320"/>
      <c r="D217" s="1320"/>
      <c r="E217" s="1320"/>
      <c r="F217" s="1320"/>
      <c r="G217" s="1320"/>
      <c r="H217" s="1320"/>
      <c r="I217" s="1320"/>
      <c r="J217" s="1320"/>
      <c r="K217" s="1320"/>
      <c r="L217" s="1320"/>
      <c r="M217" s="1320"/>
      <c r="N217" s="1320"/>
      <c r="O217" s="1320"/>
      <c r="P217" s="1320"/>
      <c r="Q217" s="1320"/>
      <c r="R217" s="1320"/>
      <c r="S217" s="1320"/>
      <c r="T217" s="1320"/>
      <c r="U217" s="1320"/>
      <c r="V217" s="1320"/>
      <c r="W217" s="1320"/>
      <c r="X217" s="1320"/>
      <c r="Y217" s="1320"/>
      <c r="Z217" s="1320"/>
      <c r="AA217" s="1320"/>
      <c r="AB217" s="1320"/>
      <c r="AC217" s="1328"/>
      <c r="AD217" s="1328"/>
      <c r="AE217" s="1320"/>
      <c r="AF217" s="1320"/>
      <c r="AG217" s="1328"/>
      <c r="AI217" s="1320"/>
      <c r="AJ217" s="1328"/>
      <c r="AK217" s="1320"/>
      <c r="AL217" s="1320"/>
      <c r="AM217" s="1320"/>
      <c r="AN217" s="1320"/>
      <c r="AO217" s="1328"/>
    </row>
    <row r="218" spans="1:41" s="1336" customFormat="1" x14ac:dyDescent="0.15">
      <c r="A218" s="1320"/>
      <c r="B218" s="1320"/>
      <c r="C218" s="1320"/>
      <c r="D218" s="1320"/>
      <c r="E218" s="1320"/>
      <c r="F218" s="1320"/>
      <c r="G218" s="1320"/>
      <c r="H218" s="1320"/>
      <c r="I218" s="1320"/>
      <c r="J218" s="1320"/>
      <c r="K218" s="1320"/>
      <c r="L218" s="1320"/>
      <c r="M218" s="1320"/>
      <c r="N218" s="1320"/>
      <c r="O218" s="1320"/>
      <c r="P218" s="1320"/>
      <c r="Q218" s="1320"/>
      <c r="R218" s="1320"/>
      <c r="S218" s="1320"/>
      <c r="T218" s="1320"/>
      <c r="U218" s="1320"/>
      <c r="V218" s="1320"/>
      <c r="W218" s="1320"/>
      <c r="X218" s="1320"/>
      <c r="Y218" s="1320"/>
      <c r="Z218" s="1320"/>
      <c r="AA218" s="1320"/>
      <c r="AB218" s="1320"/>
      <c r="AC218" s="1328"/>
      <c r="AD218" s="1328"/>
      <c r="AE218" s="1320"/>
      <c r="AF218" s="1320"/>
      <c r="AG218" s="1328"/>
      <c r="AI218" s="1320"/>
      <c r="AJ218" s="1328"/>
      <c r="AK218" s="1320"/>
      <c r="AL218" s="1320"/>
      <c r="AM218" s="1320"/>
      <c r="AN218" s="1320"/>
      <c r="AO218" s="1328"/>
    </row>
    <row r="219" spans="1:41" s="1336" customFormat="1" x14ac:dyDescent="0.15">
      <c r="A219" s="1320"/>
      <c r="B219" s="1320"/>
      <c r="C219" s="1320"/>
      <c r="D219" s="1320"/>
      <c r="E219" s="1320"/>
      <c r="F219" s="1320"/>
      <c r="G219" s="1320"/>
      <c r="H219" s="1320"/>
      <c r="I219" s="1320"/>
      <c r="J219" s="1320"/>
      <c r="K219" s="1320"/>
      <c r="L219" s="1320"/>
      <c r="M219" s="1320"/>
      <c r="N219" s="1320"/>
      <c r="O219" s="1320"/>
      <c r="P219" s="1320"/>
      <c r="Q219" s="1320"/>
      <c r="R219" s="1320"/>
      <c r="S219" s="1320"/>
      <c r="T219" s="1320"/>
      <c r="U219" s="1320"/>
      <c r="V219" s="1320"/>
      <c r="W219" s="1320"/>
      <c r="X219" s="1320"/>
      <c r="Y219" s="1320"/>
      <c r="Z219" s="1320"/>
      <c r="AA219" s="1320"/>
      <c r="AB219" s="1320"/>
      <c r="AC219" s="1328"/>
      <c r="AD219" s="1328"/>
      <c r="AE219" s="1320"/>
      <c r="AF219" s="1320"/>
      <c r="AG219" s="1328"/>
      <c r="AI219" s="1320"/>
      <c r="AJ219" s="1328"/>
      <c r="AK219" s="1320"/>
      <c r="AL219" s="1320"/>
      <c r="AM219" s="1320"/>
      <c r="AN219" s="1320"/>
      <c r="AO219" s="1328"/>
    </row>
    <row r="220" spans="1:41" s="1336" customFormat="1" x14ac:dyDescent="0.15">
      <c r="A220" s="1320"/>
      <c r="B220" s="1320"/>
      <c r="C220" s="1320"/>
      <c r="D220" s="1320"/>
      <c r="E220" s="1320"/>
      <c r="F220" s="1320"/>
      <c r="G220" s="1320"/>
      <c r="H220" s="1320"/>
      <c r="I220" s="1320"/>
      <c r="J220" s="1320"/>
      <c r="K220" s="1320"/>
      <c r="L220" s="1320"/>
      <c r="M220" s="1320"/>
      <c r="N220" s="1320"/>
      <c r="O220" s="1320"/>
      <c r="P220" s="1320"/>
      <c r="Q220" s="1320"/>
      <c r="R220" s="1320"/>
      <c r="S220" s="1320"/>
      <c r="T220" s="1320"/>
      <c r="U220" s="1320"/>
      <c r="V220" s="1320"/>
      <c r="W220" s="1320"/>
      <c r="X220" s="1320"/>
      <c r="Y220" s="1320"/>
      <c r="Z220" s="1320"/>
      <c r="AA220" s="1320"/>
      <c r="AB220" s="1320"/>
      <c r="AC220" s="1328"/>
      <c r="AD220" s="1328"/>
      <c r="AE220" s="1320"/>
      <c r="AF220" s="1320"/>
      <c r="AG220" s="1328"/>
      <c r="AI220" s="1320"/>
      <c r="AJ220" s="1328"/>
      <c r="AK220" s="1320"/>
      <c r="AL220" s="1320"/>
      <c r="AM220" s="1320"/>
      <c r="AN220" s="1320"/>
      <c r="AO220" s="1328"/>
    </row>
    <row r="221" spans="1:41" s="1336" customFormat="1" x14ac:dyDescent="0.15">
      <c r="A221" s="1320"/>
      <c r="B221" s="1320"/>
      <c r="C221" s="1320"/>
      <c r="D221" s="1320"/>
      <c r="E221" s="1320"/>
      <c r="F221" s="1320"/>
      <c r="G221" s="1320"/>
      <c r="H221" s="1320"/>
      <c r="I221" s="1320"/>
      <c r="J221" s="1320"/>
      <c r="K221" s="1320"/>
      <c r="L221" s="1320"/>
      <c r="M221" s="1320"/>
      <c r="N221" s="1320"/>
      <c r="O221" s="1320"/>
      <c r="P221" s="1320"/>
      <c r="Q221" s="1320"/>
      <c r="R221" s="1320"/>
      <c r="S221" s="1320"/>
      <c r="T221" s="1320"/>
      <c r="U221" s="1320"/>
      <c r="V221" s="1320"/>
      <c r="W221" s="1320"/>
      <c r="X221" s="1320"/>
      <c r="Y221" s="1320"/>
      <c r="Z221" s="1320"/>
      <c r="AA221" s="1320"/>
      <c r="AB221" s="1320"/>
      <c r="AC221" s="1328"/>
      <c r="AD221" s="1328"/>
      <c r="AE221" s="1320"/>
      <c r="AF221" s="1320"/>
      <c r="AG221" s="1328"/>
      <c r="AI221" s="1320"/>
      <c r="AJ221" s="1328"/>
      <c r="AK221" s="1320"/>
      <c r="AL221" s="1320"/>
      <c r="AM221" s="1320"/>
      <c r="AN221" s="1320"/>
      <c r="AO221" s="1328"/>
    </row>
    <row r="222" spans="1:41" s="1336" customFormat="1" x14ac:dyDescent="0.15">
      <c r="A222" s="1320"/>
      <c r="B222" s="1320"/>
      <c r="C222" s="1320"/>
      <c r="D222" s="1320"/>
      <c r="E222" s="1320"/>
      <c r="F222" s="1320"/>
      <c r="G222" s="1320"/>
      <c r="H222" s="1320"/>
      <c r="I222" s="1320"/>
      <c r="J222" s="1320"/>
      <c r="K222" s="1320"/>
      <c r="L222" s="1320"/>
      <c r="M222" s="1320"/>
      <c r="N222" s="1320"/>
      <c r="O222" s="1320"/>
      <c r="P222" s="1320"/>
      <c r="Q222" s="1320"/>
      <c r="R222" s="1320"/>
      <c r="S222" s="1320"/>
      <c r="T222" s="1320"/>
      <c r="U222" s="1320"/>
      <c r="V222" s="1320"/>
      <c r="W222" s="1320"/>
      <c r="X222" s="1320"/>
      <c r="Y222" s="1320"/>
      <c r="Z222" s="1320"/>
      <c r="AA222" s="1320"/>
      <c r="AB222" s="1320"/>
      <c r="AC222" s="1328"/>
      <c r="AD222" s="1328"/>
      <c r="AE222" s="1320"/>
      <c r="AF222" s="1320"/>
      <c r="AG222" s="1328"/>
      <c r="AI222" s="1320"/>
      <c r="AJ222" s="1328"/>
      <c r="AK222" s="1320"/>
      <c r="AL222" s="1320"/>
      <c r="AM222" s="1320"/>
      <c r="AN222" s="1320"/>
      <c r="AO222" s="1328"/>
    </row>
    <row r="223" spans="1:41" s="1336" customFormat="1" x14ac:dyDescent="0.15">
      <c r="A223" s="1320"/>
      <c r="B223" s="1320"/>
      <c r="C223" s="1320"/>
      <c r="D223" s="1320"/>
      <c r="E223" s="1320"/>
      <c r="F223" s="1320"/>
      <c r="G223" s="1320"/>
      <c r="H223" s="1320"/>
      <c r="I223" s="1320"/>
      <c r="J223" s="1320"/>
      <c r="K223" s="1320"/>
      <c r="L223" s="1320"/>
      <c r="M223" s="1320"/>
      <c r="N223" s="1320"/>
      <c r="O223" s="1320"/>
      <c r="P223" s="1320"/>
      <c r="Q223" s="1320"/>
      <c r="R223" s="1320"/>
      <c r="S223" s="1320"/>
      <c r="T223" s="1320"/>
      <c r="U223" s="1320"/>
      <c r="V223" s="1320"/>
      <c r="W223" s="1320"/>
      <c r="X223" s="1320"/>
      <c r="Y223" s="1320"/>
      <c r="Z223" s="1320"/>
      <c r="AA223" s="1320"/>
      <c r="AB223" s="1320"/>
      <c r="AC223" s="1328"/>
      <c r="AD223" s="1328"/>
      <c r="AE223" s="1320"/>
      <c r="AF223" s="1320"/>
      <c r="AG223" s="1328"/>
      <c r="AI223" s="1320"/>
      <c r="AJ223" s="1328"/>
      <c r="AK223" s="1320"/>
      <c r="AL223" s="1320"/>
      <c r="AM223" s="1320"/>
      <c r="AN223" s="1320"/>
      <c r="AO223" s="1328"/>
    </row>
    <row r="224" spans="1:41" s="1336" customFormat="1" x14ac:dyDescent="0.15">
      <c r="A224" s="1320"/>
      <c r="B224" s="1320"/>
      <c r="C224" s="1320"/>
      <c r="D224" s="1320"/>
      <c r="E224" s="1320"/>
      <c r="F224" s="1320"/>
      <c r="G224" s="1320"/>
      <c r="H224" s="1320"/>
      <c r="I224" s="1320"/>
      <c r="J224" s="1320"/>
      <c r="K224" s="1320"/>
      <c r="L224" s="1320"/>
      <c r="M224" s="1320"/>
      <c r="N224" s="1320"/>
      <c r="O224" s="1320"/>
      <c r="P224" s="1320"/>
      <c r="Q224" s="1320"/>
      <c r="R224" s="1320"/>
      <c r="S224" s="1320"/>
      <c r="T224" s="1320"/>
      <c r="U224" s="1320"/>
      <c r="V224" s="1320"/>
      <c r="W224" s="1320"/>
      <c r="X224" s="1320"/>
      <c r="Y224" s="1320"/>
      <c r="Z224" s="1320"/>
      <c r="AA224" s="1320"/>
      <c r="AB224" s="1320"/>
      <c r="AC224" s="1328"/>
      <c r="AD224" s="1328"/>
      <c r="AE224" s="1320"/>
      <c r="AF224" s="1320"/>
      <c r="AG224" s="1328"/>
      <c r="AI224" s="1320"/>
      <c r="AJ224" s="1328"/>
      <c r="AK224" s="1320"/>
      <c r="AL224" s="1320"/>
      <c r="AM224" s="1320"/>
      <c r="AN224" s="1320"/>
      <c r="AO224" s="1328"/>
    </row>
    <row r="225" spans="1:41" s="1336" customFormat="1" x14ac:dyDescent="0.15">
      <c r="A225" s="1320"/>
      <c r="B225" s="1320"/>
      <c r="C225" s="1320"/>
      <c r="D225" s="1320"/>
      <c r="E225" s="1320"/>
      <c r="F225" s="1320"/>
      <c r="G225" s="1320"/>
      <c r="H225" s="1320"/>
      <c r="I225" s="1320"/>
      <c r="J225" s="1320"/>
      <c r="K225" s="1320"/>
      <c r="L225" s="1320"/>
      <c r="M225" s="1320"/>
      <c r="N225" s="1320"/>
      <c r="O225" s="1320"/>
      <c r="P225" s="1320"/>
      <c r="Q225" s="1320"/>
      <c r="R225" s="1320"/>
      <c r="S225" s="1320"/>
      <c r="T225" s="1320"/>
      <c r="U225" s="1320"/>
      <c r="V225" s="1320"/>
      <c r="W225" s="1320"/>
      <c r="X225" s="1320"/>
      <c r="Y225" s="1320"/>
      <c r="Z225" s="1320"/>
      <c r="AA225" s="1320"/>
      <c r="AB225" s="1320"/>
      <c r="AC225" s="1328"/>
      <c r="AD225" s="1328"/>
      <c r="AE225" s="1320"/>
      <c r="AF225" s="1320"/>
      <c r="AG225" s="1328"/>
      <c r="AI225" s="1320"/>
      <c r="AJ225" s="1328"/>
      <c r="AK225" s="1320"/>
      <c r="AL225" s="1320"/>
      <c r="AM225" s="1320"/>
      <c r="AN225" s="1320"/>
      <c r="AO225" s="1328"/>
    </row>
    <row r="226" spans="1:41" s="1336" customFormat="1" x14ac:dyDescent="0.15">
      <c r="A226" s="1320"/>
      <c r="B226" s="1320"/>
      <c r="C226" s="1320"/>
      <c r="D226" s="1320"/>
      <c r="E226" s="1320"/>
      <c r="F226" s="1320"/>
      <c r="G226" s="1320"/>
      <c r="H226" s="1320"/>
      <c r="I226" s="1320"/>
      <c r="J226" s="1320"/>
      <c r="K226" s="1320"/>
      <c r="L226" s="1320"/>
      <c r="M226" s="1320"/>
      <c r="N226" s="1320"/>
      <c r="O226" s="1320"/>
      <c r="P226" s="1320"/>
      <c r="Q226" s="1320"/>
      <c r="R226" s="1320"/>
      <c r="S226" s="1320"/>
      <c r="T226" s="1320"/>
      <c r="U226" s="1320"/>
      <c r="V226" s="1320"/>
      <c r="W226" s="1320"/>
      <c r="X226" s="1320"/>
      <c r="Y226" s="1320"/>
      <c r="Z226" s="1320"/>
      <c r="AA226" s="1320"/>
      <c r="AB226" s="1320"/>
      <c r="AC226" s="1328"/>
      <c r="AD226" s="1328"/>
      <c r="AE226" s="1320"/>
      <c r="AF226" s="1320"/>
      <c r="AG226" s="1328"/>
      <c r="AI226" s="1320"/>
      <c r="AJ226" s="1328"/>
      <c r="AK226" s="1320"/>
      <c r="AL226" s="1320"/>
      <c r="AM226" s="1320"/>
      <c r="AN226" s="1320"/>
      <c r="AO226" s="1328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88" workbookViewId="0">
      <selection activeCell="C109" sqref="C109"/>
    </sheetView>
  </sheetViews>
  <sheetFormatPr baseColWidth="10" defaultRowHeight="10.5" x14ac:dyDescent="0.15"/>
  <cols>
    <col min="1" max="1" width="24.28515625" style="1322" customWidth="1"/>
    <col min="2" max="2" width="15.7109375" style="1322" customWidth="1"/>
    <col min="3" max="8" width="11.7109375" style="1322" customWidth="1"/>
    <col min="9" max="11" width="8.7109375" style="1322" customWidth="1"/>
    <col min="12" max="12" width="10.85546875" style="1322" customWidth="1"/>
    <col min="13" max="20" width="8.7109375" style="1322" customWidth="1"/>
    <col min="21" max="22" width="11.85546875" style="1322" customWidth="1"/>
    <col min="23" max="23" width="9.42578125" style="1322" customWidth="1"/>
    <col min="24" max="24" width="9.28515625" style="1322" customWidth="1"/>
    <col min="25" max="25" width="11.42578125" style="1322"/>
    <col min="26" max="26" width="9.7109375" style="1322" customWidth="1"/>
    <col min="27" max="27" width="8.7109375" style="1322" customWidth="1"/>
    <col min="28" max="28" width="13.140625" style="1322" customWidth="1"/>
    <col min="29" max="29" width="10.7109375" style="1341" customWidth="1"/>
    <col min="30" max="30" width="2" style="1328" customWidth="1"/>
    <col min="31" max="31" width="12.140625" style="1322" customWidth="1"/>
    <col min="32" max="32" width="10.7109375" style="1322" customWidth="1"/>
    <col min="33" max="33" width="2.140625" style="1328" customWidth="1"/>
    <col min="34" max="34" width="11.140625" style="150" customWidth="1"/>
    <col min="35" max="35" width="10.7109375" style="1322" customWidth="1"/>
    <col min="36" max="36" width="2.140625" style="1328" customWidth="1"/>
    <col min="37" max="38" width="10.7109375" style="1322" customWidth="1"/>
    <col min="39" max="39" width="2.140625" style="1320" customWidth="1"/>
    <col min="40" max="40" width="13.42578125" style="1322" customWidth="1"/>
    <col min="41" max="41" width="1.7109375" style="1328" customWidth="1"/>
    <col min="42" max="43" width="10.7109375" style="150" customWidth="1"/>
    <col min="44" max="45" width="14.28515625" style="1336" customWidth="1"/>
    <col min="46" max="46" width="15.28515625" style="1336" customWidth="1"/>
    <col min="47" max="47" width="12.85546875" style="1336" customWidth="1"/>
    <col min="48" max="59" width="13" style="1336" customWidth="1"/>
    <col min="60" max="65" width="12.42578125" style="1336" customWidth="1"/>
    <col min="66" max="71" width="11.42578125" style="1336"/>
    <col min="72" max="74" width="11.42578125" style="133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1325" customFormat="1" ht="12.75" customHeight="1" x14ac:dyDescent="0.15">
      <c r="A1" s="1458" t="s">
        <v>0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AC1" s="1324"/>
      <c r="AD1" s="1324"/>
      <c r="AG1" s="1324"/>
      <c r="AJ1" s="1324"/>
      <c r="AK1" s="1324"/>
      <c r="AL1" s="1324"/>
      <c r="AM1" s="1324"/>
      <c r="AN1" s="1324"/>
      <c r="AO1" s="1324"/>
    </row>
    <row r="2" spans="1:108" s="1325" customFormat="1" ht="12.75" customHeight="1" x14ac:dyDescent="0.15">
      <c r="A2" s="1458" t="str">
        <f>CONCATENATE("COMUNA: ",[4]NOMBRE!B2," - ","( ",[4]NOMBRE!C2,[4]NOMBRE!D2,[4]NOMBRE!E2,[4]NOMBRE!F2,[4]NOMBRE!G2," )")</f>
        <v>COMUNA: LINARES - ( 07401 )</v>
      </c>
      <c r="B2" s="1324"/>
      <c r="C2" s="1324"/>
      <c r="D2" s="1324"/>
      <c r="E2" s="1324"/>
      <c r="F2" s="1324"/>
      <c r="G2" s="1324"/>
      <c r="H2" s="1324"/>
      <c r="I2" s="1324"/>
      <c r="J2" s="1324"/>
      <c r="K2" s="1324"/>
      <c r="AC2" s="1324"/>
      <c r="AD2" s="1324"/>
      <c r="AG2" s="1324"/>
      <c r="AJ2" s="1324"/>
      <c r="AK2" s="1324"/>
      <c r="AL2" s="1324"/>
      <c r="AM2" s="1324"/>
      <c r="AN2" s="1324"/>
      <c r="AO2" s="1324"/>
    </row>
    <row r="3" spans="1:108" s="1325" customFormat="1" ht="12.75" customHeight="1" x14ac:dyDescent="0.2">
      <c r="A3" s="1458" t="str">
        <f>CONCATENATE("ESTABLECIMIENTO: ",[4]NOMBRE!B3," - ","( ",[4]NOMBRE!C3,[4]NOMBRE!D3,[4]NOMBRE!E3,[4]NOMBRE!F3,[4]NOMBRE!G3," )")</f>
        <v>ESTABLECIMIENTO: HOSPITAL LINARES  - ( 16108 )</v>
      </c>
      <c r="B3" s="1324"/>
      <c r="C3" s="1324"/>
      <c r="D3" s="1326"/>
      <c r="E3" s="1324"/>
      <c r="F3" s="1324"/>
      <c r="G3" s="1324"/>
      <c r="H3" s="1324"/>
      <c r="I3" s="1324"/>
      <c r="J3" s="1324"/>
      <c r="K3" s="1324"/>
      <c r="AC3" s="1324"/>
      <c r="AD3" s="1324"/>
      <c r="AG3" s="1324"/>
      <c r="AJ3" s="1324"/>
      <c r="AK3" s="1324"/>
      <c r="AL3" s="1324"/>
      <c r="AM3" s="1324"/>
      <c r="AN3" s="1324"/>
      <c r="AO3" s="1324"/>
    </row>
    <row r="4" spans="1:108" s="1325" customFormat="1" ht="12.75" customHeight="1" x14ac:dyDescent="0.15">
      <c r="A4" s="1458" t="str">
        <f>CONCATENATE("MES: ",[4]NOMBRE!B6," - ","( ",[4]NOMBRE!C6,[4]NOMBRE!D6," )")</f>
        <v>MES: ABRIL - ( 04 )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AC4" s="1324"/>
      <c r="AD4" s="1324"/>
      <c r="AG4" s="1324"/>
      <c r="AJ4" s="1324"/>
      <c r="AK4" s="1324"/>
      <c r="AL4" s="1324"/>
      <c r="AM4" s="1324"/>
      <c r="AN4" s="1324"/>
      <c r="AO4" s="1324"/>
    </row>
    <row r="5" spans="1:108" s="1325" customFormat="1" ht="12.75" customHeight="1" x14ac:dyDescent="0.15">
      <c r="A5" s="1323" t="str">
        <f>CONCATENATE("AÑO: ",[4]NOMBRE!B7)</f>
        <v>AÑO: 2013</v>
      </c>
      <c r="B5" s="1324"/>
      <c r="C5" s="1324"/>
      <c r="D5" s="1324"/>
      <c r="E5" s="1324"/>
      <c r="F5" s="1324"/>
      <c r="G5" s="1324"/>
      <c r="H5" s="1324"/>
      <c r="I5" s="1324"/>
      <c r="J5" s="1324"/>
      <c r="K5" s="1324"/>
      <c r="AC5" s="1324"/>
      <c r="AD5" s="1324"/>
      <c r="AG5" s="1324"/>
      <c r="AJ5" s="1324"/>
      <c r="AK5" s="1324"/>
      <c r="AL5" s="1324"/>
      <c r="AM5" s="1324"/>
      <c r="AN5" s="1324"/>
      <c r="AO5" s="1324"/>
    </row>
    <row r="6" spans="1:108" s="1320" customFormat="1" ht="39.950000000000003" customHeight="1" x14ac:dyDescent="0.1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E6" s="1534" t="s">
        <v>2</v>
      </c>
      <c r="AF6" s="1534"/>
      <c r="AG6" s="1484"/>
      <c r="AH6" s="1534" t="s">
        <v>3</v>
      </c>
      <c r="AI6" s="1534"/>
      <c r="AJ6" s="1484"/>
      <c r="AK6" s="1534" t="s">
        <v>4</v>
      </c>
      <c r="AL6" s="1534"/>
      <c r="AM6" s="1483"/>
      <c r="AN6" s="1536" t="s">
        <v>5</v>
      </c>
      <c r="AP6" s="1534" t="s">
        <v>6</v>
      </c>
      <c r="AQ6" s="1534"/>
      <c r="AR6" s="1325"/>
      <c r="DC6" s="1325"/>
      <c r="DD6" s="1325"/>
    </row>
    <row r="7" spans="1:108" s="1320" customFormat="1" ht="63" customHeight="1" x14ac:dyDescent="0.2">
      <c r="A7" s="1380" t="s">
        <v>7</v>
      </c>
      <c r="B7" s="1357"/>
      <c r="C7" s="1357"/>
      <c r="D7" s="1357"/>
      <c r="E7" s="1357"/>
      <c r="F7" s="1357"/>
      <c r="G7" s="1357"/>
      <c r="H7" s="1357"/>
      <c r="I7" s="1357"/>
      <c r="J7" s="1357"/>
      <c r="K7" s="1357"/>
      <c r="L7" s="1357"/>
      <c r="M7" s="1460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  <c r="AC7" s="1337"/>
      <c r="AD7" s="1358"/>
      <c r="AE7" s="1535"/>
      <c r="AF7" s="1535"/>
      <c r="AG7" s="1358"/>
      <c r="AH7" s="1535"/>
      <c r="AI7" s="1535"/>
      <c r="AJ7" s="1484"/>
      <c r="AK7" s="1535"/>
      <c r="AL7" s="1535"/>
      <c r="AM7" s="1483"/>
      <c r="AN7" s="1537"/>
      <c r="AO7" s="1483"/>
      <c r="AP7" s="1535"/>
      <c r="AQ7" s="1535"/>
      <c r="AR7" s="1325"/>
      <c r="DC7" s="1325"/>
      <c r="DD7" s="1325"/>
    </row>
    <row r="8" spans="1:108" s="1322" customFormat="1" ht="34.5" customHeight="1" x14ac:dyDescent="0.1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1359"/>
      <c r="AE8" s="1497" t="s">
        <v>15</v>
      </c>
      <c r="AF8" s="1497" t="s">
        <v>16</v>
      </c>
      <c r="AG8" s="1360"/>
      <c r="AH8" s="1497" t="s">
        <v>17</v>
      </c>
      <c r="AI8" s="1497" t="s">
        <v>18</v>
      </c>
      <c r="AJ8" s="1340"/>
      <c r="AK8" s="1497" t="s">
        <v>19</v>
      </c>
      <c r="AL8" s="1497" t="s">
        <v>20</v>
      </c>
      <c r="AM8" s="1360"/>
      <c r="AN8" s="1494" t="s">
        <v>21</v>
      </c>
      <c r="AO8" s="1360"/>
      <c r="AP8" s="1543" t="s">
        <v>22</v>
      </c>
      <c r="AQ8" s="1540" t="s">
        <v>23</v>
      </c>
      <c r="AR8" s="1320"/>
      <c r="AS8" s="1320"/>
      <c r="AT8" s="1320"/>
      <c r="AU8" s="1320"/>
      <c r="AV8" s="1320"/>
      <c r="AW8" s="1320"/>
      <c r="AX8" s="1320"/>
      <c r="AY8" s="1320"/>
      <c r="AZ8" s="1320"/>
      <c r="BA8" s="1320"/>
      <c r="BB8" s="1320"/>
      <c r="BC8" s="1320"/>
      <c r="BD8" s="1320"/>
      <c r="BE8" s="1320"/>
      <c r="BF8" s="1320"/>
      <c r="BG8" s="1320"/>
      <c r="BH8" s="1320"/>
      <c r="BI8" s="1320"/>
      <c r="BJ8" s="1320"/>
      <c r="BK8" s="1320"/>
      <c r="BL8" s="1320"/>
      <c r="BM8" s="1320"/>
      <c r="BN8" s="1320"/>
      <c r="BO8" s="1320"/>
      <c r="BP8" s="1320"/>
      <c r="BQ8" s="1320"/>
      <c r="BR8" s="1320"/>
      <c r="BS8" s="1320"/>
      <c r="BT8" s="1320"/>
      <c r="BU8" s="1320"/>
      <c r="BV8" s="1320"/>
      <c r="DC8" s="1334"/>
      <c r="DD8" s="1334"/>
    </row>
    <row r="9" spans="1:108" s="1322" customFormat="1" x14ac:dyDescent="0.1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1350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1337"/>
      <c r="AE9" s="1498"/>
      <c r="AF9" s="1498"/>
      <c r="AG9" s="1337"/>
      <c r="AH9" s="1498"/>
      <c r="AI9" s="1498"/>
      <c r="AJ9" s="1361"/>
      <c r="AK9" s="1498"/>
      <c r="AL9" s="1498"/>
      <c r="AM9" s="1360"/>
      <c r="AN9" s="1495"/>
      <c r="AO9" s="1360"/>
      <c r="AP9" s="1544"/>
      <c r="AQ9" s="1541"/>
      <c r="AR9" s="1320"/>
      <c r="AS9" s="1320"/>
      <c r="AT9" s="1320"/>
      <c r="AU9" s="1320"/>
      <c r="AV9" s="1320"/>
      <c r="AW9" s="1320"/>
      <c r="AX9" s="1320"/>
      <c r="AY9" s="1320"/>
      <c r="AZ9" s="1320"/>
      <c r="BA9" s="1320"/>
      <c r="BB9" s="1320"/>
      <c r="BC9" s="1320"/>
      <c r="BD9" s="1320"/>
      <c r="BE9" s="1320"/>
      <c r="BF9" s="1320"/>
      <c r="BG9" s="1320"/>
      <c r="BH9" s="1320"/>
      <c r="BI9" s="1320"/>
      <c r="BJ9" s="1320"/>
      <c r="BK9" s="1320"/>
      <c r="BL9" s="1320"/>
      <c r="BM9" s="1320"/>
      <c r="BN9" s="1320"/>
      <c r="BO9" s="1320"/>
      <c r="BP9" s="1320"/>
      <c r="BQ9" s="1320"/>
      <c r="BR9" s="1320"/>
      <c r="BS9" s="1320"/>
      <c r="BT9" s="1320"/>
      <c r="BU9" s="1320"/>
      <c r="BV9" s="1320"/>
      <c r="DC9" s="1334"/>
      <c r="DD9" s="1334"/>
    </row>
    <row r="10" spans="1:108" s="1322" customFormat="1" x14ac:dyDescent="0.1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1337"/>
      <c r="AE10" s="1498"/>
      <c r="AF10" s="1498"/>
      <c r="AG10" s="1337"/>
      <c r="AH10" s="1498"/>
      <c r="AI10" s="1498"/>
      <c r="AJ10" s="1363"/>
      <c r="AK10" s="1498"/>
      <c r="AL10" s="1498"/>
      <c r="AM10" s="1360"/>
      <c r="AN10" s="1495"/>
      <c r="AO10" s="1360"/>
      <c r="AP10" s="1544"/>
      <c r="AQ10" s="1541"/>
      <c r="AR10" s="1320"/>
      <c r="AS10" s="1320"/>
      <c r="AT10" s="1320"/>
      <c r="AU10" s="1320"/>
      <c r="AV10" s="1320"/>
      <c r="AW10" s="1320"/>
      <c r="AX10" s="1320"/>
      <c r="AY10" s="1320"/>
      <c r="AZ10" s="1320"/>
      <c r="BA10" s="1320"/>
      <c r="BB10" s="1320"/>
      <c r="BC10" s="1320"/>
      <c r="BD10" s="1320"/>
      <c r="BE10" s="1320"/>
      <c r="BF10" s="1320"/>
      <c r="BG10" s="1320"/>
      <c r="BH10" s="1320"/>
      <c r="BI10" s="1320"/>
      <c r="BJ10" s="1320"/>
      <c r="BK10" s="1320"/>
      <c r="BL10" s="1320"/>
      <c r="BM10" s="1320"/>
      <c r="BN10" s="1320"/>
      <c r="BO10" s="1320"/>
      <c r="BP10" s="1320"/>
      <c r="BQ10" s="1320"/>
      <c r="BR10" s="1320"/>
      <c r="BS10" s="1320"/>
      <c r="BT10" s="1320"/>
      <c r="BU10" s="1320"/>
      <c r="BV10" s="1320"/>
      <c r="DC10" s="1334"/>
      <c r="DD10" s="1334"/>
    </row>
    <row r="11" spans="1:108" s="1322" customFormat="1" ht="34.5" customHeight="1" x14ac:dyDescent="0.15">
      <c r="A11" s="1505"/>
      <c r="B11" s="1499"/>
      <c r="C11" s="1521"/>
      <c r="D11" s="1501"/>
      <c r="E11" s="1501"/>
      <c r="F11" s="1501"/>
      <c r="G11" s="1501"/>
      <c r="H11" s="1518"/>
      <c r="I11" s="1327" t="s">
        <v>22</v>
      </c>
      <c r="J11" s="1339" t="s">
        <v>37</v>
      </c>
      <c r="K11" s="1478" t="s">
        <v>38</v>
      </c>
      <c r="L11" s="1339" t="s">
        <v>39</v>
      </c>
      <c r="M11" s="1480" t="s">
        <v>40</v>
      </c>
      <c r="N11" s="1349" t="s">
        <v>41</v>
      </c>
      <c r="O11" s="1330" t="s">
        <v>42</v>
      </c>
      <c r="P11" s="1339" t="s">
        <v>43</v>
      </c>
      <c r="Q11" s="1349" t="s">
        <v>40</v>
      </c>
      <c r="R11" s="1349" t="s">
        <v>41</v>
      </c>
      <c r="S11" s="1330" t="s">
        <v>42</v>
      </c>
      <c r="T11" s="1339" t="s">
        <v>43</v>
      </c>
      <c r="U11" s="1327" t="s">
        <v>44</v>
      </c>
      <c r="V11" s="1479" t="s">
        <v>45</v>
      </c>
      <c r="W11" s="1327" t="s">
        <v>22</v>
      </c>
      <c r="X11" s="1339" t="s">
        <v>37</v>
      </c>
      <c r="Y11" s="1548"/>
      <c r="Z11" s="1327" t="s">
        <v>22</v>
      </c>
      <c r="AA11" s="1339" t="s">
        <v>37</v>
      </c>
      <c r="AB11" s="1327" t="s">
        <v>22</v>
      </c>
      <c r="AC11" s="1339" t="s">
        <v>37</v>
      </c>
      <c r="AD11" s="1346"/>
      <c r="AE11" s="1499"/>
      <c r="AF11" s="1499"/>
      <c r="AG11" s="1346"/>
      <c r="AH11" s="1499"/>
      <c r="AI11" s="1499"/>
      <c r="AJ11" s="1363"/>
      <c r="AK11" s="1499"/>
      <c r="AL11" s="1499"/>
      <c r="AM11" s="1360"/>
      <c r="AN11" s="1496"/>
      <c r="AO11" s="1360"/>
      <c r="AP11" s="1545"/>
      <c r="AQ11" s="1542"/>
      <c r="AR11" s="1332"/>
      <c r="AS11" s="1320"/>
      <c r="AT11" s="1320"/>
      <c r="AU11" s="1320"/>
      <c r="AV11" s="1320"/>
      <c r="AW11" s="1320"/>
      <c r="AX11" s="1320"/>
      <c r="AY11" s="1320"/>
      <c r="AZ11" s="1320"/>
      <c r="BA11" s="1320"/>
      <c r="BB11" s="1320"/>
      <c r="BC11" s="1320"/>
      <c r="BD11" s="1320"/>
      <c r="BE11" s="1320"/>
      <c r="BF11" s="1320"/>
      <c r="BG11" s="1320"/>
      <c r="BH11" s="1320"/>
      <c r="BI11" s="1320"/>
      <c r="BJ11" s="1320"/>
      <c r="BK11" s="1320"/>
      <c r="BL11" s="1320"/>
      <c r="BM11" s="1320"/>
      <c r="BN11" s="1320"/>
      <c r="BO11" s="1320"/>
      <c r="BP11" s="1320"/>
      <c r="BQ11" s="1320"/>
      <c r="BR11" s="1320"/>
      <c r="BS11" s="1320"/>
      <c r="BT11" s="1320"/>
      <c r="BU11" s="1320"/>
      <c r="BV11" s="1320"/>
      <c r="DC11" s="1334"/>
      <c r="DD11" s="1334"/>
    </row>
    <row r="12" spans="1:108" s="1322" customFormat="1" ht="12" customHeight="1" x14ac:dyDescent="0.15">
      <c r="A12" s="1343" t="s">
        <v>46</v>
      </c>
      <c r="B12" s="1431">
        <f>SUM(C12:H12)</f>
        <v>431</v>
      </c>
      <c r="C12" s="1404">
        <v>311</v>
      </c>
      <c r="D12" s="1405">
        <v>100</v>
      </c>
      <c r="E12" s="1405">
        <v>20</v>
      </c>
      <c r="F12" s="1405"/>
      <c r="G12" s="1440"/>
      <c r="H12" s="1440"/>
      <c r="I12" s="1441">
        <v>431</v>
      </c>
      <c r="J12" s="1418"/>
      <c r="K12" s="1393">
        <v>251</v>
      </c>
      <c r="L12" s="1390">
        <v>180</v>
      </c>
      <c r="M12" s="1419">
        <f>SUM(N12:P12)</f>
        <v>83</v>
      </c>
      <c r="N12" s="1393">
        <v>71</v>
      </c>
      <c r="O12" s="1394">
        <v>12</v>
      </c>
      <c r="P12" s="1390"/>
      <c r="Q12" s="1433">
        <f>SUM(R12:T12)</f>
        <v>0</v>
      </c>
      <c r="R12" s="1393"/>
      <c r="S12" s="1394"/>
      <c r="T12" s="1390"/>
      <c r="U12" s="1404">
        <v>30</v>
      </c>
      <c r="V12" s="1427">
        <v>0</v>
      </c>
      <c r="W12" s="1441">
        <v>50</v>
      </c>
      <c r="X12" s="1418"/>
      <c r="Y12" s="1427">
        <v>13</v>
      </c>
      <c r="Z12" s="1441"/>
      <c r="AA12" s="1418"/>
      <c r="AB12" s="1441">
        <v>19</v>
      </c>
      <c r="AC12" s="1418"/>
      <c r="AD12" s="1442"/>
      <c r="AE12" s="1392"/>
      <c r="AF12" s="1392"/>
      <c r="AG12" s="1442"/>
      <c r="AH12" s="1392"/>
      <c r="AI12" s="1392"/>
      <c r="AJ12" s="1449"/>
      <c r="AK12" s="1436"/>
      <c r="AL12" s="1432"/>
      <c r="AM12" s="1450"/>
      <c r="AN12" s="1425"/>
      <c r="AO12" s="1449"/>
      <c r="AP12" s="1451"/>
      <c r="AQ12" s="1452"/>
      <c r="AR12" s="1459" t="str">
        <f t="shared" ref="AR12:AR49" si="0">$BT12&amp;" "&amp;$BU12&amp;""&amp;$BV12&amp;""&amp;$BW12&amp;""&amp;$BX12&amp;""&amp;$BY12&amp;""&amp;$BZ12</f>
        <v xml:space="preserve"> </v>
      </c>
      <c r="AS12" s="1325"/>
      <c r="AT12" s="1329"/>
      <c r="AU12" s="1329"/>
      <c r="AV12" s="1329"/>
      <c r="BJ12" s="1320"/>
      <c r="BK12" s="1320"/>
      <c r="BL12" s="1320"/>
      <c r="BM12" s="1320"/>
      <c r="BN12" s="1320"/>
      <c r="BO12" s="1320"/>
      <c r="BP12" s="1320"/>
      <c r="BQ12" s="1320"/>
      <c r="BR12" s="1320"/>
      <c r="BS12" s="1320"/>
      <c r="BT12" s="1464" t="str">
        <f>IF($B12&lt;&gt;($K12+$L12)," El número de consultas según sexo NO puede ser diferente al Total. ","")</f>
        <v/>
      </c>
      <c r="BU12" s="1347" t="str">
        <f>IF($B12=0,"",IF(($I12+$J12)=0,IF($B12="",""," No olvide escribir la columna Beneficiarios. "),""))</f>
        <v/>
      </c>
      <c r="BV12" s="1347" t="str">
        <f>IF($B12&lt;($I12+$J12)," El número de Beneficiarios NO puede ser mayor que el Total. ","")</f>
        <v/>
      </c>
      <c r="BW12" s="1347" t="str">
        <f>IF($B12&lt;($AE12+$AF12)," Seccion A.2 NO puede ser mayor que sección A.1. ","")</f>
        <v/>
      </c>
      <c r="BX12" s="1347" t="str">
        <f>IF($B12&lt;($AH12+$AI12)," Seccion A.3 NO puede ser mayor que sección A.1. ","")</f>
        <v/>
      </c>
      <c r="BY12" s="1347" t="str">
        <f>IF($B12&gt;=($M12+$Q12),"","El total de Consulta Nuevas NO debe ser MAYOR que el total de las Consultas Médicas. ")</f>
        <v/>
      </c>
      <c r="BZ12" s="1465" t="str">
        <f>IF(AND($N12+$R12&lt;&gt;0,OR($U12="",$V12="")),"No  olvide registrar datos en Pertinencia. ","")</f>
        <v/>
      </c>
      <c r="CA12" s="1338"/>
      <c r="CB12" s="1467">
        <f>IF($B12&lt;&gt;($K12+$L12),1,0)</f>
        <v>0</v>
      </c>
      <c r="CC12" s="1467">
        <f>IF($B12&lt;($I12+$J12),1,0)</f>
        <v>0</v>
      </c>
      <c r="CD12" s="1467">
        <f>IF($B12&lt;($AE12+$AF12),1,0)</f>
        <v>0</v>
      </c>
      <c r="CE12" s="1467">
        <f>IF($B12&lt;($AH12+$AI12),1,0)</f>
        <v>0</v>
      </c>
      <c r="CF12" s="1467">
        <f>IF($B12&gt;=($M12+$Q12),0,1)</f>
        <v>0</v>
      </c>
      <c r="CG12" s="1467">
        <f>IF($B12=0,"",IF(($I12+$J12)=0,IF($B12="","",1),0))</f>
        <v>0</v>
      </c>
      <c r="CH12" s="1467">
        <f>IF(AND($N12+$R12&lt;&gt;0,OR($U12="",$V12="")),1,0)</f>
        <v>0</v>
      </c>
      <c r="DC12" s="1334"/>
      <c r="DD12" s="1334"/>
    </row>
    <row r="13" spans="1:108" s="1322" customFormat="1" ht="11.25" x14ac:dyDescent="0.15">
      <c r="A13" s="1344" t="s">
        <v>47</v>
      </c>
      <c r="B13" s="1431">
        <f t="shared" ref="B13:B56" si="1">SUM(C13:H13)</f>
        <v>156</v>
      </c>
      <c r="C13" s="1393"/>
      <c r="D13" s="1420"/>
      <c r="E13" s="1420">
        <v>5</v>
      </c>
      <c r="F13" s="1420">
        <v>11</v>
      </c>
      <c r="G13" s="1395">
        <v>94</v>
      </c>
      <c r="H13" s="1395">
        <v>46</v>
      </c>
      <c r="I13" s="1393"/>
      <c r="J13" s="1390">
        <v>156</v>
      </c>
      <c r="K13" s="1393">
        <v>44</v>
      </c>
      <c r="L13" s="1390">
        <v>112</v>
      </c>
      <c r="M13" s="1419">
        <f t="shared" ref="M13:M56" si="2">SUM(N13:P13)</f>
        <v>0</v>
      </c>
      <c r="N13" s="1393"/>
      <c r="O13" s="1394"/>
      <c r="P13" s="1390"/>
      <c r="Q13" s="1433">
        <f t="shared" ref="Q13:Q56" si="3">SUM(R13:T13)</f>
        <v>70</v>
      </c>
      <c r="R13" s="1393">
        <v>40</v>
      </c>
      <c r="S13" s="1394">
        <v>30</v>
      </c>
      <c r="T13" s="1390"/>
      <c r="U13" s="1393">
        <v>13</v>
      </c>
      <c r="V13" s="1427">
        <v>0</v>
      </c>
      <c r="W13" s="1393"/>
      <c r="X13" s="1390">
        <v>35</v>
      </c>
      <c r="Y13" s="1427"/>
      <c r="Z13" s="1441"/>
      <c r="AA13" s="1390">
        <v>21</v>
      </c>
      <c r="AB13" s="1441"/>
      <c r="AC13" s="1390">
        <v>13</v>
      </c>
      <c r="AD13" s="1442"/>
      <c r="AE13" s="1387"/>
      <c r="AF13" s="1387"/>
      <c r="AG13" s="1442"/>
      <c r="AH13" s="1387"/>
      <c r="AI13" s="1387"/>
      <c r="AJ13" s="1449"/>
      <c r="AK13" s="1436"/>
      <c r="AL13" s="1432"/>
      <c r="AM13" s="1450"/>
      <c r="AN13" s="1406"/>
      <c r="AO13" s="1449"/>
      <c r="AP13" s="1453"/>
      <c r="AQ13" s="1454"/>
      <c r="AR13" s="1459" t="str">
        <f t="shared" si="0"/>
        <v xml:space="preserve"> </v>
      </c>
      <c r="AS13" s="1320"/>
      <c r="AT13" s="1320"/>
      <c r="AU13" s="1320"/>
      <c r="AV13" s="1320"/>
      <c r="BJ13" s="1320"/>
      <c r="BK13" s="1320"/>
      <c r="BL13" s="1320"/>
      <c r="BM13" s="1320"/>
      <c r="BN13" s="1320"/>
      <c r="BO13" s="1320"/>
      <c r="BP13" s="1320"/>
      <c r="BQ13" s="1320"/>
      <c r="BR13" s="1320"/>
      <c r="BS13" s="1320"/>
      <c r="BT13" s="1464" t="str">
        <f t="shared" ref="BT13:BT57" si="4">IF($B13&lt;&gt;($K13+$L13)," El número de consultas según sexo NO puede ser diferente al Total. ","")</f>
        <v/>
      </c>
      <c r="BU13" s="1464" t="str">
        <f t="shared" ref="BU13:BU57" si="5">IF($B13=0,"",IF(($I13+$J13)=0,IF($B13="",""," No olvide escribir la columna Beneficiarios. "),""))</f>
        <v/>
      </c>
      <c r="BV13" s="1464" t="str">
        <f t="shared" ref="BV13:BV57" si="6">IF($B13&lt;($I13+$J13)," El número de Beneficiarios NO puede ser mayor que el Total. ","")</f>
        <v/>
      </c>
      <c r="BW13" s="1464" t="str">
        <f t="shared" ref="BW13:BW57" si="7">IF($B13&lt;($AE13+$AF13)," Seccion A.2 NO puede ser mayor que sección A.1. ","")</f>
        <v/>
      </c>
      <c r="BX13" s="1464" t="str">
        <f t="shared" ref="BX13:BX57" si="8">IF($B13&lt;($AH13+$AI13)," Seccion A.3 NO puede ser mayor que sección A.1. ","")</f>
        <v/>
      </c>
      <c r="BY13" s="1464" t="str">
        <f t="shared" ref="BY13:BY57" si="9">IF($B13&gt;=($M13+$Q13),"","El total de Consulta Nuevas NO debe ser MAYOR que el total de las Consultas Médicas. ")</f>
        <v/>
      </c>
      <c r="BZ13" s="1342" t="str">
        <f t="shared" ref="BZ13:BZ57" si="10">IF(AND($N13+$R13&lt;&gt;0,OR($U13="",$V13="")),"No  olvide registrar datos en Pertinencia. ","")</f>
        <v/>
      </c>
      <c r="CA13" s="1338"/>
      <c r="CB13" s="1467">
        <f t="shared" ref="CB13:CB57" si="11">IF($B13&lt;&gt;($K13+$L13),1,0)</f>
        <v>0</v>
      </c>
      <c r="CC13" s="1467">
        <f t="shared" ref="CC13:CC57" si="12">IF($B13&lt;($I13+$J13),1,0)</f>
        <v>0</v>
      </c>
      <c r="CD13" s="1467">
        <f t="shared" ref="CD13:CD57" si="13">IF($B13&lt;($AE13+$AF13),1,0)</f>
        <v>0</v>
      </c>
      <c r="CE13" s="1467">
        <f t="shared" ref="CE13:CE57" si="14">IF($B13&lt;($AH13+$AI13),1,0)</f>
        <v>0</v>
      </c>
      <c r="CF13" s="1467">
        <f t="shared" ref="CF13:CF57" si="15">IF($B13&gt;=($M13+$Q13),0,1)</f>
        <v>0</v>
      </c>
      <c r="CG13" s="1467">
        <f t="shared" ref="CG13:CG57" si="16">IF($B13=0,"",IF(($I13+$J13)=0,IF($B13="","",1),0))</f>
        <v>0</v>
      </c>
      <c r="CH13" s="1467">
        <f t="shared" ref="CH13:CH57" si="17">IF(AND($N13+$R13&lt;&gt;0,OR($U13="",$V13="")),1,0)</f>
        <v>0</v>
      </c>
      <c r="DC13" s="1334"/>
      <c r="DD13" s="1334"/>
    </row>
    <row r="14" spans="1:108" s="1322" customFormat="1" ht="11.25" x14ac:dyDescent="0.15">
      <c r="A14" s="1344" t="s">
        <v>48</v>
      </c>
      <c r="B14" s="1431">
        <f t="shared" si="1"/>
        <v>73</v>
      </c>
      <c r="C14" s="1393">
        <v>73</v>
      </c>
      <c r="D14" s="1402"/>
      <c r="E14" s="1402"/>
      <c r="F14" s="1402"/>
      <c r="G14" s="1435"/>
      <c r="H14" s="1435"/>
      <c r="I14" s="1393">
        <v>73</v>
      </c>
      <c r="J14" s="1403"/>
      <c r="K14" s="1393">
        <v>40</v>
      </c>
      <c r="L14" s="1390">
        <v>33</v>
      </c>
      <c r="M14" s="1419">
        <f t="shared" si="2"/>
        <v>1</v>
      </c>
      <c r="N14" s="1393"/>
      <c r="O14" s="1394">
        <v>1</v>
      </c>
      <c r="P14" s="1390"/>
      <c r="Q14" s="1401"/>
      <c r="R14" s="1401"/>
      <c r="S14" s="1402"/>
      <c r="T14" s="1403"/>
      <c r="U14" s="1401"/>
      <c r="V14" s="1443"/>
      <c r="W14" s="1393">
        <v>9</v>
      </c>
      <c r="X14" s="1403"/>
      <c r="Y14" s="1427"/>
      <c r="Z14" s="1441"/>
      <c r="AA14" s="1403"/>
      <c r="AB14" s="1441">
        <v>5</v>
      </c>
      <c r="AC14" s="1403"/>
      <c r="AD14" s="1442"/>
      <c r="AE14" s="1387"/>
      <c r="AF14" s="1387"/>
      <c r="AG14" s="1442"/>
      <c r="AH14" s="1387"/>
      <c r="AI14" s="1387"/>
      <c r="AJ14" s="1449"/>
      <c r="AK14" s="1436"/>
      <c r="AL14" s="1432"/>
      <c r="AM14" s="1450"/>
      <c r="AN14" s="1406"/>
      <c r="AO14" s="1449"/>
      <c r="AP14" s="1453"/>
      <c r="AQ14" s="1403"/>
      <c r="AR14" s="1459" t="str">
        <f>$BT14&amp;" "&amp;$BU14&amp;""&amp;$BV14&amp;""&amp;$BW14&amp;""&amp;$BX14&amp;""&amp;$BY14</f>
        <v xml:space="preserve"> </v>
      </c>
      <c r="AS14" s="1320"/>
      <c r="AT14" s="1320"/>
      <c r="AU14" s="1320"/>
      <c r="AV14" s="1320"/>
      <c r="BJ14" s="1320"/>
      <c r="BK14" s="1320"/>
      <c r="BL14" s="1320"/>
      <c r="BM14" s="1320"/>
      <c r="BN14" s="1320"/>
      <c r="BO14" s="1320"/>
      <c r="BP14" s="1320"/>
      <c r="BQ14" s="1320"/>
      <c r="BR14" s="1320"/>
      <c r="BS14" s="1320"/>
      <c r="BT14" s="1464" t="str">
        <f t="shared" si="4"/>
        <v/>
      </c>
      <c r="BU14" s="1464" t="str">
        <f t="shared" si="5"/>
        <v/>
      </c>
      <c r="BV14" s="1464" t="str">
        <f t="shared" si="6"/>
        <v/>
      </c>
      <c r="BW14" s="1464" t="str">
        <f t="shared" si="7"/>
        <v/>
      </c>
      <c r="BX14" s="1464" t="str">
        <f t="shared" si="8"/>
        <v/>
      </c>
      <c r="BY14" s="1464" t="str">
        <f>IF($B14&gt;=($M14+$Q14),"","El total de Consulta Nuevas NO debe ser MAYOR que el total de las Consultas Médicas. ")</f>
        <v/>
      </c>
      <c r="BZ14" s="1338"/>
      <c r="CA14" s="1338"/>
      <c r="CB14" s="1467">
        <f t="shared" si="11"/>
        <v>0</v>
      </c>
      <c r="CC14" s="1467">
        <f t="shared" si="12"/>
        <v>0</v>
      </c>
      <c r="CD14" s="1467">
        <f t="shared" si="13"/>
        <v>0</v>
      </c>
      <c r="CE14" s="1467">
        <f t="shared" si="14"/>
        <v>0</v>
      </c>
      <c r="CF14" s="1467">
        <f t="shared" si="15"/>
        <v>0</v>
      </c>
      <c r="CG14" s="1467">
        <f t="shared" si="16"/>
        <v>0</v>
      </c>
      <c r="CH14" s="1341"/>
      <c r="DC14" s="1334"/>
      <c r="DD14" s="1334"/>
    </row>
    <row r="15" spans="1:108" s="1322" customFormat="1" ht="11.25" x14ac:dyDescent="0.15">
      <c r="A15" s="1344" t="s">
        <v>49</v>
      </c>
      <c r="B15" s="1431">
        <f t="shared" si="1"/>
        <v>0</v>
      </c>
      <c r="C15" s="1393"/>
      <c r="D15" s="1394"/>
      <c r="E15" s="1394"/>
      <c r="F15" s="1394"/>
      <c r="G15" s="1395"/>
      <c r="H15" s="1395"/>
      <c r="I15" s="1393"/>
      <c r="J15" s="1390"/>
      <c r="K15" s="1393"/>
      <c r="L15" s="1390"/>
      <c r="M15" s="1419">
        <f t="shared" si="2"/>
        <v>0</v>
      </c>
      <c r="N15" s="1393"/>
      <c r="O15" s="1394"/>
      <c r="P15" s="1390"/>
      <c r="Q15" s="1433">
        <f t="shared" si="3"/>
        <v>0</v>
      </c>
      <c r="R15" s="1393"/>
      <c r="S15" s="1394"/>
      <c r="T15" s="1390"/>
      <c r="U15" s="1393"/>
      <c r="V15" s="1427"/>
      <c r="W15" s="1393"/>
      <c r="X15" s="1390"/>
      <c r="Y15" s="1427"/>
      <c r="Z15" s="1441"/>
      <c r="AA15" s="1390"/>
      <c r="AB15" s="1441"/>
      <c r="AC15" s="1390"/>
      <c r="AD15" s="1442"/>
      <c r="AE15" s="1387"/>
      <c r="AF15" s="1387"/>
      <c r="AG15" s="1442"/>
      <c r="AH15" s="1387"/>
      <c r="AI15" s="1387"/>
      <c r="AJ15" s="1449"/>
      <c r="AK15" s="1436"/>
      <c r="AL15" s="1432"/>
      <c r="AM15" s="1450"/>
      <c r="AN15" s="1406"/>
      <c r="AO15" s="1449"/>
      <c r="AP15" s="1453"/>
      <c r="AQ15" s="1454"/>
      <c r="AR15" s="1459" t="str">
        <f t="shared" si="0"/>
        <v xml:space="preserve"> </v>
      </c>
      <c r="AS15" s="1320"/>
      <c r="AT15" s="1320"/>
      <c r="AU15" s="1320"/>
      <c r="AV15" s="1320"/>
      <c r="BJ15" s="1320"/>
      <c r="BK15" s="1320"/>
      <c r="BL15" s="1320"/>
      <c r="BM15" s="1320"/>
      <c r="BN15" s="1320"/>
      <c r="BO15" s="1320"/>
      <c r="BP15" s="1320"/>
      <c r="BQ15" s="1320"/>
      <c r="BR15" s="1320"/>
      <c r="BS15" s="1320"/>
      <c r="BT15" s="1464" t="str">
        <f t="shared" si="4"/>
        <v/>
      </c>
      <c r="BU15" s="1464" t="str">
        <f t="shared" si="5"/>
        <v/>
      </c>
      <c r="BV15" s="1464" t="str">
        <f t="shared" si="6"/>
        <v/>
      </c>
      <c r="BW15" s="1464" t="str">
        <f t="shared" si="7"/>
        <v/>
      </c>
      <c r="BX15" s="1464" t="str">
        <f t="shared" si="8"/>
        <v/>
      </c>
      <c r="BY15" s="1464" t="str">
        <f t="shared" si="9"/>
        <v/>
      </c>
      <c r="BZ15" s="1342" t="str">
        <f t="shared" si="10"/>
        <v/>
      </c>
      <c r="CA15" s="1338"/>
      <c r="CB15" s="1467">
        <f t="shared" si="11"/>
        <v>0</v>
      </c>
      <c r="CC15" s="1467">
        <f t="shared" si="12"/>
        <v>0</v>
      </c>
      <c r="CD15" s="1467">
        <f t="shared" si="13"/>
        <v>0</v>
      </c>
      <c r="CE15" s="1467">
        <f t="shared" si="14"/>
        <v>0</v>
      </c>
      <c r="CF15" s="1467">
        <f t="shared" si="15"/>
        <v>0</v>
      </c>
      <c r="CG15" s="1467" t="str">
        <f t="shared" si="16"/>
        <v/>
      </c>
      <c r="CH15" s="1467">
        <f t="shared" si="17"/>
        <v>0</v>
      </c>
      <c r="DC15" s="1334"/>
      <c r="DD15" s="1334"/>
    </row>
    <row r="16" spans="1:108" s="1322" customFormat="1" ht="11.25" x14ac:dyDescent="0.15">
      <c r="A16" s="1344" t="s">
        <v>50</v>
      </c>
      <c r="B16" s="1431">
        <f t="shared" si="1"/>
        <v>344</v>
      </c>
      <c r="C16" s="1393">
        <v>35</v>
      </c>
      <c r="D16" s="1394">
        <v>10</v>
      </c>
      <c r="E16" s="1394">
        <v>2</v>
      </c>
      <c r="F16" s="1394">
        <v>2</v>
      </c>
      <c r="G16" s="1395">
        <v>120</v>
      </c>
      <c r="H16" s="1395">
        <v>175</v>
      </c>
      <c r="I16" s="1393">
        <v>45</v>
      </c>
      <c r="J16" s="1390">
        <v>299</v>
      </c>
      <c r="K16" s="1393">
        <v>179</v>
      </c>
      <c r="L16" s="1390">
        <v>165</v>
      </c>
      <c r="M16" s="1419">
        <f t="shared" si="2"/>
        <v>23</v>
      </c>
      <c r="N16" s="1393"/>
      <c r="O16" s="1394">
        <v>23</v>
      </c>
      <c r="P16" s="1390"/>
      <c r="Q16" s="1433">
        <f t="shared" si="3"/>
        <v>14</v>
      </c>
      <c r="R16" s="1393">
        <v>5</v>
      </c>
      <c r="S16" s="1394">
        <v>9</v>
      </c>
      <c r="T16" s="1390"/>
      <c r="U16" s="1393">
        <v>5</v>
      </c>
      <c r="V16" s="1427">
        <v>35</v>
      </c>
      <c r="W16" s="1393">
        <v>3</v>
      </c>
      <c r="X16" s="1390">
        <v>45</v>
      </c>
      <c r="Y16" s="1427">
        <v>75</v>
      </c>
      <c r="Z16" s="1441"/>
      <c r="AA16" s="1390">
        <v>9</v>
      </c>
      <c r="AB16" s="1441">
        <v>4</v>
      </c>
      <c r="AC16" s="1390">
        <v>18</v>
      </c>
      <c r="AD16" s="1442"/>
      <c r="AE16" s="1387">
        <v>45</v>
      </c>
      <c r="AF16" s="1387"/>
      <c r="AG16" s="1442"/>
      <c r="AH16" s="1387"/>
      <c r="AI16" s="1387"/>
      <c r="AJ16" s="1449"/>
      <c r="AK16" s="1436"/>
      <c r="AL16" s="1432"/>
      <c r="AM16" s="1450"/>
      <c r="AN16" s="1406"/>
      <c r="AO16" s="1449"/>
      <c r="AP16" s="1453"/>
      <c r="AQ16" s="1454"/>
      <c r="AR16" s="1459" t="str">
        <f t="shared" si="0"/>
        <v xml:space="preserve"> </v>
      </c>
      <c r="AS16" s="1320"/>
      <c r="AT16" s="1320"/>
      <c r="AU16" s="1320"/>
      <c r="AV16" s="1320"/>
      <c r="BJ16" s="1320"/>
      <c r="BK16" s="1320"/>
      <c r="BL16" s="1320"/>
      <c r="BM16" s="1320"/>
      <c r="BN16" s="1320"/>
      <c r="BO16" s="1320"/>
      <c r="BP16" s="1320"/>
      <c r="BQ16" s="1320"/>
      <c r="BR16" s="1320"/>
      <c r="BS16" s="1320"/>
      <c r="BT16" s="1464" t="str">
        <f t="shared" si="4"/>
        <v/>
      </c>
      <c r="BU16" s="1464" t="str">
        <f t="shared" si="5"/>
        <v/>
      </c>
      <c r="BV16" s="1464" t="str">
        <f t="shared" si="6"/>
        <v/>
      </c>
      <c r="BW16" s="1464" t="str">
        <f t="shared" si="7"/>
        <v/>
      </c>
      <c r="BX16" s="1464" t="str">
        <f t="shared" si="8"/>
        <v/>
      </c>
      <c r="BY16" s="1464" t="str">
        <f t="shared" si="9"/>
        <v/>
      </c>
      <c r="BZ16" s="1342" t="str">
        <f t="shared" si="10"/>
        <v/>
      </c>
      <c r="CA16" s="1338"/>
      <c r="CB16" s="1467">
        <f t="shared" si="11"/>
        <v>0</v>
      </c>
      <c r="CC16" s="1467">
        <f t="shared" si="12"/>
        <v>0</v>
      </c>
      <c r="CD16" s="1467">
        <f t="shared" si="13"/>
        <v>0</v>
      </c>
      <c r="CE16" s="1467">
        <f t="shared" si="14"/>
        <v>0</v>
      </c>
      <c r="CF16" s="1467">
        <f t="shared" si="15"/>
        <v>0</v>
      </c>
      <c r="CG16" s="1467">
        <f t="shared" si="16"/>
        <v>0</v>
      </c>
      <c r="CH16" s="1467">
        <f t="shared" si="17"/>
        <v>0</v>
      </c>
      <c r="DC16" s="1334"/>
      <c r="DD16" s="1334"/>
    </row>
    <row r="17" spans="1:108" s="1322" customFormat="1" ht="11.25" x14ac:dyDescent="0.15">
      <c r="A17" s="1344" t="s">
        <v>51</v>
      </c>
      <c r="B17" s="1431">
        <f t="shared" si="1"/>
        <v>0</v>
      </c>
      <c r="C17" s="1393"/>
      <c r="D17" s="1394"/>
      <c r="E17" s="1394"/>
      <c r="F17" s="1394"/>
      <c r="G17" s="1395"/>
      <c r="H17" s="1395"/>
      <c r="I17" s="1393"/>
      <c r="J17" s="1390"/>
      <c r="K17" s="1393"/>
      <c r="L17" s="1390"/>
      <c r="M17" s="1419">
        <f t="shared" si="2"/>
        <v>0</v>
      </c>
      <c r="N17" s="1393"/>
      <c r="O17" s="1394"/>
      <c r="P17" s="1390"/>
      <c r="Q17" s="1433">
        <f t="shared" si="3"/>
        <v>0</v>
      </c>
      <c r="R17" s="1393"/>
      <c r="S17" s="1394"/>
      <c r="T17" s="1390"/>
      <c r="U17" s="1393"/>
      <c r="V17" s="1427"/>
      <c r="W17" s="1393"/>
      <c r="X17" s="1390"/>
      <c r="Y17" s="1427"/>
      <c r="Z17" s="1441"/>
      <c r="AA17" s="1390"/>
      <c r="AB17" s="1441"/>
      <c r="AC17" s="1390"/>
      <c r="AD17" s="1442"/>
      <c r="AE17" s="1387"/>
      <c r="AF17" s="1387"/>
      <c r="AG17" s="1442"/>
      <c r="AH17" s="1387"/>
      <c r="AI17" s="1387"/>
      <c r="AJ17" s="1449"/>
      <c r="AK17" s="1436"/>
      <c r="AL17" s="1432"/>
      <c r="AM17" s="1450"/>
      <c r="AN17" s="1406"/>
      <c r="AO17" s="1449"/>
      <c r="AP17" s="1453"/>
      <c r="AQ17" s="1454"/>
      <c r="AR17" s="1459" t="str">
        <f t="shared" si="0"/>
        <v xml:space="preserve"> </v>
      </c>
      <c r="AS17" s="1320"/>
      <c r="AT17" s="1320"/>
      <c r="AU17" s="1320"/>
      <c r="AV17" s="1320"/>
      <c r="BJ17" s="1320"/>
      <c r="BK17" s="1320"/>
      <c r="BL17" s="1320"/>
      <c r="BM17" s="1320"/>
      <c r="BN17" s="1320"/>
      <c r="BO17" s="1320"/>
      <c r="BP17" s="1320"/>
      <c r="BQ17" s="1320"/>
      <c r="BR17" s="1320"/>
      <c r="BS17" s="1320"/>
      <c r="BT17" s="1464" t="str">
        <f t="shared" si="4"/>
        <v/>
      </c>
      <c r="BU17" s="1464" t="str">
        <f t="shared" si="5"/>
        <v/>
      </c>
      <c r="BV17" s="1464" t="str">
        <f t="shared" si="6"/>
        <v/>
      </c>
      <c r="BW17" s="1464" t="str">
        <f t="shared" si="7"/>
        <v/>
      </c>
      <c r="BX17" s="1464" t="str">
        <f t="shared" si="8"/>
        <v/>
      </c>
      <c r="BY17" s="1464" t="str">
        <f t="shared" si="9"/>
        <v/>
      </c>
      <c r="BZ17" s="1342" t="str">
        <f t="shared" si="10"/>
        <v/>
      </c>
      <c r="CA17" s="1338"/>
      <c r="CB17" s="1467">
        <f t="shared" si="11"/>
        <v>0</v>
      </c>
      <c r="CC17" s="1467">
        <f t="shared" si="12"/>
        <v>0</v>
      </c>
      <c r="CD17" s="1467">
        <f t="shared" si="13"/>
        <v>0</v>
      </c>
      <c r="CE17" s="1467">
        <f t="shared" si="14"/>
        <v>0</v>
      </c>
      <c r="CF17" s="1467">
        <f t="shared" si="15"/>
        <v>0</v>
      </c>
      <c r="CG17" s="1467" t="str">
        <f t="shared" si="16"/>
        <v/>
      </c>
      <c r="CH17" s="1467">
        <f t="shared" si="17"/>
        <v>0</v>
      </c>
      <c r="DC17" s="1334"/>
      <c r="DD17" s="1334"/>
    </row>
    <row r="18" spans="1:108" s="1322" customFormat="1" ht="11.25" x14ac:dyDescent="0.15">
      <c r="A18" s="1344" t="s">
        <v>52</v>
      </c>
      <c r="B18" s="1431">
        <f t="shared" si="1"/>
        <v>34</v>
      </c>
      <c r="C18" s="1393"/>
      <c r="D18" s="1394"/>
      <c r="E18" s="1394"/>
      <c r="F18" s="1394">
        <v>1</v>
      </c>
      <c r="G18" s="1395">
        <v>17</v>
      </c>
      <c r="H18" s="1395">
        <v>16</v>
      </c>
      <c r="I18" s="1393"/>
      <c r="J18" s="1390">
        <v>34</v>
      </c>
      <c r="K18" s="1393">
        <v>17</v>
      </c>
      <c r="L18" s="1390">
        <v>17</v>
      </c>
      <c r="M18" s="1419">
        <f t="shared" si="2"/>
        <v>0</v>
      </c>
      <c r="N18" s="1393"/>
      <c r="O18" s="1394"/>
      <c r="P18" s="1390"/>
      <c r="Q18" s="1433">
        <f t="shared" si="3"/>
        <v>32</v>
      </c>
      <c r="R18" s="1393"/>
      <c r="S18" s="1394">
        <v>32</v>
      </c>
      <c r="T18" s="1390"/>
      <c r="U18" s="1393">
        <v>0</v>
      </c>
      <c r="V18" s="1427">
        <v>0</v>
      </c>
      <c r="W18" s="1393"/>
      <c r="X18" s="1390">
        <v>7</v>
      </c>
      <c r="Y18" s="1427"/>
      <c r="Z18" s="1441"/>
      <c r="AA18" s="1390"/>
      <c r="AB18" s="1441"/>
      <c r="AC18" s="1390">
        <v>6</v>
      </c>
      <c r="AD18" s="1442"/>
      <c r="AE18" s="1387"/>
      <c r="AF18" s="1387"/>
      <c r="AG18" s="1442"/>
      <c r="AH18" s="1387"/>
      <c r="AI18" s="1387"/>
      <c r="AJ18" s="1449"/>
      <c r="AK18" s="1436"/>
      <c r="AL18" s="1432"/>
      <c r="AM18" s="1450"/>
      <c r="AN18" s="1406"/>
      <c r="AO18" s="1449"/>
      <c r="AP18" s="1453"/>
      <c r="AQ18" s="1454"/>
      <c r="AR18" s="1459" t="str">
        <f t="shared" si="0"/>
        <v xml:space="preserve"> </v>
      </c>
      <c r="AS18" s="1320"/>
      <c r="AT18" s="1320"/>
      <c r="AU18" s="1320"/>
      <c r="AV18" s="1320"/>
      <c r="BJ18" s="1320"/>
      <c r="BK18" s="1320"/>
      <c r="BL18" s="1320"/>
      <c r="BM18" s="1320"/>
      <c r="BN18" s="1320"/>
      <c r="BO18" s="1320"/>
      <c r="BP18" s="1320"/>
      <c r="BQ18" s="1320"/>
      <c r="BR18" s="1320"/>
      <c r="BS18" s="1320"/>
      <c r="BT18" s="1464" t="str">
        <f t="shared" si="4"/>
        <v/>
      </c>
      <c r="BU18" s="1464" t="str">
        <f t="shared" si="5"/>
        <v/>
      </c>
      <c r="BV18" s="1464" t="str">
        <f t="shared" si="6"/>
        <v/>
      </c>
      <c r="BW18" s="1464" t="str">
        <f t="shared" si="7"/>
        <v/>
      </c>
      <c r="BX18" s="1464" t="str">
        <f t="shared" si="8"/>
        <v/>
      </c>
      <c r="BY18" s="1464" t="str">
        <f t="shared" si="9"/>
        <v/>
      </c>
      <c r="BZ18" s="1342" t="str">
        <f t="shared" si="10"/>
        <v/>
      </c>
      <c r="CA18" s="1338"/>
      <c r="CB18" s="1467">
        <f t="shared" si="11"/>
        <v>0</v>
      </c>
      <c r="CC18" s="1467">
        <f t="shared" si="12"/>
        <v>0</v>
      </c>
      <c r="CD18" s="1467">
        <f t="shared" si="13"/>
        <v>0</v>
      </c>
      <c r="CE18" s="1467">
        <f t="shared" si="14"/>
        <v>0</v>
      </c>
      <c r="CF18" s="1467">
        <f t="shared" si="15"/>
        <v>0</v>
      </c>
      <c r="CG18" s="1467">
        <f t="shared" si="16"/>
        <v>0</v>
      </c>
      <c r="CH18" s="1467">
        <f t="shared" si="17"/>
        <v>0</v>
      </c>
      <c r="DC18" s="1334"/>
      <c r="DD18" s="1334"/>
    </row>
    <row r="19" spans="1:108" s="1322" customFormat="1" ht="11.25" x14ac:dyDescent="0.15">
      <c r="A19" s="1344" t="s">
        <v>53</v>
      </c>
      <c r="B19" s="1431">
        <f t="shared" si="1"/>
        <v>0</v>
      </c>
      <c r="C19" s="1393"/>
      <c r="D19" s="1394"/>
      <c r="E19" s="1394"/>
      <c r="F19" s="1394"/>
      <c r="G19" s="1395"/>
      <c r="H19" s="1395"/>
      <c r="I19" s="1393"/>
      <c r="J19" s="1390"/>
      <c r="K19" s="1393"/>
      <c r="L19" s="1390"/>
      <c r="M19" s="1419">
        <f t="shared" si="2"/>
        <v>0</v>
      </c>
      <c r="N19" s="1393"/>
      <c r="O19" s="1394"/>
      <c r="P19" s="1390"/>
      <c r="Q19" s="1433">
        <f t="shared" si="3"/>
        <v>0</v>
      </c>
      <c r="R19" s="1393"/>
      <c r="S19" s="1394"/>
      <c r="T19" s="1390"/>
      <c r="U19" s="1401"/>
      <c r="V19" s="1443"/>
      <c r="W19" s="1393"/>
      <c r="X19" s="1390"/>
      <c r="Y19" s="1427"/>
      <c r="Z19" s="1441"/>
      <c r="AA19" s="1390"/>
      <c r="AB19" s="1441"/>
      <c r="AC19" s="1390"/>
      <c r="AD19" s="1442"/>
      <c r="AE19" s="1387"/>
      <c r="AF19" s="1387"/>
      <c r="AG19" s="1442"/>
      <c r="AH19" s="1387"/>
      <c r="AI19" s="1387"/>
      <c r="AJ19" s="1449"/>
      <c r="AK19" s="1436"/>
      <c r="AL19" s="1432"/>
      <c r="AM19" s="1450"/>
      <c r="AN19" s="1406"/>
      <c r="AO19" s="1449"/>
      <c r="AP19" s="1453"/>
      <c r="AQ19" s="1454"/>
      <c r="AR19" s="1459" t="str">
        <f>$BT19&amp;" "&amp;$BU19&amp;""&amp;$BV19&amp;""&amp;$BW19&amp;""&amp;$BX19&amp;""&amp;$BY19</f>
        <v xml:space="preserve"> </v>
      </c>
      <c r="AS19" s="1320"/>
      <c r="AT19" s="1320"/>
      <c r="AU19" s="1320"/>
      <c r="AV19" s="1320"/>
      <c r="BJ19" s="1320"/>
      <c r="BK19" s="1320"/>
      <c r="BL19" s="1320"/>
      <c r="BM19" s="1320"/>
      <c r="BN19" s="1320"/>
      <c r="BO19" s="1320"/>
      <c r="BP19" s="1320"/>
      <c r="BQ19" s="1320"/>
      <c r="BR19" s="1320"/>
      <c r="BS19" s="1320"/>
      <c r="BT19" s="1464" t="str">
        <f t="shared" si="4"/>
        <v/>
      </c>
      <c r="BU19" s="1464" t="str">
        <f t="shared" si="5"/>
        <v/>
      </c>
      <c r="BV19" s="1464" t="str">
        <f t="shared" si="6"/>
        <v/>
      </c>
      <c r="BW19" s="1464" t="str">
        <f t="shared" si="7"/>
        <v/>
      </c>
      <c r="BX19" s="1464" t="str">
        <f t="shared" si="8"/>
        <v/>
      </c>
      <c r="BY19" s="1464" t="str">
        <f t="shared" si="9"/>
        <v/>
      </c>
      <c r="BZ19" s="1338"/>
      <c r="CA19" s="1338"/>
      <c r="CB19" s="1467">
        <f t="shared" si="11"/>
        <v>0</v>
      </c>
      <c r="CC19" s="1467">
        <f t="shared" si="12"/>
        <v>0</v>
      </c>
      <c r="CD19" s="1467">
        <f t="shared" si="13"/>
        <v>0</v>
      </c>
      <c r="CE19" s="1467">
        <f t="shared" si="14"/>
        <v>0</v>
      </c>
      <c r="CF19" s="1467">
        <f t="shared" si="15"/>
        <v>0</v>
      </c>
      <c r="CG19" s="1467" t="str">
        <f t="shared" si="16"/>
        <v/>
      </c>
      <c r="CH19" s="1341"/>
      <c r="DC19" s="1334"/>
      <c r="DD19" s="1334"/>
    </row>
    <row r="20" spans="1:108" s="1322" customFormat="1" ht="11.25" x14ac:dyDescent="0.15">
      <c r="A20" s="1344" t="s">
        <v>54</v>
      </c>
      <c r="B20" s="1431">
        <f t="shared" si="1"/>
        <v>0</v>
      </c>
      <c r="C20" s="1393"/>
      <c r="D20" s="1394"/>
      <c r="E20" s="1394"/>
      <c r="F20" s="1394"/>
      <c r="G20" s="1395"/>
      <c r="H20" s="1395"/>
      <c r="I20" s="1393"/>
      <c r="J20" s="1390"/>
      <c r="K20" s="1393"/>
      <c r="L20" s="1390"/>
      <c r="M20" s="1419">
        <f t="shared" si="2"/>
        <v>0</v>
      </c>
      <c r="N20" s="1393"/>
      <c r="O20" s="1394"/>
      <c r="P20" s="1390"/>
      <c r="Q20" s="1433">
        <f t="shared" si="3"/>
        <v>0</v>
      </c>
      <c r="R20" s="1393"/>
      <c r="S20" s="1394"/>
      <c r="T20" s="1390"/>
      <c r="U20" s="1393"/>
      <c r="V20" s="1427"/>
      <c r="W20" s="1393"/>
      <c r="X20" s="1390"/>
      <c r="Y20" s="1427"/>
      <c r="Z20" s="1441"/>
      <c r="AA20" s="1390"/>
      <c r="AB20" s="1441"/>
      <c r="AC20" s="1390"/>
      <c r="AD20" s="1442"/>
      <c r="AE20" s="1387"/>
      <c r="AF20" s="1387"/>
      <c r="AG20" s="1442"/>
      <c r="AH20" s="1387"/>
      <c r="AI20" s="1387"/>
      <c r="AJ20" s="1449"/>
      <c r="AK20" s="1436"/>
      <c r="AL20" s="1432"/>
      <c r="AM20" s="1450"/>
      <c r="AN20" s="1406"/>
      <c r="AO20" s="1449"/>
      <c r="AP20" s="1453"/>
      <c r="AQ20" s="1454"/>
      <c r="AR20" s="1459" t="str">
        <f t="shared" si="0"/>
        <v xml:space="preserve"> </v>
      </c>
      <c r="AS20" s="1320"/>
      <c r="AT20" s="1320"/>
      <c r="AU20" s="1320"/>
      <c r="AV20" s="1320"/>
      <c r="BJ20" s="1320"/>
      <c r="BK20" s="1320"/>
      <c r="BL20" s="1320"/>
      <c r="BM20" s="1320"/>
      <c r="BN20" s="1320"/>
      <c r="BO20" s="1320"/>
      <c r="BP20" s="1320"/>
      <c r="BQ20" s="1320"/>
      <c r="BR20" s="1320"/>
      <c r="BS20" s="1320"/>
      <c r="BT20" s="1464" t="str">
        <f t="shared" si="4"/>
        <v/>
      </c>
      <c r="BU20" s="1464" t="str">
        <f t="shared" si="5"/>
        <v/>
      </c>
      <c r="BV20" s="1464" t="str">
        <f t="shared" si="6"/>
        <v/>
      </c>
      <c r="BW20" s="1464" t="str">
        <f t="shared" si="7"/>
        <v/>
      </c>
      <c r="BX20" s="1464" t="str">
        <f t="shared" si="8"/>
        <v/>
      </c>
      <c r="BY20" s="1464" t="str">
        <f t="shared" si="9"/>
        <v/>
      </c>
      <c r="BZ20" s="1342" t="str">
        <f t="shared" si="10"/>
        <v/>
      </c>
      <c r="CA20" s="1338"/>
      <c r="CB20" s="1467">
        <f t="shared" si="11"/>
        <v>0</v>
      </c>
      <c r="CC20" s="1467">
        <f t="shared" si="12"/>
        <v>0</v>
      </c>
      <c r="CD20" s="1467">
        <f t="shared" si="13"/>
        <v>0</v>
      </c>
      <c r="CE20" s="1467">
        <f t="shared" si="14"/>
        <v>0</v>
      </c>
      <c r="CF20" s="1467">
        <f t="shared" si="15"/>
        <v>0</v>
      </c>
      <c r="CG20" s="1467" t="str">
        <f t="shared" si="16"/>
        <v/>
      </c>
      <c r="CH20" s="1467">
        <f t="shared" si="17"/>
        <v>0</v>
      </c>
      <c r="DC20" s="1334"/>
      <c r="DD20" s="1334"/>
    </row>
    <row r="21" spans="1:108" s="1322" customFormat="1" ht="11.25" x14ac:dyDescent="0.15">
      <c r="A21" s="1344" t="s">
        <v>55</v>
      </c>
      <c r="B21" s="1431">
        <f t="shared" si="1"/>
        <v>0</v>
      </c>
      <c r="C21" s="1393"/>
      <c r="D21" s="1394"/>
      <c r="E21" s="1394"/>
      <c r="F21" s="1394"/>
      <c r="G21" s="1395"/>
      <c r="H21" s="1395"/>
      <c r="I21" s="1393"/>
      <c r="J21" s="1390"/>
      <c r="K21" s="1393"/>
      <c r="L21" s="1390"/>
      <c r="M21" s="1419">
        <f t="shared" si="2"/>
        <v>0</v>
      </c>
      <c r="N21" s="1393"/>
      <c r="O21" s="1394"/>
      <c r="P21" s="1390"/>
      <c r="Q21" s="1433">
        <f t="shared" si="3"/>
        <v>0</v>
      </c>
      <c r="R21" s="1393"/>
      <c r="S21" s="1394"/>
      <c r="T21" s="1390"/>
      <c r="U21" s="1401"/>
      <c r="V21" s="1443"/>
      <c r="W21" s="1393"/>
      <c r="X21" s="1390"/>
      <c r="Y21" s="1427"/>
      <c r="Z21" s="1441"/>
      <c r="AA21" s="1390"/>
      <c r="AB21" s="1441"/>
      <c r="AC21" s="1390"/>
      <c r="AD21" s="1442"/>
      <c r="AE21" s="1387"/>
      <c r="AF21" s="1387"/>
      <c r="AG21" s="1442"/>
      <c r="AH21" s="1387"/>
      <c r="AI21" s="1387"/>
      <c r="AJ21" s="1449"/>
      <c r="AK21" s="1436"/>
      <c r="AL21" s="1432"/>
      <c r="AM21" s="1450"/>
      <c r="AN21" s="1406"/>
      <c r="AO21" s="1449"/>
      <c r="AP21" s="1453"/>
      <c r="AQ21" s="1454"/>
      <c r="AR21" s="1459" t="str">
        <f>$BT21&amp;" "&amp;$BU21&amp;""&amp;$BV21&amp;""&amp;$BW21&amp;""&amp;$BX21&amp;""&amp;$BY21</f>
        <v xml:space="preserve"> </v>
      </c>
      <c r="AS21" s="1320"/>
      <c r="AT21" s="1320"/>
      <c r="AU21" s="1320"/>
      <c r="AV21" s="1320"/>
      <c r="BJ21" s="1320"/>
      <c r="BK21" s="1320"/>
      <c r="BL21" s="1320"/>
      <c r="BM21" s="1320"/>
      <c r="BN21" s="1320"/>
      <c r="BO21" s="1320"/>
      <c r="BP21" s="1320"/>
      <c r="BQ21" s="1320"/>
      <c r="BR21" s="1320"/>
      <c r="BS21" s="1320"/>
      <c r="BT21" s="1464" t="str">
        <f t="shared" si="4"/>
        <v/>
      </c>
      <c r="BU21" s="1464" t="str">
        <f t="shared" si="5"/>
        <v/>
      </c>
      <c r="BV21" s="1464" t="str">
        <f t="shared" si="6"/>
        <v/>
      </c>
      <c r="BW21" s="1464" t="str">
        <f t="shared" si="7"/>
        <v/>
      </c>
      <c r="BX21" s="1464" t="str">
        <f t="shared" si="8"/>
        <v/>
      </c>
      <c r="BY21" s="1464" t="str">
        <f>IF($B21&gt;=($M21+$Q21),"","El total de Consulta Nuevas NO debe ser MAYOR que el total de las Consultas Médicas. ")</f>
        <v/>
      </c>
      <c r="BZ21" s="1338"/>
      <c r="CA21" s="1338"/>
      <c r="CB21" s="1467">
        <f t="shared" si="11"/>
        <v>0</v>
      </c>
      <c r="CC21" s="1467">
        <f t="shared" si="12"/>
        <v>0</v>
      </c>
      <c r="CD21" s="1467">
        <f t="shared" si="13"/>
        <v>0</v>
      </c>
      <c r="CE21" s="1467">
        <f t="shared" si="14"/>
        <v>0</v>
      </c>
      <c r="CF21" s="1467">
        <f t="shared" si="15"/>
        <v>0</v>
      </c>
      <c r="CG21" s="1467" t="str">
        <f t="shared" si="16"/>
        <v/>
      </c>
      <c r="CH21" s="1341"/>
      <c r="DC21" s="1334"/>
      <c r="DD21" s="1334"/>
    </row>
    <row r="22" spans="1:108" s="1322" customFormat="1" ht="11.25" x14ac:dyDescent="0.15">
      <c r="A22" s="1344" t="s">
        <v>56</v>
      </c>
      <c r="B22" s="1431">
        <f t="shared" si="1"/>
        <v>28</v>
      </c>
      <c r="C22" s="1393"/>
      <c r="D22" s="1394"/>
      <c r="E22" s="1394"/>
      <c r="F22" s="1394"/>
      <c r="G22" s="1395">
        <v>8</v>
      </c>
      <c r="H22" s="1395">
        <v>20</v>
      </c>
      <c r="I22" s="1393"/>
      <c r="J22" s="1390">
        <v>28</v>
      </c>
      <c r="K22" s="1393">
        <v>11</v>
      </c>
      <c r="L22" s="1390">
        <v>17</v>
      </c>
      <c r="M22" s="1419">
        <f t="shared" si="2"/>
        <v>0</v>
      </c>
      <c r="N22" s="1393"/>
      <c r="O22" s="1394"/>
      <c r="P22" s="1390"/>
      <c r="Q22" s="1433">
        <f t="shared" si="3"/>
        <v>22</v>
      </c>
      <c r="R22" s="1393"/>
      <c r="S22" s="1394">
        <v>22</v>
      </c>
      <c r="T22" s="1390"/>
      <c r="U22" s="1393">
        <v>0</v>
      </c>
      <c r="V22" s="1427">
        <v>0</v>
      </c>
      <c r="W22" s="1393"/>
      <c r="X22" s="1390">
        <v>2</v>
      </c>
      <c r="Y22" s="1427">
        <v>86</v>
      </c>
      <c r="Z22" s="1441"/>
      <c r="AA22" s="1390"/>
      <c r="AB22" s="1441"/>
      <c r="AC22" s="1390">
        <v>3</v>
      </c>
      <c r="AD22" s="1442"/>
      <c r="AE22" s="1387"/>
      <c r="AF22" s="1387"/>
      <c r="AG22" s="1442"/>
      <c r="AH22" s="1387"/>
      <c r="AI22" s="1387"/>
      <c r="AJ22" s="1449"/>
      <c r="AK22" s="1436"/>
      <c r="AL22" s="1432"/>
      <c r="AM22" s="1450"/>
      <c r="AN22" s="1406"/>
      <c r="AO22" s="1449"/>
      <c r="AP22" s="1453"/>
      <c r="AQ22" s="1454"/>
      <c r="AR22" s="1459" t="str">
        <f t="shared" si="0"/>
        <v xml:space="preserve"> </v>
      </c>
      <c r="AS22" s="1320"/>
      <c r="AT22" s="1320"/>
      <c r="AU22" s="1320"/>
      <c r="AV22" s="1320"/>
      <c r="BJ22" s="1320"/>
      <c r="BK22" s="1320"/>
      <c r="BL22" s="1320"/>
      <c r="BM22" s="1320"/>
      <c r="BN22" s="1320"/>
      <c r="BO22" s="1320"/>
      <c r="BP22" s="1320"/>
      <c r="BQ22" s="1320"/>
      <c r="BR22" s="1320"/>
      <c r="BS22" s="1320"/>
      <c r="BT22" s="1464" t="str">
        <f t="shared" si="4"/>
        <v/>
      </c>
      <c r="BU22" s="1464" t="str">
        <f t="shared" si="5"/>
        <v/>
      </c>
      <c r="BV22" s="1464" t="str">
        <f t="shared" si="6"/>
        <v/>
      </c>
      <c r="BW22" s="1464" t="str">
        <f t="shared" si="7"/>
        <v/>
      </c>
      <c r="BX22" s="1464" t="str">
        <f t="shared" si="8"/>
        <v/>
      </c>
      <c r="BY22" s="1464" t="str">
        <f t="shared" si="9"/>
        <v/>
      </c>
      <c r="BZ22" s="1342" t="str">
        <f>IF(AND($N22+$R22&lt;&gt;0,OR($U22="",$V22="")),"No  olvide registrar datos en Pertinencia. ","")</f>
        <v/>
      </c>
      <c r="CA22" s="1338"/>
      <c r="CB22" s="1467">
        <f t="shared" si="11"/>
        <v>0</v>
      </c>
      <c r="CC22" s="1467">
        <f t="shared" si="12"/>
        <v>0</v>
      </c>
      <c r="CD22" s="1467">
        <f t="shared" si="13"/>
        <v>0</v>
      </c>
      <c r="CE22" s="1467">
        <f t="shared" si="14"/>
        <v>0</v>
      </c>
      <c r="CF22" s="1467">
        <f t="shared" si="15"/>
        <v>0</v>
      </c>
      <c r="CG22" s="1467">
        <f t="shared" si="16"/>
        <v>0</v>
      </c>
      <c r="CH22" s="1467">
        <f>IF(AND($N22+$R22&lt;&gt;0,OR($U22="",$V22="")),1,0)</f>
        <v>0</v>
      </c>
      <c r="DC22" s="1334"/>
      <c r="DD22" s="1334"/>
    </row>
    <row r="23" spans="1:108" s="1322" customFormat="1" ht="11.25" x14ac:dyDescent="0.15">
      <c r="A23" s="1344" t="s">
        <v>57</v>
      </c>
      <c r="B23" s="1431">
        <f t="shared" si="1"/>
        <v>0</v>
      </c>
      <c r="C23" s="1393"/>
      <c r="D23" s="1394"/>
      <c r="E23" s="1394"/>
      <c r="F23" s="1394"/>
      <c r="G23" s="1395"/>
      <c r="H23" s="1395"/>
      <c r="I23" s="1393"/>
      <c r="J23" s="1390"/>
      <c r="K23" s="1393"/>
      <c r="L23" s="1390"/>
      <c r="M23" s="1419">
        <f t="shared" si="2"/>
        <v>0</v>
      </c>
      <c r="N23" s="1393"/>
      <c r="O23" s="1394"/>
      <c r="P23" s="1390"/>
      <c r="Q23" s="1433">
        <f t="shared" si="3"/>
        <v>0</v>
      </c>
      <c r="R23" s="1393"/>
      <c r="S23" s="1394"/>
      <c r="T23" s="1390"/>
      <c r="U23" s="1401"/>
      <c r="V23" s="1443"/>
      <c r="W23" s="1393"/>
      <c r="X23" s="1390"/>
      <c r="Y23" s="1427"/>
      <c r="Z23" s="1441"/>
      <c r="AA23" s="1390"/>
      <c r="AB23" s="1441"/>
      <c r="AC23" s="1390"/>
      <c r="AD23" s="1442"/>
      <c r="AE23" s="1387"/>
      <c r="AF23" s="1387"/>
      <c r="AG23" s="1442"/>
      <c r="AH23" s="1387"/>
      <c r="AI23" s="1387"/>
      <c r="AJ23" s="1449"/>
      <c r="AK23" s="1436"/>
      <c r="AL23" s="1432"/>
      <c r="AM23" s="1450"/>
      <c r="AN23" s="1406"/>
      <c r="AO23" s="1449"/>
      <c r="AP23" s="1453"/>
      <c r="AQ23" s="1454"/>
      <c r="AR23" s="1459" t="str">
        <f>$BT23&amp;" "&amp;$BU23&amp;""&amp;$BV23&amp;""&amp;$BW23&amp;""&amp;$BX23&amp;""&amp;$BY23</f>
        <v xml:space="preserve"> </v>
      </c>
      <c r="AS23" s="1320"/>
      <c r="AT23" s="1320"/>
      <c r="AU23" s="1320"/>
      <c r="AV23" s="1320"/>
      <c r="BJ23" s="1320"/>
      <c r="BK23" s="1320"/>
      <c r="BL23" s="1320"/>
      <c r="BM23" s="1320"/>
      <c r="BN23" s="1320"/>
      <c r="BO23" s="1320"/>
      <c r="BP23" s="1320"/>
      <c r="BQ23" s="1320"/>
      <c r="BR23" s="1320"/>
      <c r="BS23" s="1320"/>
      <c r="BT23" s="1464" t="str">
        <f t="shared" si="4"/>
        <v/>
      </c>
      <c r="BU23" s="1464" t="str">
        <f t="shared" si="5"/>
        <v/>
      </c>
      <c r="BV23" s="1464" t="str">
        <f t="shared" si="6"/>
        <v/>
      </c>
      <c r="BW23" s="1464" t="str">
        <f t="shared" si="7"/>
        <v/>
      </c>
      <c r="BX23" s="1464" t="str">
        <f t="shared" si="8"/>
        <v/>
      </c>
      <c r="BY23" s="1464" t="str">
        <f t="shared" si="9"/>
        <v/>
      </c>
      <c r="BZ23" s="1338"/>
      <c r="CA23" s="1338"/>
      <c r="CB23" s="1467">
        <f t="shared" si="11"/>
        <v>0</v>
      </c>
      <c r="CC23" s="1467">
        <f t="shared" si="12"/>
        <v>0</v>
      </c>
      <c r="CD23" s="1467">
        <f t="shared" si="13"/>
        <v>0</v>
      </c>
      <c r="CE23" s="1467">
        <f t="shared" si="14"/>
        <v>0</v>
      </c>
      <c r="CF23" s="1467">
        <f t="shared" si="15"/>
        <v>0</v>
      </c>
      <c r="CG23" s="1467" t="str">
        <f t="shared" si="16"/>
        <v/>
      </c>
      <c r="CH23" s="1341"/>
      <c r="DC23" s="1334"/>
      <c r="DD23" s="1334"/>
    </row>
    <row r="24" spans="1:108" s="1322" customFormat="1" ht="11.25" x14ac:dyDescent="0.15">
      <c r="A24" s="1344" t="s">
        <v>58</v>
      </c>
      <c r="B24" s="1431">
        <f t="shared" si="1"/>
        <v>0</v>
      </c>
      <c r="C24" s="1393"/>
      <c r="D24" s="1394"/>
      <c r="E24" s="1394"/>
      <c r="F24" s="1394"/>
      <c r="G24" s="1395"/>
      <c r="H24" s="1395"/>
      <c r="I24" s="1393"/>
      <c r="J24" s="1390"/>
      <c r="K24" s="1393"/>
      <c r="L24" s="1390"/>
      <c r="M24" s="1419">
        <f t="shared" si="2"/>
        <v>0</v>
      </c>
      <c r="N24" s="1393"/>
      <c r="O24" s="1394"/>
      <c r="P24" s="1390"/>
      <c r="Q24" s="1433">
        <f t="shared" si="3"/>
        <v>0</v>
      </c>
      <c r="R24" s="1393"/>
      <c r="S24" s="1394"/>
      <c r="T24" s="1390"/>
      <c r="U24" s="1393"/>
      <c r="V24" s="1427"/>
      <c r="W24" s="1393"/>
      <c r="X24" s="1390"/>
      <c r="Y24" s="1427"/>
      <c r="Z24" s="1441"/>
      <c r="AA24" s="1390"/>
      <c r="AB24" s="1441"/>
      <c r="AC24" s="1390"/>
      <c r="AD24" s="1442"/>
      <c r="AE24" s="1387"/>
      <c r="AF24" s="1387"/>
      <c r="AG24" s="1442"/>
      <c r="AH24" s="1387"/>
      <c r="AI24" s="1387"/>
      <c r="AJ24" s="1449"/>
      <c r="AK24" s="1436"/>
      <c r="AL24" s="1432"/>
      <c r="AM24" s="1450"/>
      <c r="AN24" s="1406"/>
      <c r="AO24" s="1449"/>
      <c r="AP24" s="1453"/>
      <c r="AQ24" s="1454"/>
      <c r="AR24" s="1459" t="str">
        <f t="shared" si="0"/>
        <v xml:space="preserve"> </v>
      </c>
      <c r="AS24" s="1320"/>
      <c r="AT24" s="1320"/>
      <c r="AU24" s="1320"/>
      <c r="AV24" s="1320"/>
      <c r="BJ24" s="1320"/>
      <c r="BK24" s="1320"/>
      <c r="BL24" s="1320"/>
      <c r="BM24" s="1320"/>
      <c r="BN24" s="1320"/>
      <c r="BO24" s="1320"/>
      <c r="BP24" s="1320"/>
      <c r="BQ24" s="1320"/>
      <c r="BR24" s="1320"/>
      <c r="BS24" s="1320"/>
      <c r="BT24" s="1464" t="str">
        <f t="shared" si="4"/>
        <v/>
      </c>
      <c r="BU24" s="1464" t="str">
        <f t="shared" si="5"/>
        <v/>
      </c>
      <c r="BV24" s="1464" t="str">
        <f t="shared" si="6"/>
        <v/>
      </c>
      <c r="BW24" s="1464" t="str">
        <f t="shared" si="7"/>
        <v/>
      </c>
      <c r="BX24" s="1464" t="str">
        <f t="shared" si="8"/>
        <v/>
      </c>
      <c r="BY24" s="1464" t="str">
        <f t="shared" si="9"/>
        <v/>
      </c>
      <c r="BZ24" s="1342" t="str">
        <f t="shared" si="10"/>
        <v/>
      </c>
      <c r="CA24" s="1338"/>
      <c r="CB24" s="1467">
        <f t="shared" si="11"/>
        <v>0</v>
      </c>
      <c r="CC24" s="1467">
        <f t="shared" si="12"/>
        <v>0</v>
      </c>
      <c r="CD24" s="1467">
        <f t="shared" si="13"/>
        <v>0</v>
      </c>
      <c r="CE24" s="1467">
        <f t="shared" si="14"/>
        <v>0</v>
      </c>
      <c r="CF24" s="1467">
        <f t="shared" si="15"/>
        <v>0</v>
      </c>
      <c r="CG24" s="1467" t="str">
        <f t="shared" si="16"/>
        <v/>
      </c>
      <c r="CH24" s="1467">
        <f t="shared" si="17"/>
        <v>0</v>
      </c>
      <c r="DC24" s="1334"/>
      <c r="DD24" s="1334"/>
    </row>
    <row r="25" spans="1:108" s="1322" customFormat="1" ht="11.25" x14ac:dyDescent="0.15">
      <c r="A25" s="1344" t="s">
        <v>59</v>
      </c>
      <c r="B25" s="1431">
        <f t="shared" si="1"/>
        <v>0</v>
      </c>
      <c r="C25" s="1393"/>
      <c r="D25" s="1394"/>
      <c r="E25" s="1394"/>
      <c r="F25" s="1394"/>
      <c r="G25" s="1395"/>
      <c r="H25" s="1395"/>
      <c r="I25" s="1393"/>
      <c r="J25" s="1390"/>
      <c r="K25" s="1393"/>
      <c r="L25" s="1390"/>
      <c r="M25" s="1419">
        <f t="shared" si="2"/>
        <v>0</v>
      </c>
      <c r="N25" s="1393"/>
      <c r="O25" s="1394"/>
      <c r="P25" s="1390"/>
      <c r="Q25" s="1433">
        <f t="shared" si="3"/>
        <v>0</v>
      </c>
      <c r="R25" s="1393"/>
      <c r="S25" s="1394"/>
      <c r="T25" s="1390"/>
      <c r="U25" s="1393"/>
      <c r="V25" s="1427"/>
      <c r="W25" s="1393"/>
      <c r="X25" s="1390"/>
      <c r="Y25" s="1427"/>
      <c r="Z25" s="1441"/>
      <c r="AA25" s="1390"/>
      <c r="AB25" s="1441"/>
      <c r="AC25" s="1390"/>
      <c r="AD25" s="1442"/>
      <c r="AE25" s="1387"/>
      <c r="AF25" s="1387"/>
      <c r="AG25" s="1442"/>
      <c r="AH25" s="1387"/>
      <c r="AI25" s="1387"/>
      <c r="AJ25" s="1449"/>
      <c r="AK25" s="1436"/>
      <c r="AL25" s="1432"/>
      <c r="AM25" s="1450"/>
      <c r="AN25" s="1406"/>
      <c r="AO25" s="1449"/>
      <c r="AP25" s="1453"/>
      <c r="AQ25" s="1454"/>
      <c r="AR25" s="1459" t="str">
        <f t="shared" si="0"/>
        <v xml:space="preserve"> </v>
      </c>
      <c r="AS25" s="1320"/>
      <c r="AT25" s="1320"/>
      <c r="AU25" s="1320"/>
      <c r="AV25" s="1320"/>
      <c r="BJ25" s="1320"/>
      <c r="BK25" s="1320"/>
      <c r="BL25" s="1320"/>
      <c r="BM25" s="1320"/>
      <c r="BN25" s="1320"/>
      <c r="BO25" s="1320"/>
      <c r="BP25" s="1320"/>
      <c r="BQ25" s="1320"/>
      <c r="BR25" s="1320"/>
      <c r="BS25" s="1320"/>
      <c r="BT25" s="1464" t="str">
        <f t="shared" si="4"/>
        <v/>
      </c>
      <c r="BU25" s="1464" t="str">
        <f t="shared" si="5"/>
        <v/>
      </c>
      <c r="BV25" s="1464" t="str">
        <f t="shared" si="6"/>
        <v/>
      </c>
      <c r="BW25" s="1464" t="str">
        <f t="shared" si="7"/>
        <v/>
      </c>
      <c r="BX25" s="1464" t="str">
        <f t="shared" si="8"/>
        <v/>
      </c>
      <c r="BY25" s="1464" t="str">
        <f t="shared" si="9"/>
        <v/>
      </c>
      <c r="BZ25" s="1342" t="str">
        <f t="shared" si="10"/>
        <v/>
      </c>
      <c r="CA25" s="1338"/>
      <c r="CB25" s="1467">
        <f t="shared" si="11"/>
        <v>0</v>
      </c>
      <c r="CC25" s="1467">
        <f t="shared" si="12"/>
        <v>0</v>
      </c>
      <c r="CD25" s="1467">
        <f t="shared" si="13"/>
        <v>0</v>
      </c>
      <c r="CE25" s="1467">
        <f t="shared" si="14"/>
        <v>0</v>
      </c>
      <c r="CF25" s="1467">
        <f t="shared" si="15"/>
        <v>0</v>
      </c>
      <c r="CG25" s="1467" t="str">
        <f t="shared" si="16"/>
        <v/>
      </c>
      <c r="CH25" s="1467">
        <f t="shared" si="17"/>
        <v>0</v>
      </c>
      <c r="DC25" s="1334"/>
      <c r="DD25" s="1334"/>
    </row>
    <row r="26" spans="1:108" s="1322" customFormat="1" ht="21" x14ac:dyDescent="0.15">
      <c r="A26" s="1364" t="s">
        <v>60</v>
      </c>
      <c r="B26" s="1431">
        <f t="shared" si="1"/>
        <v>50</v>
      </c>
      <c r="C26" s="1393"/>
      <c r="D26" s="1394"/>
      <c r="E26" s="1394">
        <v>4</v>
      </c>
      <c r="F26" s="1394">
        <v>11</v>
      </c>
      <c r="G26" s="1395">
        <v>33</v>
      </c>
      <c r="H26" s="1395">
        <v>2</v>
      </c>
      <c r="I26" s="1393"/>
      <c r="J26" s="1390">
        <v>50</v>
      </c>
      <c r="K26" s="1393">
        <v>7</v>
      </c>
      <c r="L26" s="1390">
        <v>43</v>
      </c>
      <c r="M26" s="1419">
        <f t="shared" si="2"/>
        <v>0</v>
      </c>
      <c r="N26" s="1393"/>
      <c r="O26" s="1394"/>
      <c r="P26" s="1390"/>
      <c r="Q26" s="1433">
        <f t="shared" si="3"/>
        <v>11</v>
      </c>
      <c r="R26" s="1393"/>
      <c r="S26" s="1394">
        <v>11</v>
      </c>
      <c r="T26" s="1390"/>
      <c r="U26" s="1393">
        <v>0</v>
      </c>
      <c r="V26" s="1427">
        <v>0</v>
      </c>
      <c r="W26" s="1393"/>
      <c r="X26" s="1390">
        <v>5</v>
      </c>
      <c r="Y26" s="1427"/>
      <c r="Z26" s="1441"/>
      <c r="AA26" s="1390"/>
      <c r="AB26" s="1441"/>
      <c r="AC26" s="1390">
        <v>7</v>
      </c>
      <c r="AD26" s="1442"/>
      <c r="AE26" s="1387"/>
      <c r="AF26" s="1387"/>
      <c r="AG26" s="1442"/>
      <c r="AH26" s="1387"/>
      <c r="AI26" s="1387"/>
      <c r="AJ26" s="1449"/>
      <c r="AK26" s="1436"/>
      <c r="AL26" s="1432"/>
      <c r="AM26" s="1450"/>
      <c r="AN26" s="1406"/>
      <c r="AO26" s="1449"/>
      <c r="AP26" s="1453"/>
      <c r="AQ26" s="1454"/>
      <c r="AR26" s="1459" t="str">
        <f t="shared" si="0"/>
        <v xml:space="preserve"> </v>
      </c>
      <c r="AS26" s="1320"/>
      <c r="AT26" s="1320"/>
      <c r="AU26" s="1320"/>
      <c r="AV26" s="1320"/>
      <c r="BJ26" s="1320"/>
      <c r="BK26" s="1320"/>
      <c r="BL26" s="1320"/>
      <c r="BM26" s="1320"/>
      <c r="BN26" s="1320"/>
      <c r="BO26" s="1320"/>
      <c r="BP26" s="1320"/>
      <c r="BQ26" s="1320"/>
      <c r="BR26" s="1320"/>
      <c r="BS26" s="1320"/>
      <c r="BT26" s="1464" t="str">
        <f t="shared" si="4"/>
        <v/>
      </c>
      <c r="BU26" s="1464" t="str">
        <f t="shared" si="5"/>
        <v/>
      </c>
      <c r="BV26" s="1464" t="str">
        <f t="shared" si="6"/>
        <v/>
      </c>
      <c r="BW26" s="1464" t="str">
        <f t="shared" si="7"/>
        <v/>
      </c>
      <c r="BX26" s="1464" t="str">
        <f t="shared" si="8"/>
        <v/>
      </c>
      <c r="BY26" s="1464" t="str">
        <f t="shared" si="9"/>
        <v/>
      </c>
      <c r="BZ26" s="1342" t="str">
        <f t="shared" si="10"/>
        <v/>
      </c>
      <c r="CA26" s="1338"/>
      <c r="CB26" s="1467">
        <f t="shared" si="11"/>
        <v>0</v>
      </c>
      <c r="CC26" s="1467">
        <f t="shared" si="12"/>
        <v>0</v>
      </c>
      <c r="CD26" s="1467">
        <f t="shared" si="13"/>
        <v>0</v>
      </c>
      <c r="CE26" s="1467">
        <f t="shared" si="14"/>
        <v>0</v>
      </c>
      <c r="CF26" s="1467">
        <f t="shared" si="15"/>
        <v>0</v>
      </c>
      <c r="CG26" s="1467">
        <f t="shared" si="16"/>
        <v>0</v>
      </c>
      <c r="CH26" s="1467">
        <f t="shared" si="17"/>
        <v>0</v>
      </c>
      <c r="DC26" s="1334"/>
      <c r="DD26" s="1334"/>
    </row>
    <row r="27" spans="1:108" s="1322" customFormat="1" ht="11.25" x14ac:dyDescent="0.15">
      <c r="A27" s="1344" t="s">
        <v>61</v>
      </c>
      <c r="B27" s="1431">
        <f t="shared" si="1"/>
        <v>0</v>
      </c>
      <c r="C27" s="1393"/>
      <c r="D27" s="1394"/>
      <c r="E27" s="1394"/>
      <c r="F27" s="1394"/>
      <c r="G27" s="1395"/>
      <c r="H27" s="1395"/>
      <c r="I27" s="1393"/>
      <c r="J27" s="1390"/>
      <c r="K27" s="1393"/>
      <c r="L27" s="1390"/>
      <c r="M27" s="1419">
        <f t="shared" si="2"/>
        <v>0</v>
      </c>
      <c r="N27" s="1393"/>
      <c r="O27" s="1394"/>
      <c r="P27" s="1390"/>
      <c r="Q27" s="1433">
        <f t="shared" si="3"/>
        <v>0</v>
      </c>
      <c r="R27" s="1393"/>
      <c r="S27" s="1394"/>
      <c r="T27" s="1390"/>
      <c r="U27" s="1393"/>
      <c r="V27" s="1427"/>
      <c r="W27" s="1393"/>
      <c r="X27" s="1390"/>
      <c r="Y27" s="1427"/>
      <c r="Z27" s="1441"/>
      <c r="AA27" s="1390"/>
      <c r="AB27" s="1441"/>
      <c r="AC27" s="1390"/>
      <c r="AD27" s="1442"/>
      <c r="AE27" s="1387"/>
      <c r="AF27" s="1387"/>
      <c r="AG27" s="1442"/>
      <c r="AH27" s="1387"/>
      <c r="AI27" s="1387"/>
      <c r="AJ27" s="1449"/>
      <c r="AK27" s="1436"/>
      <c r="AL27" s="1432"/>
      <c r="AM27" s="1450"/>
      <c r="AN27" s="1406"/>
      <c r="AO27" s="1449"/>
      <c r="AP27" s="1453"/>
      <c r="AQ27" s="1454"/>
      <c r="AR27" s="1459" t="str">
        <f t="shared" si="0"/>
        <v xml:space="preserve"> </v>
      </c>
      <c r="AS27" s="1320"/>
      <c r="AT27" s="1320"/>
      <c r="AU27" s="1320"/>
      <c r="AV27" s="1320"/>
      <c r="BJ27" s="1320"/>
      <c r="BK27" s="1320"/>
      <c r="BL27" s="1320"/>
      <c r="BM27" s="1320"/>
      <c r="BN27" s="1320"/>
      <c r="BO27" s="1320"/>
      <c r="BP27" s="1320"/>
      <c r="BQ27" s="1320"/>
      <c r="BR27" s="1320"/>
      <c r="BS27" s="1320"/>
      <c r="BT27" s="1464" t="str">
        <f t="shared" si="4"/>
        <v/>
      </c>
      <c r="BU27" s="1464" t="str">
        <f t="shared" si="5"/>
        <v/>
      </c>
      <c r="BV27" s="1464" t="str">
        <f t="shared" si="6"/>
        <v/>
      </c>
      <c r="BW27" s="1464" t="str">
        <f t="shared" si="7"/>
        <v/>
      </c>
      <c r="BX27" s="1464" t="str">
        <f t="shared" si="8"/>
        <v/>
      </c>
      <c r="BY27" s="1464" t="str">
        <f t="shared" si="9"/>
        <v/>
      </c>
      <c r="BZ27" s="1342" t="str">
        <f t="shared" si="10"/>
        <v/>
      </c>
      <c r="CA27" s="1338"/>
      <c r="CB27" s="1467">
        <f t="shared" si="11"/>
        <v>0</v>
      </c>
      <c r="CC27" s="1467">
        <f t="shared" si="12"/>
        <v>0</v>
      </c>
      <c r="CD27" s="1467">
        <f t="shared" si="13"/>
        <v>0</v>
      </c>
      <c r="CE27" s="1467">
        <f t="shared" si="14"/>
        <v>0</v>
      </c>
      <c r="CF27" s="1467">
        <f t="shared" si="15"/>
        <v>0</v>
      </c>
      <c r="CG27" s="1467" t="str">
        <f t="shared" si="16"/>
        <v/>
      </c>
      <c r="CH27" s="1467">
        <f t="shared" si="17"/>
        <v>0</v>
      </c>
      <c r="DC27" s="1334"/>
      <c r="DD27" s="1334"/>
    </row>
    <row r="28" spans="1:108" s="1322" customFormat="1" ht="11.25" x14ac:dyDescent="0.15">
      <c r="A28" s="1344" t="s">
        <v>62</v>
      </c>
      <c r="B28" s="1431">
        <f t="shared" si="1"/>
        <v>0</v>
      </c>
      <c r="C28" s="1401"/>
      <c r="D28" s="1402"/>
      <c r="E28" s="1402"/>
      <c r="F28" s="1402"/>
      <c r="G28" s="1395"/>
      <c r="H28" s="1395"/>
      <c r="I28" s="1401"/>
      <c r="J28" s="1390"/>
      <c r="K28" s="1393"/>
      <c r="L28" s="1390"/>
      <c r="M28" s="1444"/>
      <c r="N28" s="1401"/>
      <c r="O28" s="1402"/>
      <c r="P28" s="1403"/>
      <c r="Q28" s="1433">
        <f t="shared" si="3"/>
        <v>0</v>
      </c>
      <c r="R28" s="1393"/>
      <c r="S28" s="1394"/>
      <c r="T28" s="1390"/>
      <c r="U28" s="1393"/>
      <c r="V28" s="1427"/>
      <c r="W28" s="1401"/>
      <c r="X28" s="1390"/>
      <c r="Y28" s="1427"/>
      <c r="Z28" s="1444"/>
      <c r="AA28" s="1390"/>
      <c r="AB28" s="1444"/>
      <c r="AC28" s="1390"/>
      <c r="AD28" s="1442"/>
      <c r="AE28" s="1387"/>
      <c r="AF28" s="1387"/>
      <c r="AG28" s="1442"/>
      <c r="AH28" s="1387"/>
      <c r="AI28" s="1387"/>
      <c r="AJ28" s="1449"/>
      <c r="AK28" s="1436"/>
      <c r="AL28" s="1432"/>
      <c r="AM28" s="1450"/>
      <c r="AN28" s="1406"/>
      <c r="AO28" s="1449"/>
      <c r="AP28" s="1444"/>
      <c r="AQ28" s="1403"/>
      <c r="AR28" s="1459" t="str">
        <f t="shared" si="0"/>
        <v xml:space="preserve"> </v>
      </c>
      <c r="AS28" s="1320"/>
      <c r="AT28" s="1320"/>
      <c r="AU28" s="1320"/>
      <c r="AV28" s="1320"/>
      <c r="BJ28" s="1320"/>
      <c r="BK28" s="1320"/>
      <c r="BL28" s="1320"/>
      <c r="BM28" s="1320"/>
      <c r="BN28" s="1320"/>
      <c r="BO28" s="1320"/>
      <c r="BP28" s="1320"/>
      <c r="BQ28" s="1320"/>
      <c r="BR28" s="1320"/>
      <c r="BS28" s="1320"/>
      <c r="BT28" s="1464" t="str">
        <f t="shared" si="4"/>
        <v/>
      </c>
      <c r="BU28" s="1464" t="str">
        <f t="shared" si="5"/>
        <v/>
      </c>
      <c r="BV28" s="1464" t="str">
        <f t="shared" si="6"/>
        <v/>
      </c>
      <c r="BW28" s="1464" t="str">
        <f t="shared" si="7"/>
        <v/>
      </c>
      <c r="BX28" s="1464" t="str">
        <f t="shared" si="8"/>
        <v/>
      </c>
      <c r="BY28" s="1464" t="str">
        <f t="shared" si="9"/>
        <v/>
      </c>
      <c r="BZ28" s="1342" t="str">
        <f t="shared" si="10"/>
        <v/>
      </c>
      <c r="CA28" s="1338"/>
      <c r="CB28" s="1467">
        <f t="shared" si="11"/>
        <v>0</v>
      </c>
      <c r="CC28" s="1467">
        <f t="shared" si="12"/>
        <v>0</v>
      </c>
      <c r="CD28" s="1467">
        <f t="shared" si="13"/>
        <v>0</v>
      </c>
      <c r="CE28" s="1467">
        <f t="shared" si="14"/>
        <v>0</v>
      </c>
      <c r="CF28" s="1467">
        <f t="shared" si="15"/>
        <v>0</v>
      </c>
      <c r="CG28" s="1467" t="str">
        <f t="shared" si="16"/>
        <v/>
      </c>
      <c r="CH28" s="1467">
        <f t="shared" si="17"/>
        <v>0</v>
      </c>
      <c r="DC28" s="1334"/>
      <c r="DD28" s="1334"/>
    </row>
    <row r="29" spans="1:108" s="1322" customFormat="1" ht="11.25" x14ac:dyDescent="0.15">
      <c r="A29" s="1344" t="s">
        <v>63</v>
      </c>
      <c r="B29" s="1431">
        <f t="shared" si="1"/>
        <v>0</v>
      </c>
      <c r="C29" s="1393"/>
      <c r="D29" s="1394"/>
      <c r="E29" s="1394"/>
      <c r="F29" s="1394"/>
      <c r="G29" s="1395"/>
      <c r="H29" s="1395"/>
      <c r="I29" s="1393"/>
      <c r="J29" s="1390"/>
      <c r="K29" s="1393"/>
      <c r="L29" s="1390"/>
      <c r="M29" s="1419">
        <f t="shared" si="2"/>
        <v>0</v>
      </c>
      <c r="N29" s="1393"/>
      <c r="O29" s="1394"/>
      <c r="P29" s="1390"/>
      <c r="Q29" s="1433">
        <f t="shared" si="3"/>
        <v>0</v>
      </c>
      <c r="R29" s="1393"/>
      <c r="S29" s="1394"/>
      <c r="T29" s="1390"/>
      <c r="U29" s="1393"/>
      <c r="V29" s="1427"/>
      <c r="W29" s="1393"/>
      <c r="X29" s="1390"/>
      <c r="Y29" s="1427"/>
      <c r="Z29" s="1441"/>
      <c r="AA29" s="1390"/>
      <c r="AB29" s="1441"/>
      <c r="AC29" s="1390"/>
      <c r="AD29" s="1442"/>
      <c r="AE29" s="1387"/>
      <c r="AF29" s="1387"/>
      <c r="AG29" s="1442"/>
      <c r="AH29" s="1387"/>
      <c r="AI29" s="1387"/>
      <c r="AJ29" s="1449"/>
      <c r="AK29" s="1436"/>
      <c r="AL29" s="1432"/>
      <c r="AM29" s="1450"/>
      <c r="AN29" s="1406"/>
      <c r="AO29" s="1449"/>
      <c r="AP29" s="1453"/>
      <c r="AQ29" s="1454"/>
      <c r="AR29" s="1459" t="str">
        <f t="shared" si="0"/>
        <v xml:space="preserve"> </v>
      </c>
      <c r="AS29" s="1320"/>
      <c r="AT29" s="1320"/>
      <c r="AU29" s="1320"/>
      <c r="AV29" s="1320"/>
      <c r="BJ29" s="1320"/>
      <c r="BK29" s="1320"/>
      <c r="BL29" s="1320"/>
      <c r="BM29" s="1320"/>
      <c r="BN29" s="1320"/>
      <c r="BO29" s="1320"/>
      <c r="BP29" s="1320"/>
      <c r="BQ29" s="1320"/>
      <c r="BR29" s="1320"/>
      <c r="BS29" s="1320"/>
      <c r="BT29" s="1464" t="str">
        <f t="shared" si="4"/>
        <v/>
      </c>
      <c r="BU29" s="1464" t="str">
        <f t="shared" si="5"/>
        <v/>
      </c>
      <c r="BV29" s="1464" t="str">
        <f t="shared" si="6"/>
        <v/>
      </c>
      <c r="BW29" s="1464" t="str">
        <f t="shared" si="7"/>
        <v/>
      </c>
      <c r="BX29" s="1464" t="str">
        <f t="shared" si="8"/>
        <v/>
      </c>
      <c r="BY29" s="1464" t="str">
        <f t="shared" si="9"/>
        <v/>
      </c>
      <c r="BZ29" s="1342" t="str">
        <f t="shared" si="10"/>
        <v/>
      </c>
      <c r="CA29" s="1338"/>
      <c r="CB29" s="1467">
        <f t="shared" si="11"/>
        <v>0</v>
      </c>
      <c r="CC29" s="1467">
        <f t="shared" si="12"/>
        <v>0</v>
      </c>
      <c r="CD29" s="1467">
        <f t="shared" si="13"/>
        <v>0</v>
      </c>
      <c r="CE29" s="1467">
        <f t="shared" si="14"/>
        <v>0</v>
      </c>
      <c r="CF29" s="1467">
        <f t="shared" si="15"/>
        <v>0</v>
      </c>
      <c r="CG29" s="1467" t="str">
        <f t="shared" si="16"/>
        <v/>
      </c>
      <c r="CH29" s="1467">
        <f t="shared" si="17"/>
        <v>0</v>
      </c>
      <c r="DC29" s="1334"/>
      <c r="DD29" s="1334"/>
    </row>
    <row r="30" spans="1:108" s="1322" customFormat="1" ht="11.25" x14ac:dyDescent="0.15">
      <c r="A30" s="1344" t="s">
        <v>64</v>
      </c>
      <c r="B30" s="1431">
        <f t="shared" si="1"/>
        <v>179</v>
      </c>
      <c r="C30" s="1393">
        <v>6</v>
      </c>
      <c r="D30" s="1394">
        <v>14</v>
      </c>
      <c r="E30" s="1394">
        <v>11</v>
      </c>
      <c r="F30" s="1394">
        <v>6</v>
      </c>
      <c r="G30" s="1395">
        <v>81</v>
      </c>
      <c r="H30" s="1395">
        <v>61</v>
      </c>
      <c r="I30" s="1393">
        <v>20</v>
      </c>
      <c r="J30" s="1390">
        <v>159</v>
      </c>
      <c r="K30" s="1393">
        <v>82</v>
      </c>
      <c r="L30" s="1390">
        <v>97</v>
      </c>
      <c r="M30" s="1419">
        <f t="shared" si="2"/>
        <v>7</v>
      </c>
      <c r="N30" s="1393">
        <v>6</v>
      </c>
      <c r="O30" s="1394">
        <v>1</v>
      </c>
      <c r="P30" s="1390"/>
      <c r="Q30" s="1433">
        <f t="shared" si="3"/>
        <v>69</v>
      </c>
      <c r="R30" s="1393">
        <v>33</v>
      </c>
      <c r="S30" s="1394">
        <v>36</v>
      </c>
      <c r="T30" s="1390"/>
      <c r="U30" s="1393">
        <v>0</v>
      </c>
      <c r="V30" s="1427">
        <v>0</v>
      </c>
      <c r="W30" s="1393">
        <v>3</v>
      </c>
      <c r="X30" s="1390">
        <v>29</v>
      </c>
      <c r="Y30" s="1427">
        <v>41</v>
      </c>
      <c r="Z30" s="1441"/>
      <c r="AA30" s="1390">
        <v>7</v>
      </c>
      <c r="AB30" s="1441">
        <v>2</v>
      </c>
      <c r="AC30" s="1390">
        <v>13</v>
      </c>
      <c r="AD30" s="1442"/>
      <c r="AE30" s="1387"/>
      <c r="AF30" s="1387"/>
      <c r="AG30" s="1442"/>
      <c r="AH30" s="1387"/>
      <c r="AI30" s="1387"/>
      <c r="AJ30" s="1449"/>
      <c r="AK30" s="1436"/>
      <c r="AL30" s="1432"/>
      <c r="AM30" s="1450"/>
      <c r="AN30" s="1406"/>
      <c r="AO30" s="1449"/>
      <c r="AP30" s="1453"/>
      <c r="AQ30" s="1454"/>
      <c r="AR30" s="1459" t="str">
        <f t="shared" si="0"/>
        <v xml:space="preserve"> </v>
      </c>
      <c r="AS30" s="1320"/>
      <c r="AT30" s="1320"/>
      <c r="AU30" s="1320"/>
      <c r="AV30" s="1320"/>
      <c r="BJ30" s="1320"/>
      <c r="BK30" s="1320"/>
      <c r="BL30" s="1320"/>
      <c r="BM30" s="1320"/>
      <c r="BN30" s="1320"/>
      <c r="BO30" s="1320"/>
      <c r="BP30" s="1320"/>
      <c r="BQ30" s="1320"/>
      <c r="BR30" s="1320"/>
      <c r="BS30" s="1320"/>
      <c r="BT30" s="1464" t="str">
        <f t="shared" si="4"/>
        <v/>
      </c>
      <c r="BU30" s="1464" t="str">
        <f t="shared" si="5"/>
        <v/>
      </c>
      <c r="BV30" s="1464" t="str">
        <f t="shared" si="6"/>
        <v/>
      </c>
      <c r="BW30" s="1464" t="str">
        <f t="shared" si="7"/>
        <v/>
      </c>
      <c r="BX30" s="1464" t="str">
        <f t="shared" si="8"/>
        <v/>
      </c>
      <c r="BY30" s="1464" t="str">
        <f t="shared" si="9"/>
        <v/>
      </c>
      <c r="BZ30" s="1342" t="str">
        <f t="shared" si="10"/>
        <v/>
      </c>
      <c r="CA30" s="1338"/>
      <c r="CB30" s="1467">
        <f t="shared" si="11"/>
        <v>0</v>
      </c>
      <c r="CC30" s="1467">
        <f t="shared" si="12"/>
        <v>0</v>
      </c>
      <c r="CD30" s="1467">
        <f t="shared" si="13"/>
        <v>0</v>
      </c>
      <c r="CE30" s="1467">
        <f t="shared" si="14"/>
        <v>0</v>
      </c>
      <c r="CF30" s="1467">
        <f t="shared" si="15"/>
        <v>0</v>
      </c>
      <c r="CG30" s="1467">
        <f t="shared" si="16"/>
        <v>0</v>
      </c>
      <c r="CH30" s="1467">
        <f t="shared" si="17"/>
        <v>0</v>
      </c>
      <c r="DC30" s="1334"/>
      <c r="DD30" s="1334"/>
    </row>
    <row r="31" spans="1:108" s="1322" customFormat="1" ht="11.25" x14ac:dyDescent="0.15">
      <c r="A31" s="1344" t="s">
        <v>65</v>
      </c>
      <c r="B31" s="1431">
        <f t="shared" si="1"/>
        <v>0</v>
      </c>
      <c r="C31" s="1393"/>
      <c r="D31" s="1394"/>
      <c r="E31" s="1394"/>
      <c r="F31" s="1394"/>
      <c r="G31" s="1395"/>
      <c r="H31" s="1395"/>
      <c r="I31" s="1393"/>
      <c r="J31" s="1390"/>
      <c r="K31" s="1393"/>
      <c r="L31" s="1390"/>
      <c r="M31" s="1419">
        <f t="shared" si="2"/>
        <v>0</v>
      </c>
      <c r="N31" s="1393"/>
      <c r="O31" s="1394"/>
      <c r="P31" s="1390"/>
      <c r="Q31" s="1433">
        <f t="shared" si="3"/>
        <v>0</v>
      </c>
      <c r="R31" s="1393"/>
      <c r="S31" s="1394"/>
      <c r="T31" s="1390"/>
      <c r="U31" s="1393"/>
      <c r="V31" s="1427"/>
      <c r="W31" s="1393"/>
      <c r="X31" s="1390"/>
      <c r="Y31" s="1427"/>
      <c r="Z31" s="1441"/>
      <c r="AA31" s="1390"/>
      <c r="AB31" s="1441"/>
      <c r="AC31" s="1390"/>
      <c r="AD31" s="1442"/>
      <c r="AE31" s="1387"/>
      <c r="AF31" s="1387"/>
      <c r="AG31" s="1442"/>
      <c r="AH31" s="1387"/>
      <c r="AI31" s="1387"/>
      <c r="AJ31" s="1449"/>
      <c r="AK31" s="1436"/>
      <c r="AL31" s="1432"/>
      <c r="AM31" s="1450"/>
      <c r="AN31" s="1406"/>
      <c r="AO31" s="1449"/>
      <c r="AP31" s="1453"/>
      <c r="AQ31" s="1454"/>
      <c r="AR31" s="1459" t="str">
        <f t="shared" si="0"/>
        <v xml:space="preserve"> </v>
      </c>
      <c r="AS31" s="1320"/>
      <c r="AT31" s="1320"/>
      <c r="AU31" s="1320"/>
      <c r="AV31" s="1320"/>
      <c r="BJ31" s="1320"/>
      <c r="BK31" s="1320"/>
      <c r="BL31" s="1320"/>
      <c r="BM31" s="1320"/>
      <c r="BN31" s="1320"/>
      <c r="BO31" s="1320"/>
      <c r="BP31" s="1320"/>
      <c r="BQ31" s="1320"/>
      <c r="BR31" s="1320"/>
      <c r="BS31" s="1320"/>
      <c r="BT31" s="1464" t="str">
        <f t="shared" si="4"/>
        <v/>
      </c>
      <c r="BU31" s="1464" t="str">
        <f t="shared" si="5"/>
        <v/>
      </c>
      <c r="BV31" s="1464" t="str">
        <f t="shared" si="6"/>
        <v/>
      </c>
      <c r="BW31" s="1464" t="str">
        <f t="shared" si="7"/>
        <v/>
      </c>
      <c r="BX31" s="1464" t="str">
        <f t="shared" si="8"/>
        <v/>
      </c>
      <c r="BY31" s="1464" t="str">
        <f t="shared" si="9"/>
        <v/>
      </c>
      <c r="BZ31" s="1342" t="str">
        <f t="shared" si="10"/>
        <v/>
      </c>
      <c r="CA31" s="1338"/>
      <c r="CB31" s="1467">
        <f t="shared" si="11"/>
        <v>0</v>
      </c>
      <c r="CC31" s="1467">
        <f t="shared" si="12"/>
        <v>0</v>
      </c>
      <c r="CD31" s="1467">
        <f t="shared" si="13"/>
        <v>0</v>
      </c>
      <c r="CE31" s="1467">
        <f t="shared" si="14"/>
        <v>0</v>
      </c>
      <c r="CF31" s="1467">
        <f t="shared" si="15"/>
        <v>0</v>
      </c>
      <c r="CG31" s="1467" t="str">
        <f t="shared" si="16"/>
        <v/>
      </c>
      <c r="CH31" s="1467">
        <f t="shared" si="17"/>
        <v>0</v>
      </c>
      <c r="DC31" s="1334"/>
      <c r="DD31" s="1334"/>
    </row>
    <row r="32" spans="1:108" s="1322" customFormat="1" ht="11.25" x14ac:dyDescent="0.15">
      <c r="A32" s="1344" t="s">
        <v>66</v>
      </c>
      <c r="B32" s="1431">
        <f t="shared" si="1"/>
        <v>281</v>
      </c>
      <c r="C32" s="1393"/>
      <c r="D32" s="1394"/>
      <c r="E32" s="1394">
        <v>12</v>
      </c>
      <c r="F32" s="1394">
        <v>23</v>
      </c>
      <c r="G32" s="1395">
        <v>228</v>
      </c>
      <c r="H32" s="1395">
        <v>18</v>
      </c>
      <c r="I32" s="1393"/>
      <c r="J32" s="1390">
        <v>281</v>
      </c>
      <c r="K32" s="1393">
        <v>106</v>
      </c>
      <c r="L32" s="1390">
        <v>175</v>
      </c>
      <c r="M32" s="1419">
        <f t="shared" si="2"/>
        <v>0</v>
      </c>
      <c r="N32" s="1393"/>
      <c r="O32" s="1394"/>
      <c r="P32" s="1390"/>
      <c r="Q32" s="1433">
        <f t="shared" si="3"/>
        <v>40</v>
      </c>
      <c r="R32" s="1393">
        <v>10</v>
      </c>
      <c r="S32" s="1394">
        <v>30</v>
      </c>
      <c r="T32" s="1390"/>
      <c r="U32" s="1393">
        <v>1</v>
      </c>
      <c r="V32" s="1427">
        <v>6</v>
      </c>
      <c r="W32" s="1393"/>
      <c r="X32" s="1390">
        <v>48</v>
      </c>
      <c r="Y32" s="1427"/>
      <c r="Z32" s="1441"/>
      <c r="AA32" s="1390"/>
      <c r="AB32" s="1441"/>
      <c r="AC32" s="1390">
        <v>4</v>
      </c>
      <c r="AD32" s="1442"/>
      <c r="AE32" s="1387">
        <v>88</v>
      </c>
      <c r="AF32" s="1387"/>
      <c r="AG32" s="1442"/>
      <c r="AH32" s="1387"/>
      <c r="AI32" s="1387"/>
      <c r="AJ32" s="1449"/>
      <c r="AK32" s="1436"/>
      <c r="AL32" s="1432"/>
      <c r="AM32" s="1450"/>
      <c r="AN32" s="1406"/>
      <c r="AO32" s="1449"/>
      <c r="AP32" s="1453"/>
      <c r="AQ32" s="1454"/>
      <c r="AR32" s="1459" t="str">
        <f t="shared" si="0"/>
        <v xml:space="preserve"> </v>
      </c>
      <c r="AS32" s="1320"/>
      <c r="AT32" s="1320"/>
      <c r="AU32" s="1320"/>
      <c r="AV32" s="1320"/>
      <c r="BJ32" s="1320"/>
      <c r="BK32" s="1320"/>
      <c r="BL32" s="1320"/>
      <c r="BM32" s="1320"/>
      <c r="BN32" s="1320"/>
      <c r="BO32" s="1320"/>
      <c r="BP32" s="1320"/>
      <c r="BQ32" s="1320"/>
      <c r="BR32" s="1320"/>
      <c r="BS32" s="1320"/>
      <c r="BT32" s="1464" t="str">
        <f t="shared" si="4"/>
        <v/>
      </c>
      <c r="BU32" s="1464" t="str">
        <f t="shared" si="5"/>
        <v/>
      </c>
      <c r="BV32" s="1464" t="str">
        <f t="shared" si="6"/>
        <v/>
      </c>
      <c r="BW32" s="1464" t="str">
        <f t="shared" si="7"/>
        <v/>
      </c>
      <c r="BX32" s="1464" t="str">
        <f t="shared" si="8"/>
        <v/>
      </c>
      <c r="BY32" s="1464" t="str">
        <f t="shared" si="9"/>
        <v/>
      </c>
      <c r="BZ32" s="1342" t="str">
        <f t="shared" si="10"/>
        <v/>
      </c>
      <c r="CA32" s="1338"/>
      <c r="CB32" s="1467">
        <f t="shared" si="11"/>
        <v>0</v>
      </c>
      <c r="CC32" s="1467">
        <f t="shared" si="12"/>
        <v>0</v>
      </c>
      <c r="CD32" s="1467">
        <f t="shared" si="13"/>
        <v>0</v>
      </c>
      <c r="CE32" s="1467">
        <f t="shared" si="14"/>
        <v>0</v>
      </c>
      <c r="CF32" s="1467">
        <f t="shared" si="15"/>
        <v>0</v>
      </c>
      <c r="CG32" s="1467">
        <f t="shared" si="16"/>
        <v>0</v>
      </c>
      <c r="CH32" s="1467">
        <f t="shared" si="17"/>
        <v>0</v>
      </c>
      <c r="DC32" s="1334"/>
      <c r="DD32" s="1334"/>
    </row>
    <row r="33" spans="1:108" s="1322" customFormat="1" ht="11.25" x14ac:dyDescent="0.15">
      <c r="A33" s="1344" t="s">
        <v>67</v>
      </c>
      <c r="B33" s="1431">
        <f t="shared" si="1"/>
        <v>0</v>
      </c>
      <c r="C33" s="1393"/>
      <c r="D33" s="1394"/>
      <c r="E33" s="1394"/>
      <c r="F33" s="1394"/>
      <c r="G33" s="1395"/>
      <c r="H33" s="1395"/>
      <c r="I33" s="1393"/>
      <c r="J33" s="1391"/>
      <c r="K33" s="1393"/>
      <c r="L33" s="1390"/>
      <c r="M33" s="1419">
        <f t="shared" si="2"/>
        <v>0</v>
      </c>
      <c r="N33" s="1393"/>
      <c r="O33" s="1394"/>
      <c r="P33" s="1390"/>
      <c r="Q33" s="1433">
        <f t="shared" si="3"/>
        <v>0</v>
      </c>
      <c r="R33" s="1393"/>
      <c r="S33" s="1394"/>
      <c r="T33" s="1390"/>
      <c r="U33" s="1393"/>
      <c r="V33" s="1427"/>
      <c r="W33" s="1393"/>
      <c r="X33" s="1390"/>
      <c r="Y33" s="1427"/>
      <c r="Z33" s="1441"/>
      <c r="AA33" s="1390"/>
      <c r="AB33" s="1441"/>
      <c r="AC33" s="1390"/>
      <c r="AD33" s="1442"/>
      <c r="AE33" s="1387"/>
      <c r="AF33" s="1387"/>
      <c r="AG33" s="1442"/>
      <c r="AH33" s="1387"/>
      <c r="AI33" s="1387"/>
      <c r="AJ33" s="1449"/>
      <c r="AK33" s="1436"/>
      <c r="AL33" s="1432"/>
      <c r="AM33" s="1450"/>
      <c r="AN33" s="1406"/>
      <c r="AO33" s="1449"/>
      <c r="AP33" s="1453"/>
      <c r="AQ33" s="1454"/>
      <c r="AR33" s="1459" t="str">
        <f t="shared" si="0"/>
        <v xml:space="preserve"> </v>
      </c>
      <c r="AS33" s="1320"/>
      <c r="AT33" s="1320"/>
      <c r="AU33" s="1320"/>
      <c r="AV33" s="1320"/>
      <c r="BJ33" s="1320"/>
      <c r="BK33" s="1320"/>
      <c r="BL33" s="1320"/>
      <c r="BM33" s="1320"/>
      <c r="BN33" s="1320"/>
      <c r="BO33" s="1320"/>
      <c r="BP33" s="1320"/>
      <c r="BQ33" s="1320"/>
      <c r="BR33" s="1320"/>
      <c r="BS33" s="1320"/>
      <c r="BT33" s="1464" t="str">
        <f t="shared" si="4"/>
        <v/>
      </c>
      <c r="BU33" s="1464" t="str">
        <f t="shared" si="5"/>
        <v/>
      </c>
      <c r="BV33" s="1464" t="str">
        <f t="shared" si="6"/>
        <v/>
      </c>
      <c r="BW33" s="1464" t="str">
        <f t="shared" si="7"/>
        <v/>
      </c>
      <c r="BX33" s="1464" t="str">
        <f t="shared" si="8"/>
        <v/>
      </c>
      <c r="BY33" s="1464" t="str">
        <f t="shared" si="9"/>
        <v/>
      </c>
      <c r="BZ33" s="1342" t="str">
        <f t="shared" si="10"/>
        <v/>
      </c>
      <c r="CA33" s="1338"/>
      <c r="CB33" s="1467">
        <f t="shared" si="11"/>
        <v>0</v>
      </c>
      <c r="CC33" s="1467">
        <f t="shared" si="12"/>
        <v>0</v>
      </c>
      <c r="CD33" s="1467">
        <f t="shared" si="13"/>
        <v>0</v>
      </c>
      <c r="CE33" s="1467">
        <f t="shared" si="14"/>
        <v>0</v>
      </c>
      <c r="CF33" s="1467">
        <f t="shared" si="15"/>
        <v>0</v>
      </c>
      <c r="CG33" s="1467" t="str">
        <f t="shared" si="16"/>
        <v/>
      </c>
      <c r="CH33" s="1467">
        <f t="shared" si="17"/>
        <v>0</v>
      </c>
      <c r="DC33" s="1334"/>
      <c r="DD33" s="1334"/>
    </row>
    <row r="34" spans="1:108" s="1322" customFormat="1" ht="11.25" x14ac:dyDescent="0.15">
      <c r="A34" s="1344" t="s">
        <v>68</v>
      </c>
      <c r="B34" s="1431">
        <f t="shared" si="1"/>
        <v>100</v>
      </c>
      <c r="C34" s="1393">
        <v>79</v>
      </c>
      <c r="D34" s="1394">
        <v>19</v>
      </c>
      <c r="E34" s="1394">
        <v>2</v>
      </c>
      <c r="F34" s="1394"/>
      <c r="G34" s="1435"/>
      <c r="H34" s="1435"/>
      <c r="I34" s="1441">
        <v>100</v>
      </c>
      <c r="J34" s="1390"/>
      <c r="K34" s="1393">
        <v>77</v>
      </c>
      <c r="L34" s="1390">
        <v>23</v>
      </c>
      <c r="M34" s="1419">
        <f t="shared" si="2"/>
        <v>61</v>
      </c>
      <c r="N34" s="1393">
        <v>43</v>
      </c>
      <c r="O34" s="1394">
        <v>18</v>
      </c>
      <c r="P34" s="1390"/>
      <c r="Q34" s="1433">
        <f t="shared" si="3"/>
        <v>0</v>
      </c>
      <c r="R34" s="1393"/>
      <c r="S34" s="1394"/>
      <c r="T34" s="1390"/>
      <c r="U34" s="1393">
        <v>43</v>
      </c>
      <c r="V34" s="1427">
        <v>0</v>
      </c>
      <c r="W34" s="1393">
        <v>10</v>
      </c>
      <c r="X34" s="1406"/>
      <c r="Y34" s="1427"/>
      <c r="Z34" s="1441"/>
      <c r="AA34" s="1390"/>
      <c r="AB34" s="1441">
        <v>51</v>
      </c>
      <c r="AC34" s="1390"/>
      <c r="AD34" s="1442"/>
      <c r="AE34" s="1387"/>
      <c r="AF34" s="1387"/>
      <c r="AG34" s="1442"/>
      <c r="AH34" s="1387"/>
      <c r="AI34" s="1387"/>
      <c r="AJ34" s="1449"/>
      <c r="AK34" s="1436"/>
      <c r="AL34" s="1432"/>
      <c r="AM34" s="1450"/>
      <c r="AN34" s="1406"/>
      <c r="AO34" s="1449"/>
      <c r="AP34" s="1453"/>
      <c r="AQ34" s="1454"/>
      <c r="AR34" s="1459" t="str">
        <f t="shared" si="0"/>
        <v xml:space="preserve"> </v>
      </c>
      <c r="AS34" s="1320"/>
      <c r="AT34" s="1320"/>
      <c r="AU34" s="1320"/>
      <c r="AV34" s="1320"/>
      <c r="BJ34" s="1320"/>
      <c r="BK34" s="1320"/>
      <c r="BL34" s="1320"/>
      <c r="BM34" s="1320"/>
      <c r="BN34" s="1320"/>
      <c r="BO34" s="1320"/>
      <c r="BP34" s="1320"/>
      <c r="BQ34" s="1320"/>
      <c r="BR34" s="1320"/>
      <c r="BS34" s="1320"/>
      <c r="BT34" s="1464" t="str">
        <f t="shared" si="4"/>
        <v/>
      </c>
      <c r="BU34" s="1464" t="str">
        <f t="shared" si="5"/>
        <v/>
      </c>
      <c r="BV34" s="1464" t="str">
        <f t="shared" si="6"/>
        <v/>
      </c>
      <c r="BW34" s="1464" t="str">
        <f t="shared" si="7"/>
        <v/>
      </c>
      <c r="BX34" s="1464" t="str">
        <f t="shared" si="8"/>
        <v/>
      </c>
      <c r="BY34" s="1464" t="str">
        <f t="shared" si="9"/>
        <v/>
      </c>
      <c r="BZ34" s="1342" t="str">
        <f t="shared" si="10"/>
        <v/>
      </c>
      <c r="CA34" s="1338"/>
      <c r="CB34" s="1467">
        <f t="shared" si="11"/>
        <v>0</v>
      </c>
      <c r="CC34" s="1467">
        <f t="shared" si="12"/>
        <v>0</v>
      </c>
      <c r="CD34" s="1467">
        <f t="shared" si="13"/>
        <v>0</v>
      </c>
      <c r="CE34" s="1467">
        <f t="shared" si="14"/>
        <v>0</v>
      </c>
      <c r="CF34" s="1467">
        <f t="shared" si="15"/>
        <v>0</v>
      </c>
      <c r="CG34" s="1467">
        <f t="shared" si="16"/>
        <v>0</v>
      </c>
      <c r="CH34" s="1467">
        <f t="shared" si="17"/>
        <v>0</v>
      </c>
      <c r="DC34" s="1334"/>
      <c r="DD34" s="1334"/>
    </row>
    <row r="35" spans="1:108" s="1322" customFormat="1" ht="11.25" x14ac:dyDescent="0.15">
      <c r="A35" s="1344" t="s">
        <v>69</v>
      </c>
      <c r="B35" s="1431">
        <f t="shared" si="1"/>
        <v>342</v>
      </c>
      <c r="C35" s="1402"/>
      <c r="D35" s="1402"/>
      <c r="E35" s="1394">
        <v>8</v>
      </c>
      <c r="F35" s="1394">
        <v>12</v>
      </c>
      <c r="G35" s="1395">
        <v>208</v>
      </c>
      <c r="H35" s="1395">
        <v>114</v>
      </c>
      <c r="I35" s="1401"/>
      <c r="J35" s="1390">
        <v>342</v>
      </c>
      <c r="K35" s="1393">
        <v>134</v>
      </c>
      <c r="L35" s="1390">
        <v>208</v>
      </c>
      <c r="M35" s="1444"/>
      <c r="N35" s="1401"/>
      <c r="O35" s="1402"/>
      <c r="P35" s="1403"/>
      <c r="Q35" s="1433">
        <f t="shared" si="3"/>
        <v>293</v>
      </c>
      <c r="R35" s="1393">
        <v>30</v>
      </c>
      <c r="S35" s="1394">
        <v>255</v>
      </c>
      <c r="T35" s="1390">
        <v>8</v>
      </c>
      <c r="U35" s="1393">
        <v>10</v>
      </c>
      <c r="V35" s="1427">
        <v>22</v>
      </c>
      <c r="W35" s="1401"/>
      <c r="X35" s="1406">
        <v>43</v>
      </c>
      <c r="Y35" s="1406"/>
      <c r="Z35" s="1444"/>
      <c r="AA35" s="1390">
        <v>21</v>
      </c>
      <c r="AB35" s="1444"/>
      <c r="AC35" s="1390">
        <v>69</v>
      </c>
      <c r="AD35" s="1442"/>
      <c r="AE35" s="1387"/>
      <c r="AF35" s="1387"/>
      <c r="AG35" s="1442"/>
      <c r="AH35" s="1387"/>
      <c r="AI35" s="1387"/>
      <c r="AJ35" s="1449"/>
      <c r="AK35" s="1436"/>
      <c r="AL35" s="1432"/>
      <c r="AM35" s="1450"/>
      <c r="AN35" s="1406"/>
      <c r="AO35" s="1442"/>
      <c r="AP35" s="1435"/>
      <c r="AQ35" s="1454"/>
      <c r="AR35" s="1459" t="str">
        <f t="shared" si="0"/>
        <v xml:space="preserve"> </v>
      </c>
      <c r="AS35" s="1320"/>
      <c r="AT35" s="1320"/>
      <c r="AU35" s="1320"/>
      <c r="AV35" s="1320"/>
      <c r="BJ35" s="1320"/>
      <c r="BK35" s="1320"/>
      <c r="BL35" s="1320"/>
      <c r="BM35" s="1320"/>
      <c r="BN35" s="1320"/>
      <c r="BO35" s="1320"/>
      <c r="BP35" s="1320"/>
      <c r="BQ35" s="1320"/>
      <c r="BR35" s="1320"/>
      <c r="BS35" s="1320"/>
      <c r="BT35" s="1464" t="str">
        <f t="shared" si="4"/>
        <v/>
      </c>
      <c r="BU35" s="1464" t="str">
        <f t="shared" si="5"/>
        <v/>
      </c>
      <c r="BV35" s="1464" t="str">
        <f t="shared" si="6"/>
        <v/>
      </c>
      <c r="BW35" s="1464" t="str">
        <f t="shared" si="7"/>
        <v/>
      </c>
      <c r="BX35" s="1464" t="str">
        <f t="shared" si="8"/>
        <v/>
      </c>
      <c r="BY35" s="1464" t="str">
        <f t="shared" si="9"/>
        <v/>
      </c>
      <c r="BZ35" s="1342" t="str">
        <f t="shared" si="10"/>
        <v/>
      </c>
      <c r="CA35" s="1338"/>
      <c r="CB35" s="1467">
        <f t="shared" si="11"/>
        <v>0</v>
      </c>
      <c r="CC35" s="1467">
        <f t="shared" si="12"/>
        <v>0</v>
      </c>
      <c r="CD35" s="1467">
        <f t="shared" si="13"/>
        <v>0</v>
      </c>
      <c r="CE35" s="1467">
        <f t="shared" si="14"/>
        <v>0</v>
      </c>
      <c r="CF35" s="1467">
        <f t="shared" si="15"/>
        <v>0</v>
      </c>
      <c r="CG35" s="1467">
        <f t="shared" si="16"/>
        <v>0</v>
      </c>
      <c r="CH35" s="1467">
        <f t="shared" si="17"/>
        <v>0</v>
      </c>
      <c r="DC35" s="1334"/>
      <c r="DD35" s="1334"/>
    </row>
    <row r="36" spans="1:108" s="1322" customFormat="1" ht="11.25" x14ac:dyDescent="0.15">
      <c r="A36" s="1344" t="s">
        <v>70</v>
      </c>
      <c r="B36" s="1431">
        <f t="shared" si="1"/>
        <v>0</v>
      </c>
      <c r="C36" s="1393"/>
      <c r="D36" s="1394"/>
      <c r="E36" s="1394"/>
      <c r="F36" s="1394"/>
      <c r="G36" s="1395"/>
      <c r="H36" s="1395"/>
      <c r="I36" s="1393"/>
      <c r="J36" s="1390"/>
      <c r="K36" s="1393"/>
      <c r="L36" s="1390"/>
      <c r="M36" s="1419">
        <f t="shared" si="2"/>
        <v>0</v>
      </c>
      <c r="N36" s="1393"/>
      <c r="O36" s="1394"/>
      <c r="P36" s="1390"/>
      <c r="Q36" s="1433">
        <f t="shared" si="3"/>
        <v>0</v>
      </c>
      <c r="R36" s="1393"/>
      <c r="S36" s="1394"/>
      <c r="T36" s="1390"/>
      <c r="U36" s="1393"/>
      <c r="V36" s="1427"/>
      <c r="W36" s="1393"/>
      <c r="X36" s="1390"/>
      <c r="Y36" s="1427"/>
      <c r="Z36" s="1441"/>
      <c r="AA36" s="1390"/>
      <c r="AB36" s="1441"/>
      <c r="AC36" s="1390"/>
      <c r="AD36" s="1442"/>
      <c r="AE36" s="1387"/>
      <c r="AF36" s="1387"/>
      <c r="AG36" s="1442"/>
      <c r="AH36" s="1387"/>
      <c r="AI36" s="1387"/>
      <c r="AJ36" s="1449"/>
      <c r="AK36" s="1436"/>
      <c r="AL36" s="1432"/>
      <c r="AM36" s="1450"/>
      <c r="AN36" s="1406"/>
      <c r="AO36" s="1449"/>
      <c r="AP36" s="1453"/>
      <c r="AQ36" s="1454"/>
      <c r="AR36" s="1459" t="str">
        <f t="shared" si="0"/>
        <v xml:space="preserve"> </v>
      </c>
      <c r="AS36" s="1320"/>
      <c r="AT36" s="1320"/>
      <c r="AU36" s="1320"/>
      <c r="AV36" s="1320"/>
      <c r="BJ36" s="1320"/>
      <c r="BK36" s="1320"/>
      <c r="BL36" s="1320"/>
      <c r="BM36" s="1320"/>
      <c r="BN36" s="1320"/>
      <c r="BO36" s="1320"/>
      <c r="BP36" s="1320"/>
      <c r="BQ36" s="1320"/>
      <c r="BR36" s="1320"/>
      <c r="BS36" s="1320"/>
      <c r="BT36" s="1464" t="str">
        <f t="shared" si="4"/>
        <v/>
      </c>
      <c r="BU36" s="1464" t="str">
        <f t="shared" si="5"/>
        <v/>
      </c>
      <c r="BV36" s="1464" t="str">
        <f t="shared" si="6"/>
        <v/>
      </c>
      <c r="BW36" s="1464" t="str">
        <f t="shared" si="7"/>
        <v/>
      </c>
      <c r="BX36" s="1464" t="str">
        <f t="shared" si="8"/>
        <v/>
      </c>
      <c r="BY36" s="1464" t="str">
        <f t="shared" si="9"/>
        <v/>
      </c>
      <c r="BZ36" s="1342" t="str">
        <f t="shared" si="10"/>
        <v/>
      </c>
      <c r="CA36" s="1338"/>
      <c r="CB36" s="1467">
        <f t="shared" si="11"/>
        <v>0</v>
      </c>
      <c r="CC36" s="1467">
        <f t="shared" si="12"/>
        <v>0</v>
      </c>
      <c r="CD36" s="1467">
        <f t="shared" si="13"/>
        <v>0</v>
      </c>
      <c r="CE36" s="1467">
        <f t="shared" si="14"/>
        <v>0</v>
      </c>
      <c r="CF36" s="1467">
        <f t="shared" si="15"/>
        <v>0</v>
      </c>
      <c r="CG36" s="1467" t="str">
        <f t="shared" si="16"/>
        <v/>
      </c>
      <c r="CH36" s="1467">
        <f t="shared" si="17"/>
        <v>0</v>
      </c>
      <c r="DC36" s="1334"/>
      <c r="DD36" s="1334"/>
    </row>
    <row r="37" spans="1:108" s="1322" customFormat="1" ht="21" x14ac:dyDescent="0.15">
      <c r="A37" s="1364" t="s">
        <v>71</v>
      </c>
      <c r="B37" s="1431">
        <f t="shared" si="1"/>
        <v>0</v>
      </c>
      <c r="C37" s="1401"/>
      <c r="D37" s="1402"/>
      <c r="E37" s="1394"/>
      <c r="F37" s="1394"/>
      <c r="G37" s="1395"/>
      <c r="H37" s="1395"/>
      <c r="I37" s="1401"/>
      <c r="J37" s="1390"/>
      <c r="K37" s="1393"/>
      <c r="L37" s="1390"/>
      <c r="M37" s="1444"/>
      <c r="N37" s="1401"/>
      <c r="O37" s="1402"/>
      <c r="P37" s="1403"/>
      <c r="Q37" s="1433">
        <f t="shared" si="3"/>
        <v>0</v>
      </c>
      <c r="R37" s="1393"/>
      <c r="S37" s="1394"/>
      <c r="T37" s="1390"/>
      <c r="U37" s="1393"/>
      <c r="V37" s="1427"/>
      <c r="W37" s="1401"/>
      <c r="X37" s="1390"/>
      <c r="Y37" s="1427"/>
      <c r="Z37" s="1444"/>
      <c r="AA37" s="1390"/>
      <c r="AB37" s="1444"/>
      <c r="AC37" s="1390"/>
      <c r="AD37" s="1442"/>
      <c r="AE37" s="1387"/>
      <c r="AF37" s="1387"/>
      <c r="AG37" s="1442"/>
      <c r="AH37" s="1387"/>
      <c r="AI37" s="1387"/>
      <c r="AJ37" s="1449"/>
      <c r="AK37" s="1436"/>
      <c r="AL37" s="1432"/>
      <c r="AM37" s="1450"/>
      <c r="AN37" s="1406"/>
      <c r="AO37" s="1449"/>
      <c r="AP37" s="1444"/>
      <c r="AQ37" s="1454"/>
      <c r="AR37" s="1459" t="str">
        <f t="shared" si="0"/>
        <v xml:space="preserve"> </v>
      </c>
      <c r="AS37" s="1320"/>
      <c r="AT37" s="1320"/>
      <c r="AU37" s="1320"/>
      <c r="AV37" s="1320"/>
      <c r="BJ37" s="1320"/>
      <c r="BK37" s="1320"/>
      <c r="BL37" s="1320"/>
      <c r="BM37" s="1320"/>
      <c r="BN37" s="1320"/>
      <c r="BO37" s="1320"/>
      <c r="BP37" s="1320"/>
      <c r="BQ37" s="1320"/>
      <c r="BR37" s="1320"/>
      <c r="BS37" s="1320"/>
      <c r="BT37" s="1464" t="str">
        <f t="shared" si="4"/>
        <v/>
      </c>
      <c r="BU37" s="1464" t="str">
        <f t="shared" si="5"/>
        <v/>
      </c>
      <c r="BV37" s="1464" t="str">
        <f t="shared" si="6"/>
        <v/>
      </c>
      <c r="BW37" s="1464" t="str">
        <f t="shared" si="7"/>
        <v/>
      </c>
      <c r="BX37" s="1464" t="str">
        <f t="shared" si="8"/>
        <v/>
      </c>
      <c r="BY37" s="1464" t="str">
        <f t="shared" si="9"/>
        <v/>
      </c>
      <c r="BZ37" s="1342" t="str">
        <f t="shared" si="10"/>
        <v/>
      </c>
      <c r="CA37" s="1338"/>
      <c r="CB37" s="1467">
        <f t="shared" si="11"/>
        <v>0</v>
      </c>
      <c r="CC37" s="1467">
        <f t="shared" si="12"/>
        <v>0</v>
      </c>
      <c r="CD37" s="1467">
        <f t="shared" si="13"/>
        <v>0</v>
      </c>
      <c r="CE37" s="1467">
        <f t="shared" si="14"/>
        <v>0</v>
      </c>
      <c r="CF37" s="1467">
        <f t="shared" si="15"/>
        <v>0</v>
      </c>
      <c r="CG37" s="1467" t="str">
        <f t="shared" si="16"/>
        <v/>
      </c>
      <c r="CH37" s="1467">
        <f t="shared" si="17"/>
        <v>0</v>
      </c>
      <c r="DC37" s="1334"/>
      <c r="DD37" s="1334"/>
    </row>
    <row r="38" spans="1:108" s="1322" customFormat="1" ht="21" x14ac:dyDescent="0.15">
      <c r="A38" s="1364" t="s">
        <v>72</v>
      </c>
      <c r="B38" s="1431">
        <f t="shared" si="1"/>
        <v>220</v>
      </c>
      <c r="C38" s="1401"/>
      <c r="D38" s="1402"/>
      <c r="E38" s="1394">
        <v>5</v>
      </c>
      <c r="F38" s="1394">
        <v>6</v>
      </c>
      <c r="G38" s="1395">
        <v>158</v>
      </c>
      <c r="H38" s="1395">
        <v>51</v>
      </c>
      <c r="I38" s="1401"/>
      <c r="J38" s="1390">
        <v>220</v>
      </c>
      <c r="K38" s="1393">
        <v>5</v>
      </c>
      <c r="L38" s="1390">
        <v>215</v>
      </c>
      <c r="M38" s="1444"/>
      <c r="N38" s="1401"/>
      <c r="O38" s="1402"/>
      <c r="P38" s="1403"/>
      <c r="Q38" s="1433">
        <f t="shared" si="3"/>
        <v>80</v>
      </c>
      <c r="R38" s="1393">
        <v>6</v>
      </c>
      <c r="S38" s="1394">
        <v>74</v>
      </c>
      <c r="T38" s="1390"/>
      <c r="U38" s="1393">
        <v>0</v>
      </c>
      <c r="V38" s="1427">
        <v>0</v>
      </c>
      <c r="W38" s="1401"/>
      <c r="X38" s="1390">
        <v>23</v>
      </c>
      <c r="Y38" s="1427">
        <v>42</v>
      </c>
      <c r="Z38" s="1444"/>
      <c r="AA38" s="1390">
        <v>1</v>
      </c>
      <c r="AB38" s="1444"/>
      <c r="AC38" s="1390">
        <v>8</v>
      </c>
      <c r="AD38" s="1442"/>
      <c r="AE38" s="1387"/>
      <c r="AF38" s="1387"/>
      <c r="AG38" s="1442"/>
      <c r="AH38" s="1387"/>
      <c r="AI38" s="1387"/>
      <c r="AJ38" s="1449"/>
      <c r="AK38" s="1436"/>
      <c r="AL38" s="1432"/>
      <c r="AM38" s="1450"/>
      <c r="AN38" s="1406"/>
      <c r="AO38" s="1449"/>
      <c r="AP38" s="1444"/>
      <c r="AQ38" s="1454"/>
      <c r="AR38" s="1459" t="str">
        <f t="shared" si="0"/>
        <v xml:space="preserve"> </v>
      </c>
      <c r="AS38" s="1320"/>
      <c r="AT38" s="1320"/>
      <c r="AU38" s="1320"/>
      <c r="AV38" s="1320"/>
      <c r="BJ38" s="1320"/>
      <c r="BK38" s="1320"/>
      <c r="BL38" s="1320"/>
      <c r="BM38" s="1320"/>
      <c r="BN38" s="1320"/>
      <c r="BO38" s="1320"/>
      <c r="BP38" s="1320"/>
      <c r="BQ38" s="1320"/>
      <c r="BR38" s="1320"/>
      <c r="BS38" s="1320"/>
      <c r="BT38" s="1464" t="str">
        <f t="shared" si="4"/>
        <v/>
      </c>
      <c r="BU38" s="1464" t="str">
        <f t="shared" si="5"/>
        <v/>
      </c>
      <c r="BV38" s="1464" t="str">
        <f t="shared" si="6"/>
        <v/>
      </c>
      <c r="BW38" s="1464" t="str">
        <f t="shared" si="7"/>
        <v/>
      </c>
      <c r="BX38" s="1464" t="str">
        <f t="shared" si="8"/>
        <v/>
      </c>
      <c r="BY38" s="1464" t="str">
        <f t="shared" si="9"/>
        <v/>
      </c>
      <c r="BZ38" s="1342" t="str">
        <f t="shared" si="10"/>
        <v/>
      </c>
      <c r="CA38" s="1338"/>
      <c r="CB38" s="1467">
        <f t="shared" si="11"/>
        <v>0</v>
      </c>
      <c r="CC38" s="1467">
        <f t="shared" si="12"/>
        <v>0</v>
      </c>
      <c r="CD38" s="1467">
        <f t="shared" si="13"/>
        <v>0</v>
      </c>
      <c r="CE38" s="1467">
        <f t="shared" si="14"/>
        <v>0</v>
      </c>
      <c r="CF38" s="1467">
        <f t="shared" si="15"/>
        <v>0</v>
      </c>
      <c r="CG38" s="1467">
        <f t="shared" si="16"/>
        <v>0</v>
      </c>
      <c r="CH38" s="1467">
        <f t="shared" si="17"/>
        <v>0</v>
      </c>
      <c r="DC38" s="1334"/>
      <c r="DD38" s="1334"/>
    </row>
    <row r="39" spans="1:108" s="1322" customFormat="1" ht="11.25" x14ac:dyDescent="0.15">
      <c r="A39" s="1344" t="s">
        <v>73</v>
      </c>
      <c r="B39" s="1431">
        <f t="shared" si="1"/>
        <v>0</v>
      </c>
      <c r="C39" s="1393"/>
      <c r="D39" s="1394"/>
      <c r="E39" s="1394"/>
      <c r="F39" s="1394"/>
      <c r="G39" s="1395"/>
      <c r="H39" s="1395"/>
      <c r="I39" s="1393"/>
      <c r="J39" s="1390"/>
      <c r="K39" s="1393"/>
      <c r="L39" s="1390"/>
      <c r="M39" s="1419">
        <f t="shared" si="2"/>
        <v>0</v>
      </c>
      <c r="N39" s="1393"/>
      <c r="O39" s="1394"/>
      <c r="P39" s="1390"/>
      <c r="Q39" s="1433">
        <f t="shared" si="3"/>
        <v>0</v>
      </c>
      <c r="R39" s="1393"/>
      <c r="S39" s="1394"/>
      <c r="T39" s="1390"/>
      <c r="U39" s="1393"/>
      <c r="V39" s="1427"/>
      <c r="W39" s="1393"/>
      <c r="X39" s="1390"/>
      <c r="Y39" s="1427"/>
      <c r="Z39" s="1441"/>
      <c r="AA39" s="1390"/>
      <c r="AB39" s="1441"/>
      <c r="AC39" s="1390"/>
      <c r="AD39" s="1442"/>
      <c r="AE39" s="1387"/>
      <c r="AF39" s="1387"/>
      <c r="AG39" s="1442"/>
      <c r="AH39" s="1387"/>
      <c r="AI39" s="1387"/>
      <c r="AJ39" s="1449"/>
      <c r="AK39" s="1436"/>
      <c r="AL39" s="1432"/>
      <c r="AM39" s="1450"/>
      <c r="AN39" s="1406"/>
      <c r="AO39" s="1449"/>
      <c r="AP39" s="1453"/>
      <c r="AQ39" s="1454"/>
      <c r="AR39" s="1459" t="str">
        <f t="shared" si="0"/>
        <v xml:space="preserve"> </v>
      </c>
      <c r="AS39" s="1320"/>
      <c r="AT39" s="1320"/>
      <c r="AU39" s="1320"/>
      <c r="AV39" s="1320"/>
      <c r="BJ39" s="1320"/>
      <c r="BK39" s="1320"/>
      <c r="BL39" s="1320"/>
      <c r="BM39" s="1320"/>
      <c r="BN39" s="1320"/>
      <c r="BO39" s="1320"/>
      <c r="BP39" s="1320"/>
      <c r="BQ39" s="1320"/>
      <c r="BR39" s="1320"/>
      <c r="BS39" s="1320"/>
      <c r="BT39" s="1464" t="str">
        <f t="shared" si="4"/>
        <v/>
      </c>
      <c r="BU39" s="1464" t="str">
        <f t="shared" si="5"/>
        <v/>
      </c>
      <c r="BV39" s="1464" t="str">
        <f t="shared" si="6"/>
        <v/>
      </c>
      <c r="BW39" s="1464" t="str">
        <f t="shared" si="7"/>
        <v/>
      </c>
      <c r="BX39" s="1464" t="str">
        <f t="shared" si="8"/>
        <v/>
      </c>
      <c r="BY39" s="1464" t="str">
        <f t="shared" si="9"/>
        <v/>
      </c>
      <c r="BZ39" s="1342" t="str">
        <f t="shared" si="10"/>
        <v/>
      </c>
      <c r="CA39" s="1338"/>
      <c r="CB39" s="1467">
        <f t="shared" si="11"/>
        <v>0</v>
      </c>
      <c r="CC39" s="1467">
        <f t="shared" si="12"/>
        <v>0</v>
      </c>
      <c r="CD39" s="1467">
        <f t="shared" si="13"/>
        <v>0</v>
      </c>
      <c r="CE39" s="1467">
        <f t="shared" si="14"/>
        <v>0</v>
      </c>
      <c r="CF39" s="1467">
        <f t="shared" si="15"/>
        <v>0</v>
      </c>
      <c r="CG39" s="1467" t="str">
        <f t="shared" si="16"/>
        <v/>
      </c>
      <c r="CH39" s="1467">
        <f t="shared" si="17"/>
        <v>0</v>
      </c>
      <c r="DC39" s="1334"/>
      <c r="DD39" s="1334"/>
    </row>
    <row r="40" spans="1:108" s="1322" customFormat="1" ht="11.25" x14ac:dyDescent="0.15">
      <c r="A40" s="1344" t="s">
        <v>74</v>
      </c>
      <c r="B40" s="1431">
        <f t="shared" si="1"/>
        <v>0</v>
      </c>
      <c r="C40" s="1393"/>
      <c r="D40" s="1394"/>
      <c r="E40" s="1394"/>
      <c r="F40" s="1394"/>
      <c r="G40" s="1395"/>
      <c r="H40" s="1395"/>
      <c r="I40" s="1393"/>
      <c r="J40" s="1390"/>
      <c r="K40" s="1393"/>
      <c r="L40" s="1390"/>
      <c r="M40" s="1419">
        <f t="shared" si="2"/>
        <v>0</v>
      </c>
      <c r="N40" s="1393"/>
      <c r="O40" s="1394"/>
      <c r="P40" s="1390"/>
      <c r="Q40" s="1433">
        <f t="shared" si="3"/>
        <v>0</v>
      </c>
      <c r="R40" s="1393"/>
      <c r="S40" s="1394"/>
      <c r="T40" s="1390"/>
      <c r="U40" s="1393"/>
      <c r="V40" s="1427"/>
      <c r="W40" s="1393"/>
      <c r="X40" s="1390"/>
      <c r="Y40" s="1427"/>
      <c r="Z40" s="1441"/>
      <c r="AA40" s="1390"/>
      <c r="AB40" s="1441"/>
      <c r="AC40" s="1390"/>
      <c r="AD40" s="1442"/>
      <c r="AE40" s="1387"/>
      <c r="AF40" s="1387"/>
      <c r="AG40" s="1442"/>
      <c r="AH40" s="1387"/>
      <c r="AI40" s="1387"/>
      <c r="AJ40" s="1449"/>
      <c r="AK40" s="1436"/>
      <c r="AL40" s="1432"/>
      <c r="AM40" s="1450"/>
      <c r="AN40" s="1406"/>
      <c r="AO40" s="1449"/>
      <c r="AP40" s="1453"/>
      <c r="AQ40" s="1454"/>
      <c r="AR40" s="1459" t="str">
        <f t="shared" si="0"/>
        <v xml:space="preserve"> </v>
      </c>
      <c r="AS40" s="1320"/>
      <c r="AT40" s="1320"/>
      <c r="AU40" s="1320"/>
      <c r="AV40" s="1320"/>
      <c r="BJ40" s="1320"/>
      <c r="BK40" s="1320"/>
      <c r="BL40" s="1320"/>
      <c r="BM40" s="1320"/>
      <c r="BN40" s="1320"/>
      <c r="BO40" s="1320"/>
      <c r="BP40" s="1320"/>
      <c r="BQ40" s="1320"/>
      <c r="BR40" s="1320"/>
      <c r="BS40" s="1320"/>
      <c r="BT40" s="1464" t="str">
        <f t="shared" si="4"/>
        <v/>
      </c>
      <c r="BU40" s="1464" t="str">
        <f t="shared" si="5"/>
        <v/>
      </c>
      <c r="BV40" s="1464" t="str">
        <f t="shared" si="6"/>
        <v/>
      </c>
      <c r="BW40" s="1464" t="str">
        <f t="shared" si="7"/>
        <v/>
      </c>
      <c r="BX40" s="1464" t="str">
        <f t="shared" si="8"/>
        <v/>
      </c>
      <c r="BY40" s="1464" t="str">
        <f t="shared" si="9"/>
        <v/>
      </c>
      <c r="BZ40" s="1342" t="str">
        <f t="shared" si="10"/>
        <v/>
      </c>
      <c r="CA40" s="1338"/>
      <c r="CB40" s="1467">
        <f t="shared" si="11"/>
        <v>0</v>
      </c>
      <c r="CC40" s="1467">
        <f t="shared" si="12"/>
        <v>0</v>
      </c>
      <c r="CD40" s="1467">
        <f t="shared" si="13"/>
        <v>0</v>
      </c>
      <c r="CE40" s="1467">
        <f t="shared" si="14"/>
        <v>0</v>
      </c>
      <c r="CF40" s="1467">
        <f t="shared" si="15"/>
        <v>0</v>
      </c>
      <c r="CG40" s="1467" t="str">
        <f t="shared" si="16"/>
        <v/>
      </c>
      <c r="CH40" s="1467">
        <f t="shared" si="17"/>
        <v>0</v>
      </c>
      <c r="DC40" s="1334"/>
      <c r="DD40" s="1334"/>
    </row>
    <row r="41" spans="1:108" s="1322" customFormat="1" ht="11.25" x14ac:dyDescent="0.15">
      <c r="A41" s="1344" t="s">
        <v>75</v>
      </c>
      <c r="B41" s="1431">
        <f t="shared" si="1"/>
        <v>0</v>
      </c>
      <c r="C41" s="1401"/>
      <c r="D41" s="1402"/>
      <c r="E41" s="1394"/>
      <c r="F41" s="1394"/>
      <c r="G41" s="1395"/>
      <c r="H41" s="1395"/>
      <c r="I41" s="1401"/>
      <c r="J41" s="1390"/>
      <c r="K41" s="1393"/>
      <c r="L41" s="1390"/>
      <c r="M41" s="1444"/>
      <c r="N41" s="1401"/>
      <c r="O41" s="1402"/>
      <c r="P41" s="1403"/>
      <c r="Q41" s="1433">
        <f t="shared" si="3"/>
        <v>0</v>
      </c>
      <c r="R41" s="1393"/>
      <c r="S41" s="1394"/>
      <c r="T41" s="1390"/>
      <c r="U41" s="1393"/>
      <c r="V41" s="1427"/>
      <c r="W41" s="1401"/>
      <c r="X41" s="1390"/>
      <c r="Y41" s="1427"/>
      <c r="Z41" s="1444"/>
      <c r="AA41" s="1390"/>
      <c r="AB41" s="1444"/>
      <c r="AC41" s="1390"/>
      <c r="AD41" s="1442"/>
      <c r="AE41" s="1387"/>
      <c r="AF41" s="1387"/>
      <c r="AG41" s="1442"/>
      <c r="AH41" s="1387"/>
      <c r="AI41" s="1387"/>
      <c r="AJ41" s="1449"/>
      <c r="AK41" s="1436"/>
      <c r="AL41" s="1432"/>
      <c r="AM41" s="1450"/>
      <c r="AN41" s="1406"/>
      <c r="AO41" s="1449"/>
      <c r="AP41" s="1444"/>
      <c r="AQ41" s="1454"/>
      <c r="AR41" s="1459" t="str">
        <f t="shared" si="0"/>
        <v xml:space="preserve"> </v>
      </c>
      <c r="AS41" s="1320"/>
      <c r="AT41" s="1320"/>
      <c r="AU41" s="1320"/>
      <c r="AV41" s="1320"/>
      <c r="BJ41" s="1320"/>
      <c r="BK41" s="1320"/>
      <c r="BL41" s="1320"/>
      <c r="BM41" s="1320"/>
      <c r="BN41" s="1320"/>
      <c r="BO41" s="1320"/>
      <c r="BP41" s="1320"/>
      <c r="BQ41" s="1320"/>
      <c r="BR41" s="1320"/>
      <c r="BS41" s="1320"/>
      <c r="BT41" s="1464" t="str">
        <f t="shared" si="4"/>
        <v/>
      </c>
      <c r="BU41" s="1464" t="str">
        <f t="shared" si="5"/>
        <v/>
      </c>
      <c r="BV41" s="1464" t="str">
        <f t="shared" si="6"/>
        <v/>
      </c>
      <c r="BW41" s="1464" t="str">
        <f t="shared" si="7"/>
        <v/>
      </c>
      <c r="BX41" s="1464" t="str">
        <f t="shared" si="8"/>
        <v/>
      </c>
      <c r="BY41" s="1464" t="str">
        <f t="shared" si="9"/>
        <v/>
      </c>
      <c r="BZ41" s="1342" t="str">
        <f t="shared" si="10"/>
        <v/>
      </c>
      <c r="CA41" s="1338"/>
      <c r="CB41" s="1467">
        <f t="shared" si="11"/>
        <v>0</v>
      </c>
      <c r="CC41" s="1467">
        <f t="shared" si="12"/>
        <v>0</v>
      </c>
      <c r="CD41" s="1467">
        <f t="shared" si="13"/>
        <v>0</v>
      </c>
      <c r="CE41" s="1467">
        <f t="shared" si="14"/>
        <v>0</v>
      </c>
      <c r="CF41" s="1467">
        <f t="shared" si="15"/>
        <v>0</v>
      </c>
      <c r="CG41" s="1467" t="str">
        <f t="shared" si="16"/>
        <v/>
      </c>
      <c r="CH41" s="1467">
        <f t="shared" si="17"/>
        <v>0</v>
      </c>
      <c r="DC41" s="1334"/>
      <c r="DD41" s="1334"/>
    </row>
    <row r="42" spans="1:108" s="1322" customFormat="1" ht="11.25" x14ac:dyDescent="0.15">
      <c r="A42" s="1344" t="s">
        <v>76</v>
      </c>
      <c r="B42" s="1431">
        <f t="shared" si="1"/>
        <v>0</v>
      </c>
      <c r="C42" s="1393"/>
      <c r="D42" s="1394"/>
      <c r="E42" s="1394"/>
      <c r="F42" s="1394"/>
      <c r="G42" s="1395"/>
      <c r="H42" s="1395"/>
      <c r="I42" s="1393"/>
      <c r="J42" s="1390"/>
      <c r="K42" s="1393"/>
      <c r="L42" s="1390"/>
      <c r="M42" s="1419">
        <f t="shared" si="2"/>
        <v>0</v>
      </c>
      <c r="N42" s="1393"/>
      <c r="O42" s="1394"/>
      <c r="P42" s="1390"/>
      <c r="Q42" s="1433">
        <f t="shared" si="3"/>
        <v>0</v>
      </c>
      <c r="R42" s="1393"/>
      <c r="S42" s="1394"/>
      <c r="T42" s="1390"/>
      <c r="U42" s="1393"/>
      <c r="V42" s="1427"/>
      <c r="W42" s="1393"/>
      <c r="X42" s="1390"/>
      <c r="Y42" s="1427"/>
      <c r="Z42" s="1441"/>
      <c r="AA42" s="1390"/>
      <c r="AB42" s="1441"/>
      <c r="AC42" s="1390"/>
      <c r="AD42" s="1442"/>
      <c r="AE42" s="1387"/>
      <c r="AF42" s="1387"/>
      <c r="AG42" s="1442"/>
      <c r="AH42" s="1387"/>
      <c r="AI42" s="1387"/>
      <c r="AJ42" s="1449"/>
      <c r="AK42" s="1436"/>
      <c r="AL42" s="1432"/>
      <c r="AM42" s="1450"/>
      <c r="AN42" s="1406"/>
      <c r="AO42" s="1449"/>
      <c r="AP42" s="1453"/>
      <c r="AQ42" s="1454"/>
      <c r="AR42" s="1459" t="str">
        <f t="shared" si="0"/>
        <v xml:space="preserve"> </v>
      </c>
      <c r="AS42" s="1320"/>
      <c r="AT42" s="1320"/>
      <c r="AU42" s="1320"/>
      <c r="AV42" s="1320"/>
      <c r="BJ42" s="1320"/>
      <c r="BK42" s="1320"/>
      <c r="BL42" s="1320"/>
      <c r="BM42" s="1320"/>
      <c r="BN42" s="1320"/>
      <c r="BO42" s="1320"/>
      <c r="BP42" s="1320"/>
      <c r="BQ42" s="1320"/>
      <c r="BR42" s="1320"/>
      <c r="BS42" s="1320"/>
      <c r="BT42" s="1464" t="str">
        <f t="shared" si="4"/>
        <v/>
      </c>
      <c r="BU42" s="1464" t="str">
        <f t="shared" si="5"/>
        <v/>
      </c>
      <c r="BV42" s="1464" t="str">
        <f t="shared" si="6"/>
        <v/>
      </c>
      <c r="BW42" s="1464" t="str">
        <f t="shared" si="7"/>
        <v/>
      </c>
      <c r="BX42" s="1464" t="str">
        <f t="shared" si="8"/>
        <v/>
      </c>
      <c r="BY42" s="1464" t="str">
        <f t="shared" si="9"/>
        <v/>
      </c>
      <c r="BZ42" s="1342" t="str">
        <f t="shared" si="10"/>
        <v/>
      </c>
      <c r="CA42" s="1338"/>
      <c r="CB42" s="1467">
        <f t="shared" si="11"/>
        <v>0</v>
      </c>
      <c r="CC42" s="1467">
        <f t="shared" si="12"/>
        <v>0</v>
      </c>
      <c r="CD42" s="1467">
        <f t="shared" si="13"/>
        <v>0</v>
      </c>
      <c r="CE42" s="1467">
        <f t="shared" si="14"/>
        <v>0</v>
      </c>
      <c r="CF42" s="1467">
        <f t="shared" si="15"/>
        <v>0</v>
      </c>
      <c r="CG42" s="1467" t="str">
        <f t="shared" si="16"/>
        <v/>
      </c>
      <c r="CH42" s="1467">
        <f t="shared" si="17"/>
        <v>0</v>
      </c>
      <c r="DC42" s="1334"/>
      <c r="DD42" s="1334"/>
    </row>
    <row r="43" spans="1:108" s="1322" customFormat="1" ht="11.25" x14ac:dyDescent="0.15">
      <c r="A43" s="1344" t="s">
        <v>77</v>
      </c>
      <c r="B43" s="1431">
        <f t="shared" si="1"/>
        <v>0</v>
      </c>
      <c r="C43" s="1401"/>
      <c r="D43" s="1402"/>
      <c r="E43" s="1394"/>
      <c r="F43" s="1394"/>
      <c r="G43" s="1395"/>
      <c r="H43" s="1395"/>
      <c r="I43" s="1401"/>
      <c r="J43" s="1390"/>
      <c r="K43" s="1393"/>
      <c r="L43" s="1390"/>
      <c r="M43" s="1444"/>
      <c r="N43" s="1401"/>
      <c r="O43" s="1402"/>
      <c r="P43" s="1403"/>
      <c r="Q43" s="1433">
        <f t="shared" si="3"/>
        <v>0</v>
      </c>
      <c r="R43" s="1393"/>
      <c r="S43" s="1394"/>
      <c r="T43" s="1390"/>
      <c r="U43" s="1393"/>
      <c r="V43" s="1427"/>
      <c r="W43" s="1401"/>
      <c r="X43" s="1390"/>
      <c r="Y43" s="1427"/>
      <c r="Z43" s="1444"/>
      <c r="AA43" s="1390"/>
      <c r="AB43" s="1444"/>
      <c r="AC43" s="1390"/>
      <c r="AD43" s="1442"/>
      <c r="AE43" s="1387"/>
      <c r="AF43" s="1387"/>
      <c r="AG43" s="1442"/>
      <c r="AH43" s="1387"/>
      <c r="AI43" s="1387"/>
      <c r="AJ43" s="1449"/>
      <c r="AK43" s="1436"/>
      <c r="AL43" s="1432"/>
      <c r="AM43" s="1450"/>
      <c r="AN43" s="1406"/>
      <c r="AO43" s="1449"/>
      <c r="AP43" s="1444"/>
      <c r="AQ43" s="1454"/>
      <c r="AR43" s="1459" t="str">
        <f t="shared" si="0"/>
        <v xml:space="preserve"> </v>
      </c>
      <c r="AS43" s="1320"/>
      <c r="AT43" s="1320"/>
      <c r="AU43" s="1320"/>
      <c r="AV43" s="1320"/>
      <c r="BJ43" s="1320"/>
      <c r="BK43" s="1320"/>
      <c r="BL43" s="1320"/>
      <c r="BM43" s="1320"/>
      <c r="BN43" s="1320"/>
      <c r="BO43" s="1320"/>
      <c r="BP43" s="1320"/>
      <c r="BQ43" s="1320"/>
      <c r="BR43" s="1320"/>
      <c r="BS43" s="1320"/>
      <c r="BT43" s="1464" t="str">
        <f t="shared" si="4"/>
        <v/>
      </c>
      <c r="BU43" s="1464" t="str">
        <f t="shared" si="5"/>
        <v/>
      </c>
      <c r="BV43" s="1464" t="str">
        <f t="shared" si="6"/>
        <v/>
      </c>
      <c r="BW43" s="1464" t="str">
        <f t="shared" si="7"/>
        <v/>
      </c>
      <c r="BX43" s="1464" t="str">
        <f t="shared" si="8"/>
        <v/>
      </c>
      <c r="BY43" s="1464" t="str">
        <f t="shared" si="9"/>
        <v/>
      </c>
      <c r="BZ43" s="1342" t="str">
        <f t="shared" si="10"/>
        <v/>
      </c>
      <c r="CA43" s="1338"/>
      <c r="CB43" s="1467">
        <f t="shared" si="11"/>
        <v>0</v>
      </c>
      <c r="CC43" s="1467">
        <f t="shared" si="12"/>
        <v>0</v>
      </c>
      <c r="CD43" s="1467">
        <f t="shared" si="13"/>
        <v>0</v>
      </c>
      <c r="CE43" s="1467">
        <f t="shared" si="14"/>
        <v>0</v>
      </c>
      <c r="CF43" s="1467">
        <f t="shared" si="15"/>
        <v>0</v>
      </c>
      <c r="CG43" s="1467" t="str">
        <f t="shared" si="16"/>
        <v/>
      </c>
      <c r="CH43" s="1467">
        <f t="shared" si="17"/>
        <v>0</v>
      </c>
      <c r="DC43" s="1334"/>
      <c r="DD43" s="1334"/>
    </row>
    <row r="44" spans="1:108" s="1322" customFormat="1" ht="11.25" x14ac:dyDescent="0.15">
      <c r="A44" s="1344" t="s">
        <v>78</v>
      </c>
      <c r="B44" s="1431">
        <f t="shared" si="1"/>
        <v>0</v>
      </c>
      <c r="C44" s="1393"/>
      <c r="D44" s="1394"/>
      <c r="E44" s="1394"/>
      <c r="F44" s="1394"/>
      <c r="G44" s="1395"/>
      <c r="H44" s="1395"/>
      <c r="I44" s="1393"/>
      <c r="J44" s="1390"/>
      <c r="K44" s="1393"/>
      <c r="L44" s="1390"/>
      <c r="M44" s="1419">
        <f t="shared" si="2"/>
        <v>0</v>
      </c>
      <c r="N44" s="1393"/>
      <c r="O44" s="1394"/>
      <c r="P44" s="1390"/>
      <c r="Q44" s="1433">
        <f t="shared" si="3"/>
        <v>0</v>
      </c>
      <c r="R44" s="1393"/>
      <c r="S44" s="1394"/>
      <c r="T44" s="1390"/>
      <c r="U44" s="1393"/>
      <c r="V44" s="1427"/>
      <c r="W44" s="1393"/>
      <c r="X44" s="1390"/>
      <c r="Y44" s="1427"/>
      <c r="Z44" s="1441"/>
      <c r="AA44" s="1390"/>
      <c r="AB44" s="1441"/>
      <c r="AC44" s="1390"/>
      <c r="AD44" s="1442"/>
      <c r="AE44" s="1387"/>
      <c r="AF44" s="1387"/>
      <c r="AG44" s="1442"/>
      <c r="AH44" s="1387"/>
      <c r="AI44" s="1387"/>
      <c r="AJ44" s="1449"/>
      <c r="AK44" s="1436"/>
      <c r="AL44" s="1432"/>
      <c r="AM44" s="1450"/>
      <c r="AN44" s="1406"/>
      <c r="AO44" s="1449"/>
      <c r="AP44" s="1453"/>
      <c r="AQ44" s="1454"/>
      <c r="AR44" s="1459" t="str">
        <f t="shared" si="0"/>
        <v xml:space="preserve"> </v>
      </c>
      <c r="AS44" s="1320"/>
      <c r="AT44" s="1320"/>
      <c r="AU44" s="1320"/>
      <c r="AV44" s="1320"/>
      <c r="BJ44" s="1320"/>
      <c r="BK44" s="1320"/>
      <c r="BL44" s="1320"/>
      <c r="BM44" s="1320"/>
      <c r="BN44" s="1320"/>
      <c r="BO44" s="1320"/>
      <c r="BP44" s="1320"/>
      <c r="BQ44" s="1320"/>
      <c r="BR44" s="1320"/>
      <c r="BS44" s="1320"/>
      <c r="BT44" s="1464" t="str">
        <f t="shared" si="4"/>
        <v/>
      </c>
      <c r="BU44" s="1464" t="str">
        <f t="shared" si="5"/>
        <v/>
      </c>
      <c r="BV44" s="1464" t="str">
        <f t="shared" si="6"/>
        <v/>
      </c>
      <c r="BW44" s="1464" t="str">
        <f t="shared" si="7"/>
        <v/>
      </c>
      <c r="BX44" s="1464" t="str">
        <f t="shared" si="8"/>
        <v/>
      </c>
      <c r="BY44" s="1464" t="str">
        <f t="shared" si="9"/>
        <v/>
      </c>
      <c r="BZ44" s="1342" t="str">
        <f t="shared" si="10"/>
        <v/>
      </c>
      <c r="CA44" s="1338"/>
      <c r="CB44" s="1467">
        <f t="shared" si="11"/>
        <v>0</v>
      </c>
      <c r="CC44" s="1467">
        <f t="shared" si="12"/>
        <v>0</v>
      </c>
      <c r="CD44" s="1467">
        <f t="shared" si="13"/>
        <v>0</v>
      </c>
      <c r="CE44" s="1467">
        <f t="shared" si="14"/>
        <v>0</v>
      </c>
      <c r="CF44" s="1467">
        <f t="shared" si="15"/>
        <v>0</v>
      </c>
      <c r="CG44" s="1467" t="str">
        <f t="shared" si="16"/>
        <v/>
      </c>
      <c r="CH44" s="1467">
        <f t="shared" si="17"/>
        <v>0</v>
      </c>
      <c r="DC44" s="1334"/>
      <c r="DD44" s="1334"/>
    </row>
    <row r="45" spans="1:108" s="1322" customFormat="1" ht="11.25" x14ac:dyDescent="0.15">
      <c r="A45" s="1344" t="s">
        <v>79</v>
      </c>
      <c r="B45" s="1431">
        <f t="shared" si="1"/>
        <v>0</v>
      </c>
      <c r="C45" s="1393"/>
      <c r="D45" s="1394"/>
      <c r="E45" s="1394"/>
      <c r="F45" s="1394"/>
      <c r="G45" s="1395"/>
      <c r="H45" s="1395"/>
      <c r="I45" s="1393"/>
      <c r="J45" s="1390"/>
      <c r="K45" s="1393"/>
      <c r="L45" s="1390"/>
      <c r="M45" s="1419">
        <f t="shared" si="2"/>
        <v>0</v>
      </c>
      <c r="N45" s="1393"/>
      <c r="O45" s="1394"/>
      <c r="P45" s="1390"/>
      <c r="Q45" s="1433">
        <f t="shared" si="3"/>
        <v>0</v>
      </c>
      <c r="R45" s="1393"/>
      <c r="S45" s="1394"/>
      <c r="T45" s="1390"/>
      <c r="U45" s="1393"/>
      <c r="V45" s="1427"/>
      <c r="W45" s="1393"/>
      <c r="X45" s="1390"/>
      <c r="Y45" s="1427"/>
      <c r="Z45" s="1441"/>
      <c r="AA45" s="1390"/>
      <c r="AB45" s="1441"/>
      <c r="AC45" s="1390"/>
      <c r="AD45" s="1442"/>
      <c r="AE45" s="1387"/>
      <c r="AF45" s="1387"/>
      <c r="AG45" s="1442"/>
      <c r="AH45" s="1387"/>
      <c r="AI45" s="1387"/>
      <c r="AJ45" s="1449"/>
      <c r="AK45" s="1436"/>
      <c r="AL45" s="1432"/>
      <c r="AM45" s="1450"/>
      <c r="AN45" s="1406"/>
      <c r="AO45" s="1449"/>
      <c r="AP45" s="1453"/>
      <c r="AQ45" s="1454"/>
      <c r="AR45" s="1459" t="str">
        <f t="shared" si="0"/>
        <v xml:space="preserve"> </v>
      </c>
      <c r="AS45" s="1320"/>
      <c r="AT45" s="1320"/>
      <c r="AU45" s="1320"/>
      <c r="AV45" s="1320"/>
      <c r="BJ45" s="1320"/>
      <c r="BK45" s="1320"/>
      <c r="BL45" s="1320"/>
      <c r="BM45" s="1320"/>
      <c r="BN45" s="1320"/>
      <c r="BO45" s="1320"/>
      <c r="BP45" s="1320"/>
      <c r="BQ45" s="1320"/>
      <c r="BR45" s="1320"/>
      <c r="BS45" s="1320"/>
      <c r="BT45" s="1464" t="str">
        <f t="shared" si="4"/>
        <v/>
      </c>
      <c r="BU45" s="1464" t="str">
        <f t="shared" si="5"/>
        <v/>
      </c>
      <c r="BV45" s="1464" t="str">
        <f t="shared" si="6"/>
        <v/>
      </c>
      <c r="BW45" s="1464" t="str">
        <f t="shared" si="7"/>
        <v/>
      </c>
      <c r="BX45" s="1464" t="str">
        <f t="shared" si="8"/>
        <v/>
      </c>
      <c r="BY45" s="1464" t="str">
        <f t="shared" si="9"/>
        <v/>
      </c>
      <c r="BZ45" s="1342" t="str">
        <f>IF(AND($N45+$R45&lt;&gt;0,OR($U45="",$V45="")),"No  olvide registrar datos en Pertinencia. ","")</f>
        <v/>
      </c>
      <c r="CA45" s="1338"/>
      <c r="CB45" s="1467">
        <f t="shared" si="11"/>
        <v>0</v>
      </c>
      <c r="CC45" s="1467">
        <f t="shared" si="12"/>
        <v>0</v>
      </c>
      <c r="CD45" s="1467">
        <f t="shared" si="13"/>
        <v>0</v>
      </c>
      <c r="CE45" s="1467">
        <f t="shared" si="14"/>
        <v>0</v>
      </c>
      <c r="CF45" s="1467">
        <f t="shared" si="15"/>
        <v>0</v>
      </c>
      <c r="CG45" s="1467" t="str">
        <f t="shared" si="16"/>
        <v/>
      </c>
      <c r="CH45" s="1467">
        <f t="shared" si="17"/>
        <v>0</v>
      </c>
      <c r="DC45" s="1334"/>
      <c r="DD45" s="1334"/>
    </row>
    <row r="46" spans="1:108" s="1322" customFormat="1" ht="11.25" x14ac:dyDescent="0.15">
      <c r="A46" s="1344" t="s">
        <v>80</v>
      </c>
      <c r="B46" s="1431">
        <f t="shared" si="1"/>
        <v>0</v>
      </c>
      <c r="C46" s="1393"/>
      <c r="D46" s="1394"/>
      <c r="E46" s="1394"/>
      <c r="F46" s="1394"/>
      <c r="G46" s="1395"/>
      <c r="H46" s="1395"/>
      <c r="I46" s="1393"/>
      <c r="J46" s="1390"/>
      <c r="K46" s="1393"/>
      <c r="L46" s="1390"/>
      <c r="M46" s="1419">
        <f t="shared" si="2"/>
        <v>0</v>
      </c>
      <c r="N46" s="1393"/>
      <c r="O46" s="1394"/>
      <c r="P46" s="1390"/>
      <c r="Q46" s="1433">
        <f t="shared" si="3"/>
        <v>0</v>
      </c>
      <c r="R46" s="1393"/>
      <c r="S46" s="1394"/>
      <c r="T46" s="1390"/>
      <c r="U46" s="1401"/>
      <c r="V46" s="1443"/>
      <c r="W46" s="1393"/>
      <c r="X46" s="1390"/>
      <c r="Y46" s="1427"/>
      <c r="Z46" s="1441"/>
      <c r="AA46" s="1390"/>
      <c r="AB46" s="1441"/>
      <c r="AC46" s="1390"/>
      <c r="AD46" s="1442"/>
      <c r="AE46" s="1387"/>
      <c r="AF46" s="1387"/>
      <c r="AG46" s="1442"/>
      <c r="AH46" s="1387"/>
      <c r="AI46" s="1387"/>
      <c r="AJ46" s="1449"/>
      <c r="AK46" s="1436"/>
      <c r="AL46" s="1432"/>
      <c r="AM46" s="1450"/>
      <c r="AN46" s="1406"/>
      <c r="AO46" s="1449"/>
      <c r="AP46" s="1453"/>
      <c r="AQ46" s="1454"/>
      <c r="AR46" s="1459" t="str">
        <f>$BT46&amp;" "&amp;$BU46&amp;""&amp;$BV46&amp;""&amp;$BW46&amp;""&amp;$BX46&amp;""&amp;$BY46</f>
        <v xml:space="preserve"> </v>
      </c>
      <c r="AS46" s="1320"/>
      <c r="AT46" s="1320"/>
      <c r="AU46" s="1320"/>
      <c r="AV46" s="1320"/>
      <c r="BJ46" s="1320"/>
      <c r="BK46" s="1320"/>
      <c r="BL46" s="1320"/>
      <c r="BM46" s="1320"/>
      <c r="BN46" s="1320"/>
      <c r="BO46" s="1320"/>
      <c r="BP46" s="1320"/>
      <c r="BQ46" s="1320"/>
      <c r="BR46" s="1320"/>
      <c r="BS46" s="1320"/>
      <c r="BT46" s="1464" t="str">
        <f t="shared" si="4"/>
        <v/>
      </c>
      <c r="BU46" s="1464" t="str">
        <f t="shared" si="5"/>
        <v/>
      </c>
      <c r="BV46" s="1464" t="str">
        <f t="shared" si="6"/>
        <v/>
      </c>
      <c r="BW46" s="1464" t="str">
        <f t="shared" si="7"/>
        <v/>
      </c>
      <c r="BX46" s="1464" t="str">
        <f t="shared" si="8"/>
        <v/>
      </c>
      <c r="BY46" s="1464" t="str">
        <f t="shared" si="9"/>
        <v/>
      </c>
      <c r="BZ46" s="1338"/>
      <c r="CA46" s="1338"/>
      <c r="CB46" s="1467">
        <f t="shared" si="11"/>
        <v>0</v>
      </c>
      <c r="CC46" s="1467">
        <f t="shared" si="12"/>
        <v>0</v>
      </c>
      <c r="CD46" s="1467">
        <f t="shared" si="13"/>
        <v>0</v>
      </c>
      <c r="CE46" s="1467">
        <f t="shared" si="14"/>
        <v>0</v>
      </c>
      <c r="CF46" s="1467">
        <f t="shared" si="15"/>
        <v>0</v>
      </c>
      <c r="CG46" s="1467" t="str">
        <f t="shared" si="16"/>
        <v/>
      </c>
      <c r="CH46" s="1341"/>
      <c r="DC46" s="1334"/>
      <c r="DD46" s="1334"/>
    </row>
    <row r="47" spans="1:108" s="1322" customFormat="1" ht="11.25" x14ac:dyDescent="0.15">
      <c r="A47" s="1344" t="s">
        <v>81</v>
      </c>
      <c r="B47" s="1431">
        <f t="shared" si="1"/>
        <v>283</v>
      </c>
      <c r="C47" s="1393"/>
      <c r="D47" s="1394">
        <v>1</v>
      </c>
      <c r="E47" s="1394">
        <v>35</v>
      </c>
      <c r="F47" s="1394">
        <v>58</v>
      </c>
      <c r="G47" s="1395">
        <v>189</v>
      </c>
      <c r="H47" s="1395"/>
      <c r="I47" s="1393">
        <v>1</v>
      </c>
      <c r="J47" s="1390">
        <v>282</v>
      </c>
      <c r="K47" s="1401"/>
      <c r="L47" s="1390">
        <v>283</v>
      </c>
      <c r="M47" s="1419">
        <f t="shared" si="2"/>
        <v>0</v>
      </c>
      <c r="N47" s="1393"/>
      <c r="O47" s="1394"/>
      <c r="P47" s="1390"/>
      <c r="Q47" s="1433">
        <f t="shared" si="3"/>
        <v>100</v>
      </c>
      <c r="R47" s="1393"/>
      <c r="S47" s="1394">
        <v>100</v>
      </c>
      <c r="T47" s="1390"/>
      <c r="U47" s="1393">
        <v>0</v>
      </c>
      <c r="V47" s="1427">
        <v>0</v>
      </c>
      <c r="W47" s="1393"/>
      <c r="X47" s="1390">
        <v>47</v>
      </c>
      <c r="Y47" s="1427"/>
      <c r="Z47" s="1441"/>
      <c r="AA47" s="1390"/>
      <c r="AB47" s="1441"/>
      <c r="AC47" s="1390">
        <v>10</v>
      </c>
      <c r="AD47" s="1442"/>
      <c r="AE47" s="1387"/>
      <c r="AF47" s="1387"/>
      <c r="AG47" s="1442"/>
      <c r="AH47" s="1387"/>
      <c r="AI47" s="1387"/>
      <c r="AJ47" s="1449"/>
      <c r="AK47" s="1436"/>
      <c r="AL47" s="1432"/>
      <c r="AM47" s="1450"/>
      <c r="AN47" s="1406"/>
      <c r="AO47" s="1449"/>
      <c r="AP47" s="1453"/>
      <c r="AQ47" s="1454"/>
      <c r="AR47" s="1459" t="str">
        <f t="shared" si="0"/>
        <v xml:space="preserve"> </v>
      </c>
      <c r="AS47" s="1320"/>
      <c r="AT47" s="1320"/>
      <c r="AU47" s="1320"/>
      <c r="AV47" s="1320"/>
      <c r="BJ47" s="1320"/>
      <c r="BK47" s="1320"/>
      <c r="BL47" s="1320"/>
      <c r="BM47" s="1320"/>
      <c r="BN47" s="1320"/>
      <c r="BO47" s="1320"/>
      <c r="BP47" s="1320"/>
      <c r="BQ47" s="1320"/>
      <c r="BR47" s="1320"/>
      <c r="BS47" s="1320"/>
      <c r="BT47" s="1464" t="str">
        <f t="shared" si="4"/>
        <v/>
      </c>
      <c r="BU47" s="1464" t="str">
        <f t="shared" si="5"/>
        <v/>
      </c>
      <c r="BV47" s="1464" t="str">
        <f t="shared" si="6"/>
        <v/>
      </c>
      <c r="BW47" s="1464" t="str">
        <f t="shared" si="7"/>
        <v/>
      </c>
      <c r="BX47" s="1464" t="str">
        <f t="shared" si="8"/>
        <v/>
      </c>
      <c r="BY47" s="1464" t="str">
        <f t="shared" si="9"/>
        <v/>
      </c>
      <c r="BZ47" s="1342" t="str">
        <f t="shared" si="10"/>
        <v/>
      </c>
      <c r="CA47" s="1338"/>
      <c r="CB47" s="1467">
        <f t="shared" si="11"/>
        <v>0</v>
      </c>
      <c r="CC47" s="1467">
        <f t="shared" si="12"/>
        <v>0</v>
      </c>
      <c r="CD47" s="1467">
        <f t="shared" si="13"/>
        <v>0</v>
      </c>
      <c r="CE47" s="1467">
        <f t="shared" si="14"/>
        <v>0</v>
      </c>
      <c r="CF47" s="1467">
        <f t="shared" si="15"/>
        <v>0</v>
      </c>
      <c r="CG47" s="1467">
        <f t="shared" si="16"/>
        <v>0</v>
      </c>
      <c r="CH47" s="1467">
        <f t="shared" si="17"/>
        <v>0</v>
      </c>
      <c r="DC47" s="1334"/>
      <c r="DD47" s="1334"/>
    </row>
    <row r="48" spans="1:108" s="1322" customFormat="1" ht="21" x14ac:dyDescent="0.15">
      <c r="A48" s="1364" t="s">
        <v>82</v>
      </c>
      <c r="B48" s="1431">
        <f t="shared" si="1"/>
        <v>361</v>
      </c>
      <c r="C48" s="1393"/>
      <c r="D48" s="1394">
        <v>1</v>
      </c>
      <c r="E48" s="1394">
        <v>10</v>
      </c>
      <c r="F48" s="1394">
        <v>13</v>
      </c>
      <c r="G48" s="1395">
        <v>308</v>
      </c>
      <c r="H48" s="1395">
        <v>29</v>
      </c>
      <c r="I48" s="1393">
        <v>1</v>
      </c>
      <c r="J48" s="1390">
        <v>360</v>
      </c>
      <c r="K48" s="1393"/>
      <c r="L48" s="1390">
        <v>361</v>
      </c>
      <c r="M48" s="1419">
        <f t="shared" si="2"/>
        <v>0</v>
      </c>
      <c r="N48" s="1393"/>
      <c r="O48" s="1394"/>
      <c r="P48" s="1390"/>
      <c r="Q48" s="1433">
        <f t="shared" si="3"/>
        <v>163</v>
      </c>
      <c r="R48" s="1393">
        <v>76</v>
      </c>
      <c r="S48" s="1394">
        <v>87</v>
      </c>
      <c r="T48" s="1390"/>
      <c r="U48" s="1393">
        <v>55</v>
      </c>
      <c r="V48" s="1427">
        <v>0</v>
      </c>
      <c r="W48" s="1393"/>
      <c r="X48" s="1390">
        <v>75</v>
      </c>
      <c r="Y48" s="1427"/>
      <c r="Z48" s="1441"/>
      <c r="AA48" s="1390"/>
      <c r="AB48" s="1441"/>
      <c r="AC48" s="1390">
        <v>42</v>
      </c>
      <c r="AD48" s="1442"/>
      <c r="AE48" s="1387"/>
      <c r="AF48" s="1387"/>
      <c r="AG48" s="1442"/>
      <c r="AH48" s="1387"/>
      <c r="AI48" s="1387"/>
      <c r="AJ48" s="1449"/>
      <c r="AK48" s="1436"/>
      <c r="AL48" s="1432"/>
      <c r="AM48" s="1450"/>
      <c r="AN48" s="1406"/>
      <c r="AO48" s="1449"/>
      <c r="AP48" s="1453"/>
      <c r="AQ48" s="1454"/>
      <c r="AR48" s="1459" t="str">
        <f t="shared" si="0"/>
        <v xml:space="preserve"> </v>
      </c>
      <c r="AS48" s="1320"/>
      <c r="AT48" s="1320"/>
      <c r="AU48" s="1320"/>
      <c r="AV48" s="1320"/>
      <c r="BJ48" s="1320"/>
      <c r="BK48" s="1320"/>
      <c r="BL48" s="1320"/>
      <c r="BM48" s="1320"/>
      <c r="BN48" s="1320"/>
      <c r="BO48" s="1320"/>
      <c r="BP48" s="1320"/>
      <c r="BQ48" s="1320"/>
      <c r="BR48" s="1320"/>
      <c r="BS48" s="1320"/>
      <c r="BT48" s="1464" t="str">
        <f t="shared" si="4"/>
        <v/>
      </c>
      <c r="BU48" s="1464" t="str">
        <f t="shared" si="5"/>
        <v/>
      </c>
      <c r="BV48" s="1464" t="str">
        <f t="shared" si="6"/>
        <v/>
      </c>
      <c r="BW48" s="1464" t="str">
        <f t="shared" si="7"/>
        <v/>
      </c>
      <c r="BX48" s="1464" t="str">
        <f t="shared" si="8"/>
        <v/>
      </c>
      <c r="BY48" s="1464" t="str">
        <f t="shared" si="9"/>
        <v/>
      </c>
      <c r="BZ48" s="1342" t="str">
        <f t="shared" si="10"/>
        <v/>
      </c>
      <c r="CA48" s="1338"/>
      <c r="CB48" s="1467">
        <f t="shared" si="11"/>
        <v>0</v>
      </c>
      <c r="CC48" s="1467">
        <f t="shared" si="12"/>
        <v>0</v>
      </c>
      <c r="CD48" s="1467">
        <f t="shared" si="13"/>
        <v>0</v>
      </c>
      <c r="CE48" s="1467">
        <f t="shared" si="14"/>
        <v>0</v>
      </c>
      <c r="CF48" s="1467">
        <f t="shared" si="15"/>
        <v>0</v>
      </c>
      <c r="CG48" s="1467">
        <f t="shared" si="16"/>
        <v>0</v>
      </c>
      <c r="CH48" s="1467">
        <f t="shared" si="17"/>
        <v>0</v>
      </c>
      <c r="DC48" s="1334"/>
      <c r="DD48" s="1334"/>
    </row>
    <row r="49" spans="1:108" s="1322" customFormat="1" ht="21" x14ac:dyDescent="0.15">
      <c r="A49" s="1364" t="s">
        <v>83</v>
      </c>
      <c r="B49" s="1431">
        <f t="shared" si="1"/>
        <v>176</v>
      </c>
      <c r="C49" s="1393"/>
      <c r="D49" s="1394"/>
      <c r="E49" s="1394">
        <v>1</v>
      </c>
      <c r="F49" s="1394">
        <v>7</v>
      </c>
      <c r="G49" s="1395">
        <v>162</v>
      </c>
      <c r="H49" s="1395">
        <v>6</v>
      </c>
      <c r="I49" s="1393"/>
      <c r="J49" s="1390">
        <v>176</v>
      </c>
      <c r="K49" s="1401"/>
      <c r="L49" s="1390">
        <v>176</v>
      </c>
      <c r="M49" s="1419">
        <f t="shared" si="2"/>
        <v>0</v>
      </c>
      <c r="N49" s="1393"/>
      <c r="O49" s="1394"/>
      <c r="P49" s="1390"/>
      <c r="Q49" s="1433">
        <f t="shared" si="3"/>
        <v>62</v>
      </c>
      <c r="R49" s="1393"/>
      <c r="S49" s="1394">
        <v>62</v>
      </c>
      <c r="T49" s="1390"/>
      <c r="U49" s="1393">
        <v>0</v>
      </c>
      <c r="V49" s="1427">
        <v>0</v>
      </c>
      <c r="W49" s="1393"/>
      <c r="X49" s="1390">
        <v>36</v>
      </c>
      <c r="Y49" s="1427"/>
      <c r="Z49" s="1441"/>
      <c r="AA49" s="1390"/>
      <c r="AB49" s="1441"/>
      <c r="AC49" s="1390">
        <v>34</v>
      </c>
      <c r="AD49" s="1442"/>
      <c r="AE49" s="1387"/>
      <c r="AF49" s="1387"/>
      <c r="AG49" s="1442"/>
      <c r="AH49" s="1387"/>
      <c r="AI49" s="1387"/>
      <c r="AJ49" s="1449"/>
      <c r="AK49" s="1436"/>
      <c r="AL49" s="1432"/>
      <c r="AM49" s="1450"/>
      <c r="AN49" s="1406"/>
      <c r="AO49" s="1449"/>
      <c r="AP49" s="1453"/>
      <c r="AQ49" s="1454"/>
      <c r="AR49" s="1459" t="str">
        <f t="shared" si="0"/>
        <v xml:space="preserve"> </v>
      </c>
      <c r="AS49" s="1320"/>
      <c r="AT49" s="1320"/>
      <c r="AU49" s="1320"/>
      <c r="AV49" s="1320"/>
      <c r="BJ49" s="1320"/>
      <c r="BK49" s="1320"/>
      <c r="BL49" s="1320"/>
      <c r="BM49" s="1320"/>
      <c r="BN49" s="1320"/>
      <c r="BO49" s="1320"/>
      <c r="BP49" s="1320"/>
      <c r="BQ49" s="1320"/>
      <c r="BR49" s="1320"/>
      <c r="BS49" s="1320"/>
      <c r="BT49" s="1464" t="str">
        <f t="shared" si="4"/>
        <v/>
      </c>
      <c r="BU49" s="1464" t="str">
        <f t="shared" si="5"/>
        <v/>
      </c>
      <c r="BV49" s="1464" t="str">
        <f t="shared" si="6"/>
        <v/>
      </c>
      <c r="BW49" s="1464" t="str">
        <f t="shared" si="7"/>
        <v/>
      </c>
      <c r="BX49" s="1464" t="str">
        <f t="shared" si="8"/>
        <v/>
      </c>
      <c r="BY49" s="1464" t="str">
        <f t="shared" si="9"/>
        <v/>
      </c>
      <c r="BZ49" s="1342" t="str">
        <f t="shared" si="10"/>
        <v/>
      </c>
      <c r="CA49" s="1338"/>
      <c r="CB49" s="1467">
        <f t="shared" si="11"/>
        <v>0</v>
      </c>
      <c r="CC49" s="1467">
        <f t="shared" si="12"/>
        <v>0</v>
      </c>
      <c r="CD49" s="1467">
        <f t="shared" si="13"/>
        <v>0</v>
      </c>
      <c r="CE49" s="1467">
        <f t="shared" si="14"/>
        <v>0</v>
      </c>
      <c r="CF49" s="1467">
        <f t="shared" si="15"/>
        <v>0</v>
      </c>
      <c r="CG49" s="1467">
        <f t="shared" si="16"/>
        <v>0</v>
      </c>
      <c r="CH49" s="1467">
        <f t="shared" si="17"/>
        <v>0</v>
      </c>
      <c r="DC49" s="1334"/>
      <c r="DD49" s="1334"/>
    </row>
    <row r="50" spans="1:108" s="1322" customFormat="1" ht="11.25" customHeight="1" x14ac:dyDescent="0.15">
      <c r="A50" s="1344" t="s">
        <v>84</v>
      </c>
      <c r="B50" s="1431">
        <f t="shared" si="1"/>
        <v>609</v>
      </c>
      <c r="C50" s="1393">
        <v>113</v>
      </c>
      <c r="D50" s="1394">
        <v>20</v>
      </c>
      <c r="E50" s="1394">
        <v>7</v>
      </c>
      <c r="F50" s="1394">
        <v>6</v>
      </c>
      <c r="G50" s="1395">
        <v>231</v>
      </c>
      <c r="H50" s="1395">
        <v>232</v>
      </c>
      <c r="I50" s="1393">
        <v>133</v>
      </c>
      <c r="J50" s="1390">
        <v>476</v>
      </c>
      <c r="K50" s="1393">
        <v>303</v>
      </c>
      <c r="L50" s="1390">
        <v>306</v>
      </c>
      <c r="M50" s="1419">
        <f t="shared" si="2"/>
        <v>51</v>
      </c>
      <c r="N50" s="1393">
        <v>7</v>
      </c>
      <c r="O50" s="1394">
        <v>40</v>
      </c>
      <c r="P50" s="1390">
        <v>4</v>
      </c>
      <c r="Q50" s="1433">
        <f t="shared" si="3"/>
        <v>192</v>
      </c>
      <c r="R50" s="1393">
        <v>59</v>
      </c>
      <c r="S50" s="1394">
        <v>80</v>
      </c>
      <c r="T50" s="1390">
        <v>53</v>
      </c>
      <c r="U50" s="1393">
        <v>42</v>
      </c>
      <c r="V50" s="1427">
        <v>66</v>
      </c>
      <c r="W50" s="1393">
        <v>20</v>
      </c>
      <c r="X50" s="1390">
        <v>126</v>
      </c>
      <c r="Y50" s="1427">
        <v>12</v>
      </c>
      <c r="Z50" s="1441">
        <v>2</v>
      </c>
      <c r="AA50" s="1390"/>
      <c r="AB50" s="1441">
        <v>42</v>
      </c>
      <c r="AC50" s="1390">
        <v>104</v>
      </c>
      <c r="AD50" s="1442"/>
      <c r="AE50" s="1387">
        <v>163</v>
      </c>
      <c r="AF50" s="1387"/>
      <c r="AG50" s="1442"/>
      <c r="AH50" s="1387"/>
      <c r="AI50" s="1387"/>
      <c r="AJ50" s="1449"/>
      <c r="AK50" s="1436"/>
      <c r="AL50" s="1432"/>
      <c r="AM50" s="1450"/>
      <c r="AN50" s="1406"/>
      <c r="AO50" s="1449"/>
      <c r="AP50" s="1453"/>
      <c r="AQ50" s="1454"/>
      <c r="AR50" s="1459" t="str">
        <f>$BT50&amp;" "&amp;$BU50&amp;""&amp;$BV50&amp;""&amp;$BW50&amp;""&amp;$BX50&amp;""&amp;$BY50&amp;""&amp;$BZ50&amp;""&amp;$CA50</f>
        <v xml:space="preserve"> </v>
      </c>
      <c r="AS50" s="1320"/>
      <c r="AT50" s="1320"/>
      <c r="AU50" s="1320"/>
      <c r="AV50" s="1320"/>
      <c r="BJ50" s="1320"/>
      <c r="BK50" s="1320"/>
      <c r="BL50" s="1320"/>
      <c r="BM50" s="1320"/>
      <c r="BN50" s="1320"/>
      <c r="BO50" s="1320"/>
      <c r="BP50" s="1320"/>
      <c r="BQ50" s="1320"/>
      <c r="BR50" s="1320"/>
      <c r="BS50" s="1320"/>
      <c r="BT50" s="1464" t="str">
        <f t="shared" si="4"/>
        <v/>
      </c>
      <c r="BU50" s="1464" t="str">
        <f t="shared" si="5"/>
        <v/>
      </c>
      <c r="BV50" s="1464" t="str">
        <f t="shared" si="6"/>
        <v/>
      </c>
      <c r="BW50" s="1464" t="str">
        <f t="shared" si="7"/>
        <v/>
      </c>
      <c r="BX50" s="1464" t="str">
        <f t="shared" si="8"/>
        <v/>
      </c>
      <c r="BY50" s="1464" t="str">
        <f t="shared" si="9"/>
        <v/>
      </c>
      <c r="BZ50" s="1342" t="str">
        <f t="shared" si="10"/>
        <v/>
      </c>
      <c r="CA50" s="1342" t="str">
        <f>IF(AND($AK50&lt;&gt;0,($B83="")),"No olvide registrar si algunas de estas compras de servicio corresponden al Programa de Resolutividad. ","")</f>
        <v/>
      </c>
      <c r="CB50" s="1467">
        <f t="shared" si="11"/>
        <v>0</v>
      </c>
      <c r="CC50" s="1467">
        <f t="shared" si="12"/>
        <v>0</v>
      </c>
      <c r="CD50" s="1467">
        <f t="shared" si="13"/>
        <v>0</v>
      </c>
      <c r="CE50" s="1467">
        <f t="shared" si="14"/>
        <v>0</v>
      </c>
      <c r="CF50" s="1467">
        <f t="shared" si="15"/>
        <v>0</v>
      </c>
      <c r="CG50" s="1467">
        <f t="shared" si="16"/>
        <v>0</v>
      </c>
      <c r="CH50" s="1467">
        <f t="shared" si="17"/>
        <v>0</v>
      </c>
      <c r="CI50" s="1467">
        <f>IF(AND($AK50&lt;&gt;0,($B83="")),1,0)</f>
        <v>0</v>
      </c>
      <c r="DC50" s="1334"/>
      <c r="DD50" s="1334"/>
    </row>
    <row r="51" spans="1:108" s="1322" customFormat="1" ht="11.25" customHeight="1" x14ac:dyDescent="0.15">
      <c r="A51" s="1344" t="s">
        <v>85</v>
      </c>
      <c r="B51" s="1431">
        <f t="shared" si="1"/>
        <v>0</v>
      </c>
      <c r="C51" s="1393"/>
      <c r="D51" s="1394"/>
      <c r="E51" s="1394"/>
      <c r="F51" s="1394"/>
      <c r="G51" s="1395"/>
      <c r="H51" s="1395"/>
      <c r="I51" s="1393"/>
      <c r="J51" s="1390"/>
      <c r="K51" s="1393"/>
      <c r="L51" s="1390"/>
      <c r="M51" s="1419">
        <f t="shared" si="2"/>
        <v>0</v>
      </c>
      <c r="N51" s="1393"/>
      <c r="O51" s="1394"/>
      <c r="P51" s="1390"/>
      <c r="Q51" s="1433">
        <f t="shared" si="3"/>
        <v>0</v>
      </c>
      <c r="R51" s="1393"/>
      <c r="S51" s="1394"/>
      <c r="T51" s="1390"/>
      <c r="U51" s="1393"/>
      <c r="V51" s="1427"/>
      <c r="W51" s="1393"/>
      <c r="X51" s="1390"/>
      <c r="Y51" s="1427"/>
      <c r="Z51" s="1441"/>
      <c r="AA51" s="1390"/>
      <c r="AB51" s="1441"/>
      <c r="AC51" s="1390"/>
      <c r="AD51" s="1442"/>
      <c r="AE51" s="1387"/>
      <c r="AF51" s="1387"/>
      <c r="AG51" s="1442"/>
      <c r="AH51" s="1387"/>
      <c r="AI51" s="1387"/>
      <c r="AJ51" s="1449"/>
      <c r="AK51" s="1436"/>
      <c r="AL51" s="1432"/>
      <c r="AM51" s="1450"/>
      <c r="AN51" s="1406"/>
      <c r="AO51" s="1449"/>
      <c r="AP51" s="1453"/>
      <c r="AQ51" s="1454"/>
      <c r="AR51" s="1459" t="str">
        <f>$BT51&amp;" "&amp;$BU51&amp;""&amp;$BV51&amp;""&amp;$BW51&amp;""&amp;$BX51&amp;""&amp;$BY51&amp;""&amp;$BZ51&amp;""&amp;$CA51</f>
        <v xml:space="preserve"> </v>
      </c>
      <c r="AS51" s="1320"/>
      <c r="AT51" s="1320"/>
      <c r="AU51" s="1320"/>
      <c r="AV51" s="1320"/>
      <c r="BJ51" s="1320"/>
      <c r="BK51" s="1320"/>
      <c r="BL51" s="1320"/>
      <c r="BM51" s="1320"/>
      <c r="BN51" s="1320"/>
      <c r="BO51" s="1320"/>
      <c r="BP51" s="1320"/>
      <c r="BQ51" s="1320"/>
      <c r="BR51" s="1320"/>
      <c r="BS51" s="1320"/>
      <c r="BT51" s="1464" t="str">
        <f t="shared" si="4"/>
        <v/>
      </c>
      <c r="BU51" s="1464" t="str">
        <f t="shared" si="5"/>
        <v/>
      </c>
      <c r="BV51" s="1464" t="str">
        <f t="shared" si="6"/>
        <v/>
      </c>
      <c r="BW51" s="1464" t="str">
        <f t="shared" si="7"/>
        <v/>
      </c>
      <c r="BX51" s="1464" t="str">
        <f t="shared" si="8"/>
        <v/>
      </c>
      <c r="BY51" s="1464" t="str">
        <f t="shared" si="9"/>
        <v/>
      </c>
      <c r="BZ51" s="1342" t="str">
        <f t="shared" si="10"/>
        <v/>
      </c>
      <c r="CA51" s="1342" t="str">
        <f>IF(AND($AK51&lt;&gt;0,($B83="")),"No olvide registrar si algunas de estas compras de servicio corresponden al Programa de Resolutividad. ","")</f>
        <v/>
      </c>
      <c r="CB51" s="1467">
        <f t="shared" si="11"/>
        <v>0</v>
      </c>
      <c r="CC51" s="1467">
        <f t="shared" si="12"/>
        <v>0</v>
      </c>
      <c r="CD51" s="1467">
        <f t="shared" si="13"/>
        <v>0</v>
      </c>
      <c r="CE51" s="1467">
        <f t="shared" si="14"/>
        <v>0</v>
      </c>
      <c r="CF51" s="1467">
        <f t="shared" si="15"/>
        <v>0</v>
      </c>
      <c r="CG51" s="1467" t="str">
        <f t="shared" si="16"/>
        <v/>
      </c>
      <c r="CH51" s="1467">
        <f t="shared" si="17"/>
        <v>0</v>
      </c>
      <c r="CI51" s="1467">
        <f>IF(AND($AK51&lt;&gt;0,($B83="")),1,0)</f>
        <v>0</v>
      </c>
      <c r="DC51" s="1334"/>
      <c r="DD51" s="1334"/>
    </row>
    <row r="52" spans="1:108" s="1322" customFormat="1" ht="11.25" customHeight="1" x14ac:dyDescent="0.15">
      <c r="A52" s="1344" t="s">
        <v>86</v>
      </c>
      <c r="B52" s="1431">
        <f t="shared" si="1"/>
        <v>259</v>
      </c>
      <c r="C52" s="1393">
        <v>76</v>
      </c>
      <c r="D52" s="1394">
        <v>36</v>
      </c>
      <c r="E52" s="1394">
        <v>11</v>
      </c>
      <c r="F52" s="1394">
        <v>4</v>
      </c>
      <c r="G52" s="1395">
        <v>67</v>
      </c>
      <c r="H52" s="1395">
        <v>65</v>
      </c>
      <c r="I52" s="1393">
        <v>112</v>
      </c>
      <c r="J52" s="1390">
        <v>147</v>
      </c>
      <c r="K52" s="1393">
        <v>134</v>
      </c>
      <c r="L52" s="1390">
        <v>125</v>
      </c>
      <c r="M52" s="1419">
        <f t="shared" si="2"/>
        <v>27</v>
      </c>
      <c r="N52" s="1393">
        <v>16</v>
      </c>
      <c r="O52" s="1394">
        <v>3</v>
      </c>
      <c r="P52" s="1390">
        <v>8</v>
      </c>
      <c r="Q52" s="1433">
        <f t="shared" si="3"/>
        <v>57</v>
      </c>
      <c r="R52" s="1393">
        <v>15</v>
      </c>
      <c r="S52" s="1394">
        <v>34</v>
      </c>
      <c r="T52" s="1390">
        <v>8</v>
      </c>
      <c r="U52" s="1393">
        <v>0</v>
      </c>
      <c r="V52" s="1427">
        <v>0</v>
      </c>
      <c r="W52" s="1393">
        <v>19</v>
      </c>
      <c r="X52" s="1390">
        <v>29</v>
      </c>
      <c r="Y52" s="1427"/>
      <c r="Z52" s="1441">
        <v>1</v>
      </c>
      <c r="AA52" s="1390"/>
      <c r="AB52" s="1441">
        <v>8</v>
      </c>
      <c r="AC52" s="1390">
        <v>4</v>
      </c>
      <c r="AD52" s="1442"/>
      <c r="AE52" s="1387"/>
      <c r="AF52" s="1387"/>
      <c r="AG52" s="1442"/>
      <c r="AH52" s="1387"/>
      <c r="AI52" s="1387"/>
      <c r="AJ52" s="1449"/>
      <c r="AK52" s="1436"/>
      <c r="AL52" s="1432"/>
      <c r="AM52" s="1450"/>
      <c r="AN52" s="1406"/>
      <c r="AO52" s="1449"/>
      <c r="AP52" s="1453"/>
      <c r="AQ52" s="1454"/>
      <c r="AR52" s="1459" t="str">
        <f>$BT52&amp;" "&amp;$BU52&amp;""&amp;$BV52&amp;""&amp;$BW52&amp;""&amp;$BX52&amp;""&amp;$BY52&amp;""&amp;$BZ52&amp;""&amp;$CA52</f>
        <v xml:space="preserve"> </v>
      </c>
      <c r="AS52" s="1320"/>
      <c r="AT52" s="1320"/>
      <c r="AU52" s="1320"/>
      <c r="AV52" s="1320"/>
      <c r="BJ52" s="1320"/>
      <c r="BK52" s="1320"/>
      <c r="BL52" s="1320"/>
      <c r="BM52" s="1320"/>
      <c r="BN52" s="1320"/>
      <c r="BO52" s="1320"/>
      <c r="BP52" s="1320"/>
      <c r="BQ52" s="1320"/>
      <c r="BR52" s="1320"/>
      <c r="BS52" s="1320"/>
      <c r="BT52" s="1464" t="str">
        <f t="shared" si="4"/>
        <v/>
      </c>
      <c r="BU52" s="1464" t="str">
        <f t="shared" si="5"/>
        <v/>
      </c>
      <c r="BV52" s="1464" t="str">
        <f t="shared" si="6"/>
        <v/>
      </c>
      <c r="BW52" s="1464" t="str">
        <f t="shared" si="7"/>
        <v/>
      </c>
      <c r="BX52" s="1464" t="str">
        <f t="shared" si="8"/>
        <v/>
      </c>
      <c r="BY52" s="1464" t="str">
        <f t="shared" si="9"/>
        <v/>
      </c>
      <c r="BZ52" s="1342" t="str">
        <f t="shared" si="10"/>
        <v/>
      </c>
      <c r="CA52" s="1342" t="str">
        <f>IF(AND($AK52&lt;&gt;0,($B84="")),"No olvide registrar si algunas de estas compras de servicio corresponden al Programa de Resolutividad. ","")</f>
        <v/>
      </c>
      <c r="CB52" s="1467">
        <f t="shared" si="11"/>
        <v>0</v>
      </c>
      <c r="CC52" s="1467">
        <f t="shared" si="12"/>
        <v>0</v>
      </c>
      <c r="CD52" s="1467">
        <f t="shared" si="13"/>
        <v>0</v>
      </c>
      <c r="CE52" s="1467">
        <f t="shared" si="14"/>
        <v>0</v>
      </c>
      <c r="CF52" s="1467">
        <f t="shared" si="15"/>
        <v>0</v>
      </c>
      <c r="CG52" s="1467">
        <f t="shared" si="16"/>
        <v>0</v>
      </c>
      <c r="CH52" s="1467">
        <f t="shared" si="17"/>
        <v>0</v>
      </c>
      <c r="CI52" s="1467">
        <f>IF(AND($AK52&lt;&gt;0,($B84="")),1,0)</f>
        <v>0</v>
      </c>
      <c r="DC52" s="1334"/>
      <c r="DD52" s="1334"/>
    </row>
    <row r="53" spans="1:108" s="1322" customFormat="1" ht="11.25" x14ac:dyDescent="0.15">
      <c r="A53" s="1344" t="s">
        <v>87</v>
      </c>
      <c r="B53" s="1431">
        <f t="shared" si="1"/>
        <v>0</v>
      </c>
      <c r="C53" s="1401"/>
      <c r="D53" s="1402"/>
      <c r="E53" s="1394"/>
      <c r="F53" s="1394"/>
      <c r="G53" s="1395"/>
      <c r="H53" s="1395"/>
      <c r="I53" s="1401"/>
      <c r="J53" s="1390"/>
      <c r="K53" s="1393"/>
      <c r="L53" s="1390"/>
      <c r="M53" s="1444"/>
      <c r="N53" s="1401"/>
      <c r="O53" s="1402"/>
      <c r="P53" s="1403"/>
      <c r="Q53" s="1433">
        <f t="shared" si="3"/>
        <v>0</v>
      </c>
      <c r="R53" s="1393"/>
      <c r="S53" s="1394"/>
      <c r="T53" s="1390"/>
      <c r="U53" s="1393"/>
      <c r="V53" s="1427"/>
      <c r="W53" s="1401"/>
      <c r="X53" s="1390"/>
      <c r="Y53" s="1427"/>
      <c r="Z53" s="1444"/>
      <c r="AA53" s="1390"/>
      <c r="AB53" s="1444"/>
      <c r="AC53" s="1390"/>
      <c r="AD53" s="1442"/>
      <c r="AE53" s="1387"/>
      <c r="AF53" s="1387"/>
      <c r="AG53" s="1442"/>
      <c r="AH53" s="1387"/>
      <c r="AI53" s="1387"/>
      <c r="AJ53" s="1449"/>
      <c r="AK53" s="1436"/>
      <c r="AL53" s="1432"/>
      <c r="AM53" s="1450"/>
      <c r="AN53" s="1406"/>
      <c r="AO53" s="1449"/>
      <c r="AP53" s="1444"/>
      <c r="AQ53" s="1454"/>
      <c r="AR53" s="1459" t="str">
        <f>$BT53&amp;" "&amp;$BU53&amp;""&amp;$BV53&amp;""&amp;$BW53&amp;""&amp;$BX53&amp;""&amp;$BY53&amp;""&amp;$BZ53</f>
        <v xml:space="preserve"> </v>
      </c>
      <c r="AS53" s="1320"/>
      <c r="AT53" s="1320"/>
      <c r="AU53" s="1320"/>
      <c r="AV53" s="1320"/>
      <c r="BJ53" s="1320"/>
      <c r="BK53" s="1320"/>
      <c r="BL53" s="1320"/>
      <c r="BM53" s="1320"/>
      <c r="BN53" s="1320"/>
      <c r="BO53" s="1320"/>
      <c r="BP53" s="1320"/>
      <c r="BQ53" s="1320"/>
      <c r="BR53" s="1320"/>
      <c r="BS53" s="1320"/>
      <c r="BT53" s="1464" t="str">
        <f t="shared" si="4"/>
        <v/>
      </c>
      <c r="BU53" s="1464" t="str">
        <f t="shared" si="5"/>
        <v/>
      </c>
      <c r="BV53" s="1464" t="str">
        <f t="shared" si="6"/>
        <v/>
      </c>
      <c r="BW53" s="1464" t="str">
        <f t="shared" si="7"/>
        <v/>
      </c>
      <c r="BX53" s="1464" t="str">
        <f t="shared" si="8"/>
        <v/>
      </c>
      <c r="BY53" s="1464" t="str">
        <f t="shared" si="9"/>
        <v/>
      </c>
      <c r="BZ53" s="1342" t="str">
        <f t="shared" si="10"/>
        <v/>
      </c>
      <c r="CA53" s="1338"/>
      <c r="CB53" s="1467">
        <f t="shared" si="11"/>
        <v>0</v>
      </c>
      <c r="CC53" s="1467">
        <f t="shared" si="12"/>
        <v>0</v>
      </c>
      <c r="CD53" s="1467">
        <f t="shared" si="13"/>
        <v>0</v>
      </c>
      <c r="CE53" s="1467">
        <f t="shared" si="14"/>
        <v>0</v>
      </c>
      <c r="CF53" s="1467">
        <f t="shared" si="15"/>
        <v>0</v>
      </c>
      <c r="CG53" s="1467" t="str">
        <f t="shared" si="16"/>
        <v/>
      </c>
      <c r="CH53" s="1467">
        <f t="shared" si="17"/>
        <v>0</v>
      </c>
      <c r="DC53" s="1334"/>
      <c r="DD53" s="1334"/>
    </row>
    <row r="54" spans="1:108" s="1322" customFormat="1" ht="11.25" x14ac:dyDescent="0.15">
      <c r="A54" s="1344" t="s">
        <v>88</v>
      </c>
      <c r="B54" s="1431">
        <f t="shared" si="1"/>
        <v>539</v>
      </c>
      <c r="C54" s="1393">
        <v>92</v>
      </c>
      <c r="D54" s="1394">
        <v>70</v>
      </c>
      <c r="E54" s="1394">
        <v>33</v>
      </c>
      <c r="F54" s="1394">
        <v>12</v>
      </c>
      <c r="G54" s="1395">
        <v>252</v>
      </c>
      <c r="H54" s="1395">
        <v>80</v>
      </c>
      <c r="I54" s="1393">
        <v>162</v>
      </c>
      <c r="J54" s="1390">
        <v>377</v>
      </c>
      <c r="K54" s="1393">
        <v>276</v>
      </c>
      <c r="L54" s="1390">
        <v>263</v>
      </c>
      <c r="M54" s="1419">
        <f t="shared" si="2"/>
        <v>82</v>
      </c>
      <c r="N54" s="1393">
        <v>12</v>
      </c>
      <c r="O54" s="1394">
        <v>43</v>
      </c>
      <c r="P54" s="1390">
        <v>27</v>
      </c>
      <c r="Q54" s="1433">
        <f t="shared" si="3"/>
        <v>224</v>
      </c>
      <c r="R54" s="1393">
        <v>62</v>
      </c>
      <c r="S54" s="1394">
        <v>79</v>
      </c>
      <c r="T54" s="1390">
        <v>83</v>
      </c>
      <c r="U54" s="1393">
        <v>51</v>
      </c>
      <c r="V54" s="1427">
        <v>39</v>
      </c>
      <c r="W54" s="1393">
        <v>17</v>
      </c>
      <c r="X54" s="1390">
        <v>77</v>
      </c>
      <c r="Y54" s="1427"/>
      <c r="Z54" s="1441"/>
      <c r="AA54" s="1390">
        <v>13</v>
      </c>
      <c r="AB54" s="1441">
        <v>65</v>
      </c>
      <c r="AC54" s="1390">
        <v>71</v>
      </c>
      <c r="AD54" s="1442"/>
      <c r="AE54" s="1387"/>
      <c r="AF54" s="1387"/>
      <c r="AG54" s="1442"/>
      <c r="AH54" s="1387"/>
      <c r="AI54" s="1387"/>
      <c r="AJ54" s="1449"/>
      <c r="AK54" s="1436"/>
      <c r="AL54" s="1432"/>
      <c r="AM54" s="1450"/>
      <c r="AN54" s="1406"/>
      <c r="AO54" s="1449"/>
      <c r="AP54" s="1453"/>
      <c r="AQ54" s="1454"/>
      <c r="AR54" s="1459" t="str">
        <f>$BT54&amp;" "&amp;$BU54&amp;""&amp;$BV54&amp;""&amp;$BW54&amp;""&amp;$BX54&amp;""&amp;$BY54&amp;""&amp;$BZ54</f>
        <v xml:space="preserve"> </v>
      </c>
      <c r="AS54" s="1320"/>
      <c r="AT54" s="1320"/>
      <c r="AU54" s="1320"/>
      <c r="AV54" s="1320"/>
      <c r="BJ54" s="1320"/>
      <c r="BK54" s="1320"/>
      <c r="BL54" s="1320"/>
      <c r="BM54" s="1320"/>
      <c r="BN54" s="1320"/>
      <c r="BO54" s="1320"/>
      <c r="BP54" s="1320"/>
      <c r="BQ54" s="1320"/>
      <c r="BR54" s="1320"/>
      <c r="BS54" s="1320"/>
      <c r="BT54" s="1464" t="str">
        <f t="shared" si="4"/>
        <v/>
      </c>
      <c r="BU54" s="1464" t="str">
        <f t="shared" si="5"/>
        <v/>
      </c>
      <c r="BV54" s="1464" t="str">
        <f t="shared" si="6"/>
        <v/>
      </c>
      <c r="BW54" s="1464" t="str">
        <f t="shared" si="7"/>
        <v/>
      </c>
      <c r="BX54" s="1464" t="str">
        <f t="shared" si="8"/>
        <v/>
      </c>
      <c r="BY54" s="1464" t="str">
        <f t="shared" si="9"/>
        <v/>
      </c>
      <c r="BZ54" s="1342" t="str">
        <f t="shared" si="10"/>
        <v/>
      </c>
      <c r="CA54" s="1338"/>
      <c r="CB54" s="1467">
        <f t="shared" si="11"/>
        <v>0</v>
      </c>
      <c r="CC54" s="1467">
        <f t="shared" si="12"/>
        <v>0</v>
      </c>
      <c r="CD54" s="1467">
        <f t="shared" si="13"/>
        <v>0</v>
      </c>
      <c r="CE54" s="1467">
        <f t="shared" si="14"/>
        <v>0</v>
      </c>
      <c r="CF54" s="1467">
        <f t="shared" si="15"/>
        <v>0</v>
      </c>
      <c r="CG54" s="1467">
        <f t="shared" si="16"/>
        <v>0</v>
      </c>
      <c r="CH54" s="1467">
        <f t="shared" si="17"/>
        <v>0</v>
      </c>
      <c r="DC54" s="1334"/>
      <c r="DD54" s="1334"/>
    </row>
    <row r="55" spans="1:108" s="1322" customFormat="1" ht="11.25" x14ac:dyDescent="0.15">
      <c r="A55" s="1344" t="s">
        <v>89</v>
      </c>
      <c r="B55" s="1431">
        <f t="shared" si="1"/>
        <v>234</v>
      </c>
      <c r="C55" s="1393"/>
      <c r="D55" s="1394"/>
      <c r="E55" s="1394">
        <v>5</v>
      </c>
      <c r="F55" s="1394">
        <v>4</v>
      </c>
      <c r="G55" s="1395">
        <v>96</v>
      </c>
      <c r="H55" s="1395">
        <v>129</v>
      </c>
      <c r="I55" s="1393"/>
      <c r="J55" s="1390">
        <v>234</v>
      </c>
      <c r="K55" s="1393">
        <v>214</v>
      </c>
      <c r="L55" s="1390">
        <v>20</v>
      </c>
      <c r="M55" s="1419">
        <f t="shared" si="2"/>
        <v>0</v>
      </c>
      <c r="N55" s="1393"/>
      <c r="O55" s="1394"/>
      <c r="P55" s="1390"/>
      <c r="Q55" s="1433">
        <f t="shared" si="3"/>
        <v>104</v>
      </c>
      <c r="R55" s="1393">
        <v>45</v>
      </c>
      <c r="S55" s="1394">
        <v>45</v>
      </c>
      <c r="T55" s="1390">
        <v>14</v>
      </c>
      <c r="U55" s="1393">
        <v>0</v>
      </c>
      <c r="V55" s="1427">
        <v>28</v>
      </c>
      <c r="W55" s="1393"/>
      <c r="X55" s="1390">
        <v>19</v>
      </c>
      <c r="Y55" s="1427">
        <v>22</v>
      </c>
      <c r="Z55" s="1441"/>
      <c r="AA55" s="1390">
        <v>17</v>
      </c>
      <c r="AB55" s="1441"/>
      <c r="AC55" s="1390">
        <v>8</v>
      </c>
      <c r="AD55" s="1442"/>
      <c r="AE55" s="1387"/>
      <c r="AF55" s="1387"/>
      <c r="AG55" s="1442"/>
      <c r="AH55" s="1387"/>
      <c r="AI55" s="1387"/>
      <c r="AJ55" s="1449"/>
      <c r="AK55" s="1436"/>
      <c r="AL55" s="1432"/>
      <c r="AM55" s="1450"/>
      <c r="AN55" s="1406"/>
      <c r="AO55" s="1449"/>
      <c r="AP55" s="1453"/>
      <c r="AQ55" s="1454"/>
      <c r="AR55" s="1459" t="str">
        <f>$BT55&amp;" "&amp;$BU55&amp;""&amp;$BV55&amp;""&amp;$BW55&amp;""&amp;$BX55&amp;""&amp;$BY55&amp;""&amp;$BZ55</f>
        <v xml:space="preserve"> </v>
      </c>
      <c r="AS55" s="1320"/>
      <c r="AT55" s="1320"/>
      <c r="AU55" s="1320"/>
      <c r="AV55" s="1320"/>
      <c r="BJ55" s="1320"/>
      <c r="BK55" s="1320"/>
      <c r="BL55" s="1320"/>
      <c r="BM55" s="1320"/>
      <c r="BN55" s="1320"/>
      <c r="BO55" s="1320"/>
      <c r="BP55" s="1320"/>
      <c r="BQ55" s="1320"/>
      <c r="BR55" s="1320"/>
      <c r="BS55" s="1320"/>
      <c r="BT55" s="1464" t="str">
        <f t="shared" si="4"/>
        <v/>
      </c>
      <c r="BU55" s="1464" t="str">
        <f t="shared" si="5"/>
        <v/>
      </c>
      <c r="BV55" s="1464" t="str">
        <f t="shared" si="6"/>
        <v/>
      </c>
      <c r="BW55" s="1464" t="str">
        <f t="shared" si="7"/>
        <v/>
      </c>
      <c r="BX55" s="1464" t="str">
        <f t="shared" si="8"/>
        <v/>
      </c>
      <c r="BY55" s="1464" t="str">
        <f t="shared" si="9"/>
        <v/>
      </c>
      <c r="BZ55" s="1342" t="str">
        <f t="shared" si="10"/>
        <v/>
      </c>
      <c r="CA55" s="1338"/>
      <c r="CB55" s="1467">
        <f t="shared" si="11"/>
        <v>0</v>
      </c>
      <c r="CC55" s="1467">
        <f t="shared" si="12"/>
        <v>0</v>
      </c>
      <c r="CD55" s="1467">
        <f t="shared" si="13"/>
        <v>0</v>
      </c>
      <c r="CE55" s="1467">
        <f t="shared" si="14"/>
        <v>0</v>
      </c>
      <c r="CF55" s="1467">
        <f t="shared" si="15"/>
        <v>0</v>
      </c>
      <c r="CG55" s="1467">
        <f t="shared" si="16"/>
        <v>0</v>
      </c>
      <c r="CH55" s="1467">
        <f t="shared" si="17"/>
        <v>0</v>
      </c>
      <c r="DC55" s="1334"/>
      <c r="DD55" s="1334"/>
    </row>
    <row r="56" spans="1:108" s="1322" customFormat="1" ht="11.25" x14ac:dyDescent="0.15">
      <c r="A56" s="1365" t="s">
        <v>90</v>
      </c>
      <c r="B56" s="1407">
        <f t="shared" si="1"/>
        <v>0</v>
      </c>
      <c r="C56" s="1408"/>
      <c r="D56" s="1409"/>
      <c r="E56" s="1409"/>
      <c r="F56" s="1409"/>
      <c r="G56" s="1410"/>
      <c r="H56" s="1410"/>
      <c r="I56" s="1408"/>
      <c r="J56" s="1391"/>
      <c r="K56" s="1430"/>
      <c r="L56" s="1422"/>
      <c r="M56" s="1445">
        <f t="shared" si="2"/>
        <v>0</v>
      </c>
      <c r="N56" s="1408"/>
      <c r="O56" s="1409"/>
      <c r="P56" s="1391"/>
      <c r="Q56" s="1434">
        <f t="shared" si="3"/>
        <v>0</v>
      </c>
      <c r="R56" s="1408"/>
      <c r="S56" s="1409"/>
      <c r="T56" s="1391"/>
      <c r="U56" s="1408"/>
      <c r="V56" s="1428"/>
      <c r="W56" s="1396"/>
      <c r="X56" s="1397"/>
      <c r="Y56" s="1428"/>
      <c r="Z56" s="1423"/>
      <c r="AA56" s="1397"/>
      <c r="AB56" s="1423"/>
      <c r="AC56" s="1397"/>
      <c r="AD56" s="1442"/>
      <c r="AE56" s="1388"/>
      <c r="AF56" s="1388"/>
      <c r="AG56" s="1442"/>
      <c r="AH56" s="1388"/>
      <c r="AI56" s="1388"/>
      <c r="AJ56" s="1449"/>
      <c r="AK56" s="1436"/>
      <c r="AL56" s="1432"/>
      <c r="AM56" s="1450"/>
      <c r="AN56" s="1411"/>
      <c r="AO56" s="1449"/>
      <c r="AP56" s="1455"/>
      <c r="AQ56" s="1456"/>
      <c r="AR56" s="1459" t="str">
        <f>$BT56&amp;" "&amp;$BU56&amp;""&amp;$BV56&amp;""&amp;$BW56&amp;""&amp;$BX56&amp;""&amp;$BY56&amp;""&amp;$BZ56</f>
        <v xml:space="preserve"> </v>
      </c>
      <c r="AS56" s="1320"/>
      <c r="AT56" s="1320"/>
      <c r="AU56" s="1320"/>
      <c r="AV56" s="1320"/>
      <c r="BJ56" s="1320"/>
      <c r="BK56" s="1320"/>
      <c r="BL56" s="1320"/>
      <c r="BM56" s="1320"/>
      <c r="BN56" s="1320"/>
      <c r="BO56" s="1320"/>
      <c r="BP56" s="1320"/>
      <c r="BQ56" s="1320"/>
      <c r="BR56" s="1320"/>
      <c r="BS56" s="1320"/>
      <c r="BT56" s="1464" t="str">
        <f t="shared" si="4"/>
        <v/>
      </c>
      <c r="BU56" s="1464" t="str">
        <f t="shared" si="5"/>
        <v/>
      </c>
      <c r="BV56" s="1464" t="str">
        <f t="shared" si="6"/>
        <v/>
      </c>
      <c r="BW56" s="1464" t="str">
        <f t="shared" si="7"/>
        <v/>
      </c>
      <c r="BX56" s="1464" t="str">
        <f t="shared" si="8"/>
        <v/>
      </c>
      <c r="BY56" s="1464" t="str">
        <f t="shared" si="9"/>
        <v/>
      </c>
      <c r="BZ56" s="1342" t="str">
        <f t="shared" si="10"/>
        <v/>
      </c>
      <c r="CA56" s="1338"/>
      <c r="CB56" s="1467">
        <f t="shared" si="11"/>
        <v>0</v>
      </c>
      <c r="CC56" s="1467">
        <f t="shared" si="12"/>
        <v>0</v>
      </c>
      <c r="CD56" s="1467">
        <f t="shared" si="13"/>
        <v>0</v>
      </c>
      <c r="CE56" s="1467">
        <f t="shared" si="14"/>
        <v>0</v>
      </c>
      <c r="CF56" s="1467">
        <f t="shared" si="15"/>
        <v>0</v>
      </c>
      <c r="CG56" s="1467" t="str">
        <f t="shared" si="16"/>
        <v/>
      </c>
      <c r="CH56" s="1467">
        <f t="shared" si="17"/>
        <v>0</v>
      </c>
      <c r="DC56" s="1334"/>
      <c r="DD56" s="1334"/>
    </row>
    <row r="57" spans="1:108" s="1322" customFormat="1" ht="15" customHeight="1" x14ac:dyDescent="0.15">
      <c r="A57" s="1480" t="s">
        <v>40</v>
      </c>
      <c r="B57" s="1412">
        <f>SUM(B12:B56)</f>
        <v>4699</v>
      </c>
      <c r="C57" s="1421">
        <f t="shared" ref="C57:AC57" si="18">SUM(C12:C56)</f>
        <v>785</v>
      </c>
      <c r="D57" s="1414">
        <f t="shared" si="18"/>
        <v>271</v>
      </c>
      <c r="E57" s="1437">
        <f t="shared" si="18"/>
        <v>171</v>
      </c>
      <c r="F57" s="1415">
        <f t="shared" si="18"/>
        <v>176</v>
      </c>
      <c r="G57" s="1415">
        <f t="shared" si="18"/>
        <v>2252</v>
      </c>
      <c r="H57" s="1415">
        <f t="shared" si="18"/>
        <v>1044</v>
      </c>
      <c r="I57" s="1421">
        <f t="shared" si="18"/>
        <v>1078</v>
      </c>
      <c r="J57" s="1416">
        <f t="shared" si="18"/>
        <v>3621</v>
      </c>
      <c r="K57" s="1421">
        <f t="shared" si="18"/>
        <v>1880</v>
      </c>
      <c r="L57" s="1416">
        <f t="shared" si="18"/>
        <v>2819</v>
      </c>
      <c r="M57" s="1421">
        <f t="shared" si="18"/>
        <v>335</v>
      </c>
      <c r="N57" s="1421">
        <f t="shared" si="18"/>
        <v>155</v>
      </c>
      <c r="O57" s="1414">
        <f t="shared" si="18"/>
        <v>141</v>
      </c>
      <c r="P57" s="1429">
        <f t="shared" si="18"/>
        <v>39</v>
      </c>
      <c r="Q57" s="1413">
        <f t="shared" si="18"/>
        <v>1533</v>
      </c>
      <c r="R57" s="1421">
        <f t="shared" si="18"/>
        <v>381</v>
      </c>
      <c r="S57" s="1414">
        <f t="shared" si="18"/>
        <v>986</v>
      </c>
      <c r="T57" s="1416">
        <f t="shared" si="18"/>
        <v>166</v>
      </c>
      <c r="U57" s="1413">
        <f t="shared" si="18"/>
        <v>250</v>
      </c>
      <c r="V57" s="1429">
        <f t="shared" si="18"/>
        <v>196</v>
      </c>
      <c r="W57" s="1421">
        <f t="shared" si="18"/>
        <v>131</v>
      </c>
      <c r="X57" s="1416">
        <f t="shared" si="18"/>
        <v>646</v>
      </c>
      <c r="Y57" s="1429">
        <f t="shared" si="18"/>
        <v>291</v>
      </c>
      <c r="Z57" s="1421">
        <f t="shared" si="18"/>
        <v>3</v>
      </c>
      <c r="AA57" s="1416">
        <f t="shared" si="18"/>
        <v>89</v>
      </c>
      <c r="AB57" s="1421">
        <f t="shared" si="18"/>
        <v>196</v>
      </c>
      <c r="AC57" s="1416">
        <f t="shared" si="18"/>
        <v>414</v>
      </c>
      <c r="AD57" s="1446"/>
      <c r="AE57" s="1413">
        <f>SUM(AE12:AE56)</f>
        <v>296</v>
      </c>
      <c r="AF57" s="1421">
        <f>SUM(AF12:AF56)</f>
        <v>0</v>
      </c>
      <c r="AG57" s="1446"/>
      <c r="AH57" s="1413">
        <f>SUM(AH12:AH56)</f>
        <v>0</v>
      </c>
      <c r="AI57" s="1412">
        <f>SUM(AI12:AI56)</f>
        <v>0</v>
      </c>
      <c r="AJ57" s="1449"/>
      <c r="AK57" s="1413">
        <f>SUM(AK12:AK56)</f>
        <v>0</v>
      </c>
      <c r="AL57" s="1412">
        <f>SUM(AL12:AL56)</f>
        <v>0</v>
      </c>
      <c r="AM57" s="1446"/>
      <c r="AN57" s="1413">
        <f>SUM(AN12:AN56)</f>
        <v>0</v>
      </c>
      <c r="AO57" s="1446"/>
      <c r="AP57" s="1437">
        <f>SUM(AP12:AP56)</f>
        <v>0</v>
      </c>
      <c r="AQ57" s="1416">
        <f>SUM(AQ12:AQ56)</f>
        <v>0</v>
      </c>
      <c r="AR57" s="1459" t="str">
        <f>$BT57&amp;" "&amp;$BU57&amp;""&amp;$BV57&amp;""&amp;$BW57&amp;""&amp;$BX57&amp;""&amp;$BY57&amp;""&amp;$BZ57</f>
        <v xml:space="preserve"> </v>
      </c>
      <c r="AS57" s="1320"/>
      <c r="AT57" s="1320"/>
      <c r="AU57" s="1320"/>
      <c r="AV57" s="1320"/>
      <c r="BJ57" s="1320"/>
      <c r="BK57" s="1320"/>
      <c r="BL57" s="1320"/>
      <c r="BM57" s="1320"/>
      <c r="BN57" s="1320"/>
      <c r="BO57" s="1320"/>
      <c r="BP57" s="1320"/>
      <c r="BQ57" s="1320"/>
      <c r="BR57" s="1320"/>
      <c r="BS57" s="1320"/>
      <c r="BT57" s="1464" t="str">
        <f t="shared" si="4"/>
        <v/>
      </c>
      <c r="BU57" s="1464" t="str">
        <f t="shared" si="5"/>
        <v/>
      </c>
      <c r="BV57" s="1464" t="str">
        <f t="shared" si="6"/>
        <v/>
      </c>
      <c r="BW57" s="1464" t="str">
        <f t="shared" si="7"/>
        <v/>
      </c>
      <c r="BX57" s="1464" t="str">
        <f t="shared" si="8"/>
        <v/>
      </c>
      <c r="BY57" s="1464" t="str">
        <f t="shared" si="9"/>
        <v/>
      </c>
      <c r="BZ57" s="1342" t="str">
        <f t="shared" si="10"/>
        <v/>
      </c>
      <c r="CA57" s="1338"/>
      <c r="CB57" s="1467">
        <f t="shared" si="11"/>
        <v>0</v>
      </c>
      <c r="CC57" s="1467">
        <f t="shared" si="12"/>
        <v>0</v>
      </c>
      <c r="CD57" s="1467">
        <f t="shared" si="13"/>
        <v>0</v>
      </c>
      <c r="CE57" s="1467">
        <f t="shared" si="14"/>
        <v>0</v>
      </c>
      <c r="CF57" s="1467">
        <f t="shared" si="15"/>
        <v>0</v>
      </c>
      <c r="CG57" s="1467">
        <f t="shared" si="16"/>
        <v>0</v>
      </c>
      <c r="CH57" s="1467">
        <f t="shared" si="17"/>
        <v>0</v>
      </c>
      <c r="DC57" s="1334"/>
      <c r="DD57" s="1334"/>
    </row>
    <row r="58" spans="1:108" s="1322" customFormat="1" ht="30" customHeight="1" x14ac:dyDescent="0.2">
      <c r="A58" s="1366" t="s">
        <v>91</v>
      </c>
      <c r="B58" s="1366"/>
      <c r="C58" s="1366"/>
      <c r="D58" s="1366"/>
      <c r="E58" s="1366"/>
      <c r="F58" s="1366"/>
      <c r="G58" s="1366"/>
      <c r="H58" s="1366"/>
      <c r="I58" s="1366"/>
      <c r="J58" s="1341"/>
      <c r="K58" s="1341"/>
      <c r="L58" s="1341"/>
      <c r="M58" s="1328"/>
      <c r="N58" s="1328"/>
      <c r="O58" s="1320"/>
      <c r="P58" s="1320"/>
      <c r="Q58" s="1320"/>
      <c r="R58" s="1320"/>
      <c r="S58" s="1320"/>
      <c r="T58" s="1320"/>
      <c r="U58" s="1320"/>
      <c r="V58" s="1320"/>
      <c r="W58" s="1320"/>
      <c r="X58" s="1320"/>
      <c r="Y58" s="1320"/>
      <c r="Z58" s="1320"/>
      <c r="AA58" s="1320"/>
      <c r="AB58" s="1320"/>
      <c r="AC58" s="1328"/>
      <c r="AD58" s="1320"/>
      <c r="AE58" s="1320"/>
      <c r="AF58" s="1328"/>
      <c r="AG58" s="1320"/>
      <c r="AH58" s="1320"/>
      <c r="AI58" s="1328"/>
      <c r="AJ58" s="1320"/>
      <c r="AK58" s="1320"/>
      <c r="AL58" s="1328"/>
      <c r="AM58" s="1328"/>
      <c r="AN58" s="1328"/>
      <c r="AO58" s="1320"/>
      <c r="AP58" s="1320"/>
      <c r="AQ58" s="1320"/>
      <c r="AR58" s="1320"/>
      <c r="AS58" s="1320"/>
      <c r="AT58" s="1320"/>
      <c r="AU58" s="1320"/>
      <c r="AV58" s="1320"/>
      <c r="BJ58" s="1320"/>
      <c r="BK58" s="1320"/>
      <c r="BL58" s="1320"/>
      <c r="BM58" s="1320"/>
      <c r="BN58" s="1320"/>
      <c r="BO58" s="1320"/>
      <c r="BP58" s="1320"/>
      <c r="BQ58" s="1320"/>
      <c r="BR58" s="1320"/>
      <c r="BS58" s="1320"/>
      <c r="BT58" s="1320"/>
      <c r="BU58" s="1320"/>
      <c r="BV58" s="1320"/>
      <c r="BW58" s="1320"/>
      <c r="BX58" s="1320"/>
      <c r="BY58" s="1320"/>
      <c r="BZ58" s="1320"/>
      <c r="CA58" s="1320"/>
      <c r="CB58" s="1320"/>
      <c r="CC58" s="1320"/>
      <c r="CD58" s="1320"/>
      <c r="CE58" s="1320"/>
      <c r="CF58" s="1320"/>
      <c r="DC58" s="1334"/>
      <c r="DD58" s="1334"/>
    </row>
    <row r="59" spans="1:108" s="1322" customFormat="1" ht="14.25" customHeight="1" x14ac:dyDescent="0.1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1320"/>
      <c r="N59" s="1320"/>
      <c r="O59" s="1320"/>
      <c r="P59" s="1320"/>
      <c r="Q59" s="1320"/>
      <c r="R59" s="1320"/>
      <c r="S59" s="1320"/>
      <c r="T59" s="1320"/>
      <c r="U59" s="1320"/>
      <c r="V59" s="1320"/>
      <c r="W59" s="1320"/>
      <c r="X59" s="1320"/>
      <c r="Y59" s="1320"/>
      <c r="Z59" s="1320"/>
      <c r="AA59" s="1328"/>
      <c r="AB59" s="1320"/>
      <c r="AC59" s="1320"/>
      <c r="AD59" s="1328"/>
      <c r="AE59" s="1320"/>
      <c r="AF59" s="1320"/>
      <c r="AG59" s="1328"/>
      <c r="AH59" s="1320"/>
      <c r="AI59" s="1320"/>
      <c r="AJ59" s="1328"/>
      <c r="AK59" s="1320"/>
      <c r="AL59" s="1320"/>
      <c r="AM59" s="1320"/>
      <c r="AN59" s="1320"/>
      <c r="AO59" s="1320"/>
      <c r="AP59" s="1320"/>
      <c r="AQ59" s="1320"/>
      <c r="AR59" s="1325"/>
      <c r="AS59" s="1320"/>
      <c r="AT59" s="1320"/>
      <c r="AU59" s="1320"/>
      <c r="AV59" s="1320"/>
      <c r="BJ59" s="1320"/>
      <c r="BK59" s="1320"/>
      <c r="BL59" s="1320"/>
      <c r="BM59" s="1320"/>
      <c r="BN59" s="1320"/>
      <c r="BO59" s="1320"/>
      <c r="BP59" s="1320"/>
      <c r="BQ59" s="1320"/>
      <c r="BR59" s="1320"/>
      <c r="BS59" s="1320"/>
      <c r="BT59" s="1320"/>
      <c r="BU59" s="1320"/>
      <c r="BV59" s="1320"/>
      <c r="BW59" s="1320"/>
      <c r="BX59" s="1320"/>
      <c r="BY59" s="1320"/>
      <c r="BZ59" s="1320"/>
      <c r="CA59" s="1320"/>
      <c r="CB59" s="1320"/>
      <c r="CC59" s="1320"/>
      <c r="CD59" s="1320"/>
      <c r="CE59" s="1320"/>
      <c r="CF59" s="1320"/>
      <c r="DC59" s="1334"/>
      <c r="DD59" s="1334"/>
    </row>
    <row r="60" spans="1:108" s="1322" customFormat="1" x14ac:dyDescent="0.15">
      <c r="A60" s="1528"/>
      <c r="B60" s="1513"/>
      <c r="C60" s="1482" t="s">
        <v>97</v>
      </c>
      <c r="D60" s="1482" t="s">
        <v>30</v>
      </c>
      <c r="E60" s="1482" t="s">
        <v>31</v>
      </c>
      <c r="F60" s="1482" t="s">
        <v>32</v>
      </c>
      <c r="G60" s="1482" t="s">
        <v>33</v>
      </c>
      <c r="H60" s="1482" t="s">
        <v>34</v>
      </c>
      <c r="I60" s="1482" t="s">
        <v>98</v>
      </c>
      <c r="J60" s="1482" t="s">
        <v>39</v>
      </c>
      <c r="K60" s="1529"/>
      <c r="L60" s="1529"/>
      <c r="M60" s="1325"/>
      <c r="N60" s="1320"/>
      <c r="O60" s="1320"/>
      <c r="P60" s="1320"/>
      <c r="Q60" s="1320"/>
      <c r="R60" s="1320"/>
      <c r="S60" s="1320"/>
      <c r="T60" s="1320"/>
      <c r="U60" s="1320"/>
      <c r="V60" s="1320"/>
      <c r="W60" s="1320"/>
      <c r="X60" s="1320"/>
      <c r="Y60" s="1320"/>
      <c r="Z60" s="1320"/>
      <c r="AA60" s="1324"/>
      <c r="AB60" s="1320"/>
      <c r="AC60" s="1320"/>
      <c r="AD60" s="1328"/>
      <c r="AE60" s="1320"/>
      <c r="AF60" s="1320"/>
      <c r="AG60" s="1328"/>
      <c r="AH60" s="1320"/>
      <c r="AI60" s="1320"/>
      <c r="AJ60" s="1328"/>
      <c r="AK60" s="1320"/>
      <c r="AL60" s="1320"/>
      <c r="AM60" s="1320"/>
      <c r="AN60" s="1320"/>
      <c r="AO60" s="1325"/>
      <c r="AP60" s="1325"/>
      <c r="AQ60" s="1325"/>
      <c r="AR60" s="1325"/>
      <c r="AS60" s="1320"/>
      <c r="AT60" s="1320"/>
      <c r="AU60" s="1320"/>
      <c r="AV60" s="1320"/>
      <c r="BJ60" s="1320"/>
      <c r="BK60" s="1320"/>
      <c r="BL60" s="1320"/>
      <c r="BM60" s="1320"/>
      <c r="BN60" s="1320"/>
      <c r="BO60" s="1320"/>
      <c r="BP60" s="1320"/>
      <c r="BQ60" s="1320"/>
      <c r="BR60" s="1320"/>
      <c r="BS60" s="1320"/>
      <c r="BT60" s="1320"/>
      <c r="BU60" s="1320"/>
      <c r="BV60" s="1320"/>
      <c r="BW60" s="1320"/>
      <c r="BX60" s="1320"/>
      <c r="BY60" s="1320"/>
      <c r="BZ60" s="1320"/>
      <c r="CA60" s="1320"/>
      <c r="CB60" s="1320"/>
      <c r="CC60" s="1320"/>
      <c r="CD60" s="1320"/>
      <c r="CE60" s="1320"/>
      <c r="CF60" s="1320"/>
      <c r="DC60" s="1334"/>
      <c r="DD60" s="1334"/>
    </row>
    <row r="61" spans="1:108" s="1322" customFormat="1" ht="15" customHeight="1" x14ac:dyDescent="0.15">
      <c r="A61" s="1368" t="s">
        <v>99</v>
      </c>
      <c r="B61" s="1439">
        <f t="shared" ref="B61:B69" si="19">SUM(C61:H61)</f>
        <v>632</v>
      </c>
      <c r="C61" s="1386">
        <v>13</v>
      </c>
      <c r="D61" s="1386">
        <v>4</v>
      </c>
      <c r="E61" s="1386">
        <v>4</v>
      </c>
      <c r="F61" s="1386">
        <v>26</v>
      </c>
      <c r="G61" s="1386">
        <v>329</v>
      </c>
      <c r="H61" s="1386">
        <v>256</v>
      </c>
      <c r="I61" s="1386">
        <v>325</v>
      </c>
      <c r="J61" s="1386">
        <v>307</v>
      </c>
      <c r="K61" s="1386">
        <v>632</v>
      </c>
      <c r="L61" s="1386">
        <v>569</v>
      </c>
      <c r="M61" s="1459" t="str">
        <f t="shared" ref="M61:M70" si="20">$BT61&amp;" "&amp;$BU61&amp;""&amp;$BV61&amp;""</f>
        <v xml:space="preserve"> </v>
      </c>
      <c r="N61" s="1320"/>
      <c r="O61" s="1325"/>
      <c r="P61" s="1320"/>
      <c r="Q61" s="1325"/>
      <c r="R61" s="1325"/>
      <c r="S61" s="1325"/>
      <c r="T61" s="1325"/>
      <c r="U61" s="1325"/>
      <c r="V61" s="1325"/>
      <c r="W61" s="1325"/>
      <c r="X61" s="1325"/>
      <c r="Y61" s="1329"/>
      <c r="Z61" s="1320"/>
      <c r="AA61" s="1320"/>
      <c r="AB61" s="1320"/>
      <c r="AC61" s="1324"/>
      <c r="AD61" s="1324"/>
      <c r="AE61" s="1325"/>
      <c r="AF61" s="1325"/>
      <c r="AG61" s="1324"/>
      <c r="AH61" s="1332"/>
      <c r="AI61" s="1325"/>
      <c r="AJ61" s="1324"/>
      <c r="AK61" s="1332"/>
      <c r="AL61" s="1325"/>
      <c r="AM61" s="1325"/>
      <c r="AN61" s="1325"/>
      <c r="AO61" s="1324"/>
      <c r="AP61" s="1325"/>
      <c r="AQ61" s="1325"/>
      <c r="AR61" s="1325"/>
      <c r="AS61" s="1325"/>
      <c r="AT61" s="1325"/>
      <c r="AU61" s="1325"/>
      <c r="AV61" s="1320"/>
      <c r="BJ61" s="1320"/>
      <c r="BK61" s="1320"/>
      <c r="BL61" s="1320"/>
      <c r="BM61" s="1320"/>
      <c r="BN61" s="1320"/>
      <c r="BO61" s="1320"/>
      <c r="BP61" s="1320"/>
      <c r="BQ61" s="1320"/>
      <c r="BR61" s="1320"/>
      <c r="BS61" s="1320"/>
      <c r="BT61" s="1464" t="str">
        <f>IF($B61&lt;&gt;($I61+$J61)," El número de consultas según sexo NO puede ser diferente al Total.","")</f>
        <v/>
      </c>
      <c r="BU61" s="1464" t="str">
        <f>IF($B61=0,"",IF(($K61)="",IF($B61="",""," No olvide escribir la columna Beneficiarios."),""))</f>
        <v/>
      </c>
      <c r="BV61" s="1464" t="str">
        <f>IF($B61&lt;($K61)," El número de Beneficiarios NO puede ser mayor que el Total.","")</f>
        <v/>
      </c>
      <c r="BW61" s="1320"/>
      <c r="BX61" s="1320"/>
      <c r="BY61" s="1320"/>
      <c r="BZ61" s="1320"/>
      <c r="CA61" s="1320"/>
      <c r="CB61" s="1382">
        <f>IF($B61&lt;&gt;($I61+$J61),1,0)</f>
        <v>0</v>
      </c>
      <c r="CC61" s="1382">
        <f>IF($B61&lt;($K61),1,0)</f>
        <v>0</v>
      </c>
      <c r="CD61" s="1382">
        <f>IF($B61=0,"",IF(($K61)="",IF($B61="","",1),0))</f>
        <v>0</v>
      </c>
      <c r="CE61" s="1320"/>
      <c r="CF61" s="1320"/>
      <c r="DC61" s="1334"/>
      <c r="DD61" s="1334"/>
    </row>
    <row r="62" spans="1:108" s="1322" customFormat="1" ht="15" customHeight="1" x14ac:dyDescent="0.15">
      <c r="A62" s="1369" t="s">
        <v>100</v>
      </c>
      <c r="B62" s="1399">
        <f t="shared" si="19"/>
        <v>439</v>
      </c>
      <c r="C62" s="1387">
        <v>2</v>
      </c>
      <c r="D62" s="1387">
        <v>2</v>
      </c>
      <c r="E62" s="1387">
        <v>48</v>
      </c>
      <c r="F62" s="1387">
        <v>85</v>
      </c>
      <c r="G62" s="1387">
        <v>299</v>
      </c>
      <c r="H62" s="1387">
        <v>3</v>
      </c>
      <c r="I62" s="1387">
        <v>3</v>
      </c>
      <c r="J62" s="1387">
        <v>436</v>
      </c>
      <c r="K62" s="1387">
        <v>439</v>
      </c>
      <c r="L62" s="1387">
        <v>416</v>
      </c>
      <c r="M62" s="1459" t="str">
        <f t="shared" si="20"/>
        <v xml:space="preserve"> </v>
      </c>
      <c r="N62" s="1320"/>
      <c r="O62" s="1325"/>
      <c r="P62" s="1320"/>
      <c r="Q62" s="1325"/>
      <c r="R62" s="1325"/>
      <c r="S62" s="1325"/>
      <c r="T62" s="1325"/>
      <c r="U62" s="1325"/>
      <c r="V62" s="1325"/>
      <c r="W62" s="1325"/>
      <c r="X62" s="1325"/>
      <c r="Y62" s="1329"/>
      <c r="Z62" s="1320"/>
      <c r="AA62" s="1320"/>
      <c r="AB62" s="1320"/>
      <c r="AC62" s="1324"/>
      <c r="AD62" s="1324"/>
      <c r="AE62" s="1325"/>
      <c r="AF62" s="1325"/>
      <c r="AG62" s="1324"/>
      <c r="AH62" s="1332"/>
      <c r="AI62" s="1325"/>
      <c r="AJ62" s="1324"/>
      <c r="AK62" s="1332"/>
      <c r="AL62" s="1325"/>
      <c r="AM62" s="1325"/>
      <c r="AN62" s="1325"/>
      <c r="AO62" s="1324"/>
      <c r="AP62" s="1325"/>
      <c r="AQ62" s="1325"/>
      <c r="AR62" s="1325"/>
      <c r="AS62" s="1325"/>
      <c r="AT62" s="1325"/>
      <c r="AU62" s="1325"/>
      <c r="AV62" s="1320"/>
      <c r="BJ62" s="1320"/>
      <c r="BK62" s="1320"/>
      <c r="BL62" s="1320"/>
      <c r="BM62" s="1320"/>
      <c r="BN62" s="1320"/>
      <c r="BO62" s="1320"/>
      <c r="BP62" s="1320"/>
      <c r="BQ62" s="1320"/>
      <c r="BR62" s="1320"/>
      <c r="BS62" s="1320"/>
      <c r="BT62" s="1464" t="str">
        <f t="shared" ref="BT62:BT70" si="21">IF($B62&lt;&gt;($I62+$J62)," El número de consultas según sexo NO puede ser diferente al Total.","")</f>
        <v/>
      </c>
      <c r="BU62" s="1464" t="str">
        <f t="shared" ref="BU62:BU70" si="22">IF($B62=0,"",IF(($K62)="",IF($B62="",""," No olvide escribir la columna Beneficiarios."),""))</f>
        <v/>
      </c>
      <c r="BV62" s="1464" t="str">
        <f t="shared" ref="BV62:BV70" si="23">IF($B62&lt;($K62)," El número de Beneficiarios NO puede ser mayor que el Total.","")</f>
        <v/>
      </c>
      <c r="BW62" s="1320"/>
      <c r="BX62" s="1320"/>
      <c r="BY62" s="1320"/>
      <c r="BZ62" s="1320"/>
      <c r="CA62" s="1320"/>
      <c r="CB62" s="1382">
        <f t="shared" ref="CB62:CB70" si="24">IF($B62&lt;&gt;($I62+$J62),1,0)</f>
        <v>0</v>
      </c>
      <c r="CC62" s="1382">
        <f t="shared" ref="CC62:CC70" si="25">IF($B62&lt;($K62),1,0)</f>
        <v>0</v>
      </c>
      <c r="CD62" s="1382">
        <f t="shared" ref="CD62:CD70" si="26">IF($B62=0,"",IF(($K62)="",IF($B62="","",1),0))</f>
        <v>0</v>
      </c>
      <c r="CE62" s="1320"/>
      <c r="CF62" s="1320"/>
      <c r="DC62" s="1334"/>
      <c r="DD62" s="1334"/>
    </row>
    <row r="63" spans="1:108" s="1322" customFormat="1" ht="15" customHeight="1" x14ac:dyDescent="0.15">
      <c r="A63" s="1369" t="s">
        <v>101</v>
      </c>
      <c r="B63" s="1399">
        <f t="shared" si="19"/>
        <v>434</v>
      </c>
      <c r="C63" s="1387">
        <v>139</v>
      </c>
      <c r="D63" s="1387">
        <v>43</v>
      </c>
      <c r="E63" s="1387">
        <v>19</v>
      </c>
      <c r="F63" s="1387">
        <v>18</v>
      </c>
      <c r="G63" s="1387">
        <v>134</v>
      </c>
      <c r="H63" s="1387">
        <v>81</v>
      </c>
      <c r="I63" s="1387">
        <v>174</v>
      </c>
      <c r="J63" s="1387">
        <v>260</v>
      </c>
      <c r="K63" s="1387">
        <v>434</v>
      </c>
      <c r="L63" s="1387">
        <v>383</v>
      </c>
      <c r="M63" s="1459" t="str">
        <f t="shared" si="20"/>
        <v xml:space="preserve"> </v>
      </c>
      <c r="N63" s="1320"/>
      <c r="O63" s="1325"/>
      <c r="P63" s="1320"/>
      <c r="Q63" s="1325"/>
      <c r="R63" s="1325"/>
      <c r="S63" s="1325"/>
      <c r="T63" s="1325"/>
      <c r="U63" s="1325"/>
      <c r="V63" s="1325"/>
      <c r="W63" s="1325"/>
      <c r="X63" s="1325"/>
      <c r="Y63" s="1329"/>
      <c r="Z63" s="1320"/>
      <c r="AA63" s="1320"/>
      <c r="AB63" s="1320"/>
      <c r="AC63" s="1324"/>
      <c r="AD63" s="1324"/>
      <c r="AE63" s="1325"/>
      <c r="AF63" s="1325"/>
      <c r="AG63" s="1324"/>
      <c r="AH63" s="1332"/>
      <c r="AI63" s="1325"/>
      <c r="AJ63" s="1324"/>
      <c r="AK63" s="1332"/>
      <c r="AL63" s="1325"/>
      <c r="AM63" s="1325"/>
      <c r="AN63" s="1325"/>
      <c r="AO63" s="1324"/>
      <c r="AP63" s="1325"/>
      <c r="AQ63" s="1325"/>
      <c r="AR63" s="1325"/>
      <c r="AS63" s="1325"/>
      <c r="AT63" s="1325"/>
      <c r="AU63" s="1325"/>
      <c r="AV63" s="1320"/>
      <c r="BJ63" s="1320"/>
      <c r="BK63" s="1320"/>
      <c r="BL63" s="1320"/>
      <c r="BM63" s="1320"/>
      <c r="BN63" s="1320"/>
      <c r="BO63" s="1320"/>
      <c r="BP63" s="1320"/>
      <c r="BQ63" s="1320"/>
      <c r="BR63" s="1320"/>
      <c r="BS63" s="1320"/>
      <c r="BT63" s="1464" t="str">
        <f t="shared" si="21"/>
        <v/>
      </c>
      <c r="BU63" s="1464" t="str">
        <f t="shared" si="22"/>
        <v/>
      </c>
      <c r="BV63" s="1464" t="str">
        <f t="shared" si="23"/>
        <v/>
      </c>
      <c r="BW63" s="1320"/>
      <c r="BX63" s="1320"/>
      <c r="BY63" s="1320"/>
      <c r="BZ63" s="1320"/>
      <c r="CA63" s="1320"/>
      <c r="CB63" s="1382">
        <f t="shared" si="24"/>
        <v>0</v>
      </c>
      <c r="CC63" s="1382">
        <f>IF($B63&lt;($K63),1,0)</f>
        <v>0</v>
      </c>
      <c r="CD63" s="1382">
        <f t="shared" si="26"/>
        <v>0</v>
      </c>
      <c r="CE63" s="1320"/>
      <c r="CF63" s="1320"/>
      <c r="DC63" s="1334"/>
      <c r="DD63" s="1334"/>
    </row>
    <row r="64" spans="1:108" s="1322" customFormat="1" ht="15" customHeight="1" x14ac:dyDescent="0.15">
      <c r="A64" s="1345" t="s">
        <v>102</v>
      </c>
      <c r="B64" s="1419">
        <f t="shared" si="19"/>
        <v>0</v>
      </c>
      <c r="C64" s="1387"/>
      <c r="D64" s="1387"/>
      <c r="E64" s="1387"/>
      <c r="F64" s="1387"/>
      <c r="G64" s="1387"/>
      <c r="H64" s="1387"/>
      <c r="I64" s="1387"/>
      <c r="J64" s="1387"/>
      <c r="K64" s="1387"/>
      <c r="L64" s="1387"/>
      <c r="M64" s="1459" t="str">
        <f t="shared" si="20"/>
        <v xml:space="preserve"> </v>
      </c>
      <c r="N64" s="1320"/>
      <c r="O64" s="1325"/>
      <c r="P64" s="1320"/>
      <c r="Q64" s="1325"/>
      <c r="R64" s="1325"/>
      <c r="S64" s="1325"/>
      <c r="T64" s="1325"/>
      <c r="U64" s="1325"/>
      <c r="V64" s="1325"/>
      <c r="W64" s="1325"/>
      <c r="X64" s="1325"/>
      <c r="Y64" s="1329"/>
      <c r="Z64" s="1320"/>
      <c r="AA64" s="1320"/>
      <c r="AB64" s="1320"/>
      <c r="AC64" s="1324"/>
      <c r="AD64" s="1324"/>
      <c r="AE64" s="1325"/>
      <c r="AF64" s="1325"/>
      <c r="AG64" s="1324"/>
      <c r="AH64" s="1332"/>
      <c r="AI64" s="1325"/>
      <c r="AJ64" s="1324"/>
      <c r="AK64" s="1332"/>
      <c r="AL64" s="1325"/>
      <c r="AM64" s="1325"/>
      <c r="AN64" s="1325"/>
      <c r="AO64" s="1324"/>
      <c r="AP64" s="1325"/>
      <c r="AQ64" s="1325"/>
      <c r="AR64" s="1325"/>
      <c r="AS64" s="1325"/>
      <c r="AT64" s="1325"/>
      <c r="AU64" s="1325"/>
      <c r="AV64" s="1320"/>
      <c r="BJ64" s="1320"/>
      <c r="BK64" s="1320"/>
      <c r="BL64" s="1320"/>
      <c r="BM64" s="1320"/>
      <c r="BN64" s="1320"/>
      <c r="BO64" s="1320"/>
      <c r="BP64" s="1320"/>
      <c r="BQ64" s="1320"/>
      <c r="BR64" s="1320"/>
      <c r="BS64" s="1320"/>
      <c r="BT64" s="1464" t="str">
        <f t="shared" si="21"/>
        <v/>
      </c>
      <c r="BU64" s="1464" t="str">
        <f t="shared" si="22"/>
        <v/>
      </c>
      <c r="BV64" s="1464" t="str">
        <f t="shared" si="23"/>
        <v/>
      </c>
      <c r="BW64" s="1320"/>
      <c r="BX64" s="1320"/>
      <c r="BY64" s="1320"/>
      <c r="BZ64" s="1320"/>
      <c r="CA64" s="1320"/>
      <c r="CB64" s="1382">
        <f t="shared" si="24"/>
        <v>0</v>
      </c>
      <c r="CC64" s="1382">
        <f t="shared" si="25"/>
        <v>0</v>
      </c>
      <c r="CD64" s="1382" t="str">
        <f t="shared" si="26"/>
        <v/>
      </c>
      <c r="CE64" s="1320"/>
      <c r="CF64" s="1320"/>
      <c r="DC64" s="1334"/>
      <c r="DD64" s="1334"/>
    </row>
    <row r="65" spans="1:108" s="1322" customFormat="1" ht="15" customHeight="1" x14ac:dyDescent="0.15">
      <c r="A65" s="1345" t="s">
        <v>103</v>
      </c>
      <c r="B65" s="1399">
        <f t="shared" si="19"/>
        <v>2</v>
      </c>
      <c r="C65" s="1387">
        <v>2</v>
      </c>
      <c r="D65" s="1387"/>
      <c r="E65" s="1387"/>
      <c r="F65" s="1387"/>
      <c r="G65" s="1387"/>
      <c r="H65" s="1387"/>
      <c r="I65" s="1387">
        <v>2</v>
      </c>
      <c r="J65" s="1387"/>
      <c r="K65" s="1387">
        <v>2</v>
      </c>
      <c r="L65" s="1387">
        <v>2</v>
      </c>
      <c r="M65" s="1459" t="str">
        <f t="shared" si="20"/>
        <v xml:space="preserve"> </v>
      </c>
      <c r="N65" s="1320"/>
      <c r="O65" s="1325"/>
      <c r="P65" s="1320"/>
      <c r="Q65" s="1325"/>
      <c r="R65" s="1325"/>
      <c r="S65" s="1325"/>
      <c r="T65" s="1325"/>
      <c r="U65" s="1325"/>
      <c r="V65" s="1325"/>
      <c r="W65" s="1325"/>
      <c r="X65" s="1325"/>
      <c r="Y65" s="1329"/>
      <c r="Z65" s="1320"/>
      <c r="AA65" s="1320"/>
      <c r="AB65" s="1320"/>
      <c r="AC65" s="1324"/>
      <c r="AD65" s="1324"/>
      <c r="AE65" s="1325"/>
      <c r="AF65" s="1325"/>
      <c r="AG65" s="1324"/>
      <c r="AH65" s="1332"/>
      <c r="AI65" s="1325"/>
      <c r="AJ65" s="1324"/>
      <c r="AK65" s="1332"/>
      <c r="AL65" s="1325"/>
      <c r="AM65" s="1325"/>
      <c r="AN65" s="1325"/>
      <c r="AO65" s="1324"/>
      <c r="AP65" s="1325"/>
      <c r="AQ65" s="1325"/>
      <c r="AR65" s="1325"/>
      <c r="AS65" s="1325"/>
      <c r="AT65" s="1325"/>
      <c r="AU65" s="1325"/>
      <c r="AV65" s="1320"/>
      <c r="BJ65" s="1320"/>
      <c r="BK65" s="1320"/>
      <c r="BL65" s="1320"/>
      <c r="BM65" s="1320"/>
      <c r="BN65" s="1320"/>
      <c r="BO65" s="1320"/>
      <c r="BP65" s="1320"/>
      <c r="BQ65" s="1320"/>
      <c r="BR65" s="1320"/>
      <c r="BS65" s="1320"/>
      <c r="BT65" s="1464" t="str">
        <f t="shared" si="21"/>
        <v/>
      </c>
      <c r="BU65" s="1464" t="str">
        <f t="shared" si="22"/>
        <v/>
      </c>
      <c r="BV65" s="1464" t="str">
        <f t="shared" si="23"/>
        <v/>
      </c>
      <c r="BW65" s="1320"/>
      <c r="BX65" s="1320"/>
      <c r="BY65" s="1320"/>
      <c r="BZ65" s="1320"/>
      <c r="CA65" s="1320"/>
      <c r="CB65" s="1382">
        <f t="shared" si="24"/>
        <v>0</v>
      </c>
      <c r="CC65" s="1382">
        <f t="shared" si="25"/>
        <v>0</v>
      </c>
      <c r="CD65" s="1382">
        <f t="shared" si="26"/>
        <v>0</v>
      </c>
      <c r="CE65" s="1320"/>
      <c r="CF65" s="1320"/>
      <c r="DC65" s="1334"/>
      <c r="DD65" s="1334"/>
    </row>
    <row r="66" spans="1:108" s="1322" customFormat="1" ht="15" customHeight="1" x14ac:dyDescent="0.15">
      <c r="A66" s="1331" t="s">
        <v>104</v>
      </c>
      <c r="B66" s="1419">
        <f t="shared" si="19"/>
        <v>0</v>
      </c>
      <c r="C66" s="1387"/>
      <c r="D66" s="1387"/>
      <c r="E66" s="1387"/>
      <c r="F66" s="1387"/>
      <c r="G66" s="1387"/>
      <c r="H66" s="1387"/>
      <c r="I66" s="1387"/>
      <c r="J66" s="1387"/>
      <c r="K66" s="1387"/>
      <c r="L66" s="1387"/>
      <c r="M66" s="1459" t="str">
        <f t="shared" si="20"/>
        <v xml:space="preserve"> </v>
      </c>
      <c r="N66" s="1320"/>
      <c r="O66" s="1325"/>
      <c r="P66" s="1320"/>
      <c r="Q66" s="1325"/>
      <c r="R66" s="1325"/>
      <c r="S66" s="1325"/>
      <c r="T66" s="1325"/>
      <c r="U66" s="1325"/>
      <c r="V66" s="1325"/>
      <c r="W66" s="1325"/>
      <c r="X66" s="1325"/>
      <c r="Y66" s="1329"/>
      <c r="Z66" s="1320"/>
      <c r="AA66" s="1320"/>
      <c r="AB66" s="1320"/>
      <c r="AC66" s="1324"/>
      <c r="AD66" s="1324"/>
      <c r="AE66" s="1325"/>
      <c r="AF66" s="1325"/>
      <c r="AG66" s="1324"/>
      <c r="AH66" s="1332"/>
      <c r="AI66" s="1325"/>
      <c r="AJ66" s="1324"/>
      <c r="AK66" s="1332"/>
      <c r="AL66" s="1325"/>
      <c r="AM66" s="1325"/>
      <c r="AN66" s="1325"/>
      <c r="AO66" s="1324"/>
      <c r="AP66" s="1325"/>
      <c r="AQ66" s="1325"/>
      <c r="AR66" s="1325"/>
      <c r="AS66" s="1325"/>
      <c r="AT66" s="1325"/>
      <c r="AU66" s="1325"/>
      <c r="AV66" s="1320"/>
      <c r="BJ66" s="1320"/>
      <c r="BK66" s="1320"/>
      <c r="BL66" s="1320"/>
      <c r="BM66" s="1320"/>
      <c r="BN66" s="1320"/>
      <c r="BO66" s="1320"/>
      <c r="BP66" s="1320"/>
      <c r="BQ66" s="1320"/>
      <c r="BR66" s="1320"/>
      <c r="BS66" s="1320"/>
      <c r="BT66" s="1464" t="str">
        <f t="shared" si="21"/>
        <v/>
      </c>
      <c r="BU66" s="1464" t="str">
        <f t="shared" si="22"/>
        <v/>
      </c>
      <c r="BV66" s="1464" t="str">
        <f t="shared" si="23"/>
        <v/>
      </c>
      <c r="BW66" s="1320"/>
      <c r="BX66" s="1320"/>
      <c r="BY66" s="1320"/>
      <c r="BZ66" s="1320"/>
      <c r="CA66" s="1320"/>
      <c r="CB66" s="1382">
        <f t="shared" si="24"/>
        <v>0</v>
      </c>
      <c r="CC66" s="1382">
        <f t="shared" si="25"/>
        <v>0</v>
      </c>
      <c r="CD66" s="1382" t="str">
        <f t="shared" si="26"/>
        <v/>
      </c>
      <c r="CE66" s="1320"/>
      <c r="CF66" s="1320"/>
      <c r="DC66" s="1334"/>
      <c r="DD66" s="1334"/>
    </row>
    <row r="67" spans="1:108" s="1322" customFormat="1" ht="15" customHeight="1" x14ac:dyDescent="0.15">
      <c r="A67" s="1345" t="s">
        <v>105</v>
      </c>
      <c r="B67" s="1419">
        <f t="shared" si="19"/>
        <v>0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459" t="str">
        <f t="shared" si="20"/>
        <v xml:space="preserve"> </v>
      </c>
      <c r="N67" s="1320"/>
      <c r="O67" s="1325"/>
      <c r="P67" s="1320"/>
      <c r="Q67" s="1325"/>
      <c r="R67" s="1325"/>
      <c r="S67" s="1325"/>
      <c r="T67" s="1325"/>
      <c r="U67" s="1325"/>
      <c r="V67" s="1325"/>
      <c r="W67" s="1325"/>
      <c r="X67" s="1325"/>
      <c r="Y67" s="1329"/>
      <c r="Z67" s="1320"/>
      <c r="AA67" s="1320"/>
      <c r="AB67" s="1320"/>
      <c r="AC67" s="1324"/>
      <c r="AD67" s="1324"/>
      <c r="AE67" s="1325"/>
      <c r="AF67" s="1325"/>
      <c r="AG67" s="1324"/>
      <c r="AH67" s="1332"/>
      <c r="AI67" s="1325"/>
      <c r="AJ67" s="1324"/>
      <c r="AK67" s="1332"/>
      <c r="AL67" s="1325"/>
      <c r="AM67" s="1325"/>
      <c r="AN67" s="1325"/>
      <c r="AO67" s="1324"/>
      <c r="AP67" s="1325"/>
      <c r="AQ67" s="1325"/>
      <c r="AR67" s="1325"/>
      <c r="AS67" s="1325"/>
      <c r="AT67" s="1325"/>
      <c r="AU67" s="1325"/>
      <c r="AV67" s="1320"/>
      <c r="BJ67" s="1320"/>
      <c r="BK67" s="1320"/>
      <c r="BL67" s="1320"/>
      <c r="BM67" s="1320"/>
      <c r="BN67" s="1320"/>
      <c r="BO67" s="1320"/>
      <c r="BP67" s="1320"/>
      <c r="BQ67" s="1320"/>
      <c r="BR67" s="1320"/>
      <c r="BS67" s="1320"/>
      <c r="BT67" s="1464" t="str">
        <f t="shared" si="21"/>
        <v/>
      </c>
      <c r="BU67" s="1464" t="str">
        <f t="shared" si="22"/>
        <v/>
      </c>
      <c r="BV67" s="1464" t="str">
        <f t="shared" si="23"/>
        <v/>
      </c>
      <c r="BW67" s="1320"/>
      <c r="BX67" s="1320"/>
      <c r="BY67" s="1320"/>
      <c r="BZ67" s="1320"/>
      <c r="CA67" s="1320"/>
      <c r="CB67" s="1382">
        <f t="shared" si="24"/>
        <v>0</v>
      </c>
      <c r="CC67" s="1382">
        <f t="shared" si="25"/>
        <v>0</v>
      </c>
      <c r="CD67" s="1382" t="str">
        <f t="shared" si="26"/>
        <v/>
      </c>
      <c r="CE67" s="1320"/>
      <c r="CF67" s="1320"/>
      <c r="DC67" s="1334"/>
      <c r="DD67" s="1334"/>
    </row>
    <row r="68" spans="1:108" s="1322" customFormat="1" ht="15" customHeight="1" x14ac:dyDescent="0.15">
      <c r="A68" s="1370" t="s">
        <v>106</v>
      </c>
      <c r="B68" s="1419">
        <f t="shared" si="19"/>
        <v>44</v>
      </c>
      <c r="C68" s="1387"/>
      <c r="D68" s="1387"/>
      <c r="E68" s="1387"/>
      <c r="F68" s="1387"/>
      <c r="G68" s="1387"/>
      <c r="H68" s="1387">
        <v>44</v>
      </c>
      <c r="I68" s="1387">
        <v>11</v>
      </c>
      <c r="J68" s="1387">
        <v>33</v>
      </c>
      <c r="K68" s="1387">
        <v>44</v>
      </c>
      <c r="L68" s="1387">
        <v>3</v>
      </c>
      <c r="M68" s="1459" t="str">
        <f t="shared" si="20"/>
        <v xml:space="preserve"> </v>
      </c>
      <c r="N68" s="1320"/>
      <c r="O68" s="1325"/>
      <c r="P68" s="1320"/>
      <c r="Q68" s="1325"/>
      <c r="R68" s="1325"/>
      <c r="S68" s="1325"/>
      <c r="T68" s="1325"/>
      <c r="U68" s="1325"/>
      <c r="V68" s="1325"/>
      <c r="W68" s="1325"/>
      <c r="X68" s="1325"/>
      <c r="Y68" s="1329"/>
      <c r="Z68" s="1320"/>
      <c r="AA68" s="1320"/>
      <c r="AB68" s="1320"/>
      <c r="AC68" s="1324"/>
      <c r="AD68" s="1324"/>
      <c r="AE68" s="1325"/>
      <c r="AF68" s="1325"/>
      <c r="AG68" s="1324"/>
      <c r="AH68" s="1332"/>
      <c r="AI68" s="1325"/>
      <c r="AJ68" s="1324"/>
      <c r="AK68" s="1332"/>
      <c r="AL68" s="1325"/>
      <c r="AM68" s="1325"/>
      <c r="AN68" s="1325"/>
      <c r="AO68" s="1324"/>
      <c r="AP68" s="1325"/>
      <c r="AQ68" s="1325"/>
      <c r="AR68" s="1325"/>
      <c r="AS68" s="1325"/>
      <c r="AT68" s="1325"/>
      <c r="AU68" s="1325"/>
      <c r="AV68" s="1320"/>
      <c r="BJ68" s="1320"/>
      <c r="BK68" s="1320"/>
      <c r="BL68" s="1320"/>
      <c r="BM68" s="1320"/>
      <c r="BN68" s="1320"/>
      <c r="BO68" s="1320"/>
      <c r="BP68" s="1320"/>
      <c r="BQ68" s="1320"/>
      <c r="BR68" s="1320"/>
      <c r="BS68" s="1320"/>
      <c r="BT68" s="1464" t="str">
        <f t="shared" si="21"/>
        <v/>
      </c>
      <c r="BU68" s="1464" t="str">
        <f t="shared" si="22"/>
        <v/>
      </c>
      <c r="BV68" s="1464" t="str">
        <f t="shared" si="23"/>
        <v/>
      </c>
      <c r="BW68" s="1320"/>
      <c r="BX68" s="1320"/>
      <c r="BY68" s="1320"/>
      <c r="BZ68" s="1320"/>
      <c r="CA68" s="1320"/>
      <c r="CB68" s="1382">
        <f t="shared" si="24"/>
        <v>0</v>
      </c>
      <c r="CC68" s="1382">
        <f t="shared" si="25"/>
        <v>0</v>
      </c>
      <c r="CD68" s="1382">
        <f t="shared" si="26"/>
        <v>0</v>
      </c>
      <c r="CE68" s="1320"/>
      <c r="CF68" s="1320"/>
      <c r="DC68" s="1334"/>
      <c r="DD68" s="1334"/>
    </row>
    <row r="69" spans="1:108" s="1322" customFormat="1" ht="15" customHeight="1" x14ac:dyDescent="0.15">
      <c r="A69" s="1371" t="s">
        <v>107</v>
      </c>
      <c r="B69" s="1400">
        <f t="shared" si="19"/>
        <v>0</v>
      </c>
      <c r="C69" s="1389"/>
      <c r="D69" s="1389"/>
      <c r="E69" s="1389"/>
      <c r="F69" s="1389"/>
      <c r="G69" s="1389"/>
      <c r="H69" s="1389"/>
      <c r="I69" s="1389"/>
      <c r="J69" s="1389"/>
      <c r="K69" s="1389"/>
      <c r="L69" s="1389"/>
      <c r="M69" s="1459" t="str">
        <f t="shared" si="20"/>
        <v xml:space="preserve"> </v>
      </c>
      <c r="N69" s="1320"/>
      <c r="O69" s="1325"/>
      <c r="P69" s="1320"/>
      <c r="Q69" s="1325"/>
      <c r="R69" s="1325"/>
      <c r="S69" s="1325"/>
      <c r="T69" s="1325"/>
      <c r="U69" s="1325"/>
      <c r="V69" s="1325"/>
      <c r="W69" s="1325"/>
      <c r="X69" s="1325"/>
      <c r="Y69" s="1329"/>
      <c r="Z69" s="1320"/>
      <c r="AA69" s="1320"/>
      <c r="AB69" s="1320"/>
      <c r="AC69" s="1324"/>
      <c r="AD69" s="1324"/>
      <c r="AE69" s="1325"/>
      <c r="AF69" s="1325"/>
      <c r="AG69" s="1324"/>
      <c r="AH69" s="1332"/>
      <c r="AI69" s="1325"/>
      <c r="AJ69" s="1324"/>
      <c r="AK69" s="1332"/>
      <c r="AL69" s="1325"/>
      <c r="AM69" s="1325"/>
      <c r="AN69" s="1325"/>
      <c r="AO69" s="1324"/>
      <c r="AP69" s="1325"/>
      <c r="AQ69" s="1325"/>
      <c r="AR69" s="1325"/>
      <c r="AS69" s="1325"/>
      <c r="AT69" s="1325"/>
      <c r="AU69" s="1325"/>
      <c r="AV69" s="1320"/>
      <c r="BJ69" s="1320"/>
      <c r="BK69" s="1320"/>
      <c r="BL69" s="1320"/>
      <c r="BM69" s="1320"/>
      <c r="BN69" s="1320"/>
      <c r="BO69" s="1320"/>
      <c r="BP69" s="1320"/>
      <c r="BQ69" s="1320"/>
      <c r="BR69" s="1320"/>
      <c r="BS69" s="1320"/>
      <c r="BT69" s="1464" t="str">
        <f t="shared" si="21"/>
        <v/>
      </c>
      <c r="BU69" s="1464" t="str">
        <f t="shared" si="22"/>
        <v/>
      </c>
      <c r="BV69" s="1464" t="str">
        <f t="shared" si="23"/>
        <v/>
      </c>
      <c r="BW69" s="1320"/>
      <c r="BX69" s="1320"/>
      <c r="BY69" s="1320"/>
      <c r="BZ69" s="1320"/>
      <c r="CA69" s="1320"/>
      <c r="CB69" s="1382">
        <f t="shared" si="24"/>
        <v>0</v>
      </c>
      <c r="CC69" s="1382">
        <f t="shared" si="25"/>
        <v>0</v>
      </c>
      <c r="CD69" s="1382" t="str">
        <f t="shared" si="26"/>
        <v/>
      </c>
      <c r="CE69" s="1320"/>
      <c r="CF69" s="1320"/>
      <c r="DC69" s="1334"/>
      <c r="DD69" s="1334"/>
    </row>
    <row r="70" spans="1:108" s="1322" customFormat="1" ht="15" customHeight="1" x14ac:dyDescent="0.15">
      <c r="A70" s="1372" t="s">
        <v>40</v>
      </c>
      <c r="B70" s="1438">
        <f>SUM(B61:B69)</f>
        <v>1551</v>
      </c>
      <c r="C70" s="1438">
        <f t="shared" ref="C70:K70" si="27">SUM(C61:C69)</f>
        <v>156</v>
      </c>
      <c r="D70" s="1438">
        <f t="shared" si="27"/>
        <v>49</v>
      </c>
      <c r="E70" s="1438">
        <f t="shared" si="27"/>
        <v>71</v>
      </c>
      <c r="F70" s="1438">
        <f t="shared" si="27"/>
        <v>129</v>
      </c>
      <c r="G70" s="1438">
        <f t="shared" si="27"/>
        <v>762</v>
      </c>
      <c r="H70" s="1438">
        <f t="shared" si="27"/>
        <v>384</v>
      </c>
      <c r="I70" s="1438">
        <f t="shared" si="27"/>
        <v>515</v>
      </c>
      <c r="J70" s="1438">
        <f t="shared" si="27"/>
        <v>1036</v>
      </c>
      <c r="K70" s="1438">
        <f t="shared" si="27"/>
        <v>1551</v>
      </c>
      <c r="L70" s="1438">
        <f>SUM(L61:L69)</f>
        <v>1373</v>
      </c>
      <c r="M70" s="1459" t="str">
        <f t="shared" si="20"/>
        <v xml:space="preserve"> </v>
      </c>
      <c r="N70" s="1320"/>
      <c r="O70" s="1325"/>
      <c r="P70" s="1320"/>
      <c r="Q70" s="1325"/>
      <c r="R70" s="1325"/>
      <c r="S70" s="1325"/>
      <c r="T70" s="1325"/>
      <c r="U70" s="1325"/>
      <c r="V70" s="1325"/>
      <c r="W70" s="1325"/>
      <c r="X70" s="1325"/>
      <c r="Y70" s="1329"/>
      <c r="Z70" s="1320"/>
      <c r="AA70" s="1320"/>
      <c r="AB70" s="1320"/>
      <c r="AC70" s="1324"/>
      <c r="AD70" s="1324"/>
      <c r="AE70" s="1325"/>
      <c r="AF70" s="1325"/>
      <c r="AG70" s="1324"/>
      <c r="AH70" s="1332"/>
      <c r="AI70" s="1325"/>
      <c r="AJ70" s="1324"/>
      <c r="AK70" s="1332"/>
      <c r="AL70" s="1325"/>
      <c r="AM70" s="1325"/>
      <c r="AN70" s="1325"/>
      <c r="AO70" s="1324"/>
      <c r="AP70" s="1325"/>
      <c r="AQ70" s="1325"/>
      <c r="AR70" s="1325"/>
      <c r="AS70" s="1325"/>
      <c r="AT70" s="1325"/>
      <c r="AU70" s="1325"/>
      <c r="AV70" s="1320"/>
      <c r="BJ70" s="1320"/>
      <c r="BK70" s="1320"/>
      <c r="BL70" s="1320"/>
      <c r="BM70" s="1320"/>
      <c r="BN70" s="1320"/>
      <c r="BO70" s="1320"/>
      <c r="BP70" s="1320"/>
      <c r="BQ70" s="1320"/>
      <c r="BR70" s="1320"/>
      <c r="BS70" s="1320"/>
      <c r="BT70" s="1464" t="str">
        <f t="shared" si="21"/>
        <v/>
      </c>
      <c r="BU70" s="1464" t="str">
        <f t="shared" si="22"/>
        <v/>
      </c>
      <c r="BV70" s="1464" t="str">
        <f t="shared" si="23"/>
        <v/>
      </c>
      <c r="BW70" s="1320"/>
      <c r="BX70" s="1320"/>
      <c r="BY70" s="1320"/>
      <c r="BZ70" s="1320"/>
      <c r="CA70" s="1320"/>
      <c r="CB70" s="1382">
        <f t="shared" si="24"/>
        <v>0</v>
      </c>
      <c r="CC70" s="1382">
        <f t="shared" si="25"/>
        <v>0</v>
      </c>
      <c r="CD70" s="1382">
        <f t="shared" si="26"/>
        <v>0</v>
      </c>
      <c r="CE70" s="1320"/>
      <c r="CF70" s="1320"/>
      <c r="DC70" s="1334"/>
      <c r="DD70" s="1334"/>
    </row>
    <row r="71" spans="1:108" s="1322" customFormat="1" ht="30" customHeight="1" x14ac:dyDescent="0.2">
      <c r="A71" s="1373" t="s">
        <v>108</v>
      </c>
      <c r="B71" s="1373"/>
      <c r="C71" s="1373"/>
      <c r="D71" s="1373"/>
      <c r="E71" s="1373"/>
      <c r="F71" s="1374"/>
      <c r="G71" s="1374"/>
      <c r="H71" s="1374"/>
      <c r="I71" s="1374"/>
      <c r="J71" s="1341"/>
      <c r="K71" s="1341"/>
      <c r="M71" s="1320"/>
      <c r="N71" s="1320"/>
      <c r="O71" s="1320"/>
      <c r="P71" s="1320"/>
      <c r="Q71" s="1320"/>
      <c r="R71" s="1320"/>
      <c r="S71" s="1320"/>
      <c r="T71" s="1320"/>
      <c r="U71" s="1320"/>
      <c r="V71" s="1320"/>
      <c r="W71" s="1320"/>
      <c r="X71" s="1320"/>
      <c r="Y71" s="1320"/>
      <c r="Z71" s="1320"/>
      <c r="AA71" s="1320"/>
      <c r="AB71" s="1320"/>
      <c r="AC71" s="1328"/>
      <c r="AD71" s="1320"/>
      <c r="AE71" s="1320"/>
      <c r="AF71" s="1328"/>
      <c r="AG71" s="1320"/>
      <c r="AH71" s="1320"/>
      <c r="AI71" s="1328"/>
      <c r="AJ71" s="1320"/>
      <c r="AK71" s="1320"/>
      <c r="AL71" s="1328"/>
      <c r="AM71" s="1328"/>
      <c r="AN71" s="1328"/>
      <c r="AO71" s="1320"/>
      <c r="AP71" s="1320"/>
      <c r="AQ71" s="1320"/>
      <c r="AR71" s="1320"/>
      <c r="AS71" s="1320"/>
      <c r="AT71" s="1320"/>
      <c r="AU71" s="1320"/>
      <c r="AV71" s="1320"/>
      <c r="BJ71" s="1320"/>
      <c r="BK71" s="1320"/>
      <c r="BL71" s="1320"/>
      <c r="BM71" s="1320"/>
      <c r="BN71" s="1320"/>
      <c r="BO71" s="1320"/>
      <c r="BP71" s="1320"/>
      <c r="BQ71" s="1320"/>
      <c r="BR71" s="1320"/>
      <c r="BS71" s="1320"/>
      <c r="BT71" s="1320"/>
      <c r="BU71" s="1320"/>
      <c r="BV71" s="1320"/>
      <c r="BW71" s="1320"/>
      <c r="BX71" s="1320"/>
      <c r="BY71" s="1320"/>
      <c r="BZ71" s="1320"/>
      <c r="CA71" s="1320"/>
      <c r="CB71" s="1320"/>
      <c r="CC71" s="1320"/>
      <c r="CD71" s="1320"/>
      <c r="CE71" s="1320"/>
      <c r="CF71" s="1320"/>
      <c r="DC71" s="1334"/>
      <c r="DD71" s="1334"/>
    </row>
    <row r="72" spans="1:108" s="1322" customFormat="1" ht="14.25" customHeight="1" x14ac:dyDescent="0.1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1320"/>
      <c r="N72" s="1320"/>
      <c r="O72" s="1328"/>
      <c r="P72" s="1320"/>
      <c r="Q72" s="1320"/>
      <c r="R72" s="1328"/>
      <c r="S72" s="1320"/>
      <c r="T72" s="1320"/>
      <c r="U72" s="1320"/>
      <c r="V72" s="1320"/>
      <c r="W72" s="1328"/>
      <c r="X72" s="1320"/>
      <c r="Y72" s="1320"/>
      <c r="Z72" s="1328"/>
      <c r="AA72" s="1320"/>
      <c r="AB72" s="1320"/>
      <c r="AC72" s="1320"/>
      <c r="AD72" s="1320"/>
      <c r="AE72" s="1320"/>
      <c r="AF72" s="1320"/>
      <c r="AG72" s="1320"/>
      <c r="AH72" s="1325"/>
      <c r="AI72" s="1325"/>
      <c r="AJ72" s="1325"/>
      <c r="AK72" s="1325"/>
      <c r="AL72" s="1325"/>
      <c r="AM72" s="1325"/>
      <c r="AN72" s="1325"/>
      <c r="AO72" s="1325"/>
      <c r="AP72" s="1325"/>
      <c r="AQ72" s="1325"/>
      <c r="AR72" s="1325"/>
      <c r="AS72" s="1320"/>
      <c r="AT72" s="1320"/>
      <c r="AU72" s="1320"/>
      <c r="AV72" s="1320"/>
      <c r="BJ72" s="1320"/>
      <c r="BK72" s="1320"/>
      <c r="BL72" s="1320"/>
      <c r="BM72" s="1320"/>
      <c r="BN72" s="1320"/>
      <c r="BO72" s="1320"/>
      <c r="BP72" s="1320"/>
      <c r="BQ72" s="1320"/>
      <c r="BR72" s="1320"/>
      <c r="BS72" s="1320"/>
      <c r="BT72" s="1320"/>
      <c r="BU72" s="1320"/>
      <c r="BV72" s="1320"/>
      <c r="BW72" s="1320"/>
      <c r="BX72" s="1320"/>
      <c r="BY72" s="1320"/>
      <c r="BZ72" s="1320"/>
      <c r="CA72" s="1320"/>
      <c r="CB72" s="1320"/>
      <c r="CC72" s="1320"/>
      <c r="CD72" s="1320"/>
      <c r="CE72" s="1320"/>
      <c r="CF72" s="1320"/>
      <c r="DC72" s="1334"/>
      <c r="DD72" s="1334"/>
    </row>
    <row r="73" spans="1:108" s="1322" customFormat="1" x14ac:dyDescent="0.15">
      <c r="A73" s="1528"/>
      <c r="B73" s="1499"/>
      <c r="C73" s="1513"/>
      <c r="D73" s="1482" t="s">
        <v>97</v>
      </c>
      <c r="E73" s="1482" t="s">
        <v>30</v>
      </c>
      <c r="F73" s="1482" t="s">
        <v>31</v>
      </c>
      <c r="G73" s="1482" t="s">
        <v>32</v>
      </c>
      <c r="H73" s="1482" t="s">
        <v>33</v>
      </c>
      <c r="I73" s="1482" t="s">
        <v>34</v>
      </c>
      <c r="J73" s="1482" t="s">
        <v>98</v>
      </c>
      <c r="K73" s="1482" t="s">
        <v>39</v>
      </c>
      <c r="L73" s="1529"/>
      <c r="M73" s="1320"/>
      <c r="N73" s="1320"/>
      <c r="O73" s="1328"/>
      <c r="P73" s="1320"/>
      <c r="Q73" s="1320"/>
      <c r="R73" s="1328"/>
      <c r="S73" s="1320"/>
      <c r="T73" s="1320"/>
      <c r="U73" s="1320"/>
      <c r="V73" s="1320"/>
      <c r="W73" s="1328"/>
      <c r="X73" s="1320"/>
      <c r="Y73" s="1320"/>
      <c r="Z73" s="1328"/>
      <c r="AA73" s="1320"/>
      <c r="AB73" s="1320"/>
      <c r="AC73" s="1320"/>
      <c r="AD73" s="1320"/>
      <c r="AE73" s="1320"/>
      <c r="AF73" s="1320"/>
      <c r="AG73" s="1320"/>
      <c r="AH73" s="1325"/>
      <c r="AI73" s="1325"/>
      <c r="AJ73" s="1325"/>
      <c r="AK73" s="1325"/>
      <c r="AL73" s="1325"/>
      <c r="AM73" s="1325"/>
      <c r="AN73" s="1325"/>
      <c r="AO73" s="1325"/>
      <c r="AP73" s="1325"/>
      <c r="AQ73" s="1325"/>
      <c r="AR73" s="1325"/>
      <c r="AS73" s="1320"/>
      <c r="AT73" s="1320"/>
      <c r="AU73" s="1320"/>
      <c r="AV73" s="1320"/>
      <c r="BJ73" s="1320"/>
      <c r="BK73" s="1320"/>
      <c r="BL73" s="1320"/>
      <c r="BM73" s="1320"/>
      <c r="BN73" s="1320"/>
      <c r="BO73" s="1320"/>
      <c r="BP73" s="1320"/>
      <c r="BQ73" s="1320"/>
      <c r="BR73" s="1320"/>
      <c r="BS73" s="1320"/>
      <c r="BT73" s="1320"/>
      <c r="BU73" s="1320"/>
      <c r="BV73" s="1320"/>
      <c r="BW73" s="1320"/>
      <c r="BX73" s="1320"/>
      <c r="BY73" s="1320"/>
      <c r="BZ73" s="1320"/>
      <c r="CA73" s="1320"/>
      <c r="CB73" s="1320"/>
      <c r="CC73" s="1320"/>
      <c r="CD73" s="1320"/>
      <c r="CE73" s="1320"/>
      <c r="CF73" s="1320"/>
      <c r="DC73" s="1334"/>
      <c r="DD73" s="1334"/>
    </row>
    <row r="74" spans="1:108" s="1322" customFormat="1" ht="22.5" customHeight="1" x14ac:dyDescent="0.15">
      <c r="A74" s="1530" t="s">
        <v>110</v>
      </c>
      <c r="B74" s="1368" t="s">
        <v>99</v>
      </c>
      <c r="C74" s="1398">
        <f t="shared" ref="C74:C80" si="28">SUM(D74:I74)</f>
        <v>0</v>
      </c>
      <c r="D74" s="1386"/>
      <c r="E74" s="1386"/>
      <c r="F74" s="1386"/>
      <c r="G74" s="1386"/>
      <c r="H74" s="1386"/>
      <c r="I74" s="1386"/>
      <c r="J74" s="1386"/>
      <c r="K74" s="1386"/>
      <c r="L74" s="1386"/>
      <c r="M74" s="1383" t="str">
        <f>$BT74&amp;" "&amp;$BU74&amp;""&amp;$BV74&amp;""&amp;$BW74&amp;""</f>
        <v xml:space="preserve"> </v>
      </c>
      <c r="N74" s="1320"/>
      <c r="O74" s="1328"/>
      <c r="P74" s="1320"/>
      <c r="Q74" s="1320"/>
      <c r="R74" s="1328"/>
      <c r="S74" s="1320"/>
      <c r="T74" s="1320"/>
      <c r="U74" s="1320"/>
      <c r="V74" s="1320"/>
      <c r="W74" s="1328"/>
      <c r="X74" s="1320"/>
      <c r="Y74" s="1320"/>
      <c r="Z74" s="1328"/>
      <c r="AA74" s="1320"/>
      <c r="AB74" s="1320"/>
      <c r="AC74" s="1320"/>
      <c r="AD74" s="1320"/>
      <c r="AE74" s="1320"/>
      <c r="AF74" s="1320"/>
      <c r="AG74" s="1320"/>
      <c r="AH74" s="1325"/>
      <c r="AI74" s="1325"/>
      <c r="AJ74" s="1325"/>
      <c r="AK74" s="1325"/>
      <c r="AL74" s="1325"/>
      <c r="AM74" s="1325"/>
      <c r="AN74" s="1325"/>
      <c r="AO74" s="1325"/>
      <c r="AP74" s="1325"/>
      <c r="AQ74" s="1325"/>
      <c r="AR74" s="1325"/>
      <c r="AS74" s="1320"/>
      <c r="AT74" s="1320"/>
      <c r="AU74" s="1320"/>
      <c r="AV74" s="1320"/>
      <c r="BJ74" s="1320"/>
      <c r="BK74" s="1320"/>
      <c r="BL74" s="1320"/>
      <c r="BM74" s="1320"/>
      <c r="BN74" s="1320"/>
      <c r="BO74" s="1320"/>
      <c r="BP74" s="1320"/>
      <c r="BQ74" s="1320"/>
      <c r="BR74" s="1320"/>
      <c r="BS74" s="1320"/>
      <c r="BT74" s="1464" t="str">
        <f t="shared" ref="BT74:BT80" si="29">IF($C74&lt;&gt;($J74+$K74)," El número atenciones según sexo NO puede ser diferente al Total.","")</f>
        <v/>
      </c>
      <c r="BU74" s="1464" t="str">
        <f t="shared" ref="BU74:BU80" si="30">IF($C74=0,"",IF(($L74)="",IF($C74="",""," No olvide escribir la columna Beneficiarios."),""))</f>
        <v/>
      </c>
      <c r="BV74" s="1464" t="str">
        <f t="shared" ref="BV74:BV80" si="31">IF($C74&lt;($L74)," El número de Beneficiarios NO puede ser mayor que el Total.","")</f>
        <v/>
      </c>
      <c r="BW74" s="1464" t="str">
        <f>IF(C74+C76&lt;=B61,"","Las consultas por enfermera NO pueden ser mayor que el Total de consultas de sección B.")</f>
        <v/>
      </c>
      <c r="BX74" s="1320"/>
      <c r="BY74" s="1320"/>
      <c r="BZ74" s="1320"/>
      <c r="CA74" s="1320"/>
      <c r="CB74" s="1382">
        <f>IF($C74&lt;&gt;($J74+$K74),1,0)</f>
        <v>0</v>
      </c>
      <c r="CC74" s="1382">
        <f t="shared" ref="CC74:CC80" si="32">IF($C74&lt;($L74),1,0)</f>
        <v>0</v>
      </c>
      <c r="CD74" s="1382" t="str">
        <f>IF($C74=0,"",IF(($L74)="",IF($C74="","",1),0))</f>
        <v/>
      </c>
      <c r="CE74" s="1382">
        <f>IF(C74+C76&lt;=B61,0,1)</f>
        <v>0</v>
      </c>
      <c r="CF74" s="1320"/>
      <c r="DC74" s="1334"/>
      <c r="DD74" s="1334"/>
    </row>
    <row r="75" spans="1:108" s="1322" customFormat="1" ht="19.5" customHeight="1" x14ac:dyDescent="0.15">
      <c r="A75" s="1531"/>
      <c r="B75" s="1375" t="s">
        <v>100</v>
      </c>
      <c r="C75" s="1400">
        <f t="shared" si="28"/>
        <v>20</v>
      </c>
      <c r="D75" s="1389">
        <v>2</v>
      </c>
      <c r="E75" s="1389"/>
      <c r="F75" s="1389">
        <v>1</v>
      </c>
      <c r="G75" s="1389">
        <v>4</v>
      </c>
      <c r="H75" s="1389">
        <v>12</v>
      </c>
      <c r="I75" s="1389">
        <v>1</v>
      </c>
      <c r="J75" s="1389">
        <v>2</v>
      </c>
      <c r="K75" s="1389">
        <v>18</v>
      </c>
      <c r="L75" s="1389">
        <v>20</v>
      </c>
      <c r="M75" s="1468" t="str">
        <f>$BT75&amp;" "&amp;$BU75&amp;""&amp;$BV75&amp;""&amp;$BW75&amp;""</f>
        <v xml:space="preserve"> </v>
      </c>
      <c r="N75" s="1320"/>
      <c r="O75" s="1328"/>
      <c r="P75" s="1320"/>
      <c r="Q75" s="1320"/>
      <c r="R75" s="1328"/>
      <c r="S75" s="1320"/>
      <c r="T75" s="1320"/>
      <c r="U75" s="1320"/>
      <c r="V75" s="1320"/>
      <c r="W75" s="1328"/>
      <c r="X75" s="1320"/>
      <c r="Y75" s="1320"/>
      <c r="Z75" s="1328"/>
      <c r="AA75" s="1320"/>
      <c r="AB75" s="1320"/>
      <c r="AC75" s="1320"/>
      <c r="AD75" s="1320"/>
      <c r="AE75" s="1320"/>
      <c r="AF75" s="1320"/>
      <c r="AG75" s="1320"/>
      <c r="AH75" s="1325"/>
      <c r="AI75" s="1325"/>
      <c r="AJ75" s="1325"/>
      <c r="AK75" s="1325"/>
      <c r="AL75" s="1325"/>
      <c r="AM75" s="1325"/>
      <c r="AN75" s="1325"/>
      <c r="AO75" s="1325"/>
      <c r="AP75" s="1325"/>
      <c r="AQ75" s="1325"/>
      <c r="AR75" s="1325"/>
      <c r="AS75" s="1320"/>
      <c r="AT75" s="1320"/>
      <c r="AU75" s="1320"/>
      <c r="AV75" s="1320"/>
      <c r="BJ75" s="1320"/>
      <c r="BK75" s="1320"/>
      <c r="BL75" s="1320"/>
      <c r="BM75" s="1320"/>
      <c r="BN75" s="1320"/>
      <c r="BO75" s="1320"/>
      <c r="BP75" s="1320"/>
      <c r="BQ75" s="1320"/>
      <c r="BR75" s="1320"/>
      <c r="BS75" s="1320"/>
      <c r="BT75" s="1464" t="str">
        <f t="shared" si="29"/>
        <v/>
      </c>
      <c r="BU75" s="1464" t="str">
        <f t="shared" si="30"/>
        <v/>
      </c>
      <c r="BV75" s="1464" t="str">
        <f t="shared" si="31"/>
        <v/>
      </c>
      <c r="BW75" s="1464" t="str">
        <f>IF(C75+C77&lt;=B62,"","Las consultas por matrona NO pueden ser mayor que el Total de consultas de sección B.")</f>
        <v/>
      </c>
      <c r="BX75" s="1320"/>
      <c r="BY75" s="1320"/>
      <c r="BZ75" s="1320"/>
      <c r="CA75" s="1320"/>
      <c r="CB75" s="1382">
        <f t="shared" ref="CB75:CB80" si="33">IF($C75&lt;&gt;($J75+$K75),1,0)</f>
        <v>0</v>
      </c>
      <c r="CC75" s="1382">
        <f t="shared" si="32"/>
        <v>0</v>
      </c>
      <c r="CD75" s="1382">
        <f t="shared" ref="CD75:CD80" si="34">IF($C75=0,"",IF(($L75)="",IF($C75="","",1),0))</f>
        <v>0</v>
      </c>
      <c r="CE75" s="1382">
        <f>IF(C75+C77&lt;=B62,0,1)</f>
        <v>0</v>
      </c>
      <c r="CF75" s="1320"/>
      <c r="DC75" s="1334"/>
      <c r="DD75" s="1334"/>
    </row>
    <row r="76" spans="1:108" s="1322" customFormat="1" ht="15" customHeight="1" x14ac:dyDescent="0.15">
      <c r="A76" s="1524" t="s">
        <v>111</v>
      </c>
      <c r="B76" s="1368" t="s">
        <v>99</v>
      </c>
      <c r="C76" s="1398">
        <f t="shared" si="28"/>
        <v>20</v>
      </c>
      <c r="D76" s="1386"/>
      <c r="E76" s="1386"/>
      <c r="F76" s="1386"/>
      <c r="G76" s="1386">
        <v>4</v>
      </c>
      <c r="H76" s="1386">
        <v>16</v>
      </c>
      <c r="I76" s="1386"/>
      <c r="J76" s="1386">
        <v>12</v>
      </c>
      <c r="K76" s="1386">
        <v>8</v>
      </c>
      <c r="L76" s="1386">
        <v>20</v>
      </c>
      <c r="M76" s="1468" t="str">
        <f>$BT76&amp;" "&amp;$BU76&amp;""&amp;$BV76&amp;""&amp;$BW74&amp;""</f>
        <v xml:space="preserve"> </v>
      </c>
      <c r="N76" s="1320"/>
      <c r="O76" s="1328"/>
      <c r="P76" s="1320"/>
      <c r="Q76" s="1320"/>
      <c r="R76" s="1328"/>
      <c r="S76" s="1320"/>
      <c r="T76" s="1320"/>
      <c r="U76" s="1320"/>
      <c r="V76" s="1320"/>
      <c r="W76" s="1328"/>
      <c r="X76" s="1320"/>
      <c r="Y76" s="1320"/>
      <c r="Z76" s="1328"/>
      <c r="AA76" s="1320"/>
      <c r="AB76" s="1320"/>
      <c r="AC76" s="1320"/>
      <c r="AD76" s="1320"/>
      <c r="AE76" s="1320"/>
      <c r="AF76" s="1320"/>
      <c r="AG76" s="1320"/>
      <c r="AH76" s="1325"/>
      <c r="AI76" s="1325"/>
      <c r="AJ76" s="1325"/>
      <c r="AK76" s="1325"/>
      <c r="AL76" s="1325"/>
      <c r="AM76" s="1325"/>
      <c r="AN76" s="1325"/>
      <c r="AO76" s="1325"/>
      <c r="AP76" s="1325"/>
      <c r="AQ76" s="1325"/>
      <c r="AR76" s="1325"/>
      <c r="AS76" s="1320"/>
      <c r="AT76" s="1320"/>
      <c r="AU76" s="1320"/>
      <c r="AV76" s="1320"/>
      <c r="BJ76" s="1320"/>
      <c r="BK76" s="1320"/>
      <c r="BL76" s="1320"/>
      <c r="BM76" s="1320"/>
      <c r="BN76" s="1320"/>
      <c r="BO76" s="1320"/>
      <c r="BP76" s="1320"/>
      <c r="BQ76" s="1320"/>
      <c r="BR76" s="1320"/>
      <c r="BS76" s="1320"/>
      <c r="BT76" s="1464" t="str">
        <f t="shared" si="29"/>
        <v/>
      </c>
      <c r="BU76" s="1464" t="str">
        <f t="shared" si="30"/>
        <v/>
      </c>
      <c r="BV76" s="1464" t="str">
        <f t="shared" si="31"/>
        <v/>
      </c>
      <c r="BW76" s="1464" t="str">
        <f>IF(C78&lt;=B64,"","Las consultas por psicológo NO pueden ser mayor que el Total de consultas de sección B.")</f>
        <v/>
      </c>
      <c r="BX76" s="1320"/>
      <c r="BY76" s="1320"/>
      <c r="BZ76" s="1320"/>
      <c r="CA76" s="1320"/>
      <c r="CB76" s="1382">
        <f t="shared" si="33"/>
        <v>0</v>
      </c>
      <c r="CC76" s="1382">
        <f t="shared" si="32"/>
        <v>0</v>
      </c>
      <c r="CD76" s="1382">
        <f t="shared" si="34"/>
        <v>0</v>
      </c>
      <c r="CE76" s="1382">
        <f>IF(C78&lt;=B64,0,1)</f>
        <v>0</v>
      </c>
      <c r="CF76" s="1320"/>
      <c r="DC76" s="1334"/>
      <c r="DD76" s="1334"/>
    </row>
    <row r="77" spans="1:108" s="1322" customFormat="1" ht="15" customHeight="1" x14ac:dyDescent="0.15">
      <c r="A77" s="1525"/>
      <c r="B77" s="1369" t="s">
        <v>100</v>
      </c>
      <c r="C77" s="1399">
        <f t="shared" si="28"/>
        <v>0</v>
      </c>
      <c r="D77" s="1387"/>
      <c r="E77" s="1387"/>
      <c r="F77" s="1387"/>
      <c r="G77" s="1387"/>
      <c r="H77" s="1387"/>
      <c r="I77" s="1387"/>
      <c r="J77" s="1387"/>
      <c r="K77" s="1387"/>
      <c r="L77" s="1387"/>
      <c r="M77" s="1468" t="str">
        <f>$BT77&amp;" "&amp;$BU77&amp;""&amp;$BV77&amp;""&amp;$BW75&amp;""</f>
        <v xml:space="preserve"> </v>
      </c>
      <c r="N77" s="1320"/>
      <c r="O77" s="1328"/>
      <c r="P77" s="1320"/>
      <c r="Q77" s="1320"/>
      <c r="R77" s="1328"/>
      <c r="S77" s="1320"/>
      <c r="T77" s="1320"/>
      <c r="U77" s="1320"/>
      <c r="V77" s="1320"/>
      <c r="W77" s="1328"/>
      <c r="X77" s="1320"/>
      <c r="Y77" s="1320"/>
      <c r="Z77" s="1328"/>
      <c r="AA77" s="1320"/>
      <c r="AB77" s="1320"/>
      <c r="AC77" s="1320"/>
      <c r="AD77" s="1320"/>
      <c r="AE77" s="1320"/>
      <c r="AF77" s="1320"/>
      <c r="AG77" s="1320"/>
      <c r="AH77" s="1325"/>
      <c r="AI77" s="1325"/>
      <c r="AJ77" s="1325"/>
      <c r="AK77" s="1325"/>
      <c r="AL77" s="1325"/>
      <c r="AM77" s="1325"/>
      <c r="AN77" s="1325"/>
      <c r="AO77" s="1325"/>
      <c r="AP77" s="1325"/>
      <c r="AQ77" s="1325"/>
      <c r="AR77" s="1325"/>
      <c r="AS77" s="1320"/>
      <c r="AT77" s="1320"/>
      <c r="AU77" s="1320"/>
      <c r="AV77" s="1320"/>
      <c r="BJ77" s="1320"/>
      <c r="BK77" s="1320"/>
      <c r="BL77" s="1320"/>
      <c r="BM77" s="1320"/>
      <c r="BN77" s="1320"/>
      <c r="BO77" s="1320"/>
      <c r="BP77" s="1320"/>
      <c r="BQ77" s="1320"/>
      <c r="BR77" s="1320"/>
      <c r="BS77" s="1320"/>
      <c r="BT77" s="1464" t="str">
        <f t="shared" si="29"/>
        <v/>
      </c>
      <c r="BU77" s="1464" t="str">
        <f t="shared" si="30"/>
        <v/>
      </c>
      <c r="BV77" s="1464" t="str">
        <f t="shared" si="31"/>
        <v/>
      </c>
      <c r="BW77" s="1464" t="str">
        <f>IF(C79&lt;=L61,"","Los controles por enfermera NO pueden ser mayor que el Total de controles de sección B.")</f>
        <v/>
      </c>
      <c r="BX77" s="1320"/>
      <c r="BY77" s="1320"/>
      <c r="BZ77" s="1320"/>
      <c r="CA77" s="1320"/>
      <c r="CB77" s="1382">
        <f t="shared" si="33"/>
        <v>0</v>
      </c>
      <c r="CC77" s="1382">
        <f t="shared" si="32"/>
        <v>0</v>
      </c>
      <c r="CD77" s="1382" t="str">
        <f t="shared" si="34"/>
        <v/>
      </c>
      <c r="CE77" s="1382">
        <f>IF(C79&lt;=L61,0,1)</f>
        <v>0</v>
      </c>
      <c r="CF77" s="1320"/>
      <c r="DC77" s="1334"/>
      <c r="DD77" s="1334"/>
    </row>
    <row r="78" spans="1:108" s="1322" customFormat="1" ht="15" customHeight="1" x14ac:dyDescent="0.15">
      <c r="A78" s="1526"/>
      <c r="B78" s="1375" t="s">
        <v>112</v>
      </c>
      <c r="C78" s="1400">
        <f t="shared" si="28"/>
        <v>0</v>
      </c>
      <c r="D78" s="1389"/>
      <c r="E78" s="1389"/>
      <c r="F78" s="1389"/>
      <c r="G78" s="1389"/>
      <c r="H78" s="1389"/>
      <c r="I78" s="1389"/>
      <c r="J78" s="1389"/>
      <c r="K78" s="1389"/>
      <c r="L78" s="1389"/>
      <c r="M78" s="1468" t="str">
        <f>$BT78&amp;" "&amp;$BU78&amp;""&amp;$BV78&amp;""&amp;$BW76&amp;""</f>
        <v xml:space="preserve"> </v>
      </c>
      <c r="N78" s="1320"/>
      <c r="O78" s="1328"/>
      <c r="P78" s="1320"/>
      <c r="Q78" s="1320"/>
      <c r="R78" s="1328"/>
      <c r="S78" s="1320"/>
      <c r="T78" s="1320"/>
      <c r="U78" s="1320"/>
      <c r="V78" s="1320"/>
      <c r="W78" s="1328"/>
      <c r="X78" s="1320"/>
      <c r="Y78" s="1320"/>
      <c r="Z78" s="1328"/>
      <c r="AA78" s="1320"/>
      <c r="AB78" s="1320"/>
      <c r="AC78" s="1320"/>
      <c r="AD78" s="1320"/>
      <c r="AE78" s="1320"/>
      <c r="AF78" s="1320"/>
      <c r="AG78" s="1320"/>
      <c r="AH78" s="1325"/>
      <c r="AI78" s="1325"/>
      <c r="AJ78" s="1325"/>
      <c r="AK78" s="1325"/>
      <c r="AL78" s="1325"/>
      <c r="AM78" s="1325"/>
      <c r="AN78" s="1325"/>
      <c r="AO78" s="1325"/>
      <c r="AP78" s="1325"/>
      <c r="AQ78" s="1325"/>
      <c r="AR78" s="1325"/>
      <c r="AS78" s="1320"/>
      <c r="AT78" s="1320"/>
      <c r="AU78" s="1320"/>
      <c r="AV78" s="1320"/>
      <c r="BJ78" s="1320"/>
      <c r="BK78" s="1320"/>
      <c r="BL78" s="1320"/>
      <c r="BM78" s="1320"/>
      <c r="BN78" s="1320"/>
      <c r="BO78" s="1320"/>
      <c r="BP78" s="1320"/>
      <c r="BQ78" s="1320"/>
      <c r="BR78" s="1320"/>
      <c r="BS78" s="1320"/>
      <c r="BT78" s="1464" t="str">
        <f t="shared" si="29"/>
        <v/>
      </c>
      <c r="BU78" s="1464" t="str">
        <f t="shared" si="30"/>
        <v/>
      </c>
      <c r="BV78" s="1464" t="str">
        <f t="shared" si="31"/>
        <v/>
      </c>
      <c r="BW78" s="1464" t="str">
        <f>IF($C80&lt;=$L62,"","Los controles por matrona NO pueden ser mayor que el Total de controles de sección B.")</f>
        <v/>
      </c>
      <c r="BX78" s="1320"/>
      <c r="BY78" s="1320"/>
      <c r="BZ78" s="1320"/>
      <c r="CA78" s="1320"/>
      <c r="CB78" s="1382">
        <f t="shared" si="33"/>
        <v>0</v>
      </c>
      <c r="CC78" s="1382">
        <f t="shared" si="32"/>
        <v>0</v>
      </c>
      <c r="CD78" s="1382" t="str">
        <f t="shared" si="34"/>
        <v/>
      </c>
      <c r="CE78" s="1382">
        <f>IF(C80&lt;=L62,0,1)</f>
        <v>0</v>
      </c>
      <c r="CF78" s="1320"/>
      <c r="DC78" s="1334"/>
      <c r="DD78" s="1334"/>
    </row>
    <row r="79" spans="1:108" s="1322" customFormat="1" ht="21" customHeight="1" x14ac:dyDescent="0.15">
      <c r="A79" s="1494" t="s">
        <v>113</v>
      </c>
      <c r="B79" s="1368" t="s">
        <v>99</v>
      </c>
      <c r="C79" s="1398">
        <f t="shared" si="28"/>
        <v>0</v>
      </c>
      <c r="D79" s="1386"/>
      <c r="E79" s="1386"/>
      <c r="F79" s="1386"/>
      <c r="G79" s="1386"/>
      <c r="H79" s="1386"/>
      <c r="I79" s="1386"/>
      <c r="J79" s="1386"/>
      <c r="K79" s="1386"/>
      <c r="L79" s="1386"/>
      <c r="M79" s="1468" t="str">
        <f>$BT79&amp;" "&amp;$BU79&amp;""&amp;$BV79&amp;""&amp;$BW77&amp;""</f>
        <v xml:space="preserve"> </v>
      </c>
      <c r="N79" s="1320"/>
      <c r="O79" s="1328"/>
      <c r="P79" s="1320"/>
      <c r="Q79" s="1320"/>
      <c r="R79" s="1328"/>
      <c r="S79" s="1320"/>
      <c r="T79" s="1320"/>
      <c r="U79" s="1320"/>
      <c r="V79" s="1320"/>
      <c r="W79" s="1328"/>
      <c r="X79" s="1320"/>
      <c r="Y79" s="1320"/>
      <c r="Z79" s="1328"/>
      <c r="AA79" s="1320"/>
      <c r="AB79" s="1320"/>
      <c r="AC79" s="1320"/>
      <c r="AD79" s="1320"/>
      <c r="AE79" s="1320"/>
      <c r="AF79" s="1320"/>
      <c r="AG79" s="1320"/>
      <c r="AH79" s="1325"/>
      <c r="AI79" s="1325"/>
      <c r="AJ79" s="1325"/>
      <c r="AK79" s="1325"/>
      <c r="AL79" s="1325"/>
      <c r="AM79" s="1325"/>
      <c r="AN79" s="1325"/>
      <c r="AO79" s="1325"/>
      <c r="AP79" s="1325"/>
      <c r="AQ79" s="1325"/>
      <c r="AR79" s="1325"/>
      <c r="AS79" s="1320"/>
      <c r="AT79" s="1320"/>
      <c r="AU79" s="1320"/>
      <c r="AV79" s="1320"/>
      <c r="BJ79" s="1320"/>
      <c r="BK79" s="1320"/>
      <c r="BL79" s="1320"/>
      <c r="BM79" s="1320"/>
      <c r="BN79" s="1320"/>
      <c r="BO79" s="1320"/>
      <c r="BP79" s="1320"/>
      <c r="BQ79" s="1320"/>
      <c r="BR79" s="1320"/>
      <c r="BS79" s="1320"/>
      <c r="BT79" s="1464" t="str">
        <f t="shared" si="29"/>
        <v/>
      </c>
      <c r="BU79" s="1464" t="str">
        <f t="shared" si="30"/>
        <v/>
      </c>
      <c r="BV79" s="1464" t="str">
        <f t="shared" si="31"/>
        <v/>
      </c>
      <c r="BX79" s="1320"/>
      <c r="BY79" s="1320"/>
      <c r="BZ79" s="1320"/>
      <c r="CA79" s="1320"/>
      <c r="CB79" s="1382">
        <f t="shared" si="33"/>
        <v>0</v>
      </c>
      <c r="CC79" s="1382">
        <f t="shared" si="32"/>
        <v>0</v>
      </c>
      <c r="CD79" s="1382" t="str">
        <f t="shared" si="34"/>
        <v/>
      </c>
      <c r="CE79" s="1320"/>
      <c r="CF79" s="1320"/>
      <c r="DC79" s="1334"/>
      <c r="DD79" s="1334"/>
    </row>
    <row r="80" spans="1:108" s="1322" customFormat="1" ht="21" customHeight="1" x14ac:dyDescent="0.15">
      <c r="A80" s="1496"/>
      <c r="B80" s="1375" t="s">
        <v>100</v>
      </c>
      <c r="C80" s="1400">
        <f t="shared" si="28"/>
        <v>14</v>
      </c>
      <c r="D80" s="1426"/>
      <c r="E80" s="1426"/>
      <c r="F80" s="1426"/>
      <c r="G80" s="1426">
        <v>4</v>
      </c>
      <c r="H80" s="1426">
        <v>10</v>
      </c>
      <c r="I80" s="1426"/>
      <c r="J80" s="1426">
        <v>1</v>
      </c>
      <c r="K80" s="1426">
        <v>13</v>
      </c>
      <c r="L80" s="1426">
        <v>14</v>
      </c>
      <c r="M80" s="1468" t="str">
        <f>$BT80&amp;" "&amp;$BU80&amp;""&amp;$BV80&amp;""&amp;$BW78&amp;""</f>
        <v xml:space="preserve"> </v>
      </c>
      <c r="N80" s="1320"/>
      <c r="O80" s="1328"/>
      <c r="P80" s="1320"/>
      <c r="Q80" s="1320"/>
      <c r="R80" s="1328"/>
      <c r="S80" s="1320"/>
      <c r="T80" s="1320"/>
      <c r="U80" s="1320"/>
      <c r="V80" s="1320"/>
      <c r="W80" s="1328"/>
      <c r="X80" s="1320"/>
      <c r="Y80" s="1320"/>
      <c r="Z80" s="1328"/>
      <c r="AA80" s="1320"/>
      <c r="AB80" s="1320"/>
      <c r="AC80" s="1320"/>
      <c r="AD80" s="1320"/>
      <c r="AE80" s="1320"/>
      <c r="AF80" s="1320"/>
      <c r="AG80" s="1320"/>
      <c r="AH80" s="1325"/>
      <c r="AI80" s="1325"/>
      <c r="AJ80" s="1325"/>
      <c r="AK80" s="1325"/>
      <c r="AL80" s="1325"/>
      <c r="AM80" s="1325"/>
      <c r="AN80" s="1325"/>
      <c r="AO80" s="1325"/>
      <c r="AP80" s="1325"/>
      <c r="AQ80" s="1325"/>
      <c r="AR80" s="1325"/>
      <c r="AS80" s="1320"/>
      <c r="AT80" s="1320"/>
      <c r="AU80" s="1320"/>
      <c r="AV80" s="1320"/>
      <c r="BJ80" s="1320"/>
      <c r="BK80" s="1320"/>
      <c r="BL80" s="1320"/>
      <c r="BM80" s="1320"/>
      <c r="BN80" s="1320"/>
      <c r="BO80" s="1320"/>
      <c r="BP80" s="1320"/>
      <c r="BQ80" s="1320"/>
      <c r="BR80" s="1320"/>
      <c r="BS80" s="1320"/>
      <c r="BT80" s="1464" t="str">
        <f t="shared" si="29"/>
        <v/>
      </c>
      <c r="BU80" s="1464" t="str">
        <f t="shared" si="30"/>
        <v/>
      </c>
      <c r="BV80" s="1464" t="str">
        <f t="shared" si="31"/>
        <v/>
      </c>
      <c r="BX80" s="1320"/>
      <c r="BY80" s="1320"/>
      <c r="BZ80" s="1320"/>
      <c r="CA80" s="1320"/>
      <c r="CB80" s="1382">
        <f t="shared" si="33"/>
        <v>0</v>
      </c>
      <c r="CC80" s="1382">
        <f t="shared" si="32"/>
        <v>0</v>
      </c>
      <c r="CD80" s="1382">
        <f t="shared" si="34"/>
        <v>0</v>
      </c>
      <c r="CE80" s="1320"/>
      <c r="CF80" s="1320"/>
      <c r="DC80" s="1334"/>
      <c r="DD80" s="1334"/>
    </row>
    <row r="81" spans="1:108" s="1320" customFormat="1" ht="30" customHeight="1" x14ac:dyDescent="0.2">
      <c r="A81" s="1384" t="s">
        <v>114</v>
      </c>
      <c r="B81" s="1321"/>
      <c r="C81" s="1321"/>
      <c r="D81" s="1321"/>
      <c r="E81" s="1321"/>
      <c r="F81" s="1321"/>
      <c r="G81" s="1321"/>
      <c r="H81" s="1321"/>
      <c r="I81" s="1321"/>
      <c r="J81" s="1321"/>
      <c r="AC81" s="1328"/>
      <c r="AF81" s="1328"/>
      <c r="AI81" s="1328"/>
      <c r="AL81" s="1328"/>
      <c r="AM81" s="1328"/>
      <c r="AN81" s="1328"/>
      <c r="CC81" s="1320">
        <f>IF(C74+C76&lt;=B61,0,1)</f>
        <v>0</v>
      </c>
      <c r="DC81" s="1325"/>
      <c r="DD81" s="1325"/>
    </row>
    <row r="82" spans="1:108" s="1322" customFormat="1" ht="57" customHeight="1" x14ac:dyDescent="0.15">
      <c r="A82" s="1481" t="s">
        <v>115</v>
      </c>
      <c r="B82" s="1376" t="s">
        <v>116</v>
      </c>
      <c r="C82" s="1328"/>
      <c r="D82" s="1328"/>
      <c r="E82" s="1328"/>
      <c r="F82" s="1320"/>
      <c r="G82" s="1320"/>
      <c r="H82" s="1320"/>
      <c r="I82" s="1320"/>
      <c r="J82" s="1320"/>
      <c r="K82" s="1320"/>
      <c r="L82" s="1320"/>
      <c r="M82" s="1320"/>
      <c r="N82" s="1320"/>
      <c r="O82" s="1320"/>
      <c r="P82" s="1320"/>
      <c r="Q82" s="1320"/>
      <c r="R82" s="1320"/>
      <c r="S82" s="1320"/>
      <c r="T82" s="1320"/>
      <c r="U82" s="1320"/>
      <c r="V82" s="1320"/>
      <c r="W82" s="1320"/>
      <c r="X82" s="1328"/>
      <c r="Y82" s="1320"/>
      <c r="Z82" s="1320"/>
      <c r="AA82" s="1328"/>
      <c r="AB82" s="1320"/>
      <c r="AC82" s="1320"/>
      <c r="AD82" s="1328"/>
      <c r="AE82" s="1320"/>
      <c r="AF82" s="1320"/>
      <c r="AG82" s="1328"/>
      <c r="AH82" s="1320"/>
      <c r="AI82" s="1320"/>
      <c r="AJ82" s="1320"/>
      <c r="AK82" s="1320"/>
      <c r="AL82" s="1320"/>
      <c r="AM82" s="1320"/>
      <c r="AN82" s="1320"/>
      <c r="AO82" s="1320"/>
      <c r="AP82" s="1320"/>
      <c r="AQ82" s="1320"/>
      <c r="AR82" s="1320"/>
      <c r="AS82" s="1320"/>
      <c r="AT82" s="1320"/>
      <c r="AU82" s="1320"/>
      <c r="AV82" s="1320"/>
      <c r="BJ82" s="1320"/>
      <c r="BK82" s="1320"/>
      <c r="BL82" s="1320"/>
      <c r="BM82" s="1320"/>
      <c r="BN82" s="1320"/>
      <c r="BO82" s="1320"/>
      <c r="BP82" s="1320"/>
      <c r="BQ82" s="1320"/>
      <c r="BR82" s="1320"/>
      <c r="BS82" s="1320"/>
      <c r="BT82" s="1320"/>
      <c r="BU82" s="1320"/>
      <c r="BV82" s="1320"/>
      <c r="BW82" s="1320"/>
      <c r="BX82" s="1320"/>
      <c r="BY82" s="1320"/>
      <c r="BZ82" s="1320"/>
      <c r="CA82" s="1320"/>
      <c r="CB82" s="1320">
        <f>IF(C75+C77&lt;=B62,0,1)</f>
        <v>0</v>
      </c>
      <c r="CC82" s="1320"/>
      <c r="CD82" s="1320"/>
      <c r="CE82" s="1320"/>
      <c r="CF82" s="1320"/>
      <c r="DA82" s="1334"/>
      <c r="DB82" s="1334"/>
    </row>
    <row r="83" spans="1:108" s="1322" customFormat="1" ht="15" customHeight="1" x14ac:dyDescent="0.15">
      <c r="A83" s="1368" t="s">
        <v>117</v>
      </c>
      <c r="B83" s="1424"/>
      <c r="C83" s="1466" t="str">
        <f>$BT83</f>
        <v/>
      </c>
      <c r="D83" s="1320"/>
      <c r="E83" s="1320"/>
      <c r="F83" s="1320"/>
      <c r="G83" s="1320"/>
      <c r="H83" s="1320"/>
      <c r="I83" s="1320"/>
      <c r="J83" s="1320"/>
      <c r="K83" s="1320"/>
      <c r="L83" s="1320"/>
      <c r="M83" s="1320"/>
      <c r="N83" s="1320"/>
      <c r="O83" s="1320"/>
      <c r="P83" s="1320"/>
      <c r="Q83" s="1320"/>
      <c r="R83" s="1320"/>
      <c r="S83" s="1320"/>
      <c r="T83" s="1320"/>
      <c r="U83" s="1320"/>
      <c r="V83" s="1320"/>
      <c r="W83" s="1320"/>
      <c r="X83" s="1328"/>
      <c r="Y83" s="1320"/>
      <c r="Z83" s="1320"/>
      <c r="AA83" s="1328"/>
      <c r="AB83" s="1320"/>
      <c r="AC83" s="1320"/>
      <c r="AD83" s="1328"/>
      <c r="AE83" s="1320"/>
      <c r="AF83" s="1320"/>
      <c r="AG83" s="1328"/>
      <c r="AH83" s="1320"/>
      <c r="AI83" s="1320"/>
      <c r="AJ83" s="1320"/>
      <c r="AK83" s="1320"/>
      <c r="AL83" s="1320"/>
      <c r="AM83" s="1320"/>
      <c r="AN83" s="1320"/>
      <c r="AO83" s="1320"/>
      <c r="AP83" s="1320"/>
      <c r="AQ83" s="1320"/>
      <c r="AR83" s="1320"/>
      <c r="AS83" s="1320"/>
      <c r="AT83" s="1320"/>
      <c r="AU83" s="1320"/>
      <c r="AV83" s="1320"/>
      <c r="BJ83" s="1320"/>
      <c r="BK83" s="1320"/>
      <c r="BL83" s="1320"/>
      <c r="BM83" s="1320"/>
      <c r="BN83" s="1320"/>
      <c r="BO83" s="1320"/>
      <c r="BP83" s="1320"/>
      <c r="BQ83" s="1320"/>
      <c r="BR83" s="1320"/>
      <c r="BS83" s="1320"/>
      <c r="BT83" s="1342" t="str">
        <f>IF(AND(($B83&lt;&gt;0),$AK50+$AK51=0),"No olvidar que estas consultas resueltas deben estar incluidas en Sección A.4","")</f>
        <v/>
      </c>
      <c r="BV83" s="1320"/>
      <c r="BW83" s="1320"/>
      <c r="BX83" s="1320"/>
      <c r="BY83" s="1320"/>
      <c r="BZ83" s="1320"/>
      <c r="CA83" s="1320"/>
      <c r="CB83" s="1382">
        <f>IF(AND($AK50+$AK51&lt;&gt;0,($B83="")),1,0)</f>
        <v>0</v>
      </c>
      <c r="CC83" s="1320"/>
      <c r="CD83" s="1320"/>
      <c r="CE83" s="1320"/>
      <c r="CF83" s="1320"/>
      <c r="DA83" s="1334"/>
      <c r="DB83" s="1334"/>
    </row>
    <row r="84" spans="1:108" s="1322" customFormat="1" ht="15" customHeight="1" x14ac:dyDescent="0.15">
      <c r="A84" s="1375" t="s">
        <v>86</v>
      </c>
      <c r="B84" s="1385"/>
      <c r="C84" s="1466" t="str">
        <f>$BT84</f>
        <v/>
      </c>
      <c r="D84" s="1320"/>
      <c r="E84" s="1320"/>
      <c r="F84" s="1320"/>
      <c r="G84" s="1320"/>
      <c r="H84" s="1320"/>
      <c r="I84" s="1320"/>
      <c r="J84" s="1320"/>
      <c r="K84" s="1320"/>
      <c r="L84" s="1320"/>
      <c r="M84" s="1320"/>
      <c r="N84" s="1320"/>
      <c r="O84" s="1320"/>
      <c r="P84" s="1320"/>
      <c r="Q84" s="1320"/>
      <c r="R84" s="1320"/>
      <c r="S84" s="1320"/>
      <c r="T84" s="1320"/>
      <c r="U84" s="1320"/>
      <c r="V84" s="1320"/>
      <c r="W84" s="1320"/>
      <c r="X84" s="1328"/>
      <c r="Y84" s="1320"/>
      <c r="Z84" s="1320"/>
      <c r="AA84" s="1328"/>
      <c r="AB84" s="1320"/>
      <c r="AC84" s="1320"/>
      <c r="AD84" s="1328"/>
      <c r="AE84" s="1320"/>
      <c r="AF84" s="1320"/>
      <c r="AG84" s="1328"/>
      <c r="AH84" s="1320"/>
      <c r="AI84" s="1320"/>
      <c r="AJ84" s="1320"/>
      <c r="AK84" s="1320"/>
      <c r="AL84" s="1320"/>
      <c r="AM84" s="1320"/>
      <c r="AN84" s="1320"/>
      <c r="AO84" s="1320"/>
      <c r="AP84" s="1320"/>
      <c r="AQ84" s="1320"/>
      <c r="AR84" s="1320"/>
      <c r="AS84" s="1320"/>
      <c r="AT84" s="1320"/>
      <c r="AU84" s="1320"/>
      <c r="AV84" s="1320"/>
      <c r="BJ84" s="1320"/>
      <c r="BK84" s="1320"/>
      <c r="BL84" s="1320"/>
      <c r="BM84" s="1320"/>
      <c r="BN84" s="1320"/>
      <c r="BO84" s="1320"/>
      <c r="BP84" s="1320"/>
      <c r="BQ84" s="1320"/>
      <c r="BR84" s="1320"/>
      <c r="BS84" s="1320"/>
      <c r="BT84" s="1342" t="str">
        <f>IF(AND(($B84&lt;&gt;0),$AK52=0),"No olvidar que estas consultas resueltas deben estar incluidas en Sección A.4","")</f>
        <v/>
      </c>
      <c r="BV84" s="1320"/>
      <c r="BW84" s="1320"/>
      <c r="BX84" s="1320"/>
      <c r="BY84" s="1320"/>
      <c r="BZ84" s="1320"/>
      <c r="CA84" s="1320"/>
      <c r="CB84" s="1382">
        <f>IF(AND($AK52&lt;&gt;0,($B84="")),1,0)</f>
        <v>0</v>
      </c>
      <c r="CC84" s="1320"/>
      <c r="CD84" s="1320"/>
      <c r="CE84" s="1320"/>
      <c r="CF84" s="1320"/>
      <c r="DA84" s="1334"/>
      <c r="DB84" s="1334"/>
    </row>
    <row r="85" spans="1:108" s="1320" customFormat="1" ht="30" customHeight="1" x14ac:dyDescent="0.2">
      <c r="A85" s="1352" t="s">
        <v>118</v>
      </c>
      <c r="B85" s="1353"/>
      <c r="C85" s="1353"/>
      <c r="D85" s="1353"/>
      <c r="E85" s="1335"/>
      <c r="F85" s="1335"/>
      <c r="Z85" s="1328"/>
      <c r="AC85" s="1328"/>
      <c r="AF85" s="1328"/>
      <c r="AI85" s="1328"/>
      <c r="AR85" s="1325"/>
      <c r="CC85" s="1322"/>
      <c r="DC85" s="1325"/>
      <c r="DD85" s="1325"/>
    </row>
    <row r="86" spans="1:108" s="1322" customFormat="1" ht="52.5" x14ac:dyDescent="0.15">
      <c r="A86" s="1488" t="s">
        <v>119</v>
      </c>
      <c r="B86" s="1522"/>
      <c r="C86" s="1354" t="s">
        <v>120</v>
      </c>
      <c r="D86" s="1354" t="s">
        <v>121</v>
      </c>
      <c r="E86" s="1354" t="s">
        <v>122</v>
      </c>
      <c r="F86" s="1336"/>
      <c r="G86" s="1320"/>
      <c r="H86" s="1320"/>
      <c r="I86" s="1320"/>
      <c r="J86" s="1320"/>
      <c r="K86" s="1320"/>
      <c r="L86" s="1320"/>
      <c r="M86" s="1320"/>
      <c r="N86" s="1320"/>
      <c r="O86" s="1320"/>
      <c r="P86" s="1320"/>
      <c r="Q86" s="1320"/>
      <c r="R86" s="1320"/>
      <c r="S86" s="1320"/>
      <c r="T86" s="1320"/>
      <c r="U86" s="1320"/>
      <c r="V86" s="1320"/>
      <c r="W86" s="1320"/>
      <c r="X86" s="1320"/>
      <c r="Y86" s="1320"/>
      <c r="Z86" s="1328"/>
      <c r="AA86" s="1320"/>
      <c r="AB86" s="1320"/>
      <c r="AC86" s="1328"/>
      <c r="AD86" s="1320"/>
      <c r="AE86" s="1320"/>
      <c r="AF86" s="1328"/>
      <c r="AG86" s="1320"/>
      <c r="AH86" s="1320"/>
      <c r="AI86" s="1328"/>
      <c r="AJ86" s="1320"/>
      <c r="AK86" s="1320"/>
      <c r="AL86" s="1320"/>
      <c r="AM86" s="1320"/>
      <c r="AN86" s="1320"/>
      <c r="AO86" s="1320"/>
      <c r="AP86" s="1320"/>
      <c r="AQ86" s="1320"/>
      <c r="AR86" s="1325"/>
      <c r="AS86" s="1320"/>
      <c r="AT86" s="1320"/>
      <c r="AU86" s="1320"/>
      <c r="AV86" s="1320"/>
      <c r="BJ86" s="1320"/>
      <c r="BK86" s="1320"/>
      <c r="BL86" s="1320"/>
      <c r="BM86" s="1320"/>
      <c r="BN86" s="1320"/>
      <c r="BO86" s="1320"/>
      <c r="BP86" s="1320"/>
      <c r="BQ86" s="1320"/>
      <c r="BR86" s="1320"/>
      <c r="BS86" s="1320"/>
      <c r="BT86" s="1320"/>
      <c r="BU86" s="1320"/>
      <c r="BV86" s="1320"/>
      <c r="BW86" s="1320"/>
      <c r="BX86" s="1320"/>
      <c r="BY86" s="1320"/>
      <c r="BZ86" s="1320"/>
      <c r="CA86" s="1320"/>
      <c r="CB86" s="1320"/>
      <c r="CC86" s="1320"/>
      <c r="CD86" s="1320"/>
      <c r="CE86" s="1320"/>
      <c r="CF86" s="1320"/>
      <c r="DC86" s="1334"/>
      <c r="DD86" s="1334"/>
    </row>
    <row r="87" spans="1:108" s="1322" customFormat="1" ht="15" customHeight="1" x14ac:dyDescent="0.15">
      <c r="A87" s="1523" t="s">
        <v>123</v>
      </c>
      <c r="B87" s="1523"/>
      <c r="C87" s="1386"/>
      <c r="D87" s="1386"/>
      <c r="E87" s="1386"/>
      <c r="F87" s="1336"/>
      <c r="G87" s="1320"/>
      <c r="H87" s="1320"/>
      <c r="I87" s="1320"/>
      <c r="J87" s="1320"/>
      <c r="K87" s="1320"/>
      <c r="L87" s="1320"/>
      <c r="M87" s="1320"/>
      <c r="N87" s="1320"/>
      <c r="O87" s="1320"/>
      <c r="P87" s="1320"/>
      <c r="Q87" s="1320"/>
      <c r="R87" s="1320"/>
      <c r="S87" s="1320"/>
      <c r="T87" s="1320"/>
      <c r="U87" s="1320"/>
      <c r="V87" s="1320"/>
      <c r="W87" s="1320"/>
      <c r="X87" s="1320"/>
      <c r="Y87" s="1320"/>
      <c r="Z87" s="1320"/>
      <c r="AA87" s="1320"/>
      <c r="AB87" s="1320"/>
      <c r="AC87" s="1328"/>
      <c r="AD87" s="1320"/>
      <c r="AE87" s="1320"/>
      <c r="AF87" s="1328"/>
      <c r="AG87" s="1320"/>
      <c r="AH87" s="1320"/>
      <c r="AI87" s="1328"/>
      <c r="AJ87" s="1320"/>
      <c r="AK87" s="1320"/>
      <c r="AL87" s="1328"/>
      <c r="AM87" s="1328"/>
      <c r="AN87" s="1328"/>
      <c r="AO87" s="1320"/>
      <c r="AP87" s="1320"/>
      <c r="AQ87" s="1320"/>
      <c r="AR87" s="1320"/>
      <c r="AS87" s="1320"/>
      <c r="AT87" s="1320"/>
      <c r="AU87" s="1320"/>
      <c r="AV87" s="1320"/>
      <c r="BJ87" s="1320"/>
      <c r="BK87" s="1320"/>
      <c r="BL87" s="1320"/>
      <c r="BM87" s="1320"/>
      <c r="BN87" s="1320"/>
      <c r="BO87" s="1320"/>
      <c r="BP87" s="1320"/>
      <c r="BQ87" s="1320"/>
      <c r="BR87" s="1320"/>
      <c r="BS87" s="1320"/>
      <c r="BT87" s="1320"/>
      <c r="BU87" s="1320"/>
      <c r="BV87" s="1320"/>
      <c r="BW87" s="1320"/>
      <c r="BX87" s="1320"/>
      <c r="BY87" s="1320"/>
      <c r="BZ87" s="1320"/>
      <c r="CA87" s="1320"/>
      <c r="CB87" s="1320"/>
      <c r="CC87" s="1320"/>
      <c r="CD87" s="1320"/>
      <c r="CE87" s="1320"/>
      <c r="CF87" s="1320"/>
      <c r="DC87" s="1334"/>
      <c r="DD87" s="1334"/>
    </row>
    <row r="88" spans="1:108" s="1322" customFormat="1" ht="15" customHeight="1" x14ac:dyDescent="0.15">
      <c r="A88" s="1520" t="s">
        <v>124</v>
      </c>
      <c r="B88" s="1520"/>
      <c r="C88" s="1387"/>
      <c r="D88" s="1387"/>
      <c r="E88" s="1387"/>
      <c r="F88" s="1320"/>
      <c r="G88" s="1320"/>
      <c r="H88" s="1320"/>
      <c r="I88" s="1320"/>
      <c r="J88" s="1320"/>
      <c r="K88" s="1320"/>
      <c r="L88" s="1320"/>
      <c r="M88" s="1320"/>
      <c r="N88" s="1320"/>
      <c r="O88" s="1320"/>
      <c r="P88" s="1320"/>
      <c r="Q88" s="1320"/>
      <c r="R88" s="1320"/>
      <c r="S88" s="1320"/>
      <c r="T88" s="1320"/>
      <c r="U88" s="1320"/>
      <c r="V88" s="1320"/>
      <c r="W88" s="1320"/>
      <c r="X88" s="1320"/>
      <c r="Y88" s="1320"/>
      <c r="Z88" s="1320"/>
      <c r="AA88" s="1320"/>
      <c r="AB88" s="1320"/>
      <c r="AC88" s="1328"/>
      <c r="AD88" s="1320"/>
      <c r="AE88" s="1320"/>
      <c r="AF88" s="1328"/>
      <c r="AG88" s="1320"/>
      <c r="AH88" s="1320"/>
      <c r="AI88" s="1328"/>
      <c r="AJ88" s="1320"/>
      <c r="AK88" s="1320"/>
      <c r="AL88" s="1328"/>
      <c r="AM88" s="1328"/>
      <c r="AN88" s="1328"/>
      <c r="AO88" s="1320"/>
      <c r="AP88" s="1320"/>
      <c r="AQ88" s="1320"/>
      <c r="AR88" s="1320"/>
      <c r="AS88" s="1320"/>
      <c r="AT88" s="1320"/>
      <c r="AU88" s="1320"/>
      <c r="AV88" s="1320"/>
      <c r="BJ88" s="1320"/>
      <c r="BK88" s="1320"/>
      <c r="BL88" s="1320"/>
      <c r="BM88" s="1320"/>
      <c r="BN88" s="1320"/>
      <c r="BO88" s="1320"/>
      <c r="BP88" s="1320"/>
      <c r="BQ88" s="1320"/>
      <c r="BR88" s="1320"/>
      <c r="BS88" s="1320"/>
      <c r="BT88" s="1320"/>
      <c r="BU88" s="1320"/>
      <c r="BV88" s="1320"/>
      <c r="BW88" s="1320"/>
      <c r="BX88" s="1320"/>
      <c r="BY88" s="1320"/>
      <c r="BZ88" s="1320"/>
      <c r="CA88" s="1320"/>
      <c r="CB88" s="1320"/>
      <c r="CC88" s="1320"/>
      <c r="CD88" s="1320"/>
      <c r="CE88" s="1320"/>
      <c r="CF88" s="1320"/>
      <c r="DC88" s="1334"/>
      <c r="DD88" s="1334"/>
    </row>
    <row r="89" spans="1:108" s="1322" customFormat="1" ht="15" customHeight="1" x14ac:dyDescent="0.15">
      <c r="A89" s="1520" t="s">
        <v>125</v>
      </c>
      <c r="B89" s="1520"/>
      <c r="C89" s="1387"/>
      <c r="D89" s="1387"/>
      <c r="E89" s="1387"/>
      <c r="F89" s="1320"/>
      <c r="G89" s="1320"/>
      <c r="H89" s="1320"/>
      <c r="I89" s="1320"/>
      <c r="J89" s="1320"/>
      <c r="K89" s="1320"/>
      <c r="L89" s="1320"/>
      <c r="M89" s="1320"/>
      <c r="N89" s="1320"/>
      <c r="O89" s="1320"/>
      <c r="P89" s="1320"/>
      <c r="Q89" s="1320"/>
      <c r="R89" s="1320"/>
      <c r="S89" s="1320"/>
      <c r="T89" s="1320"/>
      <c r="U89" s="1320"/>
      <c r="V89" s="1320"/>
      <c r="W89" s="1320"/>
      <c r="X89" s="1320"/>
      <c r="Y89" s="1320"/>
      <c r="Z89" s="1320"/>
      <c r="AA89" s="1320"/>
      <c r="AB89" s="1320"/>
      <c r="AC89" s="1328"/>
      <c r="AD89" s="1320"/>
      <c r="AE89" s="1320"/>
      <c r="AF89" s="1328"/>
      <c r="AG89" s="1320"/>
      <c r="AH89" s="1320"/>
      <c r="AI89" s="1328"/>
      <c r="AJ89" s="1320"/>
      <c r="AK89" s="1320"/>
      <c r="AL89" s="1328"/>
      <c r="AM89" s="1328"/>
      <c r="AN89" s="1328"/>
      <c r="AO89" s="1320"/>
      <c r="AP89" s="1320"/>
      <c r="AQ89" s="1320"/>
      <c r="AR89" s="1320"/>
      <c r="AS89" s="1320"/>
      <c r="AT89" s="1320"/>
      <c r="AU89" s="1320"/>
      <c r="AV89" s="1320"/>
      <c r="BJ89" s="1320"/>
      <c r="BK89" s="1320"/>
      <c r="BL89" s="1320"/>
      <c r="BM89" s="1320"/>
      <c r="BN89" s="1320"/>
      <c r="BO89" s="1320"/>
      <c r="BP89" s="1320"/>
      <c r="BQ89" s="1320"/>
      <c r="BR89" s="1320"/>
      <c r="BS89" s="1320"/>
      <c r="BT89" s="1320"/>
      <c r="BU89" s="1320"/>
      <c r="BV89" s="1320"/>
      <c r="BW89" s="1320"/>
      <c r="BX89" s="1320"/>
      <c r="BY89" s="1320"/>
      <c r="BZ89" s="1320"/>
      <c r="CA89" s="1320"/>
      <c r="CB89" s="1320"/>
      <c r="CC89" s="1320"/>
      <c r="CD89" s="1320"/>
      <c r="CE89" s="1320"/>
      <c r="CF89" s="1320"/>
      <c r="DC89" s="1334"/>
      <c r="DD89" s="1334"/>
    </row>
    <row r="90" spans="1:108" s="1322" customFormat="1" ht="15" customHeight="1" x14ac:dyDescent="0.15">
      <c r="A90" s="1520" t="s">
        <v>126</v>
      </c>
      <c r="B90" s="1520"/>
      <c r="C90" s="1387"/>
      <c r="D90" s="1387"/>
      <c r="E90" s="1387"/>
      <c r="F90" s="1320"/>
      <c r="G90" s="1320"/>
      <c r="H90" s="1320"/>
      <c r="I90" s="1320"/>
      <c r="J90" s="1320"/>
      <c r="K90" s="1320"/>
      <c r="L90" s="1320"/>
      <c r="M90" s="1320"/>
      <c r="N90" s="1320"/>
      <c r="O90" s="1320"/>
      <c r="P90" s="1320"/>
      <c r="Q90" s="1320"/>
      <c r="R90" s="1320"/>
      <c r="S90" s="1320"/>
      <c r="T90" s="1320"/>
      <c r="U90" s="1320"/>
      <c r="V90" s="1320"/>
      <c r="W90" s="1320"/>
      <c r="X90" s="1320"/>
      <c r="Y90" s="1320"/>
      <c r="Z90" s="1320"/>
      <c r="AA90" s="1320"/>
      <c r="AB90" s="1320"/>
      <c r="AC90" s="1328"/>
      <c r="AD90" s="1320"/>
      <c r="AE90" s="1320"/>
      <c r="AF90" s="1328"/>
      <c r="AG90" s="1320"/>
      <c r="AH90" s="1320"/>
      <c r="AI90" s="1328"/>
      <c r="AJ90" s="1320"/>
      <c r="AK90" s="1320"/>
      <c r="AL90" s="1328"/>
      <c r="AM90" s="1328"/>
      <c r="AN90" s="1328"/>
      <c r="AO90" s="1320"/>
      <c r="AP90" s="1320"/>
      <c r="AQ90" s="1320"/>
      <c r="AR90" s="1320"/>
      <c r="AS90" s="1320"/>
      <c r="AT90" s="1320"/>
      <c r="AU90" s="1320"/>
      <c r="AV90" s="1320"/>
      <c r="BJ90" s="1320"/>
      <c r="BK90" s="1320"/>
      <c r="BL90" s="1320"/>
      <c r="BM90" s="1320"/>
      <c r="BN90" s="1320"/>
      <c r="BO90" s="1320"/>
      <c r="BP90" s="1320"/>
      <c r="BQ90" s="1320"/>
      <c r="BR90" s="1320"/>
      <c r="BS90" s="1320"/>
      <c r="BT90" s="1320"/>
      <c r="BU90" s="1320"/>
      <c r="BV90" s="1320"/>
      <c r="BW90" s="1320"/>
      <c r="BX90" s="1320"/>
      <c r="BY90" s="1320"/>
      <c r="BZ90" s="1320"/>
      <c r="CA90" s="1320"/>
      <c r="CB90" s="1320"/>
      <c r="CC90" s="1320"/>
      <c r="CD90" s="1320"/>
      <c r="CE90" s="1320"/>
      <c r="CF90" s="1320"/>
      <c r="DC90" s="1334"/>
      <c r="DD90" s="1334"/>
    </row>
    <row r="91" spans="1:108" s="1322" customFormat="1" ht="15" customHeight="1" x14ac:dyDescent="0.15">
      <c r="A91" s="1520" t="s">
        <v>127</v>
      </c>
      <c r="B91" s="1520"/>
      <c r="C91" s="1387"/>
      <c r="D91" s="1387"/>
      <c r="E91" s="1387"/>
      <c r="F91" s="1320"/>
      <c r="G91" s="1320"/>
      <c r="H91" s="1320"/>
      <c r="I91" s="1320"/>
      <c r="J91" s="1320"/>
      <c r="K91" s="1320"/>
      <c r="L91" s="1320"/>
      <c r="M91" s="1320"/>
      <c r="N91" s="1320"/>
      <c r="O91" s="1320"/>
      <c r="P91" s="1320"/>
      <c r="Q91" s="1320"/>
      <c r="R91" s="1320"/>
      <c r="S91" s="1320"/>
      <c r="T91" s="1320"/>
      <c r="U91" s="1320"/>
      <c r="V91" s="1320"/>
      <c r="W91" s="1320"/>
      <c r="X91" s="1320"/>
      <c r="Y91" s="1320"/>
      <c r="Z91" s="1320"/>
      <c r="AA91" s="1320"/>
      <c r="AB91" s="1320"/>
      <c r="AC91" s="1328"/>
      <c r="AD91" s="1320"/>
      <c r="AE91" s="1320"/>
      <c r="AF91" s="1328"/>
      <c r="AG91" s="1320"/>
      <c r="AH91" s="1320"/>
      <c r="AI91" s="1328"/>
      <c r="AJ91" s="1320"/>
      <c r="AK91" s="1320"/>
      <c r="AL91" s="1328"/>
      <c r="AM91" s="1328"/>
      <c r="AN91" s="1328"/>
      <c r="AO91" s="1320"/>
      <c r="AP91" s="1320"/>
      <c r="AQ91" s="1320"/>
      <c r="AR91" s="1320"/>
      <c r="AS91" s="1320"/>
      <c r="AT91" s="1320"/>
      <c r="AU91" s="1320"/>
      <c r="AV91" s="1320"/>
      <c r="BJ91" s="1320"/>
      <c r="BK91" s="1320"/>
      <c r="BL91" s="1320"/>
      <c r="BM91" s="1320"/>
      <c r="BN91" s="1320"/>
      <c r="BO91" s="1320"/>
      <c r="BP91" s="1320"/>
      <c r="BQ91" s="1320"/>
      <c r="BR91" s="1320"/>
      <c r="BS91" s="1320"/>
      <c r="BT91" s="1320"/>
      <c r="BU91" s="1320"/>
      <c r="BV91" s="1320"/>
      <c r="BW91" s="1320"/>
      <c r="BX91" s="1320"/>
      <c r="BY91" s="1320"/>
      <c r="BZ91" s="1320"/>
      <c r="CA91" s="1320"/>
      <c r="CB91" s="1320"/>
      <c r="CC91" s="1320"/>
      <c r="CD91" s="1320"/>
      <c r="CE91" s="1320"/>
      <c r="CF91" s="1320"/>
      <c r="DC91" s="1334"/>
      <c r="DD91" s="1334"/>
    </row>
    <row r="92" spans="1:108" s="1322" customFormat="1" ht="15" customHeight="1" x14ac:dyDescent="0.15">
      <c r="A92" s="1520" t="s">
        <v>128</v>
      </c>
      <c r="B92" s="1520"/>
      <c r="C92" s="1387"/>
      <c r="D92" s="1387"/>
      <c r="E92" s="1387"/>
      <c r="F92" s="1320"/>
      <c r="G92" s="1320"/>
      <c r="H92" s="1320"/>
      <c r="I92" s="1320"/>
      <c r="J92" s="1320"/>
      <c r="K92" s="1320"/>
      <c r="L92" s="1320"/>
      <c r="M92" s="1320"/>
      <c r="N92" s="1320"/>
      <c r="O92" s="1320"/>
      <c r="P92" s="1320"/>
      <c r="Q92" s="1320"/>
      <c r="R92" s="1320"/>
      <c r="S92" s="1320"/>
      <c r="T92" s="1320"/>
      <c r="U92" s="1320"/>
      <c r="V92" s="1320"/>
      <c r="W92" s="1320"/>
      <c r="X92" s="1320"/>
      <c r="Y92" s="1320"/>
      <c r="Z92" s="1320"/>
      <c r="AA92" s="1320"/>
      <c r="AB92" s="1320"/>
      <c r="AC92" s="1328"/>
      <c r="AD92" s="1320"/>
      <c r="AE92" s="1320"/>
      <c r="AF92" s="1328"/>
      <c r="AG92" s="1320"/>
      <c r="AH92" s="1320"/>
      <c r="AI92" s="1328"/>
      <c r="AJ92" s="1320"/>
      <c r="AK92" s="1320"/>
      <c r="AL92" s="1328"/>
      <c r="AM92" s="1328"/>
      <c r="AN92" s="1328"/>
      <c r="AO92" s="1320"/>
      <c r="AP92" s="1320"/>
      <c r="AQ92" s="1320"/>
      <c r="AR92" s="1320"/>
      <c r="AS92" s="1320"/>
      <c r="AT92" s="1320"/>
      <c r="AU92" s="1320"/>
      <c r="AV92" s="1320"/>
      <c r="BJ92" s="1320"/>
      <c r="BK92" s="1320"/>
      <c r="BL92" s="1320"/>
      <c r="BM92" s="1320"/>
      <c r="BN92" s="1320"/>
      <c r="BO92" s="1320"/>
      <c r="BP92" s="1320"/>
      <c r="BQ92" s="1320"/>
      <c r="BR92" s="1320"/>
      <c r="BS92" s="1320"/>
      <c r="BT92" s="1320"/>
      <c r="BU92" s="1320"/>
      <c r="BV92" s="1320"/>
      <c r="BW92" s="1320"/>
      <c r="BX92" s="1320"/>
      <c r="BY92" s="1320"/>
      <c r="BZ92" s="1320"/>
      <c r="CA92" s="1320"/>
      <c r="CB92" s="1320"/>
      <c r="CC92" s="1320"/>
      <c r="CD92" s="1320"/>
      <c r="CE92" s="1320"/>
      <c r="CF92" s="1320"/>
      <c r="DC92" s="1334"/>
      <c r="DD92" s="1334"/>
    </row>
    <row r="93" spans="1:108" s="1322" customFormat="1" ht="15" customHeight="1" x14ac:dyDescent="0.15">
      <c r="A93" s="1520" t="s">
        <v>129</v>
      </c>
      <c r="B93" s="1520"/>
      <c r="C93" s="1387"/>
      <c r="D93" s="1387"/>
      <c r="E93" s="1387"/>
      <c r="F93" s="1320"/>
      <c r="G93" s="1320"/>
      <c r="H93" s="1320"/>
      <c r="I93" s="1320"/>
      <c r="J93" s="1320"/>
      <c r="K93" s="1320"/>
      <c r="L93" s="1320"/>
      <c r="M93" s="1320"/>
      <c r="N93" s="1320"/>
      <c r="O93" s="1320"/>
      <c r="P93" s="1320"/>
      <c r="Q93" s="1320"/>
      <c r="R93" s="1320"/>
      <c r="S93" s="1320"/>
      <c r="T93" s="1320"/>
      <c r="U93" s="1320"/>
      <c r="V93" s="1320"/>
      <c r="W93" s="1320"/>
      <c r="X93" s="1320"/>
      <c r="Y93" s="1320"/>
      <c r="Z93" s="1320"/>
      <c r="AA93" s="1320"/>
      <c r="AB93" s="1320"/>
      <c r="AC93" s="1328"/>
      <c r="AD93" s="1320"/>
      <c r="AE93" s="1320"/>
      <c r="AF93" s="1328"/>
      <c r="AG93" s="1320"/>
      <c r="AH93" s="1320"/>
      <c r="AI93" s="1328"/>
      <c r="AJ93" s="1320"/>
      <c r="AK93" s="1320"/>
      <c r="AL93" s="1328"/>
      <c r="AM93" s="1328"/>
      <c r="AN93" s="1328"/>
      <c r="AO93" s="1320"/>
      <c r="AP93" s="1320"/>
      <c r="AQ93" s="1320"/>
      <c r="AR93" s="1320"/>
      <c r="AS93" s="1320"/>
      <c r="AT93" s="1320"/>
      <c r="AU93" s="1320"/>
      <c r="AV93" s="1320"/>
      <c r="BJ93" s="1320"/>
      <c r="BK93" s="1320"/>
      <c r="BL93" s="1320"/>
      <c r="BM93" s="1320"/>
      <c r="BN93" s="1320"/>
      <c r="BO93" s="1320"/>
      <c r="BP93" s="1320"/>
      <c r="BQ93" s="1320"/>
      <c r="BR93" s="1320"/>
      <c r="BS93" s="1320"/>
      <c r="BT93" s="1320"/>
      <c r="BU93" s="1320"/>
      <c r="BV93" s="1320"/>
      <c r="BW93" s="1320"/>
      <c r="BX93" s="1320"/>
      <c r="BY93" s="1320"/>
      <c r="BZ93" s="1320"/>
      <c r="CA93" s="1320"/>
      <c r="CB93" s="1320"/>
      <c r="CC93" s="1320"/>
      <c r="CD93" s="1320"/>
      <c r="CE93" s="1320"/>
      <c r="CF93" s="1320"/>
      <c r="DC93" s="1334"/>
      <c r="DD93" s="1334"/>
    </row>
    <row r="94" spans="1:108" s="1322" customFormat="1" ht="15" customHeight="1" x14ac:dyDescent="0.15">
      <c r="A94" s="1520" t="s">
        <v>130</v>
      </c>
      <c r="B94" s="1520"/>
      <c r="C94" s="1387"/>
      <c r="D94" s="1387"/>
      <c r="E94" s="1387"/>
      <c r="F94" s="1320"/>
      <c r="G94" s="1320"/>
      <c r="H94" s="1320"/>
      <c r="I94" s="1320"/>
      <c r="J94" s="1320"/>
      <c r="K94" s="1320"/>
      <c r="L94" s="1320"/>
      <c r="M94" s="1320"/>
      <c r="N94" s="1320"/>
      <c r="O94" s="1320"/>
      <c r="P94" s="1320"/>
      <c r="Q94" s="1320"/>
      <c r="R94" s="1320"/>
      <c r="S94" s="1320"/>
      <c r="T94" s="1320"/>
      <c r="U94" s="1320"/>
      <c r="V94" s="1320"/>
      <c r="W94" s="1320"/>
      <c r="X94" s="1320"/>
      <c r="Y94" s="1320"/>
      <c r="Z94" s="1320"/>
      <c r="AA94" s="1320"/>
      <c r="AB94" s="1320"/>
      <c r="AC94" s="1328"/>
      <c r="AD94" s="1320"/>
      <c r="AE94" s="1320"/>
      <c r="AF94" s="1328"/>
      <c r="AG94" s="1320"/>
      <c r="AH94" s="1320"/>
      <c r="AI94" s="1328"/>
      <c r="AJ94" s="1320"/>
      <c r="AK94" s="1320"/>
      <c r="AL94" s="1328"/>
      <c r="AM94" s="1328"/>
      <c r="AN94" s="1328"/>
      <c r="AO94" s="1320"/>
      <c r="AP94" s="1320"/>
      <c r="AQ94" s="1328"/>
      <c r="AR94" s="1320"/>
      <c r="AS94" s="1320"/>
      <c r="AT94" s="1320"/>
      <c r="AU94" s="1320"/>
      <c r="AV94" s="1320"/>
      <c r="BJ94" s="1320"/>
      <c r="BK94" s="1320"/>
      <c r="BL94" s="1320"/>
      <c r="BM94" s="1320"/>
      <c r="BN94" s="1320"/>
      <c r="BO94" s="1320"/>
      <c r="BP94" s="1320"/>
      <c r="BQ94" s="1320"/>
      <c r="BR94" s="1320"/>
      <c r="BS94" s="1320"/>
      <c r="BT94" s="1320"/>
      <c r="BU94" s="1320"/>
      <c r="BV94" s="1320"/>
      <c r="BW94" s="1320"/>
      <c r="BX94" s="1320"/>
      <c r="BY94" s="1320"/>
      <c r="BZ94" s="1320"/>
      <c r="CA94" s="1320"/>
      <c r="CB94" s="1320"/>
      <c r="CC94" s="1320"/>
      <c r="CD94" s="1320"/>
      <c r="CE94" s="1320"/>
      <c r="CF94" s="1320"/>
      <c r="DC94" s="1334"/>
      <c r="DD94" s="1334"/>
    </row>
    <row r="95" spans="1:108" s="1322" customFormat="1" ht="15" customHeight="1" x14ac:dyDescent="0.15">
      <c r="A95" s="1520" t="s">
        <v>131</v>
      </c>
      <c r="B95" s="1520"/>
      <c r="C95" s="1387"/>
      <c r="D95" s="1387"/>
      <c r="E95" s="1387"/>
      <c r="F95" s="1320"/>
      <c r="G95" s="1320"/>
      <c r="H95" s="1320"/>
      <c r="I95" s="1320"/>
      <c r="J95" s="1320"/>
      <c r="K95" s="1320"/>
      <c r="L95" s="1320"/>
      <c r="M95" s="1320"/>
      <c r="N95" s="1320"/>
      <c r="O95" s="1320"/>
      <c r="P95" s="1320"/>
      <c r="Q95" s="1320"/>
      <c r="R95" s="1320"/>
      <c r="S95" s="1320"/>
      <c r="T95" s="1320"/>
      <c r="U95" s="1320"/>
      <c r="V95" s="1320"/>
      <c r="W95" s="1320"/>
      <c r="X95" s="1320"/>
      <c r="Y95" s="1320"/>
      <c r="Z95" s="1320"/>
      <c r="AA95" s="1320"/>
      <c r="AB95" s="1320"/>
      <c r="AC95" s="1328"/>
      <c r="AD95" s="1320"/>
      <c r="AE95" s="1320"/>
      <c r="AF95" s="1328"/>
      <c r="AG95" s="1320"/>
      <c r="AH95" s="1320"/>
      <c r="AI95" s="1328"/>
      <c r="AJ95" s="1320"/>
      <c r="AK95" s="1320"/>
      <c r="AL95" s="1328"/>
      <c r="AM95" s="1328"/>
      <c r="AN95" s="1328"/>
      <c r="AO95" s="1320"/>
      <c r="AP95" s="1320"/>
      <c r="AQ95" s="1328"/>
      <c r="AR95" s="1320"/>
      <c r="AS95" s="1320"/>
      <c r="AT95" s="1320"/>
      <c r="AU95" s="1320"/>
      <c r="AV95" s="1320"/>
      <c r="BJ95" s="1320"/>
      <c r="BK95" s="1320"/>
      <c r="BL95" s="1320"/>
      <c r="BM95" s="1320"/>
      <c r="BN95" s="1320"/>
      <c r="BO95" s="1320"/>
      <c r="BP95" s="1320"/>
      <c r="BQ95" s="1320"/>
      <c r="BR95" s="1320"/>
      <c r="BS95" s="1320"/>
      <c r="BT95" s="1320"/>
      <c r="BU95" s="1320"/>
      <c r="BV95" s="1320"/>
      <c r="BW95" s="1320"/>
      <c r="BX95" s="1320"/>
      <c r="BY95" s="1320"/>
      <c r="BZ95" s="1320"/>
      <c r="CA95" s="1320"/>
      <c r="CB95" s="1320"/>
      <c r="CC95" s="1320"/>
      <c r="CD95" s="1320"/>
      <c r="CE95" s="1320"/>
      <c r="CF95" s="1320"/>
      <c r="DC95" s="1334"/>
      <c r="DD95" s="1334"/>
    </row>
    <row r="96" spans="1:108" s="1322" customFormat="1" ht="15" customHeight="1" x14ac:dyDescent="0.15">
      <c r="A96" s="1520" t="s">
        <v>132</v>
      </c>
      <c r="B96" s="1520"/>
      <c r="C96" s="1387"/>
      <c r="D96" s="1387"/>
      <c r="E96" s="1387"/>
      <c r="F96" s="1320"/>
      <c r="G96" s="1320"/>
      <c r="H96" s="1320"/>
      <c r="I96" s="1320"/>
      <c r="J96" s="1320"/>
      <c r="K96" s="1320"/>
      <c r="L96" s="1320"/>
      <c r="M96" s="1320"/>
      <c r="N96" s="1320"/>
      <c r="O96" s="1320"/>
      <c r="P96" s="1320"/>
      <c r="Q96" s="1320"/>
      <c r="R96" s="1320"/>
      <c r="S96" s="1320"/>
      <c r="T96" s="1320"/>
      <c r="U96" s="1320"/>
      <c r="V96" s="1320"/>
      <c r="W96" s="1320"/>
      <c r="X96" s="1320"/>
      <c r="Y96" s="1320"/>
      <c r="Z96" s="1320"/>
      <c r="AA96" s="1320"/>
      <c r="AB96" s="1320"/>
      <c r="AC96" s="1328"/>
      <c r="AD96" s="1320"/>
      <c r="AE96" s="1320"/>
      <c r="AF96" s="1328"/>
      <c r="AG96" s="1320"/>
      <c r="AH96" s="1320"/>
      <c r="AI96" s="1328"/>
      <c r="AJ96" s="1320"/>
      <c r="AK96" s="1320"/>
      <c r="AL96" s="1328"/>
      <c r="AM96" s="1328"/>
      <c r="AN96" s="1328"/>
      <c r="AO96" s="1320"/>
      <c r="AP96" s="1320"/>
      <c r="AQ96" s="1328"/>
      <c r="AR96" s="1320"/>
      <c r="AS96" s="1320"/>
      <c r="AT96" s="1320"/>
      <c r="AU96" s="1320"/>
      <c r="AV96" s="1320"/>
      <c r="BJ96" s="1320"/>
      <c r="BK96" s="1320"/>
      <c r="BL96" s="1320"/>
      <c r="BM96" s="1320"/>
      <c r="BN96" s="1320"/>
      <c r="BO96" s="1320"/>
      <c r="BP96" s="1320"/>
      <c r="BQ96" s="1320"/>
      <c r="BR96" s="1320"/>
      <c r="BS96" s="1320"/>
      <c r="BT96" s="1320"/>
      <c r="BU96" s="1320"/>
      <c r="BV96" s="1320"/>
      <c r="BW96" s="1320"/>
      <c r="BX96" s="1320"/>
      <c r="BY96" s="1320"/>
      <c r="BZ96" s="1320"/>
      <c r="CA96" s="1320"/>
      <c r="CB96" s="1320"/>
      <c r="CC96" s="1320"/>
      <c r="CD96" s="1320"/>
      <c r="CE96" s="1320"/>
      <c r="CF96" s="1320"/>
      <c r="DC96" s="1334"/>
      <c r="DD96" s="1334"/>
    </row>
    <row r="97" spans="1:108" s="1322" customFormat="1" ht="15" customHeight="1" x14ac:dyDescent="0.15">
      <c r="A97" s="1520" t="s">
        <v>86</v>
      </c>
      <c r="B97" s="1520"/>
      <c r="C97" s="1387"/>
      <c r="D97" s="1387"/>
      <c r="E97" s="1387"/>
      <c r="F97" s="1320"/>
      <c r="G97" s="1320"/>
      <c r="H97" s="1320"/>
      <c r="I97" s="1320"/>
      <c r="J97" s="1320"/>
      <c r="K97" s="1320"/>
      <c r="L97" s="1320"/>
      <c r="M97" s="1320"/>
      <c r="N97" s="1320"/>
      <c r="O97" s="1320"/>
      <c r="P97" s="1320"/>
      <c r="Q97" s="1320"/>
      <c r="R97" s="1320"/>
      <c r="S97" s="1320"/>
      <c r="T97" s="1320"/>
      <c r="U97" s="1320"/>
      <c r="V97" s="1320"/>
      <c r="W97" s="1320"/>
      <c r="X97" s="1320"/>
      <c r="Y97" s="1320"/>
      <c r="Z97" s="1320"/>
      <c r="AA97" s="1320"/>
      <c r="AB97" s="1320"/>
      <c r="AC97" s="1328"/>
      <c r="AD97" s="1320"/>
      <c r="AE97" s="1320"/>
      <c r="AF97" s="1328"/>
      <c r="AG97" s="1320"/>
      <c r="AH97" s="1320"/>
      <c r="AI97" s="1328"/>
      <c r="AJ97" s="1320"/>
      <c r="AK97" s="1320"/>
      <c r="AL97" s="1328"/>
      <c r="AM97" s="1328"/>
      <c r="AN97" s="1328"/>
      <c r="AO97" s="1320"/>
      <c r="AP97" s="1320"/>
      <c r="AQ97" s="1328"/>
      <c r="AR97" s="1320"/>
      <c r="AS97" s="1320"/>
      <c r="AT97" s="1320"/>
      <c r="AU97" s="1320"/>
      <c r="AV97" s="1320"/>
      <c r="BJ97" s="1320"/>
      <c r="BK97" s="1320"/>
      <c r="BL97" s="1320"/>
      <c r="BM97" s="1320"/>
      <c r="BN97" s="1320"/>
      <c r="BO97" s="1320"/>
      <c r="BP97" s="1320"/>
      <c r="BQ97" s="1320"/>
      <c r="BR97" s="1320"/>
      <c r="BS97" s="1320"/>
      <c r="BT97" s="1320"/>
      <c r="BU97" s="1320"/>
      <c r="BV97" s="1320"/>
      <c r="BW97" s="1320"/>
      <c r="BX97" s="1320"/>
      <c r="BY97" s="1320"/>
      <c r="BZ97" s="1320"/>
      <c r="CA97" s="1320"/>
      <c r="CB97" s="1320"/>
      <c r="CC97" s="1320"/>
      <c r="CD97" s="1320"/>
      <c r="CE97" s="1320"/>
      <c r="CF97" s="1320"/>
      <c r="DC97" s="1334"/>
      <c r="DD97" s="1334"/>
    </row>
    <row r="98" spans="1:108" s="1322" customFormat="1" ht="15" customHeight="1" x14ac:dyDescent="0.15">
      <c r="A98" s="1520" t="s">
        <v>117</v>
      </c>
      <c r="B98" s="1520"/>
      <c r="C98" s="1387"/>
      <c r="D98" s="1387"/>
      <c r="E98" s="1387"/>
      <c r="F98" s="1320"/>
      <c r="G98" s="1320"/>
      <c r="H98" s="1320"/>
      <c r="I98" s="1320"/>
      <c r="J98" s="1320"/>
      <c r="K98" s="1320"/>
      <c r="L98" s="1320"/>
      <c r="M98" s="1320"/>
      <c r="N98" s="1320"/>
      <c r="O98" s="1320"/>
      <c r="P98" s="1320"/>
      <c r="Q98" s="1320"/>
      <c r="R98" s="1320"/>
      <c r="S98" s="1320"/>
      <c r="T98" s="1320"/>
      <c r="U98" s="1320"/>
      <c r="V98" s="1320"/>
      <c r="W98" s="1320"/>
      <c r="X98" s="1320"/>
      <c r="Y98" s="1320"/>
      <c r="Z98" s="1320"/>
      <c r="AA98" s="1320"/>
      <c r="AB98" s="1320"/>
      <c r="AC98" s="1328"/>
      <c r="AD98" s="1320"/>
      <c r="AE98" s="1320"/>
      <c r="AF98" s="1328"/>
      <c r="AG98" s="1320"/>
      <c r="AH98" s="1320"/>
      <c r="AI98" s="1328"/>
      <c r="AJ98" s="1320"/>
      <c r="AK98" s="1320"/>
      <c r="AL98" s="1328"/>
      <c r="AM98" s="1328"/>
      <c r="AN98" s="1328"/>
      <c r="AO98" s="1320"/>
      <c r="AP98" s="1320"/>
      <c r="AQ98" s="1328"/>
      <c r="AR98" s="1320"/>
      <c r="AS98" s="1320"/>
      <c r="AT98" s="1320"/>
      <c r="AU98" s="1320"/>
      <c r="AV98" s="1320"/>
      <c r="BJ98" s="1320"/>
      <c r="BK98" s="1320"/>
      <c r="BL98" s="1320"/>
      <c r="BM98" s="1320"/>
      <c r="BN98" s="1320"/>
      <c r="BO98" s="1320"/>
      <c r="BP98" s="1320"/>
      <c r="BQ98" s="1320"/>
      <c r="BR98" s="1320"/>
      <c r="BS98" s="1320"/>
      <c r="BT98" s="1320"/>
      <c r="BU98" s="1320"/>
      <c r="BV98" s="1320"/>
      <c r="BW98" s="1320"/>
      <c r="BX98" s="1320"/>
      <c r="BY98" s="1320"/>
      <c r="BZ98" s="1320"/>
      <c r="CA98" s="1320"/>
      <c r="CB98" s="1320"/>
      <c r="CC98" s="1320"/>
      <c r="CD98" s="1320"/>
      <c r="CE98" s="1320"/>
      <c r="CF98" s="1320"/>
      <c r="DC98" s="1334"/>
      <c r="DD98" s="1334"/>
    </row>
    <row r="99" spans="1:108" s="1322" customFormat="1" ht="15" customHeight="1" x14ac:dyDescent="0.15">
      <c r="A99" s="1502" t="s">
        <v>133</v>
      </c>
      <c r="B99" s="1502"/>
      <c r="C99" s="1389"/>
      <c r="D99" s="1389"/>
      <c r="E99" s="1389"/>
      <c r="F99" s="1320"/>
      <c r="G99" s="1320"/>
      <c r="H99" s="1320"/>
      <c r="I99" s="1320"/>
      <c r="J99" s="1320"/>
      <c r="K99" s="1320"/>
      <c r="L99" s="1320"/>
      <c r="M99" s="1320"/>
      <c r="N99" s="1320"/>
      <c r="O99" s="1320"/>
      <c r="P99" s="1320"/>
      <c r="Q99" s="1320"/>
      <c r="R99" s="1320"/>
      <c r="S99" s="1320"/>
      <c r="T99" s="1320"/>
      <c r="U99" s="1320"/>
      <c r="V99" s="1320"/>
      <c r="W99" s="1320"/>
      <c r="X99" s="1320"/>
      <c r="Y99" s="1320"/>
      <c r="Z99" s="1320"/>
      <c r="AA99" s="1320"/>
      <c r="AB99" s="1320"/>
      <c r="AC99" s="1328"/>
      <c r="AD99" s="1328"/>
      <c r="AE99" s="1320"/>
      <c r="AF99" s="1320"/>
      <c r="AG99" s="1328"/>
      <c r="AH99" s="1320"/>
      <c r="AI99" s="1320"/>
      <c r="AJ99" s="1328"/>
      <c r="AK99" s="1320"/>
      <c r="AL99" s="1320"/>
      <c r="AM99" s="1320"/>
      <c r="AN99" s="1320"/>
      <c r="AO99" s="1328"/>
      <c r="AP99" s="1320"/>
      <c r="AQ99" s="1320"/>
      <c r="AR99" s="1320"/>
      <c r="AS99" s="1320"/>
      <c r="AT99" s="1320"/>
      <c r="AU99" s="1320"/>
      <c r="AV99" s="1320"/>
      <c r="BJ99" s="1320"/>
      <c r="BK99" s="1320"/>
      <c r="BL99" s="1320"/>
      <c r="BM99" s="1320"/>
      <c r="BN99" s="1320"/>
      <c r="BO99" s="1320"/>
      <c r="BP99" s="1320"/>
      <c r="BQ99" s="1320"/>
      <c r="BR99" s="1320"/>
      <c r="BS99" s="1320"/>
      <c r="BT99" s="1320"/>
      <c r="BU99" s="1320"/>
      <c r="BV99" s="1320"/>
      <c r="BW99" s="1320"/>
      <c r="BX99" s="1320"/>
      <c r="BY99" s="1320"/>
      <c r="BZ99" s="1320"/>
      <c r="CA99" s="1320"/>
      <c r="CB99" s="1320"/>
      <c r="CC99" s="1320"/>
      <c r="CD99" s="1320"/>
      <c r="CE99" s="1320"/>
      <c r="CF99" s="1320"/>
    </row>
    <row r="100" spans="1:108" s="1320" customFormat="1" ht="30" customHeight="1" x14ac:dyDescent="0.2">
      <c r="A100" s="1379" t="s">
        <v>134</v>
      </c>
      <c r="M100" s="1460"/>
      <c r="W100" s="1348"/>
      <c r="AC100" s="1328"/>
      <c r="AD100" s="1328"/>
      <c r="AG100" s="1328"/>
      <c r="AJ100" s="1328"/>
      <c r="AO100" s="1328"/>
    </row>
    <row r="101" spans="1:108" s="1322" customFormat="1" ht="53.25" customHeight="1" x14ac:dyDescent="0.1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1320"/>
      <c r="Z101" s="1320"/>
      <c r="AA101" s="1328"/>
      <c r="AB101" s="1328"/>
      <c r="AC101" s="1320"/>
      <c r="AD101" s="1320"/>
      <c r="AE101" s="1328"/>
      <c r="AF101" s="1320"/>
      <c r="AG101" s="1320"/>
      <c r="AH101" s="1328"/>
      <c r="AI101" s="1320"/>
      <c r="AJ101" s="1320"/>
      <c r="AK101" s="1320"/>
      <c r="AL101" s="1320"/>
      <c r="AM101" s="1328"/>
      <c r="AN101" s="1320"/>
      <c r="AO101" s="1320"/>
      <c r="AP101" s="1320"/>
      <c r="AQ101" s="1320"/>
      <c r="AR101" s="1320"/>
      <c r="AS101" s="1320"/>
      <c r="AT101" s="1320"/>
      <c r="AU101" s="1320"/>
      <c r="AV101" s="1320"/>
      <c r="BJ101" s="1320"/>
      <c r="BK101" s="1320"/>
      <c r="BL101" s="1320"/>
      <c r="BM101" s="1320"/>
      <c r="BN101" s="1320"/>
      <c r="BO101" s="1320"/>
      <c r="BP101" s="1320"/>
      <c r="BQ101" s="1320"/>
      <c r="BR101" s="1320"/>
      <c r="BS101" s="1320"/>
      <c r="BT101" s="1320"/>
      <c r="BU101" s="1320"/>
      <c r="BV101" s="1320"/>
      <c r="BW101" s="1320"/>
      <c r="BX101" s="1320"/>
      <c r="BY101" s="1320"/>
      <c r="BZ101" s="1320"/>
      <c r="CA101" s="1320"/>
      <c r="CB101" s="1320"/>
      <c r="CC101" s="1320"/>
      <c r="CD101" s="1320"/>
      <c r="CE101" s="1320"/>
      <c r="CF101" s="1320"/>
    </row>
    <row r="102" spans="1:108" s="1322" customFormat="1" ht="24.75" customHeight="1" x14ac:dyDescent="0.1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1350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1320"/>
      <c r="Z102" s="1320"/>
      <c r="AA102" s="1328"/>
      <c r="AB102" s="1328"/>
      <c r="AC102" s="1320"/>
      <c r="AD102" s="1320"/>
      <c r="AE102" s="1328"/>
      <c r="AF102" s="1320"/>
      <c r="AG102" s="1320"/>
      <c r="AH102" s="1328"/>
      <c r="AI102" s="1320"/>
      <c r="AJ102" s="1320"/>
      <c r="AK102" s="1320"/>
      <c r="AL102" s="1320"/>
      <c r="AM102" s="1328"/>
      <c r="AN102" s="1320"/>
      <c r="AO102" s="1320"/>
      <c r="AP102" s="1320"/>
      <c r="AQ102" s="1320"/>
      <c r="AR102" s="1320"/>
      <c r="AS102" s="1320"/>
      <c r="AT102" s="1320"/>
      <c r="AU102" s="1320"/>
      <c r="AV102" s="1320"/>
      <c r="BJ102" s="1320"/>
      <c r="BK102" s="1320"/>
      <c r="BL102" s="1320"/>
      <c r="BM102" s="1320"/>
      <c r="BN102" s="1320"/>
      <c r="BO102" s="1320"/>
      <c r="BP102" s="1320"/>
      <c r="BQ102" s="1320"/>
      <c r="BR102" s="1320"/>
      <c r="BS102" s="1320"/>
      <c r="BT102" s="1320"/>
      <c r="BU102" s="1320"/>
      <c r="BV102" s="1320"/>
      <c r="BW102" s="1320"/>
      <c r="BX102" s="1320"/>
      <c r="BY102" s="1320"/>
      <c r="BZ102" s="1320"/>
      <c r="CA102" s="1320"/>
      <c r="CB102" s="1320"/>
      <c r="CC102" s="1320"/>
      <c r="CD102" s="1320"/>
      <c r="CE102" s="1320"/>
      <c r="CF102" s="1320"/>
    </row>
    <row r="103" spans="1:108" s="1322" customFormat="1" ht="13.5" customHeight="1" x14ac:dyDescent="0.1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1320"/>
      <c r="Z103" s="1320"/>
      <c r="AA103" s="1328"/>
      <c r="AB103" s="1328"/>
      <c r="AC103" s="1320"/>
      <c r="AD103" s="1320"/>
      <c r="AE103" s="1328"/>
      <c r="AF103" s="1320"/>
      <c r="AG103" s="1320"/>
      <c r="AH103" s="1328"/>
      <c r="AI103" s="1320"/>
      <c r="AJ103" s="1320"/>
      <c r="AK103" s="1320"/>
      <c r="AL103" s="1320"/>
      <c r="AM103" s="1328"/>
      <c r="AN103" s="1320"/>
      <c r="AO103" s="1320"/>
      <c r="AP103" s="1320"/>
      <c r="AQ103" s="1320"/>
      <c r="AR103" s="1320"/>
      <c r="AS103" s="1320"/>
      <c r="AT103" s="1320"/>
      <c r="AU103" s="1320"/>
      <c r="AV103" s="1320"/>
      <c r="BJ103" s="1320"/>
      <c r="BK103" s="1320"/>
      <c r="BL103" s="1320"/>
      <c r="BM103" s="1320"/>
      <c r="BN103" s="1320"/>
      <c r="BO103" s="1320"/>
      <c r="BP103" s="1320"/>
      <c r="BQ103" s="1320"/>
      <c r="BR103" s="1320"/>
      <c r="BS103" s="1320"/>
      <c r="BT103" s="1320"/>
      <c r="BU103" s="1320"/>
      <c r="BV103" s="1320"/>
      <c r="BW103" s="1320"/>
      <c r="BX103" s="1320"/>
      <c r="BY103" s="1320"/>
      <c r="BZ103" s="1320"/>
      <c r="CA103" s="1320"/>
      <c r="CB103" s="1320"/>
      <c r="CC103" s="1320"/>
      <c r="CD103" s="1320"/>
      <c r="CE103" s="1320"/>
      <c r="CF103" s="1320"/>
    </row>
    <row r="104" spans="1:108" s="1322" customFormat="1" ht="27.75" customHeight="1" x14ac:dyDescent="0.15">
      <c r="A104" s="1505"/>
      <c r="B104" s="1499"/>
      <c r="C104" s="1521"/>
      <c r="D104" s="1501"/>
      <c r="E104" s="1501"/>
      <c r="F104" s="1501"/>
      <c r="G104" s="1501"/>
      <c r="H104" s="1518"/>
      <c r="I104" s="1327" t="s">
        <v>22</v>
      </c>
      <c r="J104" s="1339" t="s">
        <v>37</v>
      </c>
      <c r="K104" s="1478" t="s">
        <v>38</v>
      </c>
      <c r="L104" s="1339" t="s">
        <v>39</v>
      </c>
      <c r="M104" s="1480" t="s">
        <v>40</v>
      </c>
      <c r="N104" s="1349" t="s">
        <v>41</v>
      </c>
      <c r="O104" s="1330" t="s">
        <v>42</v>
      </c>
      <c r="P104" s="1339" t="s">
        <v>43</v>
      </c>
      <c r="Q104" s="1349" t="s">
        <v>40</v>
      </c>
      <c r="R104" s="1349" t="s">
        <v>41</v>
      </c>
      <c r="S104" s="1330" t="s">
        <v>42</v>
      </c>
      <c r="T104" s="1377" t="s">
        <v>43</v>
      </c>
      <c r="U104" s="1496"/>
      <c r="V104" s="1499"/>
      <c r="W104" s="1487"/>
      <c r="X104" s="1493"/>
      <c r="Y104" s="1320"/>
      <c r="Z104" s="1320"/>
      <c r="AA104" s="1328"/>
      <c r="AB104" s="1328"/>
      <c r="AC104" s="1320"/>
      <c r="AD104" s="1320"/>
      <c r="AE104" s="1328"/>
      <c r="AF104" s="1320"/>
      <c r="AG104" s="1320"/>
      <c r="AH104" s="1328"/>
      <c r="AI104" s="1320"/>
      <c r="AJ104" s="1320"/>
      <c r="AK104" s="1320"/>
      <c r="AL104" s="1320"/>
      <c r="AM104" s="1328"/>
      <c r="AN104" s="1320"/>
      <c r="AO104" s="1320"/>
      <c r="AP104" s="1320"/>
      <c r="AQ104" s="1320"/>
      <c r="AR104" s="1320"/>
      <c r="AS104" s="1320"/>
      <c r="AT104" s="1320"/>
      <c r="AU104" s="1320"/>
      <c r="AV104" s="1320"/>
      <c r="BJ104" s="1320"/>
      <c r="BK104" s="1320"/>
      <c r="BL104" s="1320"/>
      <c r="BM104" s="1320"/>
      <c r="BN104" s="1320"/>
      <c r="BO104" s="1320"/>
      <c r="BP104" s="1320"/>
      <c r="BQ104" s="1320"/>
      <c r="BR104" s="1320"/>
      <c r="BS104" s="1320"/>
      <c r="BT104" s="1320"/>
      <c r="BU104" s="1320"/>
      <c r="BV104" s="1320"/>
      <c r="BW104" s="1320"/>
      <c r="BX104" s="1320"/>
      <c r="BY104" s="1320"/>
      <c r="BZ104" s="1320"/>
      <c r="CA104" s="1320"/>
      <c r="CB104" s="1320"/>
      <c r="CC104" s="1320"/>
      <c r="CD104" s="1320"/>
      <c r="CE104" s="1320"/>
      <c r="CF104" s="1320"/>
    </row>
    <row r="105" spans="1:108" s="1322" customFormat="1" ht="15" customHeight="1" x14ac:dyDescent="0.15">
      <c r="A105" s="1344" t="s">
        <v>139</v>
      </c>
      <c r="B105" s="1431">
        <f t="shared" ref="B105:B110" si="35">SUM(C105:H105)</f>
        <v>19</v>
      </c>
      <c r="C105" s="1393"/>
      <c r="D105" s="1394"/>
      <c r="E105" s="1394"/>
      <c r="F105" s="1394">
        <v>1</v>
      </c>
      <c r="G105" s="1395">
        <v>10</v>
      </c>
      <c r="H105" s="1395">
        <v>8</v>
      </c>
      <c r="I105" s="1393"/>
      <c r="J105" s="1390">
        <v>19</v>
      </c>
      <c r="K105" s="1393">
        <v>13</v>
      </c>
      <c r="L105" s="1390">
        <v>6</v>
      </c>
      <c r="M105" s="1419">
        <f t="shared" ref="M105:M110" si="36">SUM(N105:P105)</f>
        <v>0</v>
      </c>
      <c r="N105" s="1393"/>
      <c r="O105" s="1394"/>
      <c r="P105" s="1390"/>
      <c r="Q105" s="1433">
        <f t="shared" ref="Q105:Q110" si="37">SUM(R105:T105)</f>
        <v>13</v>
      </c>
      <c r="R105" s="1393"/>
      <c r="S105" s="1394">
        <v>13</v>
      </c>
      <c r="T105" s="1447"/>
      <c r="U105" s="1436"/>
      <c r="V105" s="1436"/>
      <c r="W105" s="1469"/>
      <c r="X105" s="1452"/>
      <c r="Y105" s="1459" t="str">
        <f t="shared" ref="Y105:Y111" si="38">$BT105&amp;" "&amp;$BU105&amp;""&amp;$BV105&amp;""&amp;BW105</f>
        <v xml:space="preserve"> </v>
      </c>
      <c r="Z105" s="1320"/>
      <c r="AA105" s="1328"/>
      <c r="AB105" s="1328"/>
      <c r="AC105" s="1320"/>
      <c r="AD105" s="1320"/>
      <c r="AE105" s="1328"/>
      <c r="AF105" s="1320"/>
      <c r="AG105" s="1320"/>
      <c r="AH105" s="1328"/>
      <c r="AI105" s="1320"/>
      <c r="AJ105" s="1320"/>
      <c r="AK105" s="1320"/>
      <c r="AL105" s="1320"/>
      <c r="AM105" s="1328"/>
      <c r="AN105" s="1320"/>
      <c r="AO105" s="1320"/>
      <c r="AP105" s="1320"/>
      <c r="AQ105" s="1320"/>
      <c r="AR105" s="1320"/>
      <c r="AS105" s="1320"/>
      <c r="AT105" s="1320"/>
      <c r="AU105" s="1320"/>
      <c r="AV105" s="1320"/>
      <c r="BJ105" s="1320"/>
      <c r="BK105" s="1320"/>
      <c r="BL105" s="1320"/>
      <c r="BM105" s="1320"/>
      <c r="BN105" s="1320"/>
      <c r="BO105" s="1320"/>
      <c r="BP105" s="1320"/>
      <c r="BQ105" s="1320"/>
      <c r="BR105" s="1320"/>
      <c r="BS105" s="1320"/>
      <c r="BT105" s="1464" t="str">
        <f>IF($B105&lt;&gt;($K105+$L105)," El número de consultas según sexo NO puede ser diferente al Total.","")</f>
        <v/>
      </c>
      <c r="BU105" s="1464" t="str">
        <f>IF($B105=0,"",IF(($I105+$J105)=0,IF($B105="",""," No olvide escribir la columna Beneficiarios."),""))</f>
        <v/>
      </c>
      <c r="BV105" s="1464" t="str">
        <f>IF($B105&lt;($I105+$J105)," El número de Beneficiarios NO puede ser mayor que el Total.","")</f>
        <v/>
      </c>
      <c r="BW105" s="1464" t="str">
        <f>IF($B105&gt;=($M105+$Q105),"","La Suma de los totales de Consulta Nuevas debe ser MENOR O IGUAL al total de las Consultas Médicas.")</f>
        <v/>
      </c>
      <c r="CB105" s="1382">
        <f t="shared" ref="CB105:CB111" si="39">IF($B105&lt;&gt;($K105+$L105),1,0)</f>
        <v>0</v>
      </c>
      <c r="CC105" s="1382">
        <f t="shared" ref="CC105:CC111" si="40">IF($B105&lt;($I105+$J105),1,0)</f>
        <v>0</v>
      </c>
      <c r="CD105" s="1382">
        <f t="shared" ref="CD105:CD111" si="41">IF($B105&gt;=($M105+$Q105),0,1)</f>
        <v>0</v>
      </c>
      <c r="CE105" s="1382">
        <f t="shared" ref="CE105:CE111" si="42">IF($B105=0,"",IF(($I105+$J105)=0,IF($B105="","",1),0))</f>
        <v>0</v>
      </c>
      <c r="CF105" s="1320"/>
    </row>
    <row r="106" spans="1:108" s="1322" customFormat="1" ht="15" customHeight="1" x14ac:dyDescent="0.15">
      <c r="A106" s="1344" t="s">
        <v>140</v>
      </c>
      <c r="B106" s="1431">
        <f t="shared" si="35"/>
        <v>0</v>
      </c>
      <c r="C106" s="1393"/>
      <c r="D106" s="1394"/>
      <c r="E106" s="1394"/>
      <c r="F106" s="1394"/>
      <c r="G106" s="1395"/>
      <c r="H106" s="1395"/>
      <c r="I106" s="1393"/>
      <c r="J106" s="1390"/>
      <c r="K106" s="1393"/>
      <c r="L106" s="1390"/>
      <c r="M106" s="1419">
        <f t="shared" si="36"/>
        <v>0</v>
      </c>
      <c r="N106" s="1393"/>
      <c r="O106" s="1394"/>
      <c r="P106" s="1390"/>
      <c r="Q106" s="1433">
        <f t="shared" si="37"/>
        <v>0</v>
      </c>
      <c r="R106" s="1393"/>
      <c r="S106" s="1394"/>
      <c r="T106" s="1447"/>
      <c r="U106" s="1436"/>
      <c r="V106" s="1436"/>
      <c r="W106" s="1470"/>
      <c r="X106" s="1454"/>
      <c r="Y106" s="1459" t="str">
        <f t="shared" si="38"/>
        <v xml:space="preserve"> </v>
      </c>
      <c r="Z106" s="1320"/>
      <c r="AA106" s="1328"/>
      <c r="AB106" s="1328"/>
      <c r="AC106" s="1320"/>
      <c r="AD106" s="1320"/>
      <c r="AE106" s="1328"/>
      <c r="AF106" s="1320"/>
      <c r="AG106" s="1320"/>
      <c r="AH106" s="1328"/>
      <c r="AI106" s="1320"/>
      <c r="AJ106" s="1320"/>
      <c r="AK106" s="1320"/>
      <c r="AL106" s="1320"/>
      <c r="AM106" s="1328"/>
      <c r="AN106" s="1320"/>
      <c r="AO106" s="1320"/>
      <c r="AP106" s="1320"/>
      <c r="AQ106" s="1320"/>
      <c r="AR106" s="1320"/>
      <c r="AS106" s="1320"/>
      <c r="AT106" s="1320"/>
      <c r="AU106" s="1320"/>
      <c r="AV106" s="1320"/>
      <c r="BJ106" s="1320"/>
      <c r="BK106" s="1320"/>
      <c r="BL106" s="1320"/>
      <c r="BM106" s="1320"/>
      <c r="BN106" s="1320"/>
      <c r="BO106" s="1320"/>
      <c r="BP106" s="1320"/>
      <c r="BQ106" s="1320"/>
      <c r="BR106" s="1320"/>
      <c r="BS106" s="1320"/>
      <c r="BT106" s="1464" t="str">
        <f t="shared" ref="BT106:BT111" si="43">IF($B106&lt;&gt;($K106+$L106)," El número de consultas según sexo NO puede ser diferente al Total.","")</f>
        <v/>
      </c>
      <c r="BU106" s="1464" t="str">
        <f t="shared" ref="BU106:BU111" si="44">IF($B106=0,"",IF(($I106+$J106)=0,IF($B106="",""," No olvide escribir la columna Beneficiarios."),""))</f>
        <v/>
      </c>
      <c r="BV106" s="1464" t="str">
        <f t="shared" ref="BV106:BV111" si="45">IF($B106&lt;($I106+$J106)," El número de Beneficiarios NO puede ser mayor que el Total.","")</f>
        <v/>
      </c>
      <c r="BW106" s="1464" t="str">
        <f t="shared" ref="BW106:BW111" si="46">IF($B106&gt;=($M106+$Q106),"","La Suma de los totales de Consulta Nuevas debe ser MENOR O IGUAL al total de las Consultas Médicas.")</f>
        <v/>
      </c>
      <c r="CB106" s="1382">
        <f t="shared" si="39"/>
        <v>0</v>
      </c>
      <c r="CC106" s="1382">
        <f t="shared" si="40"/>
        <v>0</v>
      </c>
      <c r="CD106" s="1382">
        <f t="shared" si="41"/>
        <v>0</v>
      </c>
      <c r="CE106" s="1382" t="str">
        <f t="shared" si="42"/>
        <v/>
      </c>
      <c r="CF106" s="1320"/>
    </row>
    <row r="107" spans="1:108" s="1322" customFormat="1" ht="15" customHeight="1" x14ac:dyDescent="0.15">
      <c r="A107" s="1344" t="s">
        <v>141</v>
      </c>
      <c r="B107" s="1431">
        <f t="shared" si="35"/>
        <v>12</v>
      </c>
      <c r="C107" s="1393">
        <v>3</v>
      </c>
      <c r="D107" s="1394">
        <v>8</v>
      </c>
      <c r="E107" s="1394">
        <v>1</v>
      </c>
      <c r="F107" s="1394"/>
      <c r="G107" s="1395"/>
      <c r="H107" s="1395"/>
      <c r="I107" s="1393">
        <v>11</v>
      </c>
      <c r="J107" s="1390">
        <v>1</v>
      </c>
      <c r="K107" s="1393">
        <v>11</v>
      </c>
      <c r="L107" s="1390">
        <v>1</v>
      </c>
      <c r="M107" s="1419">
        <f t="shared" si="36"/>
        <v>0</v>
      </c>
      <c r="N107" s="1393"/>
      <c r="O107" s="1394"/>
      <c r="P107" s="1390"/>
      <c r="Q107" s="1433">
        <f t="shared" si="37"/>
        <v>4</v>
      </c>
      <c r="R107" s="1393"/>
      <c r="S107" s="1394">
        <v>4</v>
      </c>
      <c r="T107" s="1447"/>
      <c r="U107" s="1436"/>
      <c r="V107" s="1436"/>
      <c r="W107" s="1470"/>
      <c r="X107" s="1454"/>
      <c r="Y107" s="1459" t="str">
        <f t="shared" si="38"/>
        <v xml:space="preserve"> </v>
      </c>
      <c r="Z107" s="1320"/>
      <c r="AA107" s="1328"/>
      <c r="AB107" s="1328"/>
      <c r="AC107" s="1320"/>
      <c r="AD107" s="1320"/>
      <c r="AE107" s="1328"/>
      <c r="AF107" s="1320"/>
      <c r="AG107" s="1320"/>
      <c r="AH107" s="1328"/>
      <c r="AI107" s="1320"/>
      <c r="AJ107" s="1320"/>
      <c r="AK107" s="1320"/>
      <c r="AL107" s="1320"/>
      <c r="AM107" s="1328"/>
      <c r="AN107" s="1320"/>
      <c r="AO107" s="1320"/>
      <c r="AP107" s="1320"/>
      <c r="AQ107" s="1320"/>
      <c r="AR107" s="1320"/>
      <c r="AS107" s="1320"/>
      <c r="AT107" s="1320"/>
      <c r="AU107" s="1320"/>
      <c r="AV107" s="1320"/>
      <c r="BJ107" s="1320"/>
      <c r="BK107" s="1320"/>
      <c r="BL107" s="1320"/>
      <c r="BM107" s="1320"/>
      <c r="BN107" s="1320"/>
      <c r="BO107" s="1320"/>
      <c r="BP107" s="1320"/>
      <c r="BQ107" s="1320"/>
      <c r="BR107" s="1320"/>
      <c r="BS107" s="1320"/>
      <c r="BT107" s="1464" t="str">
        <f t="shared" si="43"/>
        <v/>
      </c>
      <c r="BU107" s="1464" t="str">
        <f t="shared" si="44"/>
        <v/>
      </c>
      <c r="BV107" s="1464" t="str">
        <f t="shared" si="45"/>
        <v/>
      </c>
      <c r="BW107" s="1464" t="str">
        <f t="shared" si="46"/>
        <v/>
      </c>
      <c r="CB107" s="1382">
        <f t="shared" si="39"/>
        <v>0</v>
      </c>
      <c r="CC107" s="1382">
        <f t="shared" si="40"/>
        <v>0</v>
      </c>
      <c r="CD107" s="1382">
        <f t="shared" si="41"/>
        <v>0</v>
      </c>
      <c r="CE107" s="1382">
        <f t="shared" si="42"/>
        <v>0</v>
      </c>
      <c r="CF107" s="1320"/>
    </row>
    <row r="108" spans="1:108" s="1322" customFormat="1" ht="15" customHeight="1" x14ac:dyDescent="0.15">
      <c r="A108" s="1344" t="s">
        <v>142</v>
      </c>
      <c r="B108" s="1431">
        <f t="shared" si="35"/>
        <v>0</v>
      </c>
      <c r="C108" s="1393"/>
      <c r="D108" s="1394"/>
      <c r="E108" s="1394"/>
      <c r="F108" s="1394"/>
      <c r="G108" s="1395"/>
      <c r="H108" s="1395"/>
      <c r="I108" s="1393"/>
      <c r="J108" s="1390"/>
      <c r="K108" s="1393"/>
      <c r="L108" s="1390"/>
      <c r="M108" s="1419">
        <f t="shared" si="36"/>
        <v>0</v>
      </c>
      <c r="N108" s="1393"/>
      <c r="O108" s="1394"/>
      <c r="P108" s="1390"/>
      <c r="Q108" s="1433">
        <f t="shared" si="37"/>
        <v>0</v>
      </c>
      <c r="R108" s="1393"/>
      <c r="S108" s="1394"/>
      <c r="T108" s="1447"/>
      <c r="U108" s="1436"/>
      <c r="V108" s="1436"/>
      <c r="W108" s="1470"/>
      <c r="X108" s="1454"/>
      <c r="Y108" s="1459" t="str">
        <f t="shared" si="38"/>
        <v xml:space="preserve"> </v>
      </c>
      <c r="Z108" s="1320"/>
      <c r="AA108" s="1328"/>
      <c r="AB108" s="1328"/>
      <c r="AC108" s="1320"/>
      <c r="AD108" s="1320"/>
      <c r="AE108" s="1328"/>
      <c r="AF108" s="1320"/>
      <c r="AG108" s="1320"/>
      <c r="AH108" s="1328"/>
      <c r="AI108" s="1320"/>
      <c r="AJ108" s="1320"/>
      <c r="AK108" s="1320"/>
      <c r="AL108" s="1320"/>
      <c r="AM108" s="1328"/>
      <c r="AN108" s="1320"/>
      <c r="AO108" s="1320"/>
      <c r="AP108" s="1320"/>
      <c r="AQ108" s="1320"/>
      <c r="AR108" s="1320"/>
      <c r="AS108" s="1320"/>
      <c r="AT108" s="1320"/>
      <c r="AU108" s="1320"/>
      <c r="AV108" s="1320"/>
      <c r="BJ108" s="1320"/>
      <c r="BK108" s="1320"/>
      <c r="BL108" s="1320"/>
      <c r="BM108" s="1320"/>
      <c r="BN108" s="1320"/>
      <c r="BO108" s="1320"/>
      <c r="BP108" s="1320"/>
      <c r="BQ108" s="1320"/>
      <c r="BR108" s="1320"/>
      <c r="BS108" s="1320"/>
      <c r="BT108" s="1464" t="str">
        <f t="shared" si="43"/>
        <v/>
      </c>
      <c r="BU108" s="1464" t="str">
        <f t="shared" si="44"/>
        <v/>
      </c>
      <c r="BV108" s="1464" t="str">
        <f t="shared" si="45"/>
        <v/>
      </c>
      <c r="BW108" s="1464" t="str">
        <f t="shared" si="46"/>
        <v/>
      </c>
      <c r="CB108" s="1382">
        <f t="shared" si="39"/>
        <v>0</v>
      </c>
      <c r="CC108" s="1382">
        <f t="shared" si="40"/>
        <v>0</v>
      </c>
      <c r="CD108" s="1382">
        <f t="shared" si="41"/>
        <v>0</v>
      </c>
      <c r="CE108" s="1382" t="str">
        <f t="shared" si="42"/>
        <v/>
      </c>
      <c r="CF108" s="1320"/>
    </row>
    <row r="109" spans="1:108" s="1322" customFormat="1" ht="15" customHeight="1" x14ac:dyDescent="0.15">
      <c r="A109" s="1344" t="s">
        <v>143</v>
      </c>
      <c r="B109" s="1431">
        <f t="shared" si="35"/>
        <v>0</v>
      </c>
      <c r="C109" s="1393"/>
      <c r="D109" s="1394"/>
      <c r="E109" s="1394"/>
      <c r="F109" s="1394"/>
      <c r="G109" s="1395"/>
      <c r="H109" s="1395"/>
      <c r="I109" s="1393"/>
      <c r="J109" s="1390"/>
      <c r="K109" s="1393"/>
      <c r="L109" s="1390"/>
      <c r="M109" s="1419">
        <f t="shared" si="36"/>
        <v>0</v>
      </c>
      <c r="N109" s="1393"/>
      <c r="O109" s="1394"/>
      <c r="P109" s="1390"/>
      <c r="Q109" s="1433">
        <f t="shared" si="37"/>
        <v>0</v>
      </c>
      <c r="R109" s="1393"/>
      <c r="S109" s="1394"/>
      <c r="T109" s="1447"/>
      <c r="U109" s="1436"/>
      <c r="V109" s="1436"/>
      <c r="W109" s="1470"/>
      <c r="X109" s="1454"/>
      <c r="Y109" s="1459" t="str">
        <f t="shared" si="38"/>
        <v xml:space="preserve"> </v>
      </c>
      <c r="Z109" s="1320"/>
      <c r="AA109" s="1328"/>
      <c r="AB109" s="1328"/>
      <c r="AC109" s="1320"/>
      <c r="AD109" s="1320"/>
      <c r="AE109" s="1328"/>
      <c r="AF109" s="1320"/>
      <c r="AG109" s="1320"/>
      <c r="AH109" s="1328"/>
      <c r="AI109" s="1320"/>
      <c r="AJ109" s="1320"/>
      <c r="AK109" s="1320"/>
      <c r="AL109" s="1320"/>
      <c r="AM109" s="1328"/>
      <c r="AN109" s="1320"/>
      <c r="AO109" s="1320"/>
      <c r="AP109" s="1320"/>
      <c r="AQ109" s="1320"/>
      <c r="AR109" s="1320"/>
      <c r="AS109" s="1320"/>
      <c r="AT109" s="1320"/>
      <c r="AU109" s="1320"/>
      <c r="AV109" s="1320"/>
      <c r="BJ109" s="1320"/>
      <c r="BK109" s="1320"/>
      <c r="BL109" s="1320"/>
      <c r="BM109" s="1320"/>
      <c r="BN109" s="1320"/>
      <c r="BO109" s="1320"/>
      <c r="BP109" s="1320"/>
      <c r="BQ109" s="1320"/>
      <c r="BR109" s="1320"/>
      <c r="BS109" s="1320"/>
      <c r="BT109" s="1464" t="str">
        <f t="shared" si="43"/>
        <v/>
      </c>
      <c r="BU109" s="1464" t="str">
        <f t="shared" si="44"/>
        <v/>
      </c>
      <c r="BV109" s="1464" t="str">
        <f t="shared" si="45"/>
        <v/>
      </c>
      <c r="BW109" s="1464" t="str">
        <f t="shared" si="46"/>
        <v/>
      </c>
      <c r="CB109" s="1382">
        <f t="shared" si="39"/>
        <v>0</v>
      </c>
      <c r="CC109" s="1382">
        <f t="shared" si="40"/>
        <v>0</v>
      </c>
      <c r="CD109" s="1382">
        <f t="shared" si="41"/>
        <v>0</v>
      </c>
      <c r="CE109" s="1382" t="str">
        <f t="shared" si="42"/>
        <v/>
      </c>
      <c r="CF109" s="1320"/>
    </row>
    <row r="110" spans="1:108" s="1322" customFormat="1" ht="15" customHeight="1" x14ac:dyDescent="0.15">
      <c r="A110" s="1365" t="s">
        <v>144</v>
      </c>
      <c r="B110" s="1407">
        <f t="shared" si="35"/>
        <v>0</v>
      </c>
      <c r="C110" s="1408"/>
      <c r="D110" s="1409"/>
      <c r="E110" s="1409"/>
      <c r="F110" s="1409"/>
      <c r="G110" s="1410"/>
      <c r="H110" s="1410"/>
      <c r="I110" s="1408"/>
      <c r="J110" s="1391"/>
      <c r="K110" s="1430"/>
      <c r="L110" s="1422"/>
      <c r="M110" s="1445">
        <f t="shared" si="36"/>
        <v>0</v>
      </c>
      <c r="N110" s="1408"/>
      <c r="O110" s="1409"/>
      <c r="P110" s="1391"/>
      <c r="Q110" s="1434">
        <f t="shared" si="37"/>
        <v>0</v>
      </c>
      <c r="R110" s="1408"/>
      <c r="S110" s="1409"/>
      <c r="T110" s="1448"/>
      <c r="U110" s="1436"/>
      <c r="V110" s="1436"/>
      <c r="W110" s="1470"/>
      <c r="X110" s="1454"/>
      <c r="Y110" s="1459" t="str">
        <f t="shared" si="38"/>
        <v xml:space="preserve"> </v>
      </c>
      <c r="Z110" s="1320"/>
      <c r="AA110" s="1328"/>
      <c r="AB110" s="1328"/>
      <c r="AC110" s="1320"/>
      <c r="AD110" s="1320"/>
      <c r="AE110" s="1328"/>
      <c r="AF110" s="1320"/>
      <c r="AG110" s="1320"/>
      <c r="AH110" s="1328"/>
      <c r="AI110" s="1320"/>
      <c r="AJ110" s="1320"/>
      <c r="AK110" s="1320"/>
      <c r="AL110" s="1320"/>
      <c r="AM110" s="1328"/>
      <c r="AN110" s="1320"/>
      <c r="AO110" s="1320"/>
      <c r="AP110" s="1320"/>
      <c r="AQ110" s="1320"/>
      <c r="AR110" s="1320"/>
      <c r="AS110" s="1320"/>
      <c r="AT110" s="1320"/>
      <c r="AU110" s="1320"/>
      <c r="AV110" s="1320"/>
      <c r="BJ110" s="1320"/>
      <c r="BK110" s="1320"/>
      <c r="BL110" s="1320"/>
      <c r="BM110" s="1320"/>
      <c r="BN110" s="1320"/>
      <c r="BO110" s="1320"/>
      <c r="BP110" s="1320"/>
      <c r="BQ110" s="1320"/>
      <c r="BR110" s="1320"/>
      <c r="BS110" s="1320"/>
      <c r="BT110" s="1464" t="str">
        <f t="shared" si="43"/>
        <v/>
      </c>
      <c r="BU110" s="1464" t="str">
        <f t="shared" si="44"/>
        <v/>
      </c>
      <c r="BV110" s="1464" t="str">
        <f t="shared" si="45"/>
        <v/>
      </c>
      <c r="BW110" s="1464" t="str">
        <f t="shared" si="46"/>
        <v/>
      </c>
      <c r="CB110" s="1382">
        <f t="shared" si="39"/>
        <v>0</v>
      </c>
      <c r="CC110" s="1382">
        <f t="shared" si="40"/>
        <v>0</v>
      </c>
      <c r="CD110" s="1382">
        <f t="shared" si="41"/>
        <v>0</v>
      </c>
      <c r="CE110" s="1382" t="str">
        <f t="shared" si="42"/>
        <v/>
      </c>
      <c r="CF110" s="1320"/>
    </row>
    <row r="111" spans="1:108" s="1322" customFormat="1" ht="15" customHeight="1" x14ac:dyDescent="0.15">
      <c r="A111" s="1480" t="s">
        <v>40</v>
      </c>
      <c r="B111" s="1412">
        <f>SUM(B105:B110)</f>
        <v>31</v>
      </c>
      <c r="C111" s="1421">
        <f t="shared" ref="C111:X111" si="47">SUM(C105:C110)</f>
        <v>3</v>
      </c>
      <c r="D111" s="1414">
        <f t="shared" si="47"/>
        <v>8</v>
      </c>
      <c r="E111" s="1437">
        <f t="shared" si="47"/>
        <v>1</v>
      </c>
      <c r="F111" s="1415">
        <f t="shared" si="47"/>
        <v>1</v>
      </c>
      <c r="G111" s="1415">
        <f t="shared" si="47"/>
        <v>10</v>
      </c>
      <c r="H111" s="1415">
        <f t="shared" si="47"/>
        <v>8</v>
      </c>
      <c r="I111" s="1421">
        <f t="shared" si="47"/>
        <v>11</v>
      </c>
      <c r="J111" s="1416">
        <f t="shared" si="47"/>
        <v>20</v>
      </c>
      <c r="K111" s="1421">
        <f t="shared" si="47"/>
        <v>24</v>
      </c>
      <c r="L111" s="1416">
        <f t="shared" si="47"/>
        <v>7</v>
      </c>
      <c r="M111" s="1421">
        <f t="shared" si="47"/>
        <v>0</v>
      </c>
      <c r="N111" s="1421">
        <f t="shared" si="47"/>
        <v>0</v>
      </c>
      <c r="O111" s="1414">
        <f t="shared" si="47"/>
        <v>0</v>
      </c>
      <c r="P111" s="1429">
        <f t="shared" si="47"/>
        <v>0</v>
      </c>
      <c r="Q111" s="1413">
        <f t="shared" si="47"/>
        <v>17</v>
      </c>
      <c r="R111" s="1421">
        <f t="shared" si="47"/>
        <v>0</v>
      </c>
      <c r="S111" s="1414">
        <f t="shared" si="47"/>
        <v>17</v>
      </c>
      <c r="T111" s="1457">
        <f t="shared" si="47"/>
        <v>0</v>
      </c>
      <c r="U111" s="1417">
        <f t="shared" si="47"/>
        <v>0</v>
      </c>
      <c r="V111" s="1417">
        <f t="shared" si="47"/>
        <v>0</v>
      </c>
      <c r="W111" s="1413">
        <f t="shared" si="47"/>
        <v>0</v>
      </c>
      <c r="X111" s="1416">
        <f t="shared" si="47"/>
        <v>0</v>
      </c>
      <c r="Y111" s="1459" t="str">
        <f t="shared" si="38"/>
        <v xml:space="preserve"> </v>
      </c>
      <c r="Z111" s="1320"/>
      <c r="AA111" s="1328"/>
      <c r="AB111" s="1328"/>
      <c r="AC111" s="1320"/>
      <c r="AD111" s="1320"/>
      <c r="AE111" s="1328"/>
      <c r="AF111" s="1320"/>
      <c r="AG111" s="1320"/>
      <c r="AH111" s="1328"/>
      <c r="AI111" s="1320"/>
      <c r="AJ111" s="1320"/>
      <c r="AK111" s="1320"/>
      <c r="AL111" s="1320"/>
      <c r="AM111" s="1328"/>
      <c r="AN111" s="1320"/>
      <c r="AO111" s="1320"/>
      <c r="AP111" s="1320"/>
      <c r="AQ111" s="1320"/>
      <c r="AR111" s="1320"/>
      <c r="AS111" s="1320"/>
      <c r="AT111" s="1320"/>
      <c r="AU111" s="1320"/>
      <c r="AV111" s="1320"/>
      <c r="BJ111" s="1320"/>
      <c r="BK111" s="1320"/>
      <c r="BL111" s="1320"/>
      <c r="BM111" s="1320"/>
      <c r="BN111" s="1320"/>
      <c r="BO111" s="1320"/>
      <c r="BP111" s="1320"/>
      <c r="BQ111" s="1320"/>
      <c r="BR111" s="1320"/>
      <c r="BS111" s="1320"/>
      <c r="BT111" s="1464" t="str">
        <f t="shared" si="43"/>
        <v/>
      </c>
      <c r="BU111" s="1464" t="str">
        <f t="shared" si="44"/>
        <v/>
      </c>
      <c r="BV111" s="1464" t="str">
        <f t="shared" si="45"/>
        <v/>
      </c>
      <c r="BW111" s="1464" t="str">
        <f t="shared" si="46"/>
        <v/>
      </c>
      <c r="CB111" s="1382">
        <f t="shared" si="39"/>
        <v>0</v>
      </c>
      <c r="CC111" s="1382">
        <f t="shared" si="40"/>
        <v>0</v>
      </c>
      <c r="CD111" s="1382">
        <f t="shared" si="41"/>
        <v>0</v>
      </c>
      <c r="CE111" s="1382">
        <f t="shared" si="42"/>
        <v>0</v>
      </c>
      <c r="CF111" s="1320"/>
    </row>
    <row r="112" spans="1:108" s="1320" customFormat="1" ht="21.75" customHeight="1" x14ac:dyDescent="0.15">
      <c r="A112" s="1320" t="s">
        <v>145</v>
      </c>
      <c r="W112" s="1463"/>
      <c r="AC112" s="1328"/>
      <c r="AD112" s="1328"/>
      <c r="AG112" s="1328"/>
      <c r="AJ112" s="1328"/>
      <c r="AO112" s="1328"/>
    </row>
    <row r="113" spans="1:41" s="1320" customFormat="1" ht="13.5" customHeight="1" x14ac:dyDescent="0.15">
      <c r="A113" s="1320" t="s">
        <v>146</v>
      </c>
      <c r="AC113" s="1328"/>
      <c r="AD113" s="1328"/>
      <c r="AG113" s="1328"/>
      <c r="AJ113" s="1328"/>
      <c r="AO113" s="1328"/>
    </row>
    <row r="114" spans="1:41" s="1320" customFormat="1" x14ac:dyDescent="0.15">
      <c r="AC114" s="1328"/>
      <c r="AD114" s="1328"/>
      <c r="AG114" s="1328"/>
      <c r="AJ114" s="1328"/>
      <c r="AO114" s="1328"/>
    </row>
    <row r="115" spans="1:41" s="1320" customFormat="1" x14ac:dyDescent="0.15">
      <c r="AC115" s="1328"/>
      <c r="AD115" s="1328"/>
      <c r="AG115" s="1328"/>
      <c r="AJ115" s="1328"/>
      <c r="AO115" s="1328"/>
    </row>
    <row r="116" spans="1:41" s="1320" customFormat="1" x14ac:dyDescent="0.15">
      <c r="AC116" s="1328"/>
      <c r="AD116" s="1328"/>
      <c r="AG116" s="1328"/>
      <c r="AJ116" s="1328"/>
      <c r="AO116" s="1328"/>
    </row>
    <row r="117" spans="1:41" s="1320" customFormat="1" x14ac:dyDescent="0.15">
      <c r="AC117" s="1328"/>
      <c r="AD117" s="1328"/>
      <c r="AG117" s="1328"/>
      <c r="AJ117" s="1328"/>
      <c r="AO117" s="1328"/>
    </row>
    <row r="118" spans="1:41" s="1320" customFormat="1" x14ac:dyDescent="0.15">
      <c r="AC118" s="1328"/>
      <c r="AD118" s="1328"/>
      <c r="AG118" s="1328"/>
      <c r="AJ118" s="1328"/>
      <c r="AO118" s="1328"/>
    </row>
    <row r="119" spans="1:41" s="1320" customFormat="1" x14ac:dyDescent="0.15">
      <c r="AC119" s="1328"/>
      <c r="AD119" s="1328"/>
      <c r="AG119" s="1328"/>
      <c r="AJ119" s="1328"/>
      <c r="AO119" s="1328"/>
    </row>
    <row r="120" spans="1:41" s="1320" customFormat="1" x14ac:dyDescent="0.15">
      <c r="AC120" s="1328"/>
      <c r="AD120" s="1328"/>
      <c r="AG120" s="1328"/>
      <c r="AJ120" s="1328"/>
      <c r="AO120" s="1328"/>
    </row>
    <row r="121" spans="1:41" s="1320" customFormat="1" x14ac:dyDescent="0.15">
      <c r="AC121" s="1328"/>
      <c r="AD121" s="1328"/>
      <c r="AG121" s="1328"/>
      <c r="AJ121" s="1328"/>
      <c r="AO121" s="1328"/>
    </row>
    <row r="122" spans="1:41" s="1320" customFormat="1" x14ac:dyDescent="0.15">
      <c r="AC122" s="1328"/>
      <c r="AD122" s="1328"/>
      <c r="AG122" s="1328"/>
      <c r="AJ122" s="1328"/>
      <c r="AO122" s="1328"/>
    </row>
    <row r="123" spans="1:41" s="1320" customFormat="1" x14ac:dyDescent="0.15">
      <c r="AC123" s="1328"/>
      <c r="AD123" s="1328"/>
      <c r="AG123" s="1328"/>
      <c r="AJ123" s="1328"/>
      <c r="AO123" s="1328"/>
    </row>
    <row r="124" spans="1:41" s="1320" customFormat="1" x14ac:dyDescent="0.15">
      <c r="AC124" s="1328"/>
      <c r="AD124" s="1328"/>
      <c r="AG124" s="1328"/>
      <c r="AJ124" s="1328"/>
      <c r="AO124" s="1328"/>
    </row>
    <row r="125" spans="1:41" s="1320" customFormat="1" x14ac:dyDescent="0.15">
      <c r="AC125" s="1328"/>
      <c r="AD125" s="1328"/>
      <c r="AG125" s="1328"/>
      <c r="AJ125" s="1328"/>
      <c r="AO125" s="1328"/>
    </row>
    <row r="126" spans="1:41" s="1320" customFormat="1" x14ac:dyDescent="0.15">
      <c r="AC126" s="1328"/>
      <c r="AD126" s="1328"/>
      <c r="AG126" s="1328"/>
      <c r="AJ126" s="1328"/>
      <c r="AO126" s="1328"/>
    </row>
    <row r="127" spans="1:41" s="1320" customFormat="1" x14ac:dyDescent="0.15">
      <c r="AC127" s="1328"/>
      <c r="AD127" s="1328"/>
      <c r="AG127" s="1328"/>
      <c r="AJ127" s="1328"/>
      <c r="AO127" s="1328"/>
    </row>
    <row r="128" spans="1:41" s="1320" customFormat="1" x14ac:dyDescent="0.15">
      <c r="AC128" s="1328"/>
      <c r="AD128" s="1328"/>
      <c r="AG128" s="1328"/>
      <c r="AJ128" s="1328"/>
      <c r="AO128" s="1328"/>
    </row>
    <row r="129" spans="29:41" s="1320" customFormat="1" x14ac:dyDescent="0.15">
      <c r="AC129" s="1328"/>
      <c r="AD129" s="1328"/>
      <c r="AG129" s="1328"/>
      <c r="AJ129" s="1328"/>
      <c r="AO129" s="1328"/>
    </row>
    <row r="130" spans="29:41" s="1320" customFormat="1" x14ac:dyDescent="0.15">
      <c r="AC130" s="1328"/>
      <c r="AD130" s="1328"/>
      <c r="AG130" s="1328"/>
      <c r="AJ130" s="1328"/>
      <c r="AO130" s="1328"/>
    </row>
    <row r="131" spans="29:41" s="1320" customFormat="1" x14ac:dyDescent="0.15">
      <c r="AC131" s="1328"/>
      <c r="AD131" s="1328"/>
      <c r="AG131" s="1328"/>
      <c r="AJ131" s="1328"/>
      <c r="AO131" s="1328"/>
    </row>
    <row r="132" spans="29:41" s="1320" customFormat="1" x14ac:dyDescent="0.15">
      <c r="AC132" s="1328"/>
      <c r="AD132" s="1328"/>
      <c r="AG132" s="1328"/>
      <c r="AJ132" s="1328"/>
      <c r="AO132" s="1328"/>
    </row>
    <row r="133" spans="29:41" s="1320" customFormat="1" x14ac:dyDescent="0.15">
      <c r="AC133" s="1328"/>
      <c r="AD133" s="1328"/>
      <c r="AG133" s="1328"/>
      <c r="AJ133" s="1328"/>
      <c r="AO133" s="1328"/>
    </row>
    <row r="134" spans="29:41" s="1320" customFormat="1" x14ac:dyDescent="0.15">
      <c r="AC134" s="1328"/>
      <c r="AD134" s="1328"/>
      <c r="AG134" s="1328"/>
      <c r="AJ134" s="1328"/>
      <c r="AO134" s="1328"/>
    </row>
    <row r="135" spans="29:41" s="1320" customFormat="1" x14ac:dyDescent="0.15">
      <c r="AC135" s="1328"/>
      <c r="AD135" s="1328"/>
      <c r="AG135" s="1328"/>
      <c r="AJ135" s="1328"/>
      <c r="AO135" s="1328"/>
    </row>
    <row r="136" spans="29:41" s="1320" customFormat="1" x14ac:dyDescent="0.15">
      <c r="AC136" s="1328"/>
      <c r="AD136" s="1328"/>
      <c r="AG136" s="1328"/>
      <c r="AJ136" s="1328"/>
      <c r="AO136" s="1328"/>
    </row>
    <row r="137" spans="29:41" s="1320" customFormat="1" x14ac:dyDescent="0.15">
      <c r="AC137" s="1328"/>
      <c r="AD137" s="1328"/>
      <c r="AG137" s="1328"/>
      <c r="AJ137" s="1328"/>
      <c r="AO137" s="1328"/>
    </row>
    <row r="138" spans="29:41" s="1320" customFormat="1" x14ac:dyDescent="0.15">
      <c r="AC138" s="1328"/>
      <c r="AD138" s="1328"/>
      <c r="AG138" s="1328"/>
      <c r="AJ138" s="1328"/>
      <c r="AO138" s="1328"/>
    </row>
    <row r="139" spans="29:41" s="1320" customFormat="1" x14ac:dyDescent="0.15">
      <c r="AC139" s="1328"/>
      <c r="AD139" s="1328"/>
      <c r="AG139" s="1328"/>
      <c r="AJ139" s="1328"/>
      <c r="AO139" s="1328"/>
    </row>
    <row r="140" spans="29:41" s="1320" customFormat="1" x14ac:dyDescent="0.15">
      <c r="AC140" s="1328"/>
      <c r="AD140" s="1328"/>
      <c r="AG140" s="1328"/>
      <c r="AJ140" s="1328"/>
      <c r="AO140" s="1328"/>
    </row>
    <row r="141" spans="29:41" s="1320" customFormat="1" x14ac:dyDescent="0.15">
      <c r="AC141" s="1328"/>
      <c r="AD141" s="1328"/>
      <c r="AG141" s="1328"/>
      <c r="AJ141" s="1328"/>
      <c r="AO141" s="1328"/>
    </row>
    <row r="142" spans="29:41" s="1320" customFormat="1" x14ac:dyDescent="0.15">
      <c r="AC142" s="1328"/>
      <c r="AD142" s="1328"/>
      <c r="AG142" s="1328"/>
      <c r="AJ142" s="1328"/>
      <c r="AO142" s="1328"/>
    </row>
    <row r="143" spans="29:41" s="1320" customFormat="1" x14ac:dyDescent="0.15">
      <c r="AC143" s="1328"/>
      <c r="AD143" s="1328"/>
      <c r="AG143" s="1328"/>
      <c r="AJ143" s="1328"/>
      <c r="AO143" s="1328"/>
    </row>
    <row r="144" spans="29:41" s="1320" customFormat="1" x14ac:dyDescent="0.15">
      <c r="AC144" s="1328"/>
      <c r="AD144" s="1328"/>
      <c r="AG144" s="1328"/>
      <c r="AJ144" s="1328"/>
      <c r="AO144" s="1328"/>
    </row>
    <row r="145" spans="29:41" s="1320" customFormat="1" x14ac:dyDescent="0.15">
      <c r="AC145" s="1328"/>
      <c r="AD145" s="1328"/>
      <c r="AG145" s="1328"/>
      <c r="AJ145" s="1328"/>
      <c r="AO145" s="1328"/>
    </row>
    <row r="146" spans="29:41" s="1320" customFormat="1" x14ac:dyDescent="0.15">
      <c r="AC146" s="1328"/>
      <c r="AD146" s="1328"/>
      <c r="AG146" s="1328"/>
      <c r="AJ146" s="1328"/>
      <c r="AO146" s="1328"/>
    </row>
    <row r="147" spans="29:41" s="1320" customFormat="1" x14ac:dyDescent="0.15">
      <c r="AC147" s="1328"/>
      <c r="AD147" s="1328"/>
      <c r="AG147" s="1328"/>
      <c r="AJ147" s="1328"/>
      <c r="AO147" s="1328"/>
    </row>
    <row r="148" spans="29:41" s="1320" customFormat="1" x14ac:dyDescent="0.15">
      <c r="AC148" s="1328"/>
      <c r="AD148" s="1328"/>
      <c r="AG148" s="1328"/>
      <c r="AJ148" s="1328"/>
      <c r="AO148" s="1328"/>
    </row>
    <row r="149" spans="29:41" s="1320" customFormat="1" x14ac:dyDescent="0.15">
      <c r="AC149" s="1328"/>
      <c r="AD149" s="1328"/>
      <c r="AG149" s="1328"/>
      <c r="AJ149" s="1328"/>
      <c r="AO149" s="1328"/>
    </row>
    <row r="150" spans="29:41" s="1320" customFormat="1" x14ac:dyDescent="0.15">
      <c r="AC150" s="1328"/>
      <c r="AD150" s="1328"/>
      <c r="AG150" s="1328"/>
      <c r="AJ150" s="1328"/>
      <c r="AO150" s="1328"/>
    </row>
    <row r="151" spans="29:41" s="1320" customFormat="1" x14ac:dyDescent="0.15">
      <c r="AC151" s="1328"/>
      <c r="AD151" s="1328"/>
      <c r="AG151" s="1328"/>
      <c r="AJ151" s="1328"/>
      <c r="AO151" s="1328"/>
    </row>
    <row r="152" spans="29:41" s="1320" customFormat="1" x14ac:dyDescent="0.15">
      <c r="AC152" s="1328"/>
      <c r="AD152" s="1328"/>
      <c r="AG152" s="1328"/>
      <c r="AJ152" s="1328"/>
      <c r="AO152" s="1328"/>
    </row>
    <row r="153" spans="29:41" s="1320" customFormat="1" x14ac:dyDescent="0.15">
      <c r="AC153" s="1328"/>
      <c r="AD153" s="1328"/>
      <c r="AG153" s="1328"/>
      <c r="AJ153" s="1328"/>
      <c r="AO153" s="1328"/>
    </row>
    <row r="154" spans="29:41" s="1320" customFormat="1" x14ac:dyDescent="0.15">
      <c r="AC154" s="1328"/>
      <c r="AD154" s="1328"/>
      <c r="AG154" s="1328"/>
      <c r="AJ154" s="1328"/>
      <c r="AO154" s="1328"/>
    </row>
    <row r="155" spans="29:41" s="1320" customFormat="1" x14ac:dyDescent="0.15">
      <c r="AC155" s="1328"/>
      <c r="AD155" s="1328"/>
      <c r="AG155" s="1328"/>
      <c r="AJ155" s="1328"/>
      <c r="AO155" s="1328"/>
    </row>
    <row r="156" spans="29:41" s="1320" customFormat="1" x14ac:dyDescent="0.15">
      <c r="AC156" s="1328"/>
      <c r="AD156" s="1328"/>
      <c r="AG156" s="1328"/>
      <c r="AJ156" s="1328"/>
      <c r="AO156" s="1328"/>
    </row>
    <row r="157" spans="29:41" s="1320" customFormat="1" x14ac:dyDescent="0.15">
      <c r="AC157" s="1328"/>
      <c r="AD157" s="1328"/>
      <c r="AG157" s="1328"/>
      <c r="AJ157" s="1328"/>
      <c r="AO157" s="1328"/>
    </row>
    <row r="158" spans="29:41" s="1320" customFormat="1" x14ac:dyDescent="0.15">
      <c r="AC158" s="1328"/>
      <c r="AD158" s="1328"/>
      <c r="AG158" s="1328"/>
      <c r="AJ158" s="1328"/>
      <c r="AO158" s="1328"/>
    </row>
    <row r="159" spans="29:41" s="1320" customFormat="1" x14ac:dyDescent="0.15">
      <c r="AC159" s="1328"/>
      <c r="AD159" s="1328"/>
      <c r="AG159" s="1328"/>
      <c r="AJ159" s="1328"/>
      <c r="AO159" s="1328"/>
    </row>
    <row r="160" spans="29:41" s="1320" customFormat="1" x14ac:dyDescent="0.15">
      <c r="AC160" s="1328"/>
      <c r="AD160" s="1328"/>
      <c r="AG160" s="1328"/>
      <c r="AJ160" s="1328"/>
      <c r="AO160" s="1328"/>
    </row>
    <row r="161" spans="1:58" s="1320" customFormat="1" x14ac:dyDescent="0.15">
      <c r="AC161" s="1328"/>
      <c r="AD161" s="1328"/>
      <c r="AG161" s="1328"/>
      <c r="AJ161" s="1328"/>
      <c r="AO161" s="1328"/>
    </row>
    <row r="162" spans="1:58" s="1320" customFormat="1" x14ac:dyDescent="0.15">
      <c r="AC162" s="1328"/>
      <c r="AD162" s="1328"/>
      <c r="AG162" s="1328"/>
      <c r="AJ162" s="1328"/>
      <c r="AO162" s="1328"/>
    </row>
    <row r="163" spans="1:58" s="1320" customFormat="1" x14ac:dyDescent="0.15">
      <c r="AC163" s="1328"/>
      <c r="AD163" s="1328"/>
      <c r="AG163" s="1328"/>
      <c r="AJ163" s="1328"/>
      <c r="AO163" s="1328"/>
    </row>
    <row r="164" spans="1:58" s="1320" customFormat="1" x14ac:dyDescent="0.15">
      <c r="AC164" s="1328"/>
      <c r="AD164" s="1328"/>
      <c r="AG164" s="1328"/>
      <c r="AJ164" s="1328"/>
      <c r="AO164" s="1328"/>
    </row>
    <row r="165" spans="1:58" s="1320" customFormat="1" x14ac:dyDescent="0.15">
      <c r="AC165" s="1328"/>
      <c r="AD165" s="1328"/>
      <c r="AG165" s="1328"/>
      <c r="AJ165" s="1328"/>
      <c r="AO165" s="1328"/>
    </row>
    <row r="166" spans="1:58" s="1320" customFormat="1" x14ac:dyDescent="0.15">
      <c r="AC166" s="1328"/>
      <c r="AD166" s="1328"/>
      <c r="AG166" s="1328"/>
      <c r="AJ166" s="1328"/>
      <c r="AO166" s="1328"/>
    </row>
    <row r="167" spans="1:58" s="1320" customFormat="1" x14ac:dyDescent="0.15">
      <c r="AC167" s="1328"/>
      <c r="AD167" s="1328"/>
      <c r="AG167" s="1328"/>
      <c r="AJ167" s="1328"/>
      <c r="AO167" s="1328"/>
    </row>
    <row r="168" spans="1:58" s="1320" customFormat="1" x14ac:dyDescent="0.15">
      <c r="AC168" s="1328"/>
      <c r="AD168" s="1328"/>
      <c r="AG168" s="1328"/>
      <c r="AJ168" s="1328"/>
      <c r="AO168" s="1328"/>
    </row>
    <row r="169" spans="1:58" s="1320" customFormat="1" hidden="1" x14ac:dyDescent="0.15">
      <c r="A169" s="1378">
        <f>SUM(A7:AQ99)</f>
        <v>65458</v>
      </c>
      <c r="AC169" s="1328"/>
      <c r="AD169" s="1328"/>
      <c r="AG169" s="1328"/>
      <c r="AJ169" s="1328"/>
      <c r="AO169" s="1328"/>
    </row>
    <row r="170" spans="1:58" s="1320" customFormat="1" hidden="1" x14ac:dyDescent="0.15">
      <c r="AC170" s="1328"/>
      <c r="AD170" s="1328"/>
      <c r="AG170" s="1328"/>
      <c r="AJ170" s="1328"/>
      <c r="AO170" s="1328"/>
      <c r="BF170" s="1320">
        <f>SUM(BE1:BH169)</f>
        <v>0</v>
      </c>
    </row>
    <row r="171" spans="1:58" s="1320" customFormat="1" x14ac:dyDescent="0.15">
      <c r="AC171" s="1328"/>
      <c r="AD171" s="1328"/>
      <c r="AG171" s="1328"/>
      <c r="AJ171" s="1328"/>
      <c r="AO171" s="1328"/>
    </row>
    <row r="172" spans="1:58" s="1320" customFormat="1" x14ac:dyDescent="0.15">
      <c r="AC172" s="1328"/>
      <c r="AD172" s="1328"/>
      <c r="AG172" s="1328"/>
      <c r="AJ172" s="1328"/>
      <c r="AO172" s="1328"/>
    </row>
    <row r="173" spans="1:58" s="1320" customFormat="1" x14ac:dyDescent="0.15">
      <c r="AC173" s="1328"/>
      <c r="AD173" s="1328"/>
      <c r="AG173" s="1328"/>
      <c r="AJ173" s="1328"/>
      <c r="AO173" s="1328"/>
    </row>
    <row r="174" spans="1:58" s="1320" customFormat="1" x14ac:dyDescent="0.15">
      <c r="AC174" s="1328"/>
      <c r="AD174" s="1328"/>
      <c r="AG174" s="1328"/>
      <c r="AJ174" s="1328"/>
      <c r="AO174" s="1328"/>
    </row>
    <row r="175" spans="1:58" x14ac:dyDescent="0.15">
      <c r="A175" s="1320"/>
      <c r="B175" s="1320"/>
      <c r="C175" s="1320"/>
      <c r="D175" s="1320"/>
      <c r="E175" s="1320"/>
      <c r="F175" s="1320"/>
      <c r="G175" s="1320"/>
      <c r="H175" s="1320"/>
      <c r="I175" s="1320"/>
      <c r="J175" s="1320"/>
      <c r="K175" s="1320"/>
      <c r="L175" s="1320"/>
      <c r="M175" s="1320"/>
      <c r="N175" s="1320"/>
      <c r="O175" s="1320"/>
      <c r="P175" s="1320"/>
      <c r="Q175" s="1320"/>
      <c r="R175" s="1320"/>
      <c r="S175" s="1320"/>
      <c r="T175" s="1320"/>
      <c r="U175" s="1320"/>
      <c r="V175" s="1320"/>
      <c r="W175" s="1320"/>
      <c r="X175" s="1320"/>
      <c r="Y175" s="1320"/>
      <c r="Z175" s="1320"/>
      <c r="AA175" s="1320"/>
      <c r="AB175" s="1320"/>
      <c r="AC175" s="1328"/>
      <c r="AE175" s="1320"/>
      <c r="AF175" s="1320"/>
      <c r="AH175" s="1336"/>
      <c r="AI175" s="1320"/>
      <c r="AK175" s="1320"/>
      <c r="AL175" s="1320"/>
      <c r="AN175" s="1320"/>
      <c r="AP175" s="1336"/>
      <c r="AQ175" s="1336"/>
    </row>
    <row r="176" spans="1:58" x14ac:dyDescent="0.15">
      <c r="A176" s="1320"/>
      <c r="B176" s="1320"/>
      <c r="C176" s="1320"/>
      <c r="D176" s="1320"/>
      <c r="E176" s="1320"/>
      <c r="F176" s="1320"/>
      <c r="G176" s="1320"/>
      <c r="H176" s="1320"/>
      <c r="I176" s="1320"/>
      <c r="J176" s="1320"/>
      <c r="K176" s="1320"/>
      <c r="L176" s="1320"/>
      <c r="M176" s="1320"/>
      <c r="N176" s="1320"/>
      <c r="O176" s="1320"/>
      <c r="P176" s="1320"/>
      <c r="Q176" s="1320"/>
      <c r="R176" s="1320"/>
      <c r="S176" s="1320"/>
      <c r="T176" s="1320"/>
      <c r="U176" s="1320"/>
      <c r="V176" s="1320"/>
      <c r="W176" s="1320"/>
      <c r="X176" s="1320"/>
      <c r="Y176" s="1320"/>
      <c r="Z176" s="1320"/>
      <c r="AA176" s="1320"/>
      <c r="AB176" s="1320"/>
      <c r="AC176" s="1328"/>
      <c r="AE176" s="1320"/>
      <c r="AF176" s="1320"/>
      <c r="AH176" s="1336"/>
      <c r="AI176" s="1320"/>
      <c r="AK176" s="1320"/>
      <c r="AL176" s="1320"/>
      <c r="AN176" s="1320"/>
      <c r="AP176" s="1336"/>
      <c r="AQ176" s="1336"/>
    </row>
    <row r="177" spans="1:41" s="1336" customFormat="1" x14ac:dyDescent="0.15">
      <c r="A177" s="1320"/>
      <c r="B177" s="1320"/>
      <c r="C177" s="1320"/>
      <c r="D177" s="1320"/>
      <c r="E177" s="1320"/>
      <c r="F177" s="1320"/>
      <c r="G177" s="1320"/>
      <c r="H177" s="1320"/>
      <c r="I177" s="1320"/>
      <c r="J177" s="1320"/>
      <c r="K177" s="1320"/>
      <c r="L177" s="1320"/>
      <c r="M177" s="1320"/>
      <c r="N177" s="1320"/>
      <c r="O177" s="1320"/>
      <c r="P177" s="1320"/>
      <c r="Q177" s="1320"/>
      <c r="R177" s="1320"/>
      <c r="S177" s="1320"/>
      <c r="T177" s="1320"/>
      <c r="U177" s="1320"/>
      <c r="V177" s="1320"/>
      <c r="W177" s="1320"/>
      <c r="X177" s="1320"/>
      <c r="Y177" s="1320"/>
      <c r="Z177" s="1320"/>
      <c r="AA177" s="1320"/>
      <c r="AB177" s="1320"/>
      <c r="AC177" s="1328"/>
      <c r="AD177" s="1328"/>
      <c r="AE177" s="1320"/>
      <c r="AF177" s="1320"/>
      <c r="AG177" s="1328"/>
      <c r="AI177" s="1320"/>
      <c r="AJ177" s="1328"/>
      <c r="AK177" s="1320"/>
      <c r="AL177" s="1320"/>
      <c r="AM177" s="1320"/>
      <c r="AN177" s="1320"/>
      <c r="AO177" s="1328"/>
    </row>
    <row r="178" spans="1:41" s="1336" customFormat="1" x14ac:dyDescent="0.15">
      <c r="A178" s="1320"/>
      <c r="B178" s="1320"/>
      <c r="C178" s="1320"/>
      <c r="D178" s="1320"/>
      <c r="E178" s="1320"/>
      <c r="F178" s="1320"/>
      <c r="G178" s="1320"/>
      <c r="H178" s="1320"/>
      <c r="I178" s="1320"/>
      <c r="J178" s="1320"/>
      <c r="K178" s="1320"/>
      <c r="L178" s="1320"/>
      <c r="M178" s="1320"/>
      <c r="N178" s="1320"/>
      <c r="O178" s="1320"/>
      <c r="P178" s="1320"/>
      <c r="Q178" s="1320"/>
      <c r="R178" s="1320"/>
      <c r="S178" s="1320"/>
      <c r="T178" s="1320"/>
      <c r="U178" s="1320"/>
      <c r="V178" s="1320"/>
      <c r="W178" s="1320"/>
      <c r="X178" s="1320"/>
      <c r="Y178" s="1320"/>
      <c r="Z178" s="1320"/>
      <c r="AA178" s="1320"/>
      <c r="AB178" s="1320"/>
      <c r="AC178" s="1328"/>
      <c r="AD178" s="1328"/>
      <c r="AE178" s="1320"/>
      <c r="AF178" s="1320"/>
      <c r="AG178" s="1328"/>
      <c r="AI178" s="1320"/>
      <c r="AJ178" s="1328"/>
      <c r="AK178" s="1320"/>
      <c r="AL178" s="1320"/>
      <c r="AM178" s="1320"/>
      <c r="AN178" s="1320"/>
      <c r="AO178" s="1328"/>
    </row>
    <row r="179" spans="1:41" s="1336" customFormat="1" x14ac:dyDescent="0.15">
      <c r="A179" s="1320"/>
      <c r="B179" s="1320"/>
      <c r="C179" s="1320"/>
      <c r="D179" s="1320"/>
      <c r="E179" s="1320"/>
      <c r="F179" s="1320"/>
      <c r="G179" s="1320"/>
      <c r="H179" s="1320"/>
      <c r="I179" s="1320"/>
      <c r="J179" s="1320"/>
      <c r="K179" s="1320"/>
      <c r="L179" s="1320"/>
      <c r="M179" s="1320"/>
      <c r="N179" s="1320"/>
      <c r="O179" s="1320"/>
      <c r="P179" s="1320"/>
      <c r="Q179" s="1320"/>
      <c r="R179" s="1320"/>
      <c r="S179" s="1320"/>
      <c r="T179" s="1320"/>
      <c r="U179" s="1320"/>
      <c r="V179" s="1320"/>
      <c r="W179" s="1320"/>
      <c r="X179" s="1320"/>
      <c r="Y179" s="1320"/>
      <c r="Z179" s="1320"/>
      <c r="AA179" s="1320"/>
      <c r="AB179" s="1320"/>
      <c r="AC179" s="1328"/>
      <c r="AD179" s="1328"/>
      <c r="AE179" s="1320"/>
      <c r="AF179" s="1320"/>
      <c r="AG179" s="1328"/>
      <c r="AI179" s="1320"/>
      <c r="AJ179" s="1328"/>
      <c r="AK179" s="1320"/>
      <c r="AL179" s="1320"/>
      <c r="AM179" s="1320"/>
      <c r="AN179" s="1320"/>
      <c r="AO179" s="1328"/>
    </row>
    <row r="180" spans="1:41" s="1336" customFormat="1" x14ac:dyDescent="0.15">
      <c r="A180" s="1320"/>
      <c r="B180" s="1320"/>
      <c r="C180" s="1320"/>
      <c r="D180" s="1320"/>
      <c r="E180" s="1320"/>
      <c r="F180" s="1320"/>
      <c r="G180" s="1320"/>
      <c r="H180" s="1320"/>
      <c r="I180" s="1320"/>
      <c r="J180" s="1320"/>
      <c r="K180" s="1320"/>
      <c r="L180" s="1320"/>
      <c r="M180" s="1320"/>
      <c r="N180" s="1320"/>
      <c r="O180" s="1320"/>
      <c r="P180" s="1320"/>
      <c r="Q180" s="1320"/>
      <c r="R180" s="1320"/>
      <c r="S180" s="1320"/>
      <c r="T180" s="1320"/>
      <c r="U180" s="1320"/>
      <c r="V180" s="1320"/>
      <c r="W180" s="1320"/>
      <c r="X180" s="1320"/>
      <c r="Y180" s="1320"/>
      <c r="Z180" s="1320"/>
      <c r="AA180" s="1320"/>
      <c r="AB180" s="1320"/>
      <c r="AC180" s="1328"/>
      <c r="AD180" s="1328"/>
      <c r="AE180" s="1320"/>
      <c r="AF180" s="1320"/>
      <c r="AG180" s="1328"/>
      <c r="AI180" s="1320"/>
      <c r="AJ180" s="1328"/>
      <c r="AK180" s="1320"/>
      <c r="AL180" s="1320"/>
      <c r="AM180" s="1320"/>
      <c r="AN180" s="1320"/>
      <c r="AO180" s="1328"/>
    </row>
    <row r="181" spans="1:41" s="1336" customFormat="1" x14ac:dyDescent="0.15">
      <c r="A181" s="1320"/>
      <c r="B181" s="1320"/>
      <c r="C181" s="1320"/>
      <c r="D181" s="1320"/>
      <c r="E181" s="1320"/>
      <c r="F181" s="1320"/>
      <c r="G181" s="1320"/>
      <c r="H181" s="1320"/>
      <c r="I181" s="1320"/>
      <c r="J181" s="1320"/>
      <c r="K181" s="1320"/>
      <c r="L181" s="1320"/>
      <c r="M181" s="1320"/>
      <c r="N181" s="1320"/>
      <c r="O181" s="1320"/>
      <c r="P181" s="1320"/>
      <c r="Q181" s="1320"/>
      <c r="R181" s="1320"/>
      <c r="S181" s="1320"/>
      <c r="T181" s="1320"/>
      <c r="U181" s="1320"/>
      <c r="V181" s="1320"/>
      <c r="W181" s="1320"/>
      <c r="X181" s="1320"/>
      <c r="Y181" s="1320"/>
      <c r="Z181" s="1320"/>
      <c r="AA181" s="1320"/>
      <c r="AB181" s="1320"/>
      <c r="AC181" s="1328"/>
      <c r="AD181" s="1328"/>
      <c r="AE181" s="1320"/>
      <c r="AF181" s="1320"/>
      <c r="AG181" s="1328"/>
      <c r="AI181" s="1320"/>
      <c r="AJ181" s="1328"/>
      <c r="AK181" s="1320"/>
      <c r="AL181" s="1320"/>
      <c r="AM181" s="1320"/>
      <c r="AN181" s="1320"/>
      <c r="AO181" s="1328"/>
    </row>
    <row r="182" spans="1:41" s="1336" customFormat="1" x14ac:dyDescent="0.15">
      <c r="A182" s="1320"/>
      <c r="B182" s="1320"/>
      <c r="C182" s="1320"/>
      <c r="D182" s="1320"/>
      <c r="E182" s="1320"/>
      <c r="F182" s="1320"/>
      <c r="G182" s="1320"/>
      <c r="H182" s="1320"/>
      <c r="I182" s="1320"/>
      <c r="J182" s="1320"/>
      <c r="K182" s="1320"/>
      <c r="L182" s="1320"/>
      <c r="M182" s="1320"/>
      <c r="N182" s="1320"/>
      <c r="O182" s="1320"/>
      <c r="P182" s="1320"/>
      <c r="Q182" s="1320"/>
      <c r="R182" s="1320"/>
      <c r="S182" s="1320"/>
      <c r="T182" s="1320"/>
      <c r="U182" s="1320"/>
      <c r="V182" s="1320"/>
      <c r="W182" s="1320"/>
      <c r="X182" s="1320"/>
      <c r="Y182" s="1320"/>
      <c r="Z182" s="1320"/>
      <c r="AA182" s="1320"/>
      <c r="AB182" s="1320"/>
      <c r="AC182" s="1328"/>
      <c r="AD182" s="1328"/>
      <c r="AE182" s="1320"/>
      <c r="AF182" s="1320"/>
      <c r="AG182" s="1328"/>
      <c r="AI182" s="1320"/>
      <c r="AJ182" s="1328"/>
      <c r="AK182" s="1320"/>
      <c r="AL182" s="1320"/>
      <c r="AM182" s="1320"/>
      <c r="AN182" s="1320"/>
      <c r="AO182" s="1328"/>
    </row>
    <row r="183" spans="1:41" s="1336" customFormat="1" x14ac:dyDescent="0.15">
      <c r="A183" s="1320"/>
      <c r="B183" s="1320"/>
      <c r="C183" s="1320"/>
      <c r="D183" s="1320"/>
      <c r="E183" s="1320"/>
      <c r="F183" s="1320"/>
      <c r="G183" s="1320"/>
      <c r="H183" s="1320"/>
      <c r="I183" s="1320"/>
      <c r="J183" s="1320"/>
      <c r="K183" s="1320"/>
      <c r="L183" s="1320"/>
      <c r="M183" s="1320"/>
      <c r="N183" s="1320"/>
      <c r="O183" s="1320"/>
      <c r="P183" s="1320"/>
      <c r="Q183" s="1320"/>
      <c r="R183" s="1320"/>
      <c r="S183" s="1320"/>
      <c r="T183" s="1320"/>
      <c r="U183" s="1320"/>
      <c r="V183" s="1320"/>
      <c r="W183" s="1320"/>
      <c r="X183" s="1320"/>
      <c r="Y183" s="1320"/>
      <c r="Z183" s="1320"/>
      <c r="AA183" s="1320"/>
      <c r="AB183" s="1320"/>
      <c r="AC183" s="1328"/>
      <c r="AD183" s="1328"/>
      <c r="AE183" s="1320"/>
      <c r="AF183" s="1320"/>
      <c r="AG183" s="1328"/>
      <c r="AI183" s="1320"/>
      <c r="AJ183" s="1328"/>
      <c r="AK183" s="1320"/>
      <c r="AL183" s="1320"/>
      <c r="AM183" s="1320"/>
      <c r="AN183" s="1320"/>
      <c r="AO183" s="1328"/>
    </row>
    <row r="184" spans="1:41" s="1336" customFormat="1" x14ac:dyDescent="0.15">
      <c r="A184" s="1320"/>
      <c r="B184" s="1320"/>
      <c r="C184" s="1320"/>
      <c r="D184" s="1320"/>
      <c r="E184" s="1320"/>
      <c r="F184" s="1320"/>
      <c r="G184" s="1320"/>
      <c r="H184" s="1320"/>
      <c r="I184" s="1320"/>
      <c r="J184" s="1320"/>
      <c r="K184" s="1320"/>
      <c r="L184" s="1320"/>
      <c r="M184" s="1320"/>
      <c r="N184" s="1320"/>
      <c r="O184" s="1320"/>
      <c r="P184" s="1320"/>
      <c r="Q184" s="1320"/>
      <c r="R184" s="1320"/>
      <c r="S184" s="1320"/>
      <c r="T184" s="1320"/>
      <c r="U184" s="1320"/>
      <c r="V184" s="1320"/>
      <c r="W184" s="1320"/>
      <c r="X184" s="1320"/>
      <c r="Y184" s="1320"/>
      <c r="Z184" s="1320"/>
      <c r="AA184" s="1320"/>
      <c r="AB184" s="1320"/>
      <c r="AC184" s="1328"/>
      <c r="AD184" s="1328"/>
      <c r="AE184" s="1320"/>
      <c r="AF184" s="1320"/>
      <c r="AG184" s="1328"/>
      <c r="AI184" s="1320"/>
      <c r="AJ184" s="1328"/>
      <c r="AK184" s="1320"/>
      <c r="AL184" s="1320"/>
      <c r="AM184" s="1320"/>
      <c r="AN184" s="1320"/>
      <c r="AO184" s="1328"/>
    </row>
    <row r="185" spans="1:41" s="1336" customFormat="1" x14ac:dyDescent="0.15">
      <c r="A185" s="1320"/>
      <c r="B185" s="1320"/>
      <c r="C185" s="1320"/>
      <c r="D185" s="1320"/>
      <c r="E185" s="1320"/>
      <c r="F185" s="1320"/>
      <c r="G185" s="1320"/>
      <c r="H185" s="1320"/>
      <c r="I185" s="1320"/>
      <c r="J185" s="1320"/>
      <c r="K185" s="1320"/>
      <c r="L185" s="1320"/>
      <c r="M185" s="1320"/>
      <c r="N185" s="1320"/>
      <c r="O185" s="1320"/>
      <c r="P185" s="1320"/>
      <c r="Q185" s="1320"/>
      <c r="R185" s="1320"/>
      <c r="S185" s="1320"/>
      <c r="T185" s="1320"/>
      <c r="U185" s="1320"/>
      <c r="V185" s="1320"/>
      <c r="W185" s="1320"/>
      <c r="X185" s="1320"/>
      <c r="Y185" s="1320"/>
      <c r="Z185" s="1320"/>
      <c r="AA185" s="1320"/>
      <c r="AB185" s="1320"/>
      <c r="AC185" s="1328"/>
      <c r="AD185" s="1328"/>
      <c r="AE185" s="1320"/>
      <c r="AF185" s="1320"/>
      <c r="AG185" s="1328"/>
      <c r="AI185" s="1320"/>
      <c r="AJ185" s="1328"/>
      <c r="AK185" s="1320"/>
      <c r="AL185" s="1320"/>
      <c r="AM185" s="1320"/>
      <c r="AN185" s="1320"/>
      <c r="AO185" s="1328"/>
    </row>
    <row r="186" spans="1:41" s="1336" customFormat="1" x14ac:dyDescent="0.15">
      <c r="A186" s="1320"/>
      <c r="B186" s="1320"/>
      <c r="C186" s="1320"/>
      <c r="D186" s="1320"/>
      <c r="E186" s="1320"/>
      <c r="F186" s="1320"/>
      <c r="G186" s="1320"/>
      <c r="H186" s="1320"/>
      <c r="I186" s="1320"/>
      <c r="J186" s="1320"/>
      <c r="K186" s="1320"/>
      <c r="L186" s="1320"/>
      <c r="M186" s="1320"/>
      <c r="N186" s="1320"/>
      <c r="O186" s="1320"/>
      <c r="P186" s="1320"/>
      <c r="Q186" s="1320"/>
      <c r="R186" s="1320"/>
      <c r="S186" s="1320"/>
      <c r="T186" s="1320"/>
      <c r="U186" s="1320"/>
      <c r="V186" s="1320"/>
      <c r="W186" s="1320"/>
      <c r="X186" s="1320"/>
      <c r="Y186" s="1320"/>
      <c r="Z186" s="1320"/>
      <c r="AA186" s="1320"/>
      <c r="AB186" s="1320"/>
      <c r="AC186" s="1328"/>
      <c r="AD186" s="1328"/>
      <c r="AE186" s="1320"/>
      <c r="AF186" s="1320"/>
      <c r="AG186" s="1328"/>
      <c r="AI186" s="1320"/>
      <c r="AJ186" s="1328"/>
      <c r="AK186" s="1320"/>
      <c r="AL186" s="1320"/>
      <c r="AM186" s="1320"/>
      <c r="AN186" s="1320"/>
      <c r="AO186" s="1328"/>
    </row>
    <row r="187" spans="1:41" s="1336" customFormat="1" x14ac:dyDescent="0.15">
      <c r="A187" s="1320"/>
      <c r="B187" s="1320"/>
      <c r="C187" s="1320"/>
      <c r="D187" s="1320"/>
      <c r="E187" s="1320"/>
      <c r="F187" s="1320"/>
      <c r="G187" s="1320"/>
      <c r="H187" s="1320"/>
      <c r="I187" s="1320"/>
      <c r="J187" s="1320"/>
      <c r="K187" s="1320"/>
      <c r="L187" s="1320"/>
      <c r="M187" s="1320"/>
      <c r="N187" s="1320"/>
      <c r="O187" s="1320"/>
      <c r="P187" s="1320"/>
      <c r="Q187" s="1320"/>
      <c r="R187" s="1320"/>
      <c r="S187" s="1320"/>
      <c r="T187" s="1320"/>
      <c r="U187" s="1320"/>
      <c r="V187" s="1320"/>
      <c r="W187" s="1320"/>
      <c r="X187" s="1320"/>
      <c r="Y187" s="1320"/>
      <c r="Z187" s="1320"/>
      <c r="AA187" s="1320"/>
      <c r="AB187" s="1320"/>
      <c r="AC187" s="1328"/>
      <c r="AD187" s="1328"/>
      <c r="AE187" s="1320"/>
      <c r="AF187" s="1320"/>
      <c r="AG187" s="1328"/>
      <c r="AI187" s="1320"/>
      <c r="AJ187" s="1328"/>
      <c r="AK187" s="1320"/>
      <c r="AL187" s="1320"/>
      <c r="AM187" s="1320"/>
      <c r="AN187" s="1320"/>
      <c r="AO187" s="1328"/>
    </row>
    <row r="188" spans="1:41" s="1336" customFormat="1" x14ac:dyDescent="0.15">
      <c r="A188" s="1320"/>
      <c r="B188" s="1320"/>
      <c r="C188" s="1320"/>
      <c r="D188" s="1320"/>
      <c r="E188" s="1320"/>
      <c r="F188" s="1320"/>
      <c r="G188" s="1320"/>
      <c r="H188" s="1320"/>
      <c r="I188" s="1320"/>
      <c r="J188" s="1320"/>
      <c r="K188" s="1320"/>
      <c r="L188" s="1320"/>
      <c r="M188" s="1320"/>
      <c r="N188" s="1320"/>
      <c r="O188" s="1320"/>
      <c r="P188" s="1320"/>
      <c r="Q188" s="1320"/>
      <c r="R188" s="1320"/>
      <c r="S188" s="1320"/>
      <c r="T188" s="1320"/>
      <c r="U188" s="1320"/>
      <c r="V188" s="1320"/>
      <c r="W188" s="1320"/>
      <c r="X188" s="1320"/>
      <c r="Y188" s="1320"/>
      <c r="Z188" s="1320"/>
      <c r="AA188" s="1320"/>
      <c r="AB188" s="1320"/>
      <c r="AC188" s="1328"/>
      <c r="AD188" s="1328"/>
      <c r="AE188" s="1320"/>
      <c r="AF188" s="1320"/>
      <c r="AG188" s="1328"/>
      <c r="AI188" s="1320"/>
      <c r="AJ188" s="1328"/>
      <c r="AK188" s="1320"/>
      <c r="AL188" s="1320"/>
      <c r="AM188" s="1320"/>
      <c r="AN188" s="1320"/>
      <c r="AO188" s="1328"/>
    </row>
    <row r="189" spans="1:41" s="1336" customFormat="1" x14ac:dyDescent="0.15">
      <c r="A189" s="1320"/>
      <c r="B189" s="1320"/>
      <c r="C189" s="1320"/>
      <c r="D189" s="1320"/>
      <c r="E189" s="1320"/>
      <c r="F189" s="1320"/>
      <c r="G189" s="1320"/>
      <c r="H189" s="1320"/>
      <c r="I189" s="1320"/>
      <c r="J189" s="1320"/>
      <c r="K189" s="1320"/>
      <c r="L189" s="1320"/>
      <c r="M189" s="1320"/>
      <c r="N189" s="1320"/>
      <c r="O189" s="1320"/>
      <c r="P189" s="1320"/>
      <c r="Q189" s="1320"/>
      <c r="R189" s="1320"/>
      <c r="S189" s="1320"/>
      <c r="T189" s="1320"/>
      <c r="U189" s="1320"/>
      <c r="V189" s="1320"/>
      <c r="W189" s="1320"/>
      <c r="X189" s="1320"/>
      <c r="Y189" s="1320"/>
      <c r="Z189" s="1320"/>
      <c r="AA189" s="1320"/>
      <c r="AB189" s="1320"/>
      <c r="AC189" s="1328"/>
      <c r="AD189" s="1328"/>
      <c r="AE189" s="1320"/>
      <c r="AF189" s="1320"/>
      <c r="AG189" s="1328"/>
      <c r="AI189" s="1320"/>
      <c r="AJ189" s="1328"/>
      <c r="AK189" s="1320"/>
      <c r="AL189" s="1320"/>
      <c r="AM189" s="1320"/>
      <c r="AN189" s="1320"/>
      <c r="AO189" s="1328"/>
    </row>
    <row r="190" spans="1:41" s="1336" customFormat="1" x14ac:dyDescent="0.15">
      <c r="A190" s="1320"/>
      <c r="B190" s="1320"/>
      <c r="C190" s="1320"/>
      <c r="D190" s="1320"/>
      <c r="E190" s="1320"/>
      <c r="F190" s="1320"/>
      <c r="G190" s="1320"/>
      <c r="H190" s="1320"/>
      <c r="I190" s="1320"/>
      <c r="J190" s="1320"/>
      <c r="K190" s="1320"/>
      <c r="L190" s="1320"/>
      <c r="M190" s="1320"/>
      <c r="N190" s="1320"/>
      <c r="O190" s="1320"/>
      <c r="P190" s="1320"/>
      <c r="Q190" s="1320"/>
      <c r="R190" s="1320"/>
      <c r="S190" s="1320"/>
      <c r="T190" s="1320"/>
      <c r="U190" s="1320"/>
      <c r="V190" s="1320"/>
      <c r="W190" s="1320"/>
      <c r="X190" s="1320"/>
      <c r="Y190" s="1320"/>
      <c r="Z190" s="1320"/>
      <c r="AA190" s="1320"/>
      <c r="AB190" s="1320"/>
      <c r="AC190" s="1328"/>
      <c r="AD190" s="1328"/>
      <c r="AE190" s="1320"/>
      <c r="AF190" s="1320"/>
      <c r="AG190" s="1328"/>
      <c r="AI190" s="1320"/>
      <c r="AJ190" s="1328"/>
      <c r="AK190" s="1320"/>
      <c r="AL190" s="1320"/>
      <c r="AM190" s="1320"/>
      <c r="AN190" s="1320"/>
      <c r="AO190" s="1328"/>
    </row>
    <row r="191" spans="1:41" s="1336" customFormat="1" x14ac:dyDescent="0.15">
      <c r="A191" s="1320"/>
      <c r="B191" s="1320"/>
      <c r="C191" s="1320"/>
      <c r="D191" s="1320"/>
      <c r="E191" s="1320"/>
      <c r="F191" s="1320"/>
      <c r="G191" s="1320"/>
      <c r="H191" s="1320"/>
      <c r="I191" s="1320"/>
      <c r="J191" s="1320"/>
      <c r="K191" s="1320"/>
      <c r="L191" s="1320"/>
      <c r="M191" s="1320"/>
      <c r="N191" s="1320"/>
      <c r="O191" s="1320"/>
      <c r="P191" s="1320"/>
      <c r="Q191" s="1320"/>
      <c r="R191" s="1320"/>
      <c r="S191" s="1320"/>
      <c r="T191" s="1320"/>
      <c r="U191" s="1320"/>
      <c r="V191" s="1320"/>
      <c r="W191" s="1320"/>
      <c r="X191" s="1320"/>
      <c r="Y191" s="1320"/>
      <c r="Z191" s="1320"/>
      <c r="AA191" s="1320"/>
      <c r="AB191" s="1320"/>
      <c r="AC191" s="1328"/>
      <c r="AD191" s="1328"/>
      <c r="AE191" s="1320"/>
      <c r="AF191" s="1320"/>
      <c r="AG191" s="1328"/>
      <c r="AI191" s="1320"/>
      <c r="AJ191" s="1328"/>
      <c r="AK191" s="1320"/>
      <c r="AL191" s="1320"/>
      <c r="AM191" s="1320"/>
      <c r="AN191" s="1320"/>
      <c r="AO191" s="1328"/>
    </row>
    <row r="192" spans="1:41" s="1336" customFormat="1" x14ac:dyDescent="0.15">
      <c r="A192" s="1320"/>
      <c r="B192" s="1320"/>
      <c r="C192" s="1320"/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P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  <c r="AA192" s="1320"/>
      <c r="AB192" s="1320"/>
      <c r="AC192" s="1328"/>
      <c r="AD192" s="1328"/>
      <c r="AE192" s="1320"/>
      <c r="AF192" s="1320"/>
      <c r="AG192" s="1328"/>
      <c r="AI192" s="1320"/>
      <c r="AJ192" s="1328"/>
      <c r="AK192" s="1320"/>
      <c r="AL192" s="1320"/>
      <c r="AM192" s="1320"/>
      <c r="AN192" s="1320"/>
      <c r="AO192" s="1328"/>
    </row>
    <row r="193" spans="1:80" s="1336" customFormat="1" x14ac:dyDescent="0.15">
      <c r="A193" s="1320"/>
      <c r="B193" s="1320"/>
      <c r="C193" s="1320"/>
      <c r="D193" s="1320"/>
      <c r="E193" s="1320"/>
      <c r="F193" s="1320"/>
      <c r="G193" s="1320"/>
      <c r="H193" s="1320"/>
      <c r="I193" s="1320"/>
      <c r="J193" s="1320"/>
      <c r="K193" s="1320"/>
      <c r="L193" s="1320"/>
      <c r="M193" s="1320"/>
      <c r="N193" s="1320"/>
      <c r="O193" s="1320"/>
      <c r="P193" s="1320"/>
      <c r="Q193" s="1320"/>
      <c r="R193" s="1320"/>
      <c r="S193" s="1320"/>
      <c r="T193" s="1320"/>
      <c r="U193" s="1320"/>
      <c r="V193" s="1320"/>
      <c r="W193" s="1320"/>
      <c r="X193" s="1320"/>
      <c r="Y193" s="1320"/>
      <c r="Z193" s="1320"/>
      <c r="AA193" s="1320"/>
      <c r="AB193" s="1320"/>
      <c r="AC193" s="1328"/>
      <c r="AD193" s="1328"/>
      <c r="AE193" s="1320"/>
      <c r="AF193" s="1320"/>
      <c r="AG193" s="1328"/>
      <c r="AI193" s="1320"/>
      <c r="AJ193" s="1328"/>
      <c r="AK193" s="1320"/>
      <c r="AL193" s="1320"/>
      <c r="AM193" s="1320"/>
      <c r="AN193" s="1320"/>
      <c r="AO193" s="1328"/>
    </row>
    <row r="194" spans="1:80" s="1336" customFormat="1" x14ac:dyDescent="0.15">
      <c r="A194" s="1320"/>
      <c r="B194" s="1320"/>
      <c r="C194" s="1320"/>
      <c r="D194" s="1320"/>
      <c r="E194" s="1320"/>
      <c r="F194" s="1320"/>
      <c r="G194" s="1320"/>
      <c r="H194" s="1320"/>
      <c r="I194" s="1320"/>
      <c r="J194" s="1320"/>
      <c r="K194" s="1320"/>
      <c r="L194" s="1320"/>
      <c r="M194" s="1320"/>
      <c r="N194" s="1320"/>
      <c r="O194" s="1320"/>
      <c r="P194" s="1320"/>
      <c r="Q194" s="1320"/>
      <c r="R194" s="1320"/>
      <c r="S194" s="1320"/>
      <c r="T194" s="1320"/>
      <c r="U194" s="1320"/>
      <c r="V194" s="1320"/>
      <c r="W194" s="1320"/>
      <c r="X194" s="1320"/>
      <c r="Y194" s="1320"/>
      <c r="Z194" s="1320"/>
      <c r="AA194" s="1320"/>
      <c r="AB194" s="1320"/>
      <c r="AC194" s="1328"/>
      <c r="AD194" s="1328"/>
      <c r="AE194" s="1320"/>
      <c r="AF194" s="1320"/>
      <c r="AG194" s="1328"/>
      <c r="AI194" s="1320"/>
      <c r="AJ194" s="1328"/>
      <c r="AK194" s="1320"/>
      <c r="AL194" s="1320"/>
      <c r="AM194" s="1320"/>
      <c r="AN194" s="1320"/>
      <c r="AO194" s="1328"/>
    </row>
    <row r="195" spans="1:80" s="1336" customFormat="1" x14ac:dyDescent="0.15">
      <c r="A195" s="1320"/>
      <c r="B195" s="1320"/>
      <c r="C195" s="1320"/>
      <c r="D195" s="1320"/>
      <c r="E195" s="1320"/>
      <c r="F195" s="1320"/>
      <c r="G195" s="1320"/>
      <c r="H195" s="1320"/>
      <c r="I195" s="1320"/>
      <c r="J195" s="1320"/>
      <c r="K195" s="1320"/>
      <c r="L195" s="1320"/>
      <c r="M195" s="1320"/>
      <c r="N195" s="1320"/>
      <c r="O195" s="1320"/>
      <c r="P195" s="1320"/>
      <c r="Q195" s="1320"/>
      <c r="R195" s="1320"/>
      <c r="S195" s="1320"/>
      <c r="T195" s="1320"/>
      <c r="U195" s="1320"/>
      <c r="V195" s="1320"/>
      <c r="W195" s="1320"/>
      <c r="X195" s="1320"/>
      <c r="Y195" s="1320"/>
      <c r="Z195" s="1320"/>
      <c r="AA195" s="1320"/>
      <c r="AB195" s="1320"/>
      <c r="AC195" s="1328"/>
      <c r="AD195" s="1328"/>
      <c r="AE195" s="1320"/>
      <c r="AF195" s="1320"/>
      <c r="AG195" s="1328"/>
      <c r="AI195" s="1320"/>
      <c r="AJ195" s="1328"/>
      <c r="AK195" s="1320"/>
      <c r="AL195" s="1320"/>
      <c r="AM195" s="1320"/>
      <c r="AN195" s="1320"/>
      <c r="AO195" s="1328"/>
    </row>
    <row r="196" spans="1:80" s="1336" customFormat="1" x14ac:dyDescent="0.15">
      <c r="A196" s="1320"/>
      <c r="B196" s="1320"/>
      <c r="C196" s="1320"/>
      <c r="D196" s="1320"/>
      <c r="E196" s="1320"/>
      <c r="F196" s="1320"/>
      <c r="G196" s="1320"/>
      <c r="H196" s="1320"/>
      <c r="I196" s="1320"/>
      <c r="J196" s="1320"/>
      <c r="K196" s="1320"/>
      <c r="L196" s="1320"/>
      <c r="M196" s="1320"/>
      <c r="N196" s="1320"/>
      <c r="O196" s="1320"/>
      <c r="P196" s="1320"/>
      <c r="Q196" s="1320"/>
      <c r="R196" s="1320"/>
      <c r="S196" s="1320"/>
      <c r="T196" s="1320"/>
      <c r="U196" s="1320"/>
      <c r="V196" s="1320"/>
      <c r="W196" s="1320"/>
      <c r="X196" s="1320"/>
      <c r="Y196" s="1320"/>
      <c r="Z196" s="1320"/>
      <c r="AA196" s="1320"/>
      <c r="AB196" s="1320"/>
      <c r="AC196" s="1328"/>
      <c r="AD196" s="1328"/>
      <c r="AE196" s="1320"/>
      <c r="AF196" s="1320"/>
      <c r="AG196" s="1328"/>
      <c r="AI196" s="1320"/>
      <c r="AJ196" s="1328"/>
      <c r="AK196" s="1320"/>
      <c r="AL196" s="1320"/>
      <c r="AM196" s="1320"/>
      <c r="AN196" s="1320"/>
      <c r="AO196" s="1328"/>
    </row>
    <row r="197" spans="1:80" s="1336" customFormat="1" x14ac:dyDescent="0.15">
      <c r="A197" s="1320"/>
      <c r="B197" s="1320"/>
      <c r="C197" s="1320"/>
      <c r="D197" s="1320"/>
      <c r="E197" s="1320"/>
      <c r="F197" s="1320"/>
      <c r="G197" s="1320"/>
      <c r="H197" s="1320"/>
      <c r="I197" s="1320"/>
      <c r="J197" s="1320"/>
      <c r="K197" s="1320"/>
      <c r="L197" s="1320"/>
      <c r="M197" s="1320"/>
      <c r="N197" s="1320"/>
      <c r="O197" s="1320"/>
      <c r="P197" s="1320"/>
      <c r="Q197" s="1320"/>
      <c r="R197" s="1320"/>
      <c r="S197" s="1320"/>
      <c r="T197" s="1320"/>
      <c r="U197" s="1320"/>
      <c r="V197" s="1320"/>
      <c r="W197" s="1320"/>
      <c r="X197" s="1320"/>
      <c r="Y197" s="1320"/>
      <c r="Z197" s="1320"/>
      <c r="AA197" s="1320"/>
      <c r="AB197" s="1320"/>
      <c r="AC197" s="1328"/>
      <c r="AD197" s="1328"/>
      <c r="AE197" s="1320"/>
      <c r="AF197" s="1320"/>
      <c r="AG197" s="1328"/>
      <c r="AI197" s="1320"/>
      <c r="AJ197" s="1328"/>
      <c r="AK197" s="1320"/>
      <c r="AL197" s="1320"/>
      <c r="AM197" s="1320"/>
      <c r="AN197" s="1320"/>
      <c r="AO197" s="1328"/>
    </row>
    <row r="198" spans="1:80" s="1336" customFormat="1" x14ac:dyDescent="0.15">
      <c r="A198" s="1320"/>
      <c r="B198" s="1320"/>
      <c r="C198" s="1320"/>
      <c r="D198" s="1320"/>
      <c r="E198" s="1320"/>
      <c r="F198" s="1320"/>
      <c r="G198" s="1320"/>
      <c r="H198" s="1320"/>
      <c r="I198" s="1320"/>
      <c r="J198" s="1320"/>
      <c r="K198" s="1320"/>
      <c r="L198" s="1320"/>
      <c r="M198" s="1320"/>
      <c r="N198" s="1320"/>
      <c r="O198" s="1320"/>
      <c r="P198" s="1320"/>
      <c r="Q198" s="1320"/>
      <c r="R198" s="1320"/>
      <c r="S198" s="1320"/>
      <c r="T198" s="1320"/>
      <c r="U198" s="1320"/>
      <c r="V198" s="1320"/>
      <c r="W198" s="1320"/>
      <c r="X198" s="1320"/>
      <c r="Y198" s="1320"/>
      <c r="Z198" s="1320"/>
      <c r="AA198" s="1320"/>
      <c r="AB198" s="1320"/>
      <c r="AC198" s="1328"/>
      <c r="AD198" s="1328"/>
      <c r="AE198" s="1320"/>
      <c r="AF198" s="1320"/>
      <c r="AG198" s="1328"/>
      <c r="AI198" s="1320"/>
      <c r="AJ198" s="1328"/>
      <c r="AK198" s="1320"/>
      <c r="AL198" s="1320"/>
      <c r="AM198" s="1320"/>
      <c r="AN198" s="1320"/>
      <c r="AO198" s="1328"/>
    </row>
    <row r="199" spans="1:80" s="1336" customFormat="1" x14ac:dyDescent="0.15">
      <c r="A199" s="1320"/>
      <c r="B199" s="1320"/>
      <c r="C199" s="1320"/>
      <c r="D199" s="1320"/>
      <c r="E199" s="1320"/>
      <c r="F199" s="1320"/>
      <c r="G199" s="1320"/>
      <c r="H199" s="1320"/>
      <c r="I199" s="1320"/>
      <c r="J199" s="1320"/>
      <c r="K199" s="1320"/>
      <c r="L199" s="1320"/>
      <c r="M199" s="1320"/>
      <c r="N199" s="1320"/>
      <c r="O199" s="1320"/>
      <c r="P199" s="1320"/>
      <c r="Q199" s="1320"/>
      <c r="R199" s="1320"/>
      <c r="S199" s="1320"/>
      <c r="T199" s="1320"/>
      <c r="U199" s="1320"/>
      <c r="V199" s="1320"/>
      <c r="W199" s="1320"/>
      <c r="X199" s="1320"/>
      <c r="Y199" s="1320"/>
      <c r="Z199" s="1320"/>
      <c r="AA199" s="1320"/>
      <c r="AB199" s="1320"/>
      <c r="AC199" s="1328"/>
      <c r="AD199" s="1328"/>
      <c r="AE199" s="1320"/>
      <c r="AF199" s="1320"/>
      <c r="AG199" s="1328"/>
      <c r="AI199" s="1320"/>
      <c r="AJ199" s="1328"/>
      <c r="AK199" s="1320"/>
      <c r="AL199" s="1320"/>
      <c r="AM199" s="1320"/>
      <c r="AN199" s="1320"/>
      <c r="AO199" s="1328"/>
    </row>
    <row r="200" spans="1:80" s="1336" customFormat="1" hidden="1" x14ac:dyDescent="0.15">
      <c r="A200" s="1462">
        <f>SUM(A6:AQ111)</f>
        <v>65774</v>
      </c>
      <c r="B200" s="1320"/>
      <c r="C200" s="1320"/>
      <c r="D200" s="1320"/>
      <c r="E200" s="1320"/>
      <c r="F200" s="1320"/>
      <c r="G200" s="1320"/>
      <c r="H200" s="1320"/>
      <c r="I200" s="1320"/>
      <c r="J200" s="1320"/>
      <c r="K200" s="1320"/>
      <c r="L200" s="1320"/>
      <c r="M200" s="1320"/>
      <c r="N200" s="1320"/>
      <c r="O200" s="1320"/>
      <c r="P200" s="1320"/>
      <c r="Q200" s="1320"/>
      <c r="R200" s="1320"/>
      <c r="S200" s="1320"/>
      <c r="T200" s="1320"/>
      <c r="U200" s="1320"/>
      <c r="V200" s="1320"/>
      <c r="W200" s="1320"/>
      <c r="X200" s="1320"/>
      <c r="Y200" s="1320"/>
      <c r="Z200" s="1320"/>
      <c r="AA200" s="1320"/>
      <c r="AB200" s="1320"/>
      <c r="AC200" s="1328"/>
      <c r="AD200" s="1328"/>
      <c r="AE200" s="1320"/>
      <c r="AF200" s="1320"/>
      <c r="AG200" s="1328"/>
      <c r="AI200" s="1320"/>
      <c r="AJ200" s="1328"/>
      <c r="AK200" s="1320"/>
      <c r="AL200" s="1320"/>
      <c r="AM200" s="1320"/>
      <c r="AN200" s="1320"/>
      <c r="AO200" s="1328"/>
      <c r="CB200" s="1461">
        <v>0</v>
      </c>
    </row>
    <row r="201" spans="1:80" s="1336" customFormat="1" x14ac:dyDescent="0.15">
      <c r="A201" s="1320"/>
      <c r="B201" s="1320"/>
      <c r="C201" s="1320"/>
      <c r="D201" s="1320"/>
      <c r="E201" s="1320"/>
      <c r="F201" s="1320"/>
      <c r="G201" s="1320"/>
      <c r="H201" s="1320"/>
      <c r="I201" s="1320"/>
      <c r="J201" s="1320"/>
      <c r="K201" s="1320"/>
      <c r="L201" s="1320"/>
      <c r="M201" s="1320"/>
      <c r="N201" s="1320"/>
      <c r="O201" s="1320"/>
      <c r="P201" s="1320"/>
      <c r="Q201" s="1320"/>
      <c r="R201" s="1320"/>
      <c r="S201" s="1320"/>
      <c r="T201" s="1320"/>
      <c r="U201" s="1320"/>
      <c r="V201" s="1320"/>
      <c r="W201" s="1320"/>
      <c r="X201" s="1320"/>
      <c r="Y201" s="1320"/>
      <c r="Z201" s="1320"/>
      <c r="AA201" s="1320"/>
      <c r="AB201" s="1320"/>
      <c r="AC201" s="1328"/>
      <c r="AD201" s="1328"/>
      <c r="AE201" s="1320"/>
      <c r="AF201" s="1320"/>
      <c r="AG201" s="1328"/>
      <c r="AI201" s="1320"/>
      <c r="AJ201" s="1328"/>
      <c r="AK201" s="1320"/>
      <c r="AL201" s="1320"/>
      <c r="AM201" s="1320"/>
      <c r="AN201" s="1320"/>
      <c r="AO201" s="1328"/>
    </row>
    <row r="202" spans="1:80" s="1336" customFormat="1" x14ac:dyDescent="0.15">
      <c r="A202" s="1320"/>
      <c r="B202" s="1320"/>
      <c r="C202" s="1320"/>
      <c r="D202" s="1320"/>
      <c r="E202" s="1320"/>
      <c r="F202" s="1320"/>
      <c r="G202" s="1320"/>
      <c r="H202" s="1320"/>
      <c r="I202" s="1320"/>
      <c r="J202" s="1320"/>
      <c r="K202" s="1320"/>
      <c r="L202" s="1320"/>
      <c r="M202" s="1320"/>
      <c r="N202" s="1320"/>
      <c r="O202" s="1320"/>
      <c r="P202" s="1320"/>
      <c r="Q202" s="1320"/>
      <c r="R202" s="1320"/>
      <c r="S202" s="1320"/>
      <c r="T202" s="1320"/>
      <c r="U202" s="1320"/>
      <c r="V202" s="1320"/>
      <c r="W202" s="1320"/>
      <c r="X202" s="1320"/>
      <c r="Y202" s="1320"/>
      <c r="Z202" s="1320"/>
      <c r="AA202" s="1320"/>
      <c r="AB202" s="1320"/>
      <c r="AC202" s="1328"/>
      <c r="AD202" s="1328"/>
      <c r="AE202" s="1320"/>
      <c r="AF202" s="1320"/>
      <c r="AG202" s="1328"/>
      <c r="AI202" s="1320"/>
      <c r="AJ202" s="1328"/>
      <c r="AK202" s="1320"/>
      <c r="AL202" s="1320"/>
      <c r="AM202" s="1320"/>
      <c r="AN202" s="1320"/>
      <c r="AO202" s="1328"/>
    </row>
    <row r="203" spans="1:80" s="1336" customFormat="1" x14ac:dyDescent="0.15">
      <c r="A203" s="1320"/>
      <c r="B203" s="1320"/>
      <c r="C203" s="1320"/>
      <c r="D203" s="1320"/>
      <c r="E203" s="1320"/>
      <c r="F203" s="1320"/>
      <c r="G203" s="1320"/>
      <c r="H203" s="1320"/>
      <c r="I203" s="1320"/>
      <c r="J203" s="1320"/>
      <c r="K203" s="1320"/>
      <c r="L203" s="1320"/>
      <c r="M203" s="1320"/>
      <c r="N203" s="1320"/>
      <c r="O203" s="1320"/>
      <c r="P203" s="1320"/>
      <c r="Q203" s="1320"/>
      <c r="R203" s="1320"/>
      <c r="S203" s="1320"/>
      <c r="T203" s="1320"/>
      <c r="U203" s="1320"/>
      <c r="V203" s="1320"/>
      <c r="W203" s="1320"/>
      <c r="X203" s="1320"/>
      <c r="Y203" s="1320"/>
      <c r="Z203" s="1320"/>
      <c r="AA203" s="1320"/>
      <c r="AB203" s="1320"/>
      <c r="AC203" s="1328"/>
      <c r="AD203" s="1328"/>
      <c r="AE203" s="1320"/>
      <c r="AF203" s="1320"/>
      <c r="AG203" s="1328"/>
      <c r="AI203" s="1320"/>
      <c r="AJ203" s="1328"/>
      <c r="AK203" s="1320"/>
      <c r="AL203" s="1320"/>
      <c r="AM203" s="1320"/>
      <c r="AN203" s="1320"/>
      <c r="AO203" s="1328"/>
    </row>
    <row r="204" spans="1:80" s="1336" customFormat="1" x14ac:dyDescent="0.15">
      <c r="A204" s="1320"/>
      <c r="B204" s="1320"/>
      <c r="C204" s="1320"/>
      <c r="D204" s="1320"/>
      <c r="E204" s="1320"/>
      <c r="F204" s="1320"/>
      <c r="G204" s="1320"/>
      <c r="H204" s="1320"/>
      <c r="I204" s="1320"/>
      <c r="J204" s="1320"/>
      <c r="K204" s="1320"/>
      <c r="L204" s="1320"/>
      <c r="M204" s="1320"/>
      <c r="N204" s="1320"/>
      <c r="O204" s="1320"/>
      <c r="P204" s="1320"/>
      <c r="Q204" s="1320"/>
      <c r="R204" s="1320"/>
      <c r="S204" s="1320"/>
      <c r="T204" s="1320"/>
      <c r="U204" s="1320"/>
      <c r="V204" s="1320"/>
      <c r="W204" s="1320"/>
      <c r="X204" s="1320"/>
      <c r="Y204" s="1320"/>
      <c r="Z204" s="1320"/>
      <c r="AA204" s="1320"/>
      <c r="AB204" s="1320"/>
      <c r="AC204" s="1328"/>
      <c r="AD204" s="1328"/>
      <c r="AE204" s="1320"/>
      <c r="AF204" s="1320"/>
      <c r="AG204" s="1328"/>
      <c r="AI204" s="1320"/>
      <c r="AJ204" s="1328"/>
      <c r="AK204" s="1320"/>
      <c r="AL204" s="1320"/>
      <c r="AM204" s="1320"/>
      <c r="AN204" s="1320"/>
      <c r="AO204" s="1328"/>
    </row>
    <row r="205" spans="1:80" s="1336" customFormat="1" x14ac:dyDescent="0.15">
      <c r="A205" s="1320"/>
      <c r="B205" s="1320"/>
      <c r="C205" s="1320"/>
      <c r="D205" s="1320"/>
      <c r="E205" s="1320"/>
      <c r="F205" s="1320"/>
      <c r="G205" s="1320"/>
      <c r="H205" s="1320"/>
      <c r="I205" s="1320"/>
      <c r="J205" s="1320"/>
      <c r="K205" s="1320"/>
      <c r="L205" s="1320"/>
      <c r="M205" s="1320"/>
      <c r="N205" s="1320"/>
      <c r="O205" s="1320"/>
      <c r="P205" s="1320"/>
      <c r="Q205" s="1320"/>
      <c r="R205" s="1320"/>
      <c r="S205" s="1320"/>
      <c r="T205" s="1320"/>
      <c r="U205" s="1320"/>
      <c r="V205" s="1320"/>
      <c r="W205" s="1320"/>
      <c r="X205" s="1320"/>
      <c r="Y205" s="1320"/>
      <c r="Z205" s="1320"/>
      <c r="AA205" s="1320"/>
      <c r="AB205" s="1320"/>
      <c r="AC205" s="1328"/>
      <c r="AD205" s="1328"/>
      <c r="AE205" s="1320"/>
      <c r="AF205" s="1320"/>
      <c r="AG205" s="1328"/>
      <c r="AI205" s="1320"/>
      <c r="AJ205" s="1328"/>
      <c r="AK205" s="1320"/>
      <c r="AL205" s="1320"/>
      <c r="AM205" s="1320"/>
      <c r="AN205" s="1320"/>
      <c r="AO205" s="1328"/>
    </row>
    <row r="206" spans="1:80" s="1336" customFormat="1" x14ac:dyDescent="0.15">
      <c r="A206" s="1320"/>
      <c r="B206" s="1320"/>
      <c r="C206" s="1320"/>
      <c r="D206" s="1320"/>
      <c r="E206" s="1320"/>
      <c r="F206" s="1320"/>
      <c r="G206" s="1320"/>
      <c r="H206" s="1320"/>
      <c r="I206" s="1320"/>
      <c r="J206" s="1320"/>
      <c r="K206" s="1320"/>
      <c r="L206" s="1320"/>
      <c r="M206" s="1320"/>
      <c r="N206" s="1320"/>
      <c r="O206" s="1320"/>
      <c r="P206" s="1320"/>
      <c r="Q206" s="1320"/>
      <c r="R206" s="1320"/>
      <c r="S206" s="1320"/>
      <c r="T206" s="1320"/>
      <c r="U206" s="1320"/>
      <c r="V206" s="1320"/>
      <c r="W206" s="1320"/>
      <c r="X206" s="1320"/>
      <c r="Y206" s="1320"/>
      <c r="Z206" s="1320"/>
      <c r="AA206" s="1320"/>
      <c r="AB206" s="1320"/>
      <c r="AC206" s="1328"/>
      <c r="AD206" s="1328"/>
      <c r="AE206" s="1320"/>
      <c r="AF206" s="1320"/>
      <c r="AG206" s="1328"/>
      <c r="AI206" s="1320"/>
      <c r="AJ206" s="1328"/>
      <c r="AK206" s="1320"/>
      <c r="AL206" s="1320"/>
      <c r="AM206" s="1320"/>
      <c r="AN206" s="1320"/>
      <c r="AO206" s="1328"/>
    </row>
    <row r="207" spans="1:80" s="1336" customFormat="1" x14ac:dyDescent="0.15">
      <c r="A207" s="1320"/>
      <c r="B207" s="1320"/>
      <c r="C207" s="1320"/>
      <c r="D207" s="1320"/>
      <c r="E207" s="1320"/>
      <c r="F207" s="1320"/>
      <c r="G207" s="1320"/>
      <c r="H207" s="1320"/>
      <c r="I207" s="1320"/>
      <c r="J207" s="1320"/>
      <c r="K207" s="1320"/>
      <c r="L207" s="1320"/>
      <c r="M207" s="1320"/>
      <c r="N207" s="1320"/>
      <c r="O207" s="1320"/>
      <c r="P207" s="1320"/>
      <c r="Q207" s="1320"/>
      <c r="R207" s="1320"/>
      <c r="S207" s="1320"/>
      <c r="T207" s="1320"/>
      <c r="U207" s="1320"/>
      <c r="V207" s="1320"/>
      <c r="W207" s="1320"/>
      <c r="X207" s="1320"/>
      <c r="Y207" s="1320"/>
      <c r="Z207" s="1320"/>
      <c r="AA207" s="1320"/>
      <c r="AB207" s="1320"/>
      <c r="AC207" s="1328"/>
      <c r="AD207" s="1328"/>
      <c r="AE207" s="1320"/>
      <c r="AF207" s="1320"/>
      <c r="AG207" s="1328"/>
      <c r="AI207" s="1320"/>
      <c r="AJ207" s="1328"/>
      <c r="AK207" s="1320"/>
      <c r="AL207" s="1320"/>
      <c r="AM207" s="1320"/>
      <c r="AN207" s="1320"/>
      <c r="AO207" s="1328"/>
    </row>
    <row r="208" spans="1:80" s="1336" customFormat="1" x14ac:dyDescent="0.15">
      <c r="A208" s="1320"/>
      <c r="B208" s="1320"/>
      <c r="C208" s="1320"/>
      <c r="D208" s="1320"/>
      <c r="E208" s="1320"/>
      <c r="F208" s="1320"/>
      <c r="G208" s="1320"/>
      <c r="H208" s="1320"/>
      <c r="I208" s="1320"/>
      <c r="J208" s="1320"/>
      <c r="K208" s="1320"/>
      <c r="L208" s="1320"/>
      <c r="M208" s="1320"/>
      <c r="N208" s="1320"/>
      <c r="O208" s="1320"/>
      <c r="P208" s="1320"/>
      <c r="Q208" s="1320"/>
      <c r="R208" s="1320"/>
      <c r="S208" s="1320"/>
      <c r="T208" s="1320"/>
      <c r="U208" s="1320"/>
      <c r="V208" s="1320"/>
      <c r="W208" s="1320"/>
      <c r="X208" s="1320"/>
      <c r="Y208" s="1320"/>
      <c r="Z208" s="1320"/>
      <c r="AA208" s="1320"/>
      <c r="AB208" s="1320"/>
      <c r="AC208" s="1328"/>
      <c r="AD208" s="1328"/>
      <c r="AE208" s="1320"/>
      <c r="AF208" s="1320"/>
      <c r="AG208" s="1328"/>
      <c r="AI208" s="1320"/>
      <c r="AJ208" s="1328"/>
      <c r="AK208" s="1320"/>
      <c r="AL208" s="1320"/>
      <c r="AM208" s="1320"/>
      <c r="AN208" s="1320"/>
      <c r="AO208" s="1328"/>
    </row>
    <row r="209" spans="1:41" s="1336" customFormat="1" x14ac:dyDescent="0.15">
      <c r="A209" s="1320"/>
      <c r="B209" s="1320"/>
      <c r="C209" s="1320"/>
      <c r="D209" s="1320"/>
      <c r="E209" s="1320"/>
      <c r="F209" s="1320"/>
      <c r="G209" s="1320"/>
      <c r="H209" s="1320"/>
      <c r="I209" s="1320"/>
      <c r="J209" s="1320"/>
      <c r="K209" s="1320"/>
      <c r="L209" s="1320"/>
      <c r="M209" s="1320"/>
      <c r="N209" s="1320"/>
      <c r="O209" s="1320"/>
      <c r="P209" s="1320"/>
      <c r="Q209" s="1320"/>
      <c r="R209" s="1320"/>
      <c r="S209" s="1320"/>
      <c r="T209" s="1320"/>
      <c r="U209" s="1320"/>
      <c r="V209" s="1320"/>
      <c r="W209" s="1320"/>
      <c r="X209" s="1320"/>
      <c r="Y209" s="1320"/>
      <c r="Z209" s="1320"/>
      <c r="AA209" s="1320"/>
      <c r="AB209" s="1320"/>
      <c r="AC209" s="1328"/>
      <c r="AD209" s="1328"/>
      <c r="AE209" s="1320"/>
      <c r="AF209" s="1320"/>
      <c r="AG209" s="1328"/>
      <c r="AI209" s="1320"/>
      <c r="AJ209" s="1328"/>
      <c r="AK209" s="1320"/>
      <c r="AL209" s="1320"/>
      <c r="AM209" s="1320"/>
      <c r="AN209" s="1320"/>
      <c r="AO209" s="1328"/>
    </row>
    <row r="210" spans="1:41" s="1336" customFormat="1" x14ac:dyDescent="0.15">
      <c r="A210" s="1320"/>
      <c r="B210" s="1320"/>
      <c r="C210" s="1320"/>
      <c r="D210" s="1320"/>
      <c r="E210" s="1320"/>
      <c r="F210" s="1320"/>
      <c r="G210" s="1320"/>
      <c r="H210" s="1320"/>
      <c r="I210" s="1320"/>
      <c r="J210" s="1320"/>
      <c r="K210" s="1320"/>
      <c r="L210" s="1320"/>
      <c r="M210" s="1320"/>
      <c r="N210" s="1320"/>
      <c r="O210" s="1320"/>
      <c r="P210" s="1320"/>
      <c r="Q210" s="1320"/>
      <c r="R210" s="1320"/>
      <c r="S210" s="1320"/>
      <c r="T210" s="1320"/>
      <c r="U210" s="1320"/>
      <c r="V210" s="1320"/>
      <c r="W210" s="1320"/>
      <c r="X210" s="1320"/>
      <c r="Y210" s="1320"/>
      <c r="Z210" s="1320"/>
      <c r="AA210" s="1320"/>
      <c r="AB210" s="1320"/>
      <c r="AC210" s="1328"/>
      <c r="AD210" s="1328"/>
      <c r="AE210" s="1320"/>
      <c r="AF210" s="1320"/>
      <c r="AG210" s="1328"/>
      <c r="AI210" s="1320"/>
      <c r="AJ210" s="1328"/>
      <c r="AK210" s="1320"/>
      <c r="AL210" s="1320"/>
      <c r="AM210" s="1320"/>
      <c r="AN210" s="1320"/>
      <c r="AO210" s="1328"/>
    </row>
    <row r="211" spans="1:41" s="1336" customFormat="1" x14ac:dyDescent="0.15">
      <c r="A211" s="1320"/>
      <c r="B211" s="1320"/>
      <c r="C211" s="1320"/>
      <c r="D211" s="1320"/>
      <c r="E211" s="1320"/>
      <c r="F211" s="1320"/>
      <c r="G211" s="1320"/>
      <c r="H211" s="1320"/>
      <c r="I211" s="1320"/>
      <c r="J211" s="1320"/>
      <c r="K211" s="1320"/>
      <c r="L211" s="1320"/>
      <c r="M211" s="1320"/>
      <c r="N211" s="1320"/>
      <c r="O211" s="1320"/>
      <c r="P211" s="1320"/>
      <c r="Q211" s="1320"/>
      <c r="R211" s="1320"/>
      <c r="S211" s="1320"/>
      <c r="T211" s="1320"/>
      <c r="U211" s="1320"/>
      <c r="V211" s="1320"/>
      <c r="W211" s="1320"/>
      <c r="X211" s="1320"/>
      <c r="Y211" s="1320"/>
      <c r="Z211" s="1320"/>
      <c r="AA211" s="1320"/>
      <c r="AB211" s="1320"/>
      <c r="AC211" s="1328"/>
      <c r="AD211" s="1328"/>
      <c r="AE211" s="1320"/>
      <c r="AF211" s="1320"/>
      <c r="AG211" s="1328"/>
      <c r="AI211" s="1320"/>
      <c r="AJ211" s="1328"/>
      <c r="AK211" s="1320"/>
      <c r="AL211" s="1320"/>
      <c r="AM211" s="1320"/>
      <c r="AN211" s="1320"/>
      <c r="AO211" s="1328"/>
    </row>
    <row r="212" spans="1:41" s="1336" customFormat="1" x14ac:dyDescent="0.15">
      <c r="A212" s="1320"/>
      <c r="B212" s="1320"/>
      <c r="C212" s="1320"/>
      <c r="D212" s="1320"/>
      <c r="E212" s="1320"/>
      <c r="F212" s="1320"/>
      <c r="G212" s="1320"/>
      <c r="H212" s="1320"/>
      <c r="I212" s="1320"/>
      <c r="J212" s="1320"/>
      <c r="K212" s="1320"/>
      <c r="L212" s="1320"/>
      <c r="M212" s="1320"/>
      <c r="N212" s="1320"/>
      <c r="O212" s="1320"/>
      <c r="P212" s="1320"/>
      <c r="Q212" s="1320"/>
      <c r="R212" s="1320"/>
      <c r="S212" s="1320"/>
      <c r="T212" s="1320"/>
      <c r="U212" s="1320"/>
      <c r="V212" s="1320"/>
      <c r="W212" s="1320"/>
      <c r="X212" s="1320"/>
      <c r="Y212" s="1320"/>
      <c r="Z212" s="1320"/>
      <c r="AA212" s="1320"/>
      <c r="AB212" s="1320"/>
      <c r="AC212" s="1328"/>
      <c r="AD212" s="1328"/>
      <c r="AE212" s="1320"/>
      <c r="AF212" s="1320"/>
      <c r="AG212" s="1328"/>
      <c r="AI212" s="1320"/>
      <c r="AJ212" s="1328"/>
      <c r="AK212" s="1320"/>
      <c r="AL212" s="1320"/>
      <c r="AM212" s="1320"/>
      <c r="AN212" s="1320"/>
      <c r="AO212" s="1328"/>
    </row>
    <row r="213" spans="1:41" s="1336" customFormat="1" x14ac:dyDescent="0.15">
      <c r="A213" s="1320"/>
      <c r="B213" s="1320"/>
      <c r="C213" s="1320"/>
      <c r="D213" s="1320"/>
      <c r="E213" s="1320"/>
      <c r="F213" s="1320"/>
      <c r="G213" s="1320"/>
      <c r="H213" s="1320"/>
      <c r="I213" s="1320"/>
      <c r="J213" s="1320"/>
      <c r="K213" s="1320"/>
      <c r="L213" s="1320"/>
      <c r="M213" s="1320"/>
      <c r="N213" s="1320"/>
      <c r="O213" s="1320"/>
      <c r="P213" s="1320"/>
      <c r="Q213" s="1320"/>
      <c r="R213" s="1320"/>
      <c r="S213" s="1320"/>
      <c r="T213" s="1320"/>
      <c r="U213" s="1320"/>
      <c r="V213" s="1320"/>
      <c r="W213" s="1320"/>
      <c r="X213" s="1320"/>
      <c r="Y213" s="1320"/>
      <c r="Z213" s="1320"/>
      <c r="AA213" s="1320"/>
      <c r="AB213" s="1320"/>
      <c r="AC213" s="1328"/>
      <c r="AD213" s="1328"/>
      <c r="AE213" s="1320"/>
      <c r="AF213" s="1320"/>
      <c r="AG213" s="1328"/>
      <c r="AI213" s="1320"/>
      <c r="AJ213" s="1328"/>
      <c r="AK213" s="1320"/>
      <c r="AL213" s="1320"/>
      <c r="AM213" s="1320"/>
      <c r="AN213" s="1320"/>
      <c r="AO213" s="1328"/>
    </row>
    <row r="214" spans="1:41" s="1336" customFormat="1" x14ac:dyDescent="0.15">
      <c r="A214" s="1320"/>
      <c r="B214" s="1320"/>
      <c r="C214" s="1320"/>
      <c r="D214" s="1320"/>
      <c r="E214" s="1320"/>
      <c r="F214" s="1320"/>
      <c r="G214" s="1320"/>
      <c r="H214" s="1320"/>
      <c r="I214" s="1320"/>
      <c r="J214" s="1320"/>
      <c r="K214" s="1320"/>
      <c r="L214" s="1320"/>
      <c r="M214" s="1320"/>
      <c r="N214" s="1320"/>
      <c r="O214" s="1320"/>
      <c r="P214" s="1320"/>
      <c r="Q214" s="1320"/>
      <c r="R214" s="1320"/>
      <c r="S214" s="1320"/>
      <c r="T214" s="1320"/>
      <c r="U214" s="1320"/>
      <c r="V214" s="1320"/>
      <c r="W214" s="1320"/>
      <c r="X214" s="1320"/>
      <c r="Y214" s="1320"/>
      <c r="Z214" s="1320"/>
      <c r="AA214" s="1320"/>
      <c r="AB214" s="1320"/>
      <c r="AC214" s="1328"/>
      <c r="AD214" s="1328"/>
      <c r="AE214" s="1320"/>
      <c r="AF214" s="1320"/>
      <c r="AG214" s="1328"/>
      <c r="AI214" s="1320"/>
      <c r="AJ214" s="1328"/>
      <c r="AK214" s="1320"/>
      <c r="AL214" s="1320"/>
      <c r="AM214" s="1320"/>
      <c r="AN214" s="1320"/>
      <c r="AO214" s="1328"/>
    </row>
    <row r="215" spans="1:41" s="1336" customFormat="1" x14ac:dyDescent="0.15">
      <c r="A215" s="1320"/>
      <c r="B215" s="1320"/>
      <c r="C215" s="1320"/>
      <c r="D215" s="1320"/>
      <c r="E215" s="1320"/>
      <c r="F215" s="1320"/>
      <c r="G215" s="1320"/>
      <c r="H215" s="1320"/>
      <c r="I215" s="1320"/>
      <c r="J215" s="1320"/>
      <c r="K215" s="1320"/>
      <c r="L215" s="1320"/>
      <c r="M215" s="1320"/>
      <c r="N215" s="1320"/>
      <c r="O215" s="1320"/>
      <c r="P215" s="1320"/>
      <c r="Q215" s="1320"/>
      <c r="R215" s="1320"/>
      <c r="S215" s="1320"/>
      <c r="T215" s="1320"/>
      <c r="U215" s="1320"/>
      <c r="V215" s="1320"/>
      <c r="W215" s="1320"/>
      <c r="X215" s="1320"/>
      <c r="Y215" s="1320"/>
      <c r="Z215" s="1320"/>
      <c r="AA215" s="1320"/>
      <c r="AB215" s="1320"/>
      <c r="AC215" s="1328"/>
      <c r="AD215" s="1328"/>
      <c r="AE215" s="1320"/>
      <c r="AF215" s="1320"/>
      <c r="AG215" s="1328"/>
      <c r="AI215" s="1320"/>
      <c r="AJ215" s="1328"/>
      <c r="AK215" s="1320"/>
      <c r="AL215" s="1320"/>
      <c r="AM215" s="1320"/>
      <c r="AN215" s="1320"/>
      <c r="AO215" s="1328"/>
    </row>
    <row r="216" spans="1:41" s="1336" customFormat="1" x14ac:dyDescent="0.15">
      <c r="A216" s="1320"/>
      <c r="B216" s="1320"/>
      <c r="C216" s="1320"/>
      <c r="D216" s="1320"/>
      <c r="E216" s="1320"/>
      <c r="F216" s="1320"/>
      <c r="G216" s="1320"/>
      <c r="H216" s="1320"/>
      <c r="I216" s="1320"/>
      <c r="J216" s="1320"/>
      <c r="K216" s="1320"/>
      <c r="L216" s="1320"/>
      <c r="M216" s="1320"/>
      <c r="N216" s="1320"/>
      <c r="O216" s="1320"/>
      <c r="P216" s="1320"/>
      <c r="Q216" s="1320"/>
      <c r="R216" s="1320"/>
      <c r="S216" s="1320"/>
      <c r="T216" s="1320"/>
      <c r="U216" s="1320"/>
      <c r="V216" s="1320"/>
      <c r="W216" s="1320"/>
      <c r="X216" s="1320"/>
      <c r="Y216" s="1320"/>
      <c r="Z216" s="1320"/>
      <c r="AA216" s="1320"/>
      <c r="AB216" s="1320"/>
      <c r="AC216" s="1328"/>
      <c r="AD216" s="1328"/>
      <c r="AE216" s="1320"/>
      <c r="AF216" s="1320"/>
      <c r="AG216" s="1328"/>
      <c r="AI216" s="1320"/>
      <c r="AJ216" s="1328"/>
      <c r="AK216" s="1320"/>
      <c r="AL216" s="1320"/>
      <c r="AM216" s="1320"/>
      <c r="AN216" s="1320"/>
      <c r="AO216" s="1328"/>
    </row>
    <row r="217" spans="1:41" s="1336" customFormat="1" x14ac:dyDescent="0.15">
      <c r="A217" s="1320"/>
      <c r="B217" s="1320"/>
      <c r="C217" s="1320"/>
      <c r="D217" s="1320"/>
      <c r="E217" s="1320"/>
      <c r="F217" s="1320"/>
      <c r="G217" s="1320"/>
      <c r="H217" s="1320"/>
      <c r="I217" s="1320"/>
      <c r="J217" s="1320"/>
      <c r="K217" s="1320"/>
      <c r="L217" s="1320"/>
      <c r="M217" s="1320"/>
      <c r="N217" s="1320"/>
      <c r="O217" s="1320"/>
      <c r="P217" s="1320"/>
      <c r="Q217" s="1320"/>
      <c r="R217" s="1320"/>
      <c r="S217" s="1320"/>
      <c r="T217" s="1320"/>
      <c r="U217" s="1320"/>
      <c r="V217" s="1320"/>
      <c r="W217" s="1320"/>
      <c r="X217" s="1320"/>
      <c r="Y217" s="1320"/>
      <c r="Z217" s="1320"/>
      <c r="AA217" s="1320"/>
      <c r="AB217" s="1320"/>
      <c r="AC217" s="1328"/>
      <c r="AD217" s="1328"/>
      <c r="AE217" s="1320"/>
      <c r="AF217" s="1320"/>
      <c r="AG217" s="1328"/>
      <c r="AI217" s="1320"/>
      <c r="AJ217" s="1328"/>
      <c r="AK217" s="1320"/>
      <c r="AL217" s="1320"/>
      <c r="AM217" s="1320"/>
      <c r="AN217" s="1320"/>
      <c r="AO217" s="1328"/>
    </row>
    <row r="218" spans="1:41" s="1336" customFormat="1" x14ac:dyDescent="0.15">
      <c r="A218" s="1320"/>
      <c r="B218" s="1320"/>
      <c r="C218" s="1320"/>
      <c r="D218" s="1320"/>
      <c r="E218" s="1320"/>
      <c r="F218" s="1320"/>
      <c r="G218" s="1320"/>
      <c r="H218" s="1320"/>
      <c r="I218" s="1320"/>
      <c r="J218" s="1320"/>
      <c r="K218" s="1320"/>
      <c r="L218" s="1320"/>
      <c r="M218" s="1320"/>
      <c r="N218" s="1320"/>
      <c r="O218" s="1320"/>
      <c r="P218" s="1320"/>
      <c r="Q218" s="1320"/>
      <c r="R218" s="1320"/>
      <c r="S218" s="1320"/>
      <c r="T218" s="1320"/>
      <c r="U218" s="1320"/>
      <c r="V218" s="1320"/>
      <c r="W218" s="1320"/>
      <c r="X218" s="1320"/>
      <c r="Y218" s="1320"/>
      <c r="Z218" s="1320"/>
      <c r="AA218" s="1320"/>
      <c r="AB218" s="1320"/>
      <c r="AC218" s="1328"/>
      <c r="AD218" s="1328"/>
      <c r="AE218" s="1320"/>
      <c r="AF218" s="1320"/>
      <c r="AG218" s="1328"/>
      <c r="AI218" s="1320"/>
      <c r="AJ218" s="1328"/>
      <c r="AK218" s="1320"/>
      <c r="AL218" s="1320"/>
      <c r="AM218" s="1320"/>
      <c r="AN218" s="1320"/>
      <c r="AO218" s="1328"/>
    </row>
    <row r="219" spans="1:41" s="1336" customFormat="1" x14ac:dyDescent="0.15">
      <c r="A219" s="1320"/>
      <c r="B219" s="1320"/>
      <c r="C219" s="1320"/>
      <c r="D219" s="1320"/>
      <c r="E219" s="1320"/>
      <c r="F219" s="1320"/>
      <c r="G219" s="1320"/>
      <c r="H219" s="1320"/>
      <c r="I219" s="1320"/>
      <c r="J219" s="1320"/>
      <c r="K219" s="1320"/>
      <c r="L219" s="1320"/>
      <c r="M219" s="1320"/>
      <c r="N219" s="1320"/>
      <c r="O219" s="1320"/>
      <c r="P219" s="1320"/>
      <c r="Q219" s="1320"/>
      <c r="R219" s="1320"/>
      <c r="S219" s="1320"/>
      <c r="T219" s="1320"/>
      <c r="U219" s="1320"/>
      <c r="V219" s="1320"/>
      <c r="W219" s="1320"/>
      <c r="X219" s="1320"/>
      <c r="Y219" s="1320"/>
      <c r="Z219" s="1320"/>
      <c r="AA219" s="1320"/>
      <c r="AB219" s="1320"/>
      <c r="AC219" s="1328"/>
      <c r="AD219" s="1328"/>
      <c r="AE219" s="1320"/>
      <c r="AF219" s="1320"/>
      <c r="AG219" s="1328"/>
      <c r="AI219" s="1320"/>
      <c r="AJ219" s="1328"/>
      <c r="AK219" s="1320"/>
      <c r="AL219" s="1320"/>
      <c r="AM219" s="1320"/>
      <c r="AN219" s="1320"/>
      <c r="AO219" s="1328"/>
    </row>
    <row r="220" spans="1:41" s="1336" customFormat="1" x14ac:dyDescent="0.15">
      <c r="A220" s="1320"/>
      <c r="B220" s="1320"/>
      <c r="C220" s="1320"/>
      <c r="D220" s="1320"/>
      <c r="E220" s="1320"/>
      <c r="F220" s="1320"/>
      <c r="G220" s="1320"/>
      <c r="H220" s="1320"/>
      <c r="I220" s="1320"/>
      <c r="J220" s="1320"/>
      <c r="K220" s="1320"/>
      <c r="L220" s="1320"/>
      <c r="M220" s="1320"/>
      <c r="N220" s="1320"/>
      <c r="O220" s="1320"/>
      <c r="P220" s="1320"/>
      <c r="Q220" s="1320"/>
      <c r="R220" s="1320"/>
      <c r="S220" s="1320"/>
      <c r="T220" s="1320"/>
      <c r="U220" s="1320"/>
      <c r="V220" s="1320"/>
      <c r="W220" s="1320"/>
      <c r="X220" s="1320"/>
      <c r="Y220" s="1320"/>
      <c r="Z220" s="1320"/>
      <c r="AA220" s="1320"/>
      <c r="AB220" s="1320"/>
      <c r="AC220" s="1328"/>
      <c r="AD220" s="1328"/>
      <c r="AE220" s="1320"/>
      <c r="AF220" s="1320"/>
      <c r="AG220" s="1328"/>
      <c r="AI220" s="1320"/>
      <c r="AJ220" s="1328"/>
      <c r="AK220" s="1320"/>
      <c r="AL220" s="1320"/>
      <c r="AM220" s="1320"/>
      <c r="AN220" s="1320"/>
      <c r="AO220" s="1328"/>
    </row>
    <row r="221" spans="1:41" s="1336" customFormat="1" x14ac:dyDescent="0.15">
      <c r="A221" s="1320"/>
      <c r="B221" s="1320"/>
      <c r="C221" s="1320"/>
      <c r="D221" s="1320"/>
      <c r="E221" s="1320"/>
      <c r="F221" s="1320"/>
      <c r="G221" s="1320"/>
      <c r="H221" s="1320"/>
      <c r="I221" s="1320"/>
      <c r="J221" s="1320"/>
      <c r="K221" s="1320"/>
      <c r="L221" s="1320"/>
      <c r="M221" s="1320"/>
      <c r="N221" s="1320"/>
      <c r="O221" s="1320"/>
      <c r="P221" s="1320"/>
      <c r="Q221" s="1320"/>
      <c r="R221" s="1320"/>
      <c r="S221" s="1320"/>
      <c r="T221" s="1320"/>
      <c r="U221" s="1320"/>
      <c r="V221" s="1320"/>
      <c r="W221" s="1320"/>
      <c r="X221" s="1320"/>
      <c r="Y221" s="1320"/>
      <c r="Z221" s="1320"/>
      <c r="AA221" s="1320"/>
      <c r="AB221" s="1320"/>
      <c r="AC221" s="1328"/>
      <c r="AD221" s="1328"/>
      <c r="AE221" s="1320"/>
      <c r="AF221" s="1320"/>
      <c r="AG221" s="1328"/>
      <c r="AI221" s="1320"/>
      <c r="AJ221" s="1328"/>
      <c r="AK221" s="1320"/>
      <c r="AL221" s="1320"/>
      <c r="AM221" s="1320"/>
      <c r="AN221" s="1320"/>
      <c r="AO221" s="1328"/>
    </row>
    <row r="222" spans="1:41" s="1336" customFormat="1" x14ac:dyDescent="0.15">
      <c r="A222" s="1320"/>
      <c r="B222" s="1320"/>
      <c r="C222" s="1320"/>
      <c r="D222" s="1320"/>
      <c r="E222" s="1320"/>
      <c r="F222" s="1320"/>
      <c r="G222" s="1320"/>
      <c r="H222" s="1320"/>
      <c r="I222" s="1320"/>
      <c r="J222" s="1320"/>
      <c r="K222" s="1320"/>
      <c r="L222" s="1320"/>
      <c r="M222" s="1320"/>
      <c r="N222" s="1320"/>
      <c r="O222" s="1320"/>
      <c r="P222" s="1320"/>
      <c r="Q222" s="1320"/>
      <c r="R222" s="1320"/>
      <c r="S222" s="1320"/>
      <c r="T222" s="1320"/>
      <c r="U222" s="1320"/>
      <c r="V222" s="1320"/>
      <c r="W222" s="1320"/>
      <c r="X222" s="1320"/>
      <c r="Y222" s="1320"/>
      <c r="Z222" s="1320"/>
      <c r="AA222" s="1320"/>
      <c r="AB222" s="1320"/>
      <c r="AC222" s="1328"/>
      <c r="AD222" s="1328"/>
      <c r="AE222" s="1320"/>
      <c r="AF222" s="1320"/>
      <c r="AG222" s="1328"/>
      <c r="AI222" s="1320"/>
      <c r="AJ222" s="1328"/>
      <c r="AK222" s="1320"/>
      <c r="AL222" s="1320"/>
      <c r="AM222" s="1320"/>
      <c r="AN222" s="1320"/>
      <c r="AO222" s="1328"/>
    </row>
    <row r="223" spans="1:41" s="1336" customFormat="1" x14ac:dyDescent="0.15">
      <c r="A223" s="1320"/>
      <c r="B223" s="1320"/>
      <c r="C223" s="1320"/>
      <c r="D223" s="1320"/>
      <c r="E223" s="1320"/>
      <c r="F223" s="1320"/>
      <c r="G223" s="1320"/>
      <c r="H223" s="1320"/>
      <c r="I223" s="1320"/>
      <c r="J223" s="1320"/>
      <c r="K223" s="1320"/>
      <c r="L223" s="1320"/>
      <c r="M223" s="1320"/>
      <c r="N223" s="1320"/>
      <c r="O223" s="1320"/>
      <c r="P223" s="1320"/>
      <c r="Q223" s="1320"/>
      <c r="R223" s="1320"/>
      <c r="S223" s="1320"/>
      <c r="T223" s="1320"/>
      <c r="U223" s="1320"/>
      <c r="V223" s="1320"/>
      <c r="W223" s="1320"/>
      <c r="X223" s="1320"/>
      <c r="Y223" s="1320"/>
      <c r="Z223" s="1320"/>
      <c r="AA223" s="1320"/>
      <c r="AB223" s="1320"/>
      <c r="AC223" s="1328"/>
      <c r="AD223" s="1328"/>
      <c r="AE223" s="1320"/>
      <c r="AF223" s="1320"/>
      <c r="AG223" s="1328"/>
      <c r="AI223" s="1320"/>
      <c r="AJ223" s="1328"/>
      <c r="AK223" s="1320"/>
      <c r="AL223" s="1320"/>
      <c r="AM223" s="1320"/>
      <c r="AN223" s="1320"/>
      <c r="AO223" s="1328"/>
    </row>
    <row r="224" spans="1:41" s="1336" customFormat="1" x14ac:dyDescent="0.15">
      <c r="A224" s="1320"/>
      <c r="B224" s="1320"/>
      <c r="C224" s="1320"/>
      <c r="D224" s="1320"/>
      <c r="E224" s="1320"/>
      <c r="F224" s="1320"/>
      <c r="G224" s="1320"/>
      <c r="H224" s="1320"/>
      <c r="I224" s="1320"/>
      <c r="J224" s="1320"/>
      <c r="K224" s="1320"/>
      <c r="L224" s="1320"/>
      <c r="M224" s="1320"/>
      <c r="N224" s="1320"/>
      <c r="O224" s="1320"/>
      <c r="P224" s="1320"/>
      <c r="Q224" s="1320"/>
      <c r="R224" s="1320"/>
      <c r="S224" s="1320"/>
      <c r="T224" s="1320"/>
      <c r="U224" s="1320"/>
      <c r="V224" s="1320"/>
      <c r="W224" s="1320"/>
      <c r="X224" s="1320"/>
      <c r="Y224" s="1320"/>
      <c r="Z224" s="1320"/>
      <c r="AA224" s="1320"/>
      <c r="AB224" s="1320"/>
      <c r="AC224" s="1328"/>
      <c r="AD224" s="1328"/>
      <c r="AE224" s="1320"/>
      <c r="AF224" s="1320"/>
      <c r="AG224" s="1328"/>
      <c r="AI224" s="1320"/>
      <c r="AJ224" s="1328"/>
      <c r="AK224" s="1320"/>
      <c r="AL224" s="1320"/>
      <c r="AM224" s="1320"/>
      <c r="AN224" s="1320"/>
      <c r="AO224" s="1328"/>
    </row>
    <row r="225" spans="1:41" s="1336" customFormat="1" x14ac:dyDescent="0.15">
      <c r="A225" s="1320"/>
      <c r="B225" s="1320"/>
      <c r="C225" s="1320"/>
      <c r="D225" s="1320"/>
      <c r="E225" s="1320"/>
      <c r="F225" s="1320"/>
      <c r="G225" s="1320"/>
      <c r="H225" s="1320"/>
      <c r="I225" s="1320"/>
      <c r="J225" s="1320"/>
      <c r="K225" s="1320"/>
      <c r="L225" s="1320"/>
      <c r="M225" s="1320"/>
      <c r="N225" s="1320"/>
      <c r="O225" s="1320"/>
      <c r="P225" s="1320"/>
      <c r="Q225" s="1320"/>
      <c r="R225" s="1320"/>
      <c r="S225" s="1320"/>
      <c r="T225" s="1320"/>
      <c r="U225" s="1320"/>
      <c r="V225" s="1320"/>
      <c r="W225" s="1320"/>
      <c r="X225" s="1320"/>
      <c r="Y225" s="1320"/>
      <c r="Z225" s="1320"/>
      <c r="AA225" s="1320"/>
      <c r="AB225" s="1320"/>
      <c r="AC225" s="1328"/>
      <c r="AD225" s="1328"/>
      <c r="AE225" s="1320"/>
      <c r="AF225" s="1320"/>
      <c r="AG225" s="1328"/>
      <c r="AI225" s="1320"/>
      <c r="AJ225" s="1328"/>
      <c r="AK225" s="1320"/>
      <c r="AL225" s="1320"/>
      <c r="AM225" s="1320"/>
      <c r="AN225" s="1320"/>
      <c r="AO225" s="1328"/>
    </row>
    <row r="226" spans="1:41" s="1336" customFormat="1" x14ac:dyDescent="0.15">
      <c r="A226" s="1320"/>
      <c r="B226" s="1320"/>
      <c r="C226" s="1320"/>
      <c r="D226" s="1320"/>
      <c r="E226" s="1320"/>
      <c r="F226" s="1320"/>
      <c r="G226" s="1320"/>
      <c r="H226" s="1320"/>
      <c r="I226" s="1320"/>
      <c r="J226" s="1320"/>
      <c r="K226" s="1320"/>
      <c r="L226" s="1320"/>
      <c r="M226" s="1320"/>
      <c r="N226" s="1320"/>
      <c r="O226" s="1320"/>
      <c r="P226" s="1320"/>
      <c r="Q226" s="1320"/>
      <c r="R226" s="1320"/>
      <c r="S226" s="1320"/>
      <c r="T226" s="1320"/>
      <c r="U226" s="1320"/>
      <c r="V226" s="1320"/>
      <c r="W226" s="1320"/>
      <c r="X226" s="1320"/>
      <c r="Y226" s="1320"/>
      <c r="Z226" s="1320"/>
      <c r="AA226" s="1320"/>
      <c r="AB226" s="1320"/>
      <c r="AC226" s="1328"/>
      <c r="AD226" s="1328"/>
      <c r="AE226" s="1320"/>
      <c r="AF226" s="1320"/>
      <c r="AG226" s="1328"/>
      <c r="AI226" s="1320"/>
      <c r="AJ226" s="1328"/>
      <c r="AK226" s="1320"/>
      <c r="AL226" s="1320"/>
      <c r="AM226" s="1320"/>
      <c r="AN226" s="1320"/>
      <c r="AO226" s="1328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394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0"/>
      <c r="AD1" s="260"/>
      <c r="AE1" s="261"/>
      <c r="AF1" s="261"/>
      <c r="AG1" s="260"/>
      <c r="AH1" s="261"/>
      <c r="AI1" s="261"/>
      <c r="AJ1" s="260"/>
      <c r="AK1" s="260"/>
      <c r="AL1" s="260"/>
      <c r="AM1" s="260"/>
      <c r="AN1" s="260"/>
      <c r="AO1" s="260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</row>
    <row r="2" spans="1:108" x14ac:dyDescent="0.25">
      <c r="A2" s="394" t="s">
        <v>147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0"/>
      <c r="AD2" s="260"/>
      <c r="AE2" s="261"/>
      <c r="AF2" s="261"/>
      <c r="AG2" s="260"/>
      <c r="AH2" s="261"/>
      <c r="AI2" s="261"/>
      <c r="AJ2" s="260"/>
      <c r="AK2" s="260"/>
      <c r="AL2" s="260"/>
      <c r="AM2" s="260"/>
      <c r="AN2" s="260"/>
      <c r="AO2" s="260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</row>
    <row r="3" spans="1:108" x14ac:dyDescent="0.25">
      <c r="A3" s="394" t="s">
        <v>148</v>
      </c>
      <c r="B3" s="260"/>
      <c r="C3" s="260"/>
      <c r="D3" s="262"/>
      <c r="E3" s="260"/>
      <c r="F3" s="260"/>
      <c r="G3" s="260"/>
      <c r="H3" s="260"/>
      <c r="I3" s="260"/>
      <c r="J3" s="260"/>
      <c r="K3" s="260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0"/>
      <c r="AD3" s="260"/>
      <c r="AE3" s="261"/>
      <c r="AF3" s="261"/>
      <c r="AG3" s="260"/>
      <c r="AH3" s="261"/>
      <c r="AI3" s="261"/>
      <c r="AJ3" s="260"/>
      <c r="AK3" s="260"/>
      <c r="AL3" s="260"/>
      <c r="AM3" s="260"/>
      <c r="AN3" s="260"/>
      <c r="AO3" s="260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</row>
    <row r="4" spans="1:108" x14ac:dyDescent="0.25">
      <c r="A4" s="394" t="s">
        <v>149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0"/>
      <c r="AD4" s="260"/>
      <c r="AE4" s="261"/>
      <c r="AF4" s="261"/>
      <c r="AG4" s="260"/>
      <c r="AH4" s="261"/>
      <c r="AI4" s="261"/>
      <c r="AJ4" s="260"/>
      <c r="AK4" s="260"/>
      <c r="AL4" s="260"/>
      <c r="AM4" s="260"/>
      <c r="AN4" s="260"/>
      <c r="AO4" s="260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1"/>
    </row>
    <row r="5" spans="1:108" x14ac:dyDescent="0.25">
      <c r="A5" s="259" t="s">
        <v>150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0"/>
      <c r="AD5" s="260"/>
      <c r="AE5" s="261"/>
      <c r="AF5" s="261"/>
      <c r="AG5" s="260"/>
      <c r="AH5" s="261"/>
      <c r="AI5" s="261"/>
      <c r="AJ5" s="260"/>
      <c r="AK5" s="260"/>
      <c r="AL5" s="260"/>
      <c r="AM5" s="260"/>
      <c r="AN5" s="260"/>
      <c r="AO5" s="260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</row>
    <row r="6" spans="1:108" ht="19.5" x14ac:dyDescent="0.2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D6" s="256"/>
      <c r="AE6" s="1534" t="s">
        <v>2</v>
      </c>
      <c r="AF6" s="1534"/>
      <c r="AG6" s="292"/>
      <c r="AH6" s="1534" t="s">
        <v>3</v>
      </c>
      <c r="AI6" s="1534"/>
      <c r="AJ6" s="292"/>
      <c r="AK6" s="1534" t="s">
        <v>4</v>
      </c>
      <c r="AL6" s="1534"/>
      <c r="AM6" s="291"/>
      <c r="AN6" s="1536" t="s">
        <v>5</v>
      </c>
      <c r="AO6" s="256"/>
      <c r="AP6" s="1534" t="s">
        <v>6</v>
      </c>
      <c r="AQ6" s="1534"/>
      <c r="AR6" s="261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61"/>
      <c r="DD6" s="261"/>
    </row>
    <row r="7" spans="1:108" x14ac:dyDescent="0.25">
      <c r="A7" s="316" t="s">
        <v>7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396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73"/>
      <c r="AD7" s="294"/>
      <c r="AE7" s="1535"/>
      <c r="AF7" s="1535"/>
      <c r="AG7" s="294"/>
      <c r="AH7" s="1535"/>
      <c r="AI7" s="1535"/>
      <c r="AJ7" s="292"/>
      <c r="AK7" s="1535"/>
      <c r="AL7" s="1535"/>
      <c r="AM7" s="291"/>
      <c r="AN7" s="1537"/>
      <c r="AO7" s="291"/>
      <c r="AP7" s="1535"/>
      <c r="AQ7" s="1535"/>
      <c r="AR7" s="261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61"/>
      <c r="DD7" s="261"/>
    </row>
    <row r="8" spans="1:108" x14ac:dyDescent="0.2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295"/>
      <c r="AE8" s="1497" t="s">
        <v>15</v>
      </c>
      <c r="AF8" s="1497" t="s">
        <v>16</v>
      </c>
      <c r="AG8" s="296"/>
      <c r="AH8" s="1497" t="s">
        <v>17</v>
      </c>
      <c r="AI8" s="1497" t="s">
        <v>18</v>
      </c>
      <c r="AJ8" s="276"/>
      <c r="AK8" s="1497" t="s">
        <v>19</v>
      </c>
      <c r="AL8" s="1497" t="s">
        <v>20</v>
      </c>
      <c r="AM8" s="296"/>
      <c r="AN8" s="1494" t="s">
        <v>21</v>
      </c>
      <c r="AO8" s="296"/>
      <c r="AP8" s="1543" t="s">
        <v>22</v>
      </c>
      <c r="AQ8" s="1540" t="s">
        <v>23</v>
      </c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70"/>
      <c r="DD8" s="270"/>
    </row>
    <row r="9" spans="1:108" x14ac:dyDescent="0.2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286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273"/>
      <c r="AE9" s="1498"/>
      <c r="AF9" s="1498"/>
      <c r="AG9" s="273"/>
      <c r="AH9" s="1498"/>
      <c r="AI9" s="1498"/>
      <c r="AJ9" s="297"/>
      <c r="AK9" s="1498"/>
      <c r="AL9" s="1498"/>
      <c r="AM9" s="296"/>
      <c r="AN9" s="1495"/>
      <c r="AO9" s="296"/>
      <c r="AP9" s="1544"/>
      <c r="AQ9" s="1541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70"/>
      <c r="DD9" s="270"/>
    </row>
    <row r="10" spans="1:108" x14ac:dyDescent="0.2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273"/>
      <c r="AE10" s="1498"/>
      <c r="AF10" s="1498"/>
      <c r="AG10" s="273"/>
      <c r="AH10" s="1498"/>
      <c r="AI10" s="1498"/>
      <c r="AJ10" s="299"/>
      <c r="AK10" s="1498"/>
      <c r="AL10" s="1498"/>
      <c r="AM10" s="296"/>
      <c r="AN10" s="1495"/>
      <c r="AO10" s="296"/>
      <c r="AP10" s="1544"/>
      <c r="AQ10" s="1541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70"/>
      <c r="DD10" s="270"/>
    </row>
    <row r="11" spans="1:108" ht="31.5" x14ac:dyDescent="0.25">
      <c r="A11" s="1505"/>
      <c r="B11" s="1499"/>
      <c r="C11" s="1521"/>
      <c r="D11" s="1501"/>
      <c r="E11" s="1501"/>
      <c r="F11" s="1501"/>
      <c r="G11" s="1501"/>
      <c r="H11" s="1518"/>
      <c r="I11" s="263" t="s">
        <v>22</v>
      </c>
      <c r="J11" s="275" t="s">
        <v>37</v>
      </c>
      <c r="K11" s="287" t="s">
        <v>38</v>
      </c>
      <c r="L11" s="275" t="s">
        <v>39</v>
      </c>
      <c r="M11" s="298" t="s">
        <v>40</v>
      </c>
      <c r="N11" s="285" t="s">
        <v>41</v>
      </c>
      <c r="O11" s="266" t="s">
        <v>42</v>
      </c>
      <c r="P11" s="275" t="s">
        <v>43</v>
      </c>
      <c r="Q11" s="285" t="s">
        <v>40</v>
      </c>
      <c r="R11" s="285" t="s">
        <v>41</v>
      </c>
      <c r="S11" s="266" t="s">
        <v>42</v>
      </c>
      <c r="T11" s="275" t="s">
        <v>43</v>
      </c>
      <c r="U11" s="263" t="s">
        <v>44</v>
      </c>
      <c r="V11" s="317" t="s">
        <v>45</v>
      </c>
      <c r="W11" s="263" t="s">
        <v>22</v>
      </c>
      <c r="X11" s="275" t="s">
        <v>37</v>
      </c>
      <c r="Y11" s="1548"/>
      <c r="Z11" s="263" t="s">
        <v>22</v>
      </c>
      <c r="AA11" s="275" t="s">
        <v>37</v>
      </c>
      <c r="AB11" s="263" t="s">
        <v>22</v>
      </c>
      <c r="AC11" s="275" t="s">
        <v>37</v>
      </c>
      <c r="AD11" s="282"/>
      <c r="AE11" s="1499"/>
      <c r="AF11" s="1499"/>
      <c r="AG11" s="282"/>
      <c r="AH11" s="1499"/>
      <c r="AI11" s="1499"/>
      <c r="AJ11" s="299"/>
      <c r="AK11" s="1499"/>
      <c r="AL11" s="1499"/>
      <c r="AM11" s="296"/>
      <c r="AN11" s="1496"/>
      <c r="AO11" s="296"/>
      <c r="AP11" s="1545"/>
      <c r="AQ11" s="1542"/>
      <c r="AR11" s="268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70"/>
      <c r="DD11" s="270"/>
    </row>
    <row r="12" spans="1:108" x14ac:dyDescent="0.25">
      <c r="A12" s="279" t="s">
        <v>46</v>
      </c>
      <c r="B12" s="367">
        <v>0</v>
      </c>
      <c r="C12" s="340"/>
      <c r="D12" s="341"/>
      <c r="E12" s="341"/>
      <c r="F12" s="341"/>
      <c r="G12" s="376"/>
      <c r="H12" s="376"/>
      <c r="I12" s="377"/>
      <c r="J12" s="354"/>
      <c r="K12" s="329"/>
      <c r="L12" s="326"/>
      <c r="M12" s="355">
        <v>0</v>
      </c>
      <c r="N12" s="329"/>
      <c r="O12" s="330"/>
      <c r="P12" s="326"/>
      <c r="Q12" s="369">
        <v>0</v>
      </c>
      <c r="R12" s="329"/>
      <c r="S12" s="330"/>
      <c r="T12" s="326"/>
      <c r="U12" s="340"/>
      <c r="V12" s="363"/>
      <c r="W12" s="377"/>
      <c r="X12" s="354"/>
      <c r="Y12" s="363"/>
      <c r="Z12" s="377"/>
      <c r="AA12" s="354"/>
      <c r="AB12" s="377"/>
      <c r="AC12" s="354"/>
      <c r="AD12" s="378"/>
      <c r="AE12" s="328"/>
      <c r="AF12" s="328"/>
      <c r="AG12" s="378"/>
      <c r="AH12" s="328"/>
      <c r="AI12" s="328"/>
      <c r="AJ12" s="385"/>
      <c r="AK12" s="372"/>
      <c r="AL12" s="368"/>
      <c r="AM12" s="386"/>
      <c r="AN12" s="361"/>
      <c r="AO12" s="385"/>
      <c r="AP12" s="387"/>
      <c r="AQ12" s="388"/>
      <c r="AR12" s="395" t="s">
        <v>151</v>
      </c>
      <c r="AS12" s="261"/>
      <c r="AT12" s="265"/>
      <c r="AU12" s="265"/>
      <c r="AV12" s="265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400" t="s">
        <v>152</v>
      </c>
      <c r="BU12" s="283" t="s">
        <v>152</v>
      </c>
      <c r="BV12" s="283" t="s">
        <v>152</v>
      </c>
      <c r="BW12" s="283" t="s">
        <v>152</v>
      </c>
      <c r="BX12" s="283" t="s">
        <v>152</v>
      </c>
      <c r="BY12" s="283" t="s">
        <v>152</v>
      </c>
      <c r="BZ12" s="401" t="s">
        <v>152</v>
      </c>
      <c r="CA12" s="274"/>
      <c r="CB12" s="403">
        <v>0</v>
      </c>
      <c r="CC12" s="403">
        <v>0</v>
      </c>
      <c r="CD12" s="403">
        <v>0</v>
      </c>
      <c r="CE12" s="403">
        <v>0</v>
      </c>
      <c r="CF12" s="403">
        <v>0</v>
      </c>
      <c r="CG12" s="403" t="s">
        <v>152</v>
      </c>
      <c r="CH12" s="403">
        <v>0</v>
      </c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70"/>
      <c r="DD12" s="270"/>
    </row>
    <row r="13" spans="1:108" x14ac:dyDescent="0.25">
      <c r="A13" s="280" t="s">
        <v>47</v>
      </c>
      <c r="B13" s="367">
        <v>0</v>
      </c>
      <c r="C13" s="329"/>
      <c r="D13" s="356"/>
      <c r="E13" s="356"/>
      <c r="F13" s="356"/>
      <c r="G13" s="331"/>
      <c r="H13" s="331"/>
      <c r="I13" s="329"/>
      <c r="J13" s="326"/>
      <c r="K13" s="329"/>
      <c r="L13" s="326"/>
      <c r="M13" s="355">
        <v>0</v>
      </c>
      <c r="N13" s="329"/>
      <c r="O13" s="330"/>
      <c r="P13" s="326"/>
      <c r="Q13" s="369">
        <v>0</v>
      </c>
      <c r="R13" s="329"/>
      <c r="S13" s="330"/>
      <c r="T13" s="326"/>
      <c r="U13" s="329"/>
      <c r="V13" s="363"/>
      <c r="W13" s="329"/>
      <c r="X13" s="326"/>
      <c r="Y13" s="363"/>
      <c r="Z13" s="377"/>
      <c r="AA13" s="326"/>
      <c r="AB13" s="377"/>
      <c r="AC13" s="326"/>
      <c r="AD13" s="378"/>
      <c r="AE13" s="323"/>
      <c r="AF13" s="323"/>
      <c r="AG13" s="378"/>
      <c r="AH13" s="323"/>
      <c r="AI13" s="323"/>
      <c r="AJ13" s="385"/>
      <c r="AK13" s="372"/>
      <c r="AL13" s="368"/>
      <c r="AM13" s="386"/>
      <c r="AN13" s="342"/>
      <c r="AO13" s="385"/>
      <c r="AP13" s="389"/>
      <c r="AQ13" s="390"/>
      <c r="AR13" s="395" t="s">
        <v>151</v>
      </c>
      <c r="AS13" s="256"/>
      <c r="AT13" s="256"/>
      <c r="AU13" s="256"/>
      <c r="AV13" s="256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400" t="s">
        <v>152</v>
      </c>
      <c r="BU13" s="400" t="s">
        <v>152</v>
      </c>
      <c r="BV13" s="400" t="s">
        <v>152</v>
      </c>
      <c r="BW13" s="400" t="s">
        <v>152</v>
      </c>
      <c r="BX13" s="400" t="s">
        <v>152</v>
      </c>
      <c r="BY13" s="400" t="s">
        <v>152</v>
      </c>
      <c r="BZ13" s="278" t="s">
        <v>152</v>
      </c>
      <c r="CA13" s="274"/>
      <c r="CB13" s="403">
        <v>0</v>
      </c>
      <c r="CC13" s="403">
        <v>0</v>
      </c>
      <c r="CD13" s="403">
        <v>0</v>
      </c>
      <c r="CE13" s="403">
        <v>0</v>
      </c>
      <c r="CF13" s="403">
        <v>0</v>
      </c>
      <c r="CG13" s="403" t="s">
        <v>152</v>
      </c>
      <c r="CH13" s="403">
        <v>0</v>
      </c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70"/>
      <c r="DD13" s="270"/>
    </row>
    <row r="14" spans="1:108" x14ac:dyDescent="0.25">
      <c r="A14" s="280" t="s">
        <v>48</v>
      </c>
      <c r="B14" s="367">
        <v>0</v>
      </c>
      <c r="C14" s="329"/>
      <c r="D14" s="338"/>
      <c r="E14" s="338"/>
      <c r="F14" s="338"/>
      <c r="G14" s="371"/>
      <c r="H14" s="371"/>
      <c r="I14" s="329"/>
      <c r="J14" s="339"/>
      <c r="K14" s="329"/>
      <c r="L14" s="326"/>
      <c r="M14" s="355">
        <v>0</v>
      </c>
      <c r="N14" s="329"/>
      <c r="O14" s="330"/>
      <c r="P14" s="326"/>
      <c r="Q14" s="337"/>
      <c r="R14" s="337"/>
      <c r="S14" s="338"/>
      <c r="T14" s="339"/>
      <c r="U14" s="337"/>
      <c r="V14" s="379"/>
      <c r="W14" s="329"/>
      <c r="X14" s="339"/>
      <c r="Y14" s="363"/>
      <c r="Z14" s="377"/>
      <c r="AA14" s="339"/>
      <c r="AB14" s="377"/>
      <c r="AC14" s="339"/>
      <c r="AD14" s="378"/>
      <c r="AE14" s="323"/>
      <c r="AF14" s="323"/>
      <c r="AG14" s="378"/>
      <c r="AH14" s="323"/>
      <c r="AI14" s="323"/>
      <c r="AJ14" s="385"/>
      <c r="AK14" s="372"/>
      <c r="AL14" s="368"/>
      <c r="AM14" s="386"/>
      <c r="AN14" s="342"/>
      <c r="AO14" s="385"/>
      <c r="AP14" s="389"/>
      <c r="AQ14" s="339"/>
      <c r="AR14" s="395" t="s">
        <v>151</v>
      </c>
      <c r="AS14" s="256"/>
      <c r="AT14" s="256"/>
      <c r="AU14" s="256"/>
      <c r="AV14" s="256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400" t="s">
        <v>152</v>
      </c>
      <c r="BU14" s="400" t="s">
        <v>152</v>
      </c>
      <c r="BV14" s="400" t="s">
        <v>152</v>
      </c>
      <c r="BW14" s="400" t="s">
        <v>152</v>
      </c>
      <c r="BX14" s="400" t="s">
        <v>152</v>
      </c>
      <c r="BY14" s="400" t="s">
        <v>152</v>
      </c>
      <c r="BZ14" s="274"/>
      <c r="CA14" s="274"/>
      <c r="CB14" s="403">
        <v>0</v>
      </c>
      <c r="CC14" s="403">
        <v>0</v>
      </c>
      <c r="CD14" s="403">
        <v>0</v>
      </c>
      <c r="CE14" s="403">
        <v>0</v>
      </c>
      <c r="CF14" s="403">
        <v>0</v>
      </c>
      <c r="CG14" s="403" t="s">
        <v>152</v>
      </c>
      <c r="CH14" s="277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70"/>
      <c r="DD14" s="270"/>
    </row>
    <row r="15" spans="1:108" x14ac:dyDescent="0.25">
      <c r="A15" s="280" t="s">
        <v>49</v>
      </c>
      <c r="B15" s="367">
        <v>0</v>
      </c>
      <c r="C15" s="329"/>
      <c r="D15" s="330"/>
      <c r="E15" s="330"/>
      <c r="F15" s="330"/>
      <c r="G15" s="331"/>
      <c r="H15" s="331"/>
      <c r="I15" s="329"/>
      <c r="J15" s="326"/>
      <c r="K15" s="329"/>
      <c r="L15" s="326"/>
      <c r="M15" s="355">
        <v>0</v>
      </c>
      <c r="N15" s="329"/>
      <c r="O15" s="330"/>
      <c r="P15" s="326"/>
      <c r="Q15" s="369">
        <v>0</v>
      </c>
      <c r="R15" s="329"/>
      <c r="S15" s="330"/>
      <c r="T15" s="326"/>
      <c r="U15" s="329"/>
      <c r="V15" s="363"/>
      <c r="W15" s="329"/>
      <c r="X15" s="326"/>
      <c r="Y15" s="363"/>
      <c r="Z15" s="377"/>
      <c r="AA15" s="326"/>
      <c r="AB15" s="377"/>
      <c r="AC15" s="326"/>
      <c r="AD15" s="378"/>
      <c r="AE15" s="323"/>
      <c r="AF15" s="323"/>
      <c r="AG15" s="378"/>
      <c r="AH15" s="323"/>
      <c r="AI15" s="323"/>
      <c r="AJ15" s="385"/>
      <c r="AK15" s="372"/>
      <c r="AL15" s="368"/>
      <c r="AM15" s="386"/>
      <c r="AN15" s="342"/>
      <c r="AO15" s="385"/>
      <c r="AP15" s="389"/>
      <c r="AQ15" s="390"/>
      <c r="AR15" s="395" t="s">
        <v>151</v>
      </c>
      <c r="AS15" s="256"/>
      <c r="AT15" s="256"/>
      <c r="AU15" s="256"/>
      <c r="AV15" s="256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400" t="s">
        <v>152</v>
      </c>
      <c r="BU15" s="400" t="s">
        <v>152</v>
      </c>
      <c r="BV15" s="400" t="s">
        <v>152</v>
      </c>
      <c r="BW15" s="400" t="s">
        <v>152</v>
      </c>
      <c r="BX15" s="400" t="s">
        <v>152</v>
      </c>
      <c r="BY15" s="400" t="s">
        <v>152</v>
      </c>
      <c r="BZ15" s="278" t="s">
        <v>152</v>
      </c>
      <c r="CA15" s="274"/>
      <c r="CB15" s="403">
        <v>0</v>
      </c>
      <c r="CC15" s="403">
        <v>0</v>
      </c>
      <c r="CD15" s="403">
        <v>0</v>
      </c>
      <c r="CE15" s="403">
        <v>0</v>
      </c>
      <c r="CF15" s="403">
        <v>0</v>
      </c>
      <c r="CG15" s="403" t="s">
        <v>152</v>
      </c>
      <c r="CH15" s="403">
        <v>0</v>
      </c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70"/>
      <c r="DD15" s="270"/>
    </row>
    <row r="16" spans="1:108" x14ac:dyDescent="0.25">
      <c r="A16" s="280" t="s">
        <v>50</v>
      </c>
      <c r="B16" s="367">
        <v>0</v>
      </c>
      <c r="C16" s="329"/>
      <c r="D16" s="330"/>
      <c r="E16" s="330"/>
      <c r="F16" s="330"/>
      <c r="G16" s="331"/>
      <c r="H16" s="331"/>
      <c r="I16" s="329"/>
      <c r="J16" s="326"/>
      <c r="K16" s="329"/>
      <c r="L16" s="326"/>
      <c r="M16" s="355">
        <v>0</v>
      </c>
      <c r="N16" s="329"/>
      <c r="O16" s="330"/>
      <c r="P16" s="326"/>
      <c r="Q16" s="369">
        <v>0</v>
      </c>
      <c r="R16" s="329"/>
      <c r="S16" s="330"/>
      <c r="T16" s="326"/>
      <c r="U16" s="329"/>
      <c r="V16" s="363"/>
      <c r="W16" s="329"/>
      <c r="X16" s="326"/>
      <c r="Y16" s="363"/>
      <c r="Z16" s="377"/>
      <c r="AA16" s="326"/>
      <c r="AB16" s="377"/>
      <c r="AC16" s="326"/>
      <c r="AD16" s="378"/>
      <c r="AE16" s="323"/>
      <c r="AF16" s="323"/>
      <c r="AG16" s="378"/>
      <c r="AH16" s="323"/>
      <c r="AI16" s="323"/>
      <c r="AJ16" s="385"/>
      <c r="AK16" s="372"/>
      <c r="AL16" s="368"/>
      <c r="AM16" s="386"/>
      <c r="AN16" s="342"/>
      <c r="AO16" s="385"/>
      <c r="AP16" s="389"/>
      <c r="AQ16" s="390"/>
      <c r="AR16" s="395" t="s">
        <v>151</v>
      </c>
      <c r="AS16" s="256"/>
      <c r="AT16" s="256"/>
      <c r="AU16" s="256"/>
      <c r="AV16" s="256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400" t="s">
        <v>152</v>
      </c>
      <c r="BU16" s="400" t="s">
        <v>152</v>
      </c>
      <c r="BV16" s="400" t="s">
        <v>152</v>
      </c>
      <c r="BW16" s="400" t="s">
        <v>152</v>
      </c>
      <c r="BX16" s="400" t="s">
        <v>152</v>
      </c>
      <c r="BY16" s="400" t="s">
        <v>152</v>
      </c>
      <c r="BZ16" s="278" t="s">
        <v>152</v>
      </c>
      <c r="CA16" s="274"/>
      <c r="CB16" s="403">
        <v>0</v>
      </c>
      <c r="CC16" s="403">
        <v>0</v>
      </c>
      <c r="CD16" s="403">
        <v>0</v>
      </c>
      <c r="CE16" s="403">
        <v>0</v>
      </c>
      <c r="CF16" s="403">
        <v>0</v>
      </c>
      <c r="CG16" s="403" t="s">
        <v>152</v>
      </c>
      <c r="CH16" s="403">
        <v>0</v>
      </c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70"/>
      <c r="DD16" s="270"/>
    </row>
    <row r="17" spans="1:108" x14ac:dyDescent="0.25">
      <c r="A17" s="280" t="s">
        <v>51</v>
      </c>
      <c r="B17" s="367">
        <v>0</v>
      </c>
      <c r="C17" s="329"/>
      <c r="D17" s="330"/>
      <c r="E17" s="330"/>
      <c r="F17" s="330"/>
      <c r="G17" s="331"/>
      <c r="H17" s="331"/>
      <c r="I17" s="329"/>
      <c r="J17" s="326"/>
      <c r="K17" s="329"/>
      <c r="L17" s="326"/>
      <c r="M17" s="355">
        <v>0</v>
      </c>
      <c r="N17" s="329"/>
      <c r="O17" s="330"/>
      <c r="P17" s="326"/>
      <c r="Q17" s="369">
        <v>0</v>
      </c>
      <c r="R17" s="329"/>
      <c r="S17" s="330"/>
      <c r="T17" s="326"/>
      <c r="U17" s="329"/>
      <c r="V17" s="363"/>
      <c r="W17" s="329"/>
      <c r="X17" s="326"/>
      <c r="Y17" s="363"/>
      <c r="Z17" s="377"/>
      <c r="AA17" s="326"/>
      <c r="AB17" s="377"/>
      <c r="AC17" s="326"/>
      <c r="AD17" s="378"/>
      <c r="AE17" s="323"/>
      <c r="AF17" s="323"/>
      <c r="AG17" s="378"/>
      <c r="AH17" s="323"/>
      <c r="AI17" s="323"/>
      <c r="AJ17" s="385"/>
      <c r="AK17" s="372"/>
      <c r="AL17" s="368"/>
      <c r="AM17" s="386"/>
      <c r="AN17" s="342"/>
      <c r="AO17" s="385"/>
      <c r="AP17" s="389"/>
      <c r="AQ17" s="390"/>
      <c r="AR17" s="395" t="s">
        <v>151</v>
      </c>
      <c r="AS17" s="256"/>
      <c r="AT17" s="256"/>
      <c r="AU17" s="256"/>
      <c r="AV17" s="256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400" t="s">
        <v>152</v>
      </c>
      <c r="BU17" s="400" t="s">
        <v>152</v>
      </c>
      <c r="BV17" s="400" t="s">
        <v>152</v>
      </c>
      <c r="BW17" s="400" t="s">
        <v>152</v>
      </c>
      <c r="BX17" s="400" t="s">
        <v>152</v>
      </c>
      <c r="BY17" s="400" t="s">
        <v>152</v>
      </c>
      <c r="BZ17" s="278" t="s">
        <v>152</v>
      </c>
      <c r="CA17" s="274"/>
      <c r="CB17" s="403">
        <v>0</v>
      </c>
      <c r="CC17" s="403">
        <v>0</v>
      </c>
      <c r="CD17" s="403">
        <v>0</v>
      </c>
      <c r="CE17" s="403">
        <v>0</v>
      </c>
      <c r="CF17" s="403">
        <v>0</v>
      </c>
      <c r="CG17" s="403" t="s">
        <v>152</v>
      </c>
      <c r="CH17" s="403">
        <v>0</v>
      </c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70"/>
      <c r="DD17" s="270"/>
    </row>
    <row r="18" spans="1:108" x14ac:dyDescent="0.25">
      <c r="A18" s="280" t="s">
        <v>52</v>
      </c>
      <c r="B18" s="367">
        <v>0</v>
      </c>
      <c r="C18" s="329"/>
      <c r="D18" s="330"/>
      <c r="E18" s="330"/>
      <c r="F18" s="330"/>
      <c r="G18" s="331"/>
      <c r="H18" s="331"/>
      <c r="I18" s="329"/>
      <c r="J18" s="326"/>
      <c r="K18" s="329"/>
      <c r="L18" s="326"/>
      <c r="M18" s="355">
        <v>0</v>
      </c>
      <c r="N18" s="329"/>
      <c r="O18" s="330"/>
      <c r="P18" s="326"/>
      <c r="Q18" s="369">
        <v>0</v>
      </c>
      <c r="R18" s="329"/>
      <c r="S18" s="330"/>
      <c r="T18" s="326"/>
      <c r="U18" s="329"/>
      <c r="V18" s="363"/>
      <c r="W18" s="329"/>
      <c r="X18" s="326"/>
      <c r="Y18" s="363"/>
      <c r="Z18" s="377"/>
      <c r="AA18" s="326"/>
      <c r="AB18" s="377"/>
      <c r="AC18" s="326"/>
      <c r="AD18" s="378"/>
      <c r="AE18" s="323"/>
      <c r="AF18" s="323"/>
      <c r="AG18" s="378"/>
      <c r="AH18" s="323"/>
      <c r="AI18" s="323"/>
      <c r="AJ18" s="385"/>
      <c r="AK18" s="372"/>
      <c r="AL18" s="368"/>
      <c r="AM18" s="386"/>
      <c r="AN18" s="342"/>
      <c r="AO18" s="385"/>
      <c r="AP18" s="389"/>
      <c r="AQ18" s="390"/>
      <c r="AR18" s="395" t="s">
        <v>151</v>
      </c>
      <c r="AS18" s="256"/>
      <c r="AT18" s="256"/>
      <c r="AU18" s="256"/>
      <c r="AV18" s="256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400" t="s">
        <v>152</v>
      </c>
      <c r="BU18" s="400" t="s">
        <v>152</v>
      </c>
      <c r="BV18" s="400" t="s">
        <v>152</v>
      </c>
      <c r="BW18" s="400" t="s">
        <v>152</v>
      </c>
      <c r="BX18" s="400" t="s">
        <v>152</v>
      </c>
      <c r="BY18" s="400" t="s">
        <v>152</v>
      </c>
      <c r="BZ18" s="278" t="s">
        <v>152</v>
      </c>
      <c r="CA18" s="274"/>
      <c r="CB18" s="403">
        <v>0</v>
      </c>
      <c r="CC18" s="403">
        <v>0</v>
      </c>
      <c r="CD18" s="403">
        <v>0</v>
      </c>
      <c r="CE18" s="403">
        <v>0</v>
      </c>
      <c r="CF18" s="403">
        <v>0</v>
      </c>
      <c r="CG18" s="403" t="s">
        <v>152</v>
      </c>
      <c r="CH18" s="403">
        <v>0</v>
      </c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70"/>
      <c r="DD18" s="270"/>
    </row>
    <row r="19" spans="1:108" x14ac:dyDescent="0.25">
      <c r="A19" s="280" t="s">
        <v>53</v>
      </c>
      <c r="B19" s="367">
        <v>0</v>
      </c>
      <c r="C19" s="329"/>
      <c r="D19" s="330"/>
      <c r="E19" s="330"/>
      <c r="F19" s="330"/>
      <c r="G19" s="331"/>
      <c r="H19" s="331"/>
      <c r="I19" s="329"/>
      <c r="J19" s="326"/>
      <c r="K19" s="329"/>
      <c r="L19" s="326"/>
      <c r="M19" s="355">
        <v>0</v>
      </c>
      <c r="N19" s="329"/>
      <c r="O19" s="330"/>
      <c r="P19" s="326"/>
      <c r="Q19" s="369">
        <v>0</v>
      </c>
      <c r="R19" s="329"/>
      <c r="S19" s="330"/>
      <c r="T19" s="326"/>
      <c r="U19" s="337"/>
      <c r="V19" s="379"/>
      <c r="W19" s="329"/>
      <c r="X19" s="326"/>
      <c r="Y19" s="363"/>
      <c r="Z19" s="377"/>
      <c r="AA19" s="326"/>
      <c r="AB19" s="377"/>
      <c r="AC19" s="326"/>
      <c r="AD19" s="378"/>
      <c r="AE19" s="323"/>
      <c r="AF19" s="323"/>
      <c r="AG19" s="378"/>
      <c r="AH19" s="323"/>
      <c r="AI19" s="323"/>
      <c r="AJ19" s="385"/>
      <c r="AK19" s="372"/>
      <c r="AL19" s="368"/>
      <c r="AM19" s="386"/>
      <c r="AN19" s="342"/>
      <c r="AO19" s="385"/>
      <c r="AP19" s="389"/>
      <c r="AQ19" s="390"/>
      <c r="AR19" s="395" t="s">
        <v>151</v>
      </c>
      <c r="AS19" s="256"/>
      <c r="AT19" s="256"/>
      <c r="AU19" s="256"/>
      <c r="AV19" s="256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400" t="s">
        <v>152</v>
      </c>
      <c r="BU19" s="400" t="s">
        <v>152</v>
      </c>
      <c r="BV19" s="400" t="s">
        <v>152</v>
      </c>
      <c r="BW19" s="400" t="s">
        <v>152</v>
      </c>
      <c r="BX19" s="400" t="s">
        <v>152</v>
      </c>
      <c r="BY19" s="400" t="s">
        <v>152</v>
      </c>
      <c r="BZ19" s="274"/>
      <c r="CA19" s="274"/>
      <c r="CB19" s="403">
        <v>0</v>
      </c>
      <c r="CC19" s="403">
        <v>0</v>
      </c>
      <c r="CD19" s="403">
        <v>0</v>
      </c>
      <c r="CE19" s="403">
        <v>0</v>
      </c>
      <c r="CF19" s="403">
        <v>0</v>
      </c>
      <c r="CG19" s="403" t="s">
        <v>152</v>
      </c>
      <c r="CH19" s="277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70"/>
      <c r="DD19" s="270"/>
    </row>
    <row r="20" spans="1:108" x14ac:dyDescent="0.25">
      <c r="A20" s="280" t="s">
        <v>54</v>
      </c>
      <c r="B20" s="367">
        <v>0</v>
      </c>
      <c r="C20" s="329"/>
      <c r="D20" s="330"/>
      <c r="E20" s="330"/>
      <c r="F20" s="330"/>
      <c r="G20" s="331"/>
      <c r="H20" s="331"/>
      <c r="I20" s="329"/>
      <c r="J20" s="326"/>
      <c r="K20" s="329"/>
      <c r="L20" s="326"/>
      <c r="M20" s="355">
        <v>0</v>
      </c>
      <c r="N20" s="329"/>
      <c r="O20" s="330"/>
      <c r="P20" s="326"/>
      <c r="Q20" s="369">
        <v>0</v>
      </c>
      <c r="R20" s="329"/>
      <c r="S20" s="330"/>
      <c r="T20" s="326"/>
      <c r="U20" s="329"/>
      <c r="V20" s="363"/>
      <c r="W20" s="329"/>
      <c r="X20" s="326"/>
      <c r="Y20" s="363"/>
      <c r="Z20" s="377"/>
      <c r="AA20" s="326"/>
      <c r="AB20" s="377"/>
      <c r="AC20" s="326"/>
      <c r="AD20" s="378"/>
      <c r="AE20" s="323"/>
      <c r="AF20" s="323"/>
      <c r="AG20" s="378"/>
      <c r="AH20" s="323"/>
      <c r="AI20" s="323"/>
      <c r="AJ20" s="385"/>
      <c r="AK20" s="372"/>
      <c r="AL20" s="368"/>
      <c r="AM20" s="386"/>
      <c r="AN20" s="342"/>
      <c r="AO20" s="385"/>
      <c r="AP20" s="389"/>
      <c r="AQ20" s="390"/>
      <c r="AR20" s="395" t="s">
        <v>151</v>
      </c>
      <c r="AS20" s="256"/>
      <c r="AT20" s="256"/>
      <c r="AU20" s="256"/>
      <c r="AV20" s="256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400" t="s">
        <v>152</v>
      </c>
      <c r="BU20" s="400" t="s">
        <v>152</v>
      </c>
      <c r="BV20" s="400" t="s">
        <v>152</v>
      </c>
      <c r="BW20" s="400" t="s">
        <v>152</v>
      </c>
      <c r="BX20" s="400" t="s">
        <v>152</v>
      </c>
      <c r="BY20" s="400" t="s">
        <v>152</v>
      </c>
      <c r="BZ20" s="278" t="s">
        <v>152</v>
      </c>
      <c r="CA20" s="274"/>
      <c r="CB20" s="403">
        <v>0</v>
      </c>
      <c r="CC20" s="403">
        <v>0</v>
      </c>
      <c r="CD20" s="403">
        <v>0</v>
      </c>
      <c r="CE20" s="403">
        <v>0</v>
      </c>
      <c r="CF20" s="403">
        <v>0</v>
      </c>
      <c r="CG20" s="403" t="s">
        <v>152</v>
      </c>
      <c r="CH20" s="403">
        <v>0</v>
      </c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70"/>
      <c r="DD20" s="270"/>
    </row>
    <row r="21" spans="1:108" x14ac:dyDescent="0.25">
      <c r="A21" s="280" t="s">
        <v>55</v>
      </c>
      <c r="B21" s="367">
        <v>0</v>
      </c>
      <c r="C21" s="329"/>
      <c r="D21" s="330"/>
      <c r="E21" s="330"/>
      <c r="F21" s="330"/>
      <c r="G21" s="331"/>
      <c r="H21" s="331"/>
      <c r="I21" s="329"/>
      <c r="J21" s="326"/>
      <c r="K21" s="329"/>
      <c r="L21" s="326"/>
      <c r="M21" s="355">
        <v>0</v>
      </c>
      <c r="N21" s="329"/>
      <c r="O21" s="330"/>
      <c r="P21" s="326"/>
      <c r="Q21" s="369">
        <v>0</v>
      </c>
      <c r="R21" s="329"/>
      <c r="S21" s="330"/>
      <c r="T21" s="326"/>
      <c r="U21" s="337"/>
      <c r="V21" s="379"/>
      <c r="W21" s="329"/>
      <c r="X21" s="326"/>
      <c r="Y21" s="363"/>
      <c r="Z21" s="377"/>
      <c r="AA21" s="326"/>
      <c r="AB21" s="377"/>
      <c r="AC21" s="326"/>
      <c r="AD21" s="378"/>
      <c r="AE21" s="323"/>
      <c r="AF21" s="323"/>
      <c r="AG21" s="378"/>
      <c r="AH21" s="323"/>
      <c r="AI21" s="323"/>
      <c r="AJ21" s="385"/>
      <c r="AK21" s="372"/>
      <c r="AL21" s="368"/>
      <c r="AM21" s="386"/>
      <c r="AN21" s="342"/>
      <c r="AO21" s="385"/>
      <c r="AP21" s="389"/>
      <c r="AQ21" s="390"/>
      <c r="AR21" s="395" t="s">
        <v>151</v>
      </c>
      <c r="AS21" s="256"/>
      <c r="AT21" s="256"/>
      <c r="AU21" s="256"/>
      <c r="AV21" s="256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400" t="s">
        <v>152</v>
      </c>
      <c r="BU21" s="400" t="s">
        <v>152</v>
      </c>
      <c r="BV21" s="400" t="s">
        <v>152</v>
      </c>
      <c r="BW21" s="400" t="s">
        <v>152</v>
      </c>
      <c r="BX21" s="400" t="s">
        <v>152</v>
      </c>
      <c r="BY21" s="400" t="s">
        <v>152</v>
      </c>
      <c r="BZ21" s="274"/>
      <c r="CA21" s="274"/>
      <c r="CB21" s="403">
        <v>0</v>
      </c>
      <c r="CC21" s="403">
        <v>0</v>
      </c>
      <c r="CD21" s="403">
        <v>0</v>
      </c>
      <c r="CE21" s="403">
        <v>0</v>
      </c>
      <c r="CF21" s="403">
        <v>0</v>
      </c>
      <c r="CG21" s="403" t="s">
        <v>152</v>
      </c>
      <c r="CH21" s="277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70"/>
      <c r="DD21" s="270"/>
    </row>
    <row r="22" spans="1:108" x14ac:dyDescent="0.25">
      <c r="A22" s="280" t="s">
        <v>56</v>
      </c>
      <c r="B22" s="367">
        <v>0</v>
      </c>
      <c r="C22" s="329"/>
      <c r="D22" s="330"/>
      <c r="E22" s="330"/>
      <c r="F22" s="330"/>
      <c r="G22" s="331"/>
      <c r="H22" s="331"/>
      <c r="I22" s="329"/>
      <c r="J22" s="326"/>
      <c r="K22" s="329"/>
      <c r="L22" s="326"/>
      <c r="M22" s="355">
        <v>0</v>
      </c>
      <c r="N22" s="329"/>
      <c r="O22" s="330"/>
      <c r="P22" s="326"/>
      <c r="Q22" s="369">
        <v>0</v>
      </c>
      <c r="R22" s="329"/>
      <c r="S22" s="330"/>
      <c r="T22" s="326"/>
      <c r="U22" s="329"/>
      <c r="V22" s="363"/>
      <c r="W22" s="329"/>
      <c r="X22" s="326"/>
      <c r="Y22" s="363"/>
      <c r="Z22" s="377"/>
      <c r="AA22" s="326"/>
      <c r="AB22" s="377"/>
      <c r="AC22" s="326"/>
      <c r="AD22" s="378"/>
      <c r="AE22" s="323"/>
      <c r="AF22" s="323"/>
      <c r="AG22" s="378"/>
      <c r="AH22" s="323"/>
      <c r="AI22" s="323"/>
      <c r="AJ22" s="385"/>
      <c r="AK22" s="372"/>
      <c r="AL22" s="368"/>
      <c r="AM22" s="386"/>
      <c r="AN22" s="342"/>
      <c r="AO22" s="385"/>
      <c r="AP22" s="389"/>
      <c r="AQ22" s="390"/>
      <c r="AR22" s="395" t="s">
        <v>151</v>
      </c>
      <c r="AS22" s="256"/>
      <c r="AT22" s="256"/>
      <c r="AU22" s="256"/>
      <c r="AV22" s="256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400" t="s">
        <v>152</v>
      </c>
      <c r="BU22" s="400" t="s">
        <v>152</v>
      </c>
      <c r="BV22" s="400" t="s">
        <v>152</v>
      </c>
      <c r="BW22" s="400" t="s">
        <v>152</v>
      </c>
      <c r="BX22" s="400" t="s">
        <v>152</v>
      </c>
      <c r="BY22" s="400" t="s">
        <v>152</v>
      </c>
      <c r="BZ22" s="278" t="s">
        <v>152</v>
      </c>
      <c r="CA22" s="274"/>
      <c r="CB22" s="403">
        <v>0</v>
      </c>
      <c r="CC22" s="403">
        <v>0</v>
      </c>
      <c r="CD22" s="403">
        <v>0</v>
      </c>
      <c r="CE22" s="403">
        <v>0</v>
      </c>
      <c r="CF22" s="403">
        <v>0</v>
      </c>
      <c r="CG22" s="403" t="s">
        <v>152</v>
      </c>
      <c r="CH22" s="403">
        <v>0</v>
      </c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70"/>
      <c r="DD22" s="270"/>
    </row>
    <row r="23" spans="1:108" x14ac:dyDescent="0.25">
      <c r="A23" s="280" t="s">
        <v>57</v>
      </c>
      <c r="B23" s="367">
        <v>0</v>
      </c>
      <c r="C23" s="329"/>
      <c r="D23" s="330"/>
      <c r="E23" s="330"/>
      <c r="F23" s="330"/>
      <c r="G23" s="331"/>
      <c r="H23" s="331"/>
      <c r="I23" s="329"/>
      <c r="J23" s="326"/>
      <c r="K23" s="329"/>
      <c r="L23" s="326"/>
      <c r="M23" s="355">
        <v>0</v>
      </c>
      <c r="N23" s="329"/>
      <c r="O23" s="330"/>
      <c r="P23" s="326"/>
      <c r="Q23" s="369">
        <v>0</v>
      </c>
      <c r="R23" s="329"/>
      <c r="S23" s="330"/>
      <c r="T23" s="326"/>
      <c r="U23" s="337"/>
      <c r="V23" s="379"/>
      <c r="W23" s="329"/>
      <c r="X23" s="326"/>
      <c r="Y23" s="363"/>
      <c r="Z23" s="377"/>
      <c r="AA23" s="326"/>
      <c r="AB23" s="377"/>
      <c r="AC23" s="326"/>
      <c r="AD23" s="378"/>
      <c r="AE23" s="323"/>
      <c r="AF23" s="323"/>
      <c r="AG23" s="378"/>
      <c r="AH23" s="323"/>
      <c r="AI23" s="323"/>
      <c r="AJ23" s="385"/>
      <c r="AK23" s="372"/>
      <c r="AL23" s="368"/>
      <c r="AM23" s="386"/>
      <c r="AN23" s="342"/>
      <c r="AO23" s="385"/>
      <c r="AP23" s="389"/>
      <c r="AQ23" s="390"/>
      <c r="AR23" s="395" t="s">
        <v>151</v>
      </c>
      <c r="AS23" s="256"/>
      <c r="AT23" s="256"/>
      <c r="AU23" s="256"/>
      <c r="AV23" s="256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400" t="s">
        <v>152</v>
      </c>
      <c r="BU23" s="400" t="s">
        <v>152</v>
      </c>
      <c r="BV23" s="400" t="s">
        <v>152</v>
      </c>
      <c r="BW23" s="400" t="s">
        <v>152</v>
      </c>
      <c r="BX23" s="400" t="s">
        <v>152</v>
      </c>
      <c r="BY23" s="400" t="s">
        <v>152</v>
      </c>
      <c r="BZ23" s="274"/>
      <c r="CA23" s="274"/>
      <c r="CB23" s="403">
        <v>0</v>
      </c>
      <c r="CC23" s="403">
        <v>0</v>
      </c>
      <c r="CD23" s="403">
        <v>0</v>
      </c>
      <c r="CE23" s="403">
        <v>0</v>
      </c>
      <c r="CF23" s="403">
        <v>0</v>
      </c>
      <c r="CG23" s="403" t="s">
        <v>152</v>
      </c>
      <c r="CH23" s="277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70"/>
      <c r="DD23" s="270"/>
    </row>
    <row r="24" spans="1:108" x14ac:dyDescent="0.25">
      <c r="A24" s="280" t="s">
        <v>58</v>
      </c>
      <c r="B24" s="367">
        <v>0</v>
      </c>
      <c r="C24" s="329"/>
      <c r="D24" s="330"/>
      <c r="E24" s="330"/>
      <c r="F24" s="330"/>
      <c r="G24" s="331"/>
      <c r="H24" s="331"/>
      <c r="I24" s="329"/>
      <c r="J24" s="326"/>
      <c r="K24" s="329"/>
      <c r="L24" s="326"/>
      <c r="M24" s="355">
        <v>0</v>
      </c>
      <c r="N24" s="329"/>
      <c r="O24" s="330"/>
      <c r="P24" s="326"/>
      <c r="Q24" s="369">
        <v>0</v>
      </c>
      <c r="R24" s="329"/>
      <c r="S24" s="330"/>
      <c r="T24" s="326"/>
      <c r="U24" s="329"/>
      <c r="V24" s="363"/>
      <c r="W24" s="329"/>
      <c r="X24" s="326"/>
      <c r="Y24" s="363"/>
      <c r="Z24" s="377"/>
      <c r="AA24" s="326"/>
      <c r="AB24" s="377"/>
      <c r="AC24" s="326"/>
      <c r="AD24" s="378"/>
      <c r="AE24" s="323"/>
      <c r="AF24" s="323"/>
      <c r="AG24" s="378"/>
      <c r="AH24" s="323"/>
      <c r="AI24" s="323"/>
      <c r="AJ24" s="385"/>
      <c r="AK24" s="372"/>
      <c r="AL24" s="368"/>
      <c r="AM24" s="386"/>
      <c r="AN24" s="342"/>
      <c r="AO24" s="385"/>
      <c r="AP24" s="389"/>
      <c r="AQ24" s="390"/>
      <c r="AR24" s="395" t="s">
        <v>151</v>
      </c>
      <c r="AS24" s="256"/>
      <c r="AT24" s="256"/>
      <c r="AU24" s="256"/>
      <c r="AV24" s="256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400" t="s">
        <v>152</v>
      </c>
      <c r="BU24" s="400" t="s">
        <v>152</v>
      </c>
      <c r="BV24" s="400" t="s">
        <v>152</v>
      </c>
      <c r="BW24" s="400" t="s">
        <v>152</v>
      </c>
      <c r="BX24" s="400" t="s">
        <v>152</v>
      </c>
      <c r="BY24" s="400" t="s">
        <v>152</v>
      </c>
      <c r="BZ24" s="278" t="s">
        <v>152</v>
      </c>
      <c r="CA24" s="274"/>
      <c r="CB24" s="403">
        <v>0</v>
      </c>
      <c r="CC24" s="403">
        <v>0</v>
      </c>
      <c r="CD24" s="403">
        <v>0</v>
      </c>
      <c r="CE24" s="403">
        <v>0</v>
      </c>
      <c r="CF24" s="403">
        <v>0</v>
      </c>
      <c r="CG24" s="403" t="s">
        <v>152</v>
      </c>
      <c r="CH24" s="403">
        <v>0</v>
      </c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70"/>
      <c r="DD24" s="270"/>
    </row>
    <row r="25" spans="1:108" x14ac:dyDescent="0.25">
      <c r="A25" s="280" t="s">
        <v>59</v>
      </c>
      <c r="B25" s="367">
        <v>0</v>
      </c>
      <c r="C25" s="329"/>
      <c r="D25" s="330"/>
      <c r="E25" s="330"/>
      <c r="F25" s="330"/>
      <c r="G25" s="331"/>
      <c r="H25" s="331"/>
      <c r="I25" s="329"/>
      <c r="J25" s="326"/>
      <c r="K25" s="329"/>
      <c r="L25" s="326"/>
      <c r="M25" s="355">
        <v>0</v>
      </c>
      <c r="N25" s="329"/>
      <c r="O25" s="330"/>
      <c r="P25" s="326"/>
      <c r="Q25" s="369">
        <v>0</v>
      </c>
      <c r="R25" s="329"/>
      <c r="S25" s="330"/>
      <c r="T25" s="326"/>
      <c r="U25" s="329"/>
      <c r="V25" s="363"/>
      <c r="W25" s="329"/>
      <c r="X25" s="326"/>
      <c r="Y25" s="363"/>
      <c r="Z25" s="377"/>
      <c r="AA25" s="326"/>
      <c r="AB25" s="377"/>
      <c r="AC25" s="326"/>
      <c r="AD25" s="378"/>
      <c r="AE25" s="323"/>
      <c r="AF25" s="323"/>
      <c r="AG25" s="378"/>
      <c r="AH25" s="323"/>
      <c r="AI25" s="323"/>
      <c r="AJ25" s="385"/>
      <c r="AK25" s="372"/>
      <c r="AL25" s="368"/>
      <c r="AM25" s="386"/>
      <c r="AN25" s="342"/>
      <c r="AO25" s="385"/>
      <c r="AP25" s="389"/>
      <c r="AQ25" s="390"/>
      <c r="AR25" s="395" t="s">
        <v>151</v>
      </c>
      <c r="AS25" s="256"/>
      <c r="AT25" s="256"/>
      <c r="AU25" s="256"/>
      <c r="AV25" s="256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400" t="s">
        <v>152</v>
      </c>
      <c r="BU25" s="400" t="s">
        <v>152</v>
      </c>
      <c r="BV25" s="400" t="s">
        <v>152</v>
      </c>
      <c r="BW25" s="400" t="s">
        <v>152</v>
      </c>
      <c r="BX25" s="400" t="s">
        <v>152</v>
      </c>
      <c r="BY25" s="400" t="s">
        <v>152</v>
      </c>
      <c r="BZ25" s="278" t="s">
        <v>152</v>
      </c>
      <c r="CA25" s="274"/>
      <c r="CB25" s="403">
        <v>0</v>
      </c>
      <c r="CC25" s="403">
        <v>0</v>
      </c>
      <c r="CD25" s="403">
        <v>0</v>
      </c>
      <c r="CE25" s="403">
        <v>0</v>
      </c>
      <c r="CF25" s="403">
        <v>0</v>
      </c>
      <c r="CG25" s="403" t="s">
        <v>152</v>
      </c>
      <c r="CH25" s="403">
        <v>0</v>
      </c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70"/>
      <c r="DD25" s="270"/>
    </row>
    <row r="26" spans="1:108" ht="54" x14ac:dyDescent="0.25">
      <c r="A26" s="300" t="s">
        <v>60</v>
      </c>
      <c r="B26" s="367">
        <v>0</v>
      </c>
      <c r="C26" s="329"/>
      <c r="D26" s="330"/>
      <c r="E26" s="330"/>
      <c r="F26" s="330"/>
      <c r="G26" s="331"/>
      <c r="H26" s="331"/>
      <c r="I26" s="329"/>
      <c r="J26" s="326"/>
      <c r="K26" s="329"/>
      <c r="L26" s="326"/>
      <c r="M26" s="355">
        <v>0</v>
      </c>
      <c r="N26" s="329"/>
      <c r="O26" s="330"/>
      <c r="P26" s="326"/>
      <c r="Q26" s="369">
        <v>0</v>
      </c>
      <c r="R26" s="329"/>
      <c r="S26" s="330"/>
      <c r="T26" s="326"/>
      <c r="U26" s="329"/>
      <c r="V26" s="363"/>
      <c r="W26" s="329"/>
      <c r="X26" s="326"/>
      <c r="Y26" s="363"/>
      <c r="Z26" s="377"/>
      <c r="AA26" s="326"/>
      <c r="AB26" s="377"/>
      <c r="AC26" s="326"/>
      <c r="AD26" s="378"/>
      <c r="AE26" s="323"/>
      <c r="AF26" s="323"/>
      <c r="AG26" s="378"/>
      <c r="AH26" s="323"/>
      <c r="AI26" s="323"/>
      <c r="AJ26" s="385"/>
      <c r="AK26" s="372"/>
      <c r="AL26" s="368"/>
      <c r="AM26" s="386"/>
      <c r="AN26" s="342"/>
      <c r="AO26" s="385"/>
      <c r="AP26" s="389"/>
      <c r="AQ26" s="390"/>
      <c r="AR26" s="395" t="s">
        <v>151</v>
      </c>
      <c r="AS26" s="256"/>
      <c r="AT26" s="256"/>
      <c r="AU26" s="256"/>
      <c r="AV26" s="256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400" t="s">
        <v>152</v>
      </c>
      <c r="BU26" s="400" t="s">
        <v>152</v>
      </c>
      <c r="BV26" s="400" t="s">
        <v>152</v>
      </c>
      <c r="BW26" s="400" t="s">
        <v>152</v>
      </c>
      <c r="BX26" s="400" t="s">
        <v>152</v>
      </c>
      <c r="BY26" s="400" t="s">
        <v>152</v>
      </c>
      <c r="BZ26" s="278" t="s">
        <v>152</v>
      </c>
      <c r="CA26" s="274"/>
      <c r="CB26" s="403">
        <v>0</v>
      </c>
      <c r="CC26" s="403">
        <v>0</v>
      </c>
      <c r="CD26" s="403">
        <v>0</v>
      </c>
      <c r="CE26" s="403">
        <v>0</v>
      </c>
      <c r="CF26" s="403">
        <v>0</v>
      </c>
      <c r="CG26" s="403" t="s">
        <v>152</v>
      </c>
      <c r="CH26" s="403">
        <v>0</v>
      </c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70"/>
      <c r="DD26" s="270"/>
    </row>
    <row r="27" spans="1:108" x14ac:dyDescent="0.25">
      <c r="A27" s="280" t="s">
        <v>61</v>
      </c>
      <c r="B27" s="367">
        <v>0</v>
      </c>
      <c r="C27" s="329"/>
      <c r="D27" s="330"/>
      <c r="E27" s="330"/>
      <c r="F27" s="330"/>
      <c r="G27" s="331"/>
      <c r="H27" s="331"/>
      <c r="I27" s="329"/>
      <c r="J27" s="326"/>
      <c r="K27" s="329"/>
      <c r="L27" s="326"/>
      <c r="M27" s="355">
        <v>0</v>
      </c>
      <c r="N27" s="329"/>
      <c r="O27" s="330"/>
      <c r="P27" s="326"/>
      <c r="Q27" s="369">
        <v>0</v>
      </c>
      <c r="R27" s="329"/>
      <c r="S27" s="330"/>
      <c r="T27" s="326"/>
      <c r="U27" s="329"/>
      <c r="V27" s="363"/>
      <c r="W27" s="329"/>
      <c r="X27" s="326"/>
      <c r="Y27" s="363"/>
      <c r="Z27" s="377"/>
      <c r="AA27" s="326"/>
      <c r="AB27" s="377"/>
      <c r="AC27" s="326"/>
      <c r="AD27" s="378"/>
      <c r="AE27" s="323"/>
      <c r="AF27" s="323"/>
      <c r="AG27" s="378"/>
      <c r="AH27" s="323"/>
      <c r="AI27" s="323"/>
      <c r="AJ27" s="385"/>
      <c r="AK27" s="372"/>
      <c r="AL27" s="368"/>
      <c r="AM27" s="386"/>
      <c r="AN27" s="342"/>
      <c r="AO27" s="385"/>
      <c r="AP27" s="389"/>
      <c r="AQ27" s="390"/>
      <c r="AR27" s="395" t="s">
        <v>151</v>
      </c>
      <c r="AS27" s="256"/>
      <c r="AT27" s="256"/>
      <c r="AU27" s="256"/>
      <c r="AV27" s="256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400" t="s">
        <v>152</v>
      </c>
      <c r="BU27" s="400" t="s">
        <v>152</v>
      </c>
      <c r="BV27" s="400" t="s">
        <v>152</v>
      </c>
      <c r="BW27" s="400" t="s">
        <v>152</v>
      </c>
      <c r="BX27" s="400" t="s">
        <v>152</v>
      </c>
      <c r="BY27" s="400" t="s">
        <v>152</v>
      </c>
      <c r="BZ27" s="278" t="s">
        <v>152</v>
      </c>
      <c r="CA27" s="274"/>
      <c r="CB27" s="403">
        <v>0</v>
      </c>
      <c r="CC27" s="403">
        <v>0</v>
      </c>
      <c r="CD27" s="403">
        <v>0</v>
      </c>
      <c r="CE27" s="403">
        <v>0</v>
      </c>
      <c r="CF27" s="403">
        <v>0</v>
      </c>
      <c r="CG27" s="403" t="s">
        <v>152</v>
      </c>
      <c r="CH27" s="403">
        <v>0</v>
      </c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70"/>
      <c r="DD27" s="270"/>
    </row>
    <row r="28" spans="1:108" x14ac:dyDescent="0.25">
      <c r="A28" s="280" t="s">
        <v>62</v>
      </c>
      <c r="B28" s="367">
        <v>0</v>
      </c>
      <c r="C28" s="337"/>
      <c r="D28" s="338"/>
      <c r="E28" s="338"/>
      <c r="F28" s="338"/>
      <c r="G28" s="331"/>
      <c r="H28" s="331"/>
      <c r="I28" s="337"/>
      <c r="J28" s="326"/>
      <c r="K28" s="329"/>
      <c r="L28" s="326"/>
      <c r="M28" s="380"/>
      <c r="N28" s="337"/>
      <c r="O28" s="338"/>
      <c r="P28" s="339"/>
      <c r="Q28" s="369">
        <v>0</v>
      </c>
      <c r="R28" s="329"/>
      <c r="S28" s="330"/>
      <c r="T28" s="326"/>
      <c r="U28" s="329"/>
      <c r="V28" s="363"/>
      <c r="W28" s="337"/>
      <c r="X28" s="326"/>
      <c r="Y28" s="363"/>
      <c r="Z28" s="380"/>
      <c r="AA28" s="326"/>
      <c r="AB28" s="380"/>
      <c r="AC28" s="326"/>
      <c r="AD28" s="378"/>
      <c r="AE28" s="323"/>
      <c r="AF28" s="323"/>
      <c r="AG28" s="378"/>
      <c r="AH28" s="323"/>
      <c r="AI28" s="323"/>
      <c r="AJ28" s="385"/>
      <c r="AK28" s="372"/>
      <c r="AL28" s="368"/>
      <c r="AM28" s="386"/>
      <c r="AN28" s="342"/>
      <c r="AO28" s="385"/>
      <c r="AP28" s="380"/>
      <c r="AQ28" s="339"/>
      <c r="AR28" s="395" t="s">
        <v>151</v>
      </c>
      <c r="AS28" s="256"/>
      <c r="AT28" s="256"/>
      <c r="AU28" s="256"/>
      <c r="AV28" s="256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400" t="s">
        <v>152</v>
      </c>
      <c r="BU28" s="400" t="s">
        <v>152</v>
      </c>
      <c r="BV28" s="400" t="s">
        <v>152</v>
      </c>
      <c r="BW28" s="400" t="s">
        <v>152</v>
      </c>
      <c r="BX28" s="400" t="s">
        <v>152</v>
      </c>
      <c r="BY28" s="400" t="s">
        <v>152</v>
      </c>
      <c r="BZ28" s="278" t="s">
        <v>152</v>
      </c>
      <c r="CA28" s="274"/>
      <c r="CB28" s="403">
        <v>0</v>
      </c>
      <c r="CC28" s="403">
        <v>0</v>
      </c>
      <c r="CD28" s="403">
        <v>0</v>
      </c>
      <c r="CE28" s="403">
        <v>0</v>
      </c>
      <c r="CF28" s="403">
        <v>0</v>
      </c>
      <c r="CG28" s="403" t="s">
        <v>152</v>
      </c>
      <c r="CH28" s="403">
        <v>0</v>
      </c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70"/>
      <c r="DD28" s="270"/>
    </row>
    <row r="29" spans="1:108" x14ac:dyDescent="0.25">
      <c r="A29" s="280" t="s">
        <v>63</v>
      </c>
      <c r="B29" s="367">
        <v>0</v>
      </c>
      <c r="C29" s="329"/>
      <c r="D29" s="330"/>
      <c r="E29" s="330"/>
      <c r="F29" s="330"/>
      <c r="G29" s="331"/>
      <c r="H29" s="331"/>
      <c r="I29" s="329"/>
      <c r="J29" s="326"/>
      <c r="K29" s="329"/>
      <c r="L29" s="326"/>
      <c r="M29" s="355">
        <v>0</v>
      </c>
      <c r="N29" s="329"/>
      <c r="O29" s="330"/>
      <c r="P29" s="326"/>
      <c r="Q29" s="369">
        <v>0</v>
      </c>
      <c r="R29" s="329"/>
      <c r="S29" s="330"/>
      <c r="T29" s="326"/>
      <c r="U29" s="329"/>
      <c r="V29" s="363"/>
      <c r="W29" s="329"/>
      <c r="X29" s="326"/>
      <c r="Y29" s="363"/>
      <c r="Z29" s="377"/>
      <c r="AA29" s="326"/>
      <c r="AB29" s="377"/>
      <c r="AC29" s="326"/>
      <c r="AD29" s="378"/>
      <c r="AE29" s="323"/>
      <c r="AF29" s="323"/>
      <c r="AG29" s="378"/>
      <c r="AH29" s="323"/>
      <c r="AI29" s="323"/>
      <c r="AJ29" s="385"/>
      <c r="AK29" s="372"/>
      <c r="AL29" s="368"/>
      <c r="AM29" s="386"/>
      <c r="AN29" s="342"/>
      <c r="AO29" s="385"/>
      <c r="AP29" s="389"/>
      <c r="AQ29" s="390"/>
      <c r="AR29" s="395" t="s">
        <v>151</v>
      </c>
      <c r="AS29" s="256"/>
      <c r="AT29" s="256"/>
      <c r="AU29" s="256"/>
      <c r="AV29" s="256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400" t="s">
        <v>152</v>
      </c>
      <c r="BU29" s="400" t="s">
        <v>152</v>
      </c>
      <c r="BV29" s="400" t="s">
        <v>152</v>
      </c>
      <c r="BW29" s="400" t="s">
        <v>152</v>
      </c>
      <c r="BX29" s="400" t="s">
        <v>152</v>
      </c>
      <c r="BY29" s="400" t="s">
        <v>152</v>
      </c>
      <c r="BZ29" s="278" t="s">
        <v>152</v>
      </c>
      <c r="CA29" s="274"/>
      <c r="CB29" s="403">
        <v>0</v>
      </c>
      <c r="CC29" s="403">
        <v>0</v>
      </c>
      <c r="CD29" s="403">
        <v>0</v>
      </c>
      <c r="CE29" s="403">
        <v>0</v>
      </c>
      <c r="CF29" s="403">
        <v>0</v>
      </c>
      <c r="CG29" s="403" t="s">
        <v>152</v>
      </c>
      <c r="CH29" s="403">
        <v>0</v>
      </c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70"/>
      <c r="DD29" s="270"/>
    </row>
    <row r="30" spans="1:108" x14ac:dyDescent="0.25">
      <c r="A30" s="280" t="s">
        <v>64</v>
      </c>
      <c r="B30" s="367">
        <v>0</v>
      </c>
      <c r="C30" s="329"/>
      <c r="D30" s="330"/>
      <c r="E30" s="330"/>
      <c r="F30" s="330"/>
      <c r="G30" s="331"/>
      <c r="H30" s="331"/>
      <c r="I30" s="329"/>
      <c r="J30" s="326"/>
      <c r="K30" s="329"/>
      <c r="L30" s="326"/>
      <c r="M30" s="355">
        <v>0</v>
      </c>
      <c r="N30" s="329"/>
      <c r="O30" s="330"/>
      <c r="P30" s="326"/>
      <c r="Q30" s="369">
        <v>0</v>
      </c>
      <c r="R30" s="329"/>
      <c r="S30" s="330"/>
      <c r="T30" s="326"/>
      <c r="U30" s="329"/>
      <c r="V30" s="363"/>
      <c r="W30" s="329"/>
      <c r="X30" s="326"/>
      <c r="Y30" s="363"/>
      <c r="Z30" s="377"/>
      <c r="AA30" s="326"/>
      <c r="AB30" s="377"/>
      <c r="AC30" s="326"/>
      <c r="AD30" s="378"/>
      <c r="AE30" s="323"/>
      <c r="AF30" s="323"/>
      <c r="AG30" s="378"/>
      <c r="AH30" s="323"/>
      <c r="AI30" s="323"/>
      <c r="AJ30" s="385"/>
      <c r="AK30" s="372"/>
      <c r="AL30" s="368"/>
      <c r="AM30" s="386"/>
      <c r="AN30" s="342"/>
      <c r="AO30" s="385"/>
      <c r="AP30" s="389"/>
      <c r="AQ30" s="390"/>
      <c r="AR30" s="395" t="s">
        <v>151</v>
      </c>
      <c r="AS30" s="256"/>
      <c r="AT30" s="256"/>
      <c r="AU30" s="256"/>
      <c r="AV30" s="256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400" t="s">
        <v>152</v>
      </c>
      <c r="BU30" s="400" t="s">
        <v>152</v>
      </c>
      <c r="BV30" s="400" t="s">
        <v>152</v>
      </c>
      <c r="BW30" s="400" t="s">
        <v>152</v>
      </c>
      <c r="BX30" s="400" t="s">
        <v>152</v>
      </c>
      <c r="BY30" s="400" t="s">
        <v>152</v>
      </c>
      <c r="BZ30" s="278" t="s">
        <v>152</v>
      </c>
      <c r="CA30" s="274"/>
      <c r="CB30" s="403">
        <v>0</v>
      </c>
      <c r="CC30" s="403">
        <v>0</v>
      </c>
      <c r="CD30" s="403">
        <v>0</v>
      </c>
      <c r="CE30" s="403">
        <v>0</v>
      </c>
      <c r="CF30" s="403">
        <v>0</v>
      </c>
      <c r="CG30" s="403" t="s">
        <v>152</v>
      </c>
      <c r="CH30" s="403">
        <v>0</v>
      </c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70"/>
      <c r="DD30" s="270"/>
    </row>
    <row r="31" spans="1:108" x14ac:dyDescent="0.25">
      <c r="A31" s="280" t="s">
        <v>65</v>
      </c>
      <c r="B31" s="367">
        <v>0</v>
      </c>
      <c r="C31" s="329"/>
      <c r="D31" s="330"/>
      <c r="E31" s="330"/>
      <c r="F31" s="330"/>
      <c r="G31" s="331"/>
      <c r="H31" s="331"/>
      <c r="I31" s="329"/>
      <c r="J31" s="326"/>
      <c r="K31" s="329"/>
      <c r="L31" s="326"/>
      <c r="M31" s="355">
        <v>0</v>
      </c>
      <c r="N31" s="329"/>
      <c r="O31" s="330"/>
      <c r="P31" s="326"/>
      <c r="Q31" s="369">
        <v>0</v>
      </c>
      <c r="R31" s="329"/>
      <c r="S31" s="330"/>
      <c r="T31" s="326"/>
      <c r="U31" s="329"/>
      <c r="V31" s="363"/>
      <c r="W31" s="329"/>
      <c r="X31" s="326"/>
      <c r="Y31" s="363"/>
      <c r="Z31" s="377"/>
      <c r="AA31" s="326"/>
      <c r="AB31" s="377"/>
      <c r="AC31" s="326"/>
      <c r="AD31" s="378"/>
      <c r="AE31" s="323"/>
      <c r="AF31" s="323"/>
      <c r="AG31" s="378"/>
      <c r="AH31" s="323"/>
      <c r="AI31" s="323"/>
      <c r="AJ31" s="385"/>
      <c r="AK31" s="372"/>
      <c r="AL31" s="368"/>
      <c r="AM31" s="386"/>
      <c r="AN31" s="342"/>
      <c r="AO31" s="385"/>
      <c r="AP31" s="389"/>
      <c r="AQ31" s="390"/>
      <c r="AR31" s="395" t="s">
        <v>151</v>
      </c>
      <c r="AS31" s="256"/>
      <c r="AT31" s="256"/>
      <c r="AU31" s="256"/>
      <c r="AV31" s="256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400" t="s">
        <v>152</v>
      </c>
      <c r="BU31" s="400" t="s">
        <v>152</v>
      </c>
      <c r="BV31" s="400" t="s">
        <v>152</v>
      </c>
      <c r="BW31" s="400" t="s">
        <v>152</v>
      </c>
      <c r="BX31" s="400" t="s">
        <v>152</v>
      </c>
      <c r="BY31" s="400" t="s">
        <v>152</v>
      </c>
      <c r="BZ31" s="278" t="s">
        <v>152</v>
      </c>
      <c r="CA31" s="274"/>
      <c r="CB31" s="403">
        <v>0</v>
      </c>
      <c r="CC31" s="403">
        <v>0</v>
      </c>
      <c r="CD31" s="403">
        <v>0</v>
      </c>
      <c r="CE31" s="403">
        <v>0</v>
      </c>
      <c r="CF31" s="403">
        <v>0</v>
      </c>
      <c r="CG31" s="403" t="s">
        <v>152</v>
      </c>
      <c r="CH31" s="403">
        <v>0</v>
      </c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70"/>
      <c r="DD31" s="270"/>
    </row>
    <row r="32" spans="1:108" x14ac:dyDescent="0.25">
      <c r="A32" s="280" t="s">
        <v>66</v>
      </c>
      <c r="B32" s="367">
        <v>0</v>
      </c>
      <c r="C32" s="329"/>
      <c r="D32" s="330"/>
      <c r="E32" s="330"/>
      <c r="F32" s="330"/>
      <c r="G32" s="331"/>
      <c r="H32" s="331"/>
      <c r="I32" s="329"/>
      <c r="J32" s="326"/>
      <c r="K32" s="329"/>
      <c r="L32" s="326"/>
      <c r="M32" s="355">
        <v>0</v>
      </c>
      <c r="N32" s="329"/>
      <c r="O32" s="330"/>
      <c r="P32" s="326"/>
      <c r="Q32" s="369">
        <v>0</v>
      </c>
      <c r="R32" s="329"/>
      <c r="S32" s="330"/>
      <c r="T32" s="326"/>
      <c r="U32" s="329"/>
      <c r="V32" s="363"/>
      <c r="W32" s="329"/>
      <c r="X32" s="326"/>
      <c r="Y32" s="363"/>
      <c r="Z32" s="377"/>
      <c r="AA32" s="326"/>
      <c r="AB32" s="377"/>
      <c r="AC32" s="326"/>
      <c r="AD32" s="378"/>
      <c r="AE32" s="323"/>
      <c r="AF32" s="323"/>
      <c r="AG32" s="378"/>
      <c r="AH32" s="323"/>
      <c r="AI32" s="323"/>
      <c r="AJ32" s="385"/>
      <c r="AK32" s="372"/>
      <c r="AL32" s="368"/>
      <c r="AM32" s="386"/>
      <c r="AN32" s="342"/>
      <c r="AO32" s="385"/>
      <c r="AP32" s="389"/>
      <c r="AQ32" s="390"/>
      <c r="AR32" s="395" t="s">
        <v>151</v>
      </c>
      <c r="AS32" s="256"/>
      <c r="AT32" s="256"/>
      <c r="AU32" s="256"/>
      <c r="AV32" s="256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400" t="s">
        <v>152</v>
      </c>
      <c r="BU32" s="400" t="s">
        <v>152</v>
      </c>
      <c r="BV32" s="400" t="s">
        <v>152</v>
      </c>
      <c r="BW32" s="400" t="s">
        <v>152</v>
      </c>
      <c r="BX32" s="400" t="s">
        <v>152</v>
      </c>
      <c r="BY32" s="400" t="s">
        <v>152</v>
      </c>
      <c r="BZ32" s="278" t="s">
        <v>152</v>
      </c>
      <c r="CA32" s="274"/>
      <c r="CB32" s="403">
        <v>0</v>
      </c>
      <c r="CC32" s="403">
        <v>0</v>
      </c>
      <c r="CD32" s="403">
        <v>0</v>
      </c>
      <c r="CE32" s="403">
        <v>0</v>
      </c>
      <c r="CF32" s="403">
        <v>0</v>
      </c>
      <c r="CG32" s="403" t="s">
        <v>152</v>
      </c>
      <c r="CH32" s="403">
        <v>0</v>
      </c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70"/>
      <c r="DD32" s="270"/>
    </row>
    <row r="33" spans="1:108" x14ac:dyDescent="0.25">
      <c r="A33" s="280" t="s">
        <v>67</v>
      </c>
      <c r="B33" s="367">
        <v>0</v>
      </c>
      <c r="C33" s="329"/>
      <c r="D33" s="330"/>
      <c r="E33" s="330"/>
      <c r="F33" s="330"/>
      <c r="G33" s="331"/>
      <c r="H33" s="331"/>
      <c r="I33" s="329"/>
      <c r="J33" s="327"/>
      <c r="K33" s="329"/>
      <c r="L33" s="326"/>
      <c r="M33" s="355">
        <v>0</v>
      </c>
      <c r="N33" s="329"/>
      <c r="O33" s="330"/>
      <c r="P33" s="326"/>
      <c r="Q33" s="369">
        <v>0</v>
      </c>
      <c r="R33" s="329"/>
      <c r="S33" s="330"/>
      <c r="T33" s="326"/>
      <c r="U33" s="329"/>
      <c r="V33" s="363"/>
      <c r="W33" s="329"/>
      <c r="X33" s="326"/>
      <c r="Y33" s="363"/>
      <c r="Z33" s="377"/>
      <c r="AA33" s="326"/>
      <c r="AB33" s="377"/>
      <c r="AC33" s="326"/>
      <c r="AD33" s="378"/>
      <c r="AE33" s="323"/>
      <c r="AF33" s="323"/>
      <c r="AG33" s="378"/>
      <c r="AH33" s="323"/>
      <c r="AI33" s="323"/>
      <c r="AJ33" s="385"/>
      <c r="AK33" s="372"/>
      <c r="AL33" s="368"/>
      <c r="AM33" s="386"/>
      <c r="AN33" s="342"/>
      <c r="AO33" s="385"/>
      <c r="AP33" s="389"/>
      <c r="AQ33" s="390"/>
      <c r="AR33" s="395" t="s">
        <v>151</v>
      </c>
      <c r="AS33" s="256"/>
      <c r="AT33" s="256"/>
      <c r="AU33" s="256"/>
      <c r="AV33" s="256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400" t="s">
        <v>152</v>
      </c>
      <c r="BU33" s="400" t="s">
        <v>152</v>
      </c>
      <c r="BV33" s="400" t="s">
        <v>152</v>
      </c>
      <c r="BW33" s="400" t="s">
        <v>152</v>
      </c>
      <c r="BX33" s="400" t="s">
        <v>152</v>
      </c>
      <c r="BY33" s="400" t="s">
        <v>152</v>
      </c>
      <c r="BZ33" s="278" t="s">
        <v>152</v>
      </c>
      <c r="CA33" s="274"/>
      <c r="CB33" s="403">
        <v>0</v>
      </c>
      <c r="CC33" s="403">
        <v>0</v>
      </c>
      <c r="CD33" s="403">
        <v>0</v>
      </c>
      <c r="CE33" s="403">
        <v>0</v>
      </c>
      <c r="CF33" s="403">
        <v>0</v>
      </c>
      <c r="CG33" s="403" t="s">
        <v>152</v>
      </c>
      <c r="CH33" s="403">
        <v>0</v>
      </c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70"/>
      <c r="DD33" s="270"/>
    </row>
    <row r="34" spans="1:108" x14ac:dyDescent="0.25">
      <c r="A34" s="280" t="s">
        <v>68</v>
      </c>
      <c r="B34" s="367">
        <v>0</v>
      </c>
      <c r="C34" s="329"/>
      <c r="D34" s="330"/>
      <c r="E34" s="330"/>
      <c r="F34" s="330"/>
      <c r="G34" s="371"/>
      <c r="H34" s="371"/>
      <c r="I34" s="377"/>
      <c r="J34" s="326"/>
      <c r="K34" s="329"/>
      <c r="L34" s="326"/>
      <c r="M34" s="355">
        <v>0</v>
      </c>
      <c r="N34" s="329"/>
      <c r="O34" s="330"/>
      <c r="P34" s="326"/>
      <c r="Q34" s="369">
        <v>0</v>
      </c>
      <c r="R34" s="329"/>
      <c r="S34" s="330"/>
      <c r="T34" s="326"/>
      <c r="U34" s="329"/>
      <c r="V34" s="363"/>
      <c r="W34" s="329"/>
      <c r="X34" s="342"/>
      <c r="Y34" s="363"/>
      <c r="Z34" s="377"/>
      <c r="AA34" s="326"/>
      <c r="AB34" s="377"/>
      <c r="AC34" s="326"/>
      <c r="AD34" s="378"/>
      <c r="AE34" s="323"/>
      <c r="AF34" s="323"/>
      <c r="AG34" s="378"/>
      <c r="AH34" s="323"/>
      <c r="AI34" s="323"/>
      <c r="AJ34" s="385"/>
      <c r="AK34" s="372"/>
      <c r="AL34" s="368"/>
      <c r="AM34" s="386"/>
      <c r="AN34" s="342"/>
      <c r="AO34" s="385"/>
      <c r="AP34" s="389"/>
      <c r="AQ34" s="390"/>
      <c r="AR34" s="395" t="s">
        <v>151</v>
      </c>
      <c r="AS34" s="256"/>
      <c r="AT34" s="256"/>
      <c r="AU34" s="256"/>
      <c r="AV34" s="256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400" t="s">
        <v>152</v>
      </c>
      <c r="BU34" s="400" t="s">
        <v>152</v>
      </c>
      <c r="BV34" s="400" t="s">
        <v>152</v>
      </c>
      <c r="BW34" s="400" t="s">
        <v>152</v>
      </c>
      <c r="BX34" s="400" t="s">
        <v>152</v>
      </c>
      <c r="BY34" s="400" t="s">
        <v>152</v>
      </c>
      <c r="BZ34" s="278" t="s">
        <v>152</v>
      </c>
      <c r="CA34" s="274"/>
      <c r="CB34" s="403">
        <v>0</v>
      </c>
      <c r="CC34" s="403">
        <v>0</v>
      </c>
      <c r="CD34" s="403">
        <v>0</v>
      </c>
      <c r="CE34" s="403">
        <v>0</v>
      </c>
      <c r="CF34" s="403">
        <v>0</v>
      </c>
      <c r="CG34" s="403" t="s">
        <v>152</v>
      </c>
      <c r="CH34" s="403">
        <v>0</v>
      </c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70"/>
      <c r="DD34" s="270"/>
    </row>
    <row r="35" spans="1:108" x14ac:dyDescent="0.25">
      <c r="A35" s="280" t="s">
        <v>69</v>
      </c>
      <c r="B35" s="367">
        <v>0</v>
      </c>
      <c r="C35" s="338"/>
      <c r="D35" s="338"/>
      <c r="E35" s="330"/>
      <c r="F35" s="330"/>
      <c r="G35" s="331"/>
      <c r="H35" s="331"/>
      <c r="I35" s="337"/>
      <c r="J35" s="326"/>
      <c r="K35" s="329"/>
      <c r="L35" s="326"/>
      <c r="M35" s="380"/>
      <c r="N35" s="337"/>
      <c r="O35" s="338"/>
      <c r="P35" s="339"/>
      <c r="Q35" s="369">
        <v>0</v>
      </c>
      <c r="R35" s="329"/>
      <c r="S35" s="330"/>
      <c r="T35" s="326"/>
      <c r="U35" s="329"/>
      <c r="V35" s="363"/>
      <c r="W35" s="337"/>
      <c r="X35" s="342"/>
      <c r="Y35" s="342"/>
      <c r="Z35" s="380"/>
      <c r="AA35" s="326"/>
      <c r="AB35" s="380"/>
      <c r="AC35" s="326"/>
      <c r="AD35" s="378"/>
      <c r="AE35" s="323"/>
      <c r="AF35" s="323"/>
      <c r="AG35" s="378"/>
      <c r="AH35" s="323"/>
      <c r="AI35" s="323"/>
      <c r="AJ35" s="385"/>
      <c r="AK35" s="372"/>
      <c r="AL35" s="368"/>
      <c r="AM35" s="386"/>
      <c r="AN35" s="342"/>
      <c r="AO35" s="378"/>
      <c r="AP35" s="371"/>
      <c r="AQ35" s="390"/>
      <c r="AR35" s="395" t="s">
        <v>151</v>
      </c>
      <c r="AS35" s="256"/>
      <c r="AT35" s="256"/>
      <c r="AU35" s="256"/>
      <c r="AV35" s="256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400" t="s">
        <v>152</v>
      </c>
      <c r="BU35" s="400" t="s">
        <v>152</v>
      </c>
      <c r="BV35" s="400" t="s">
        <v>152</v>
      </c>
      <c r="BW35" s="400" t="s">
        <v>152</v>
      </c>
      <c r="BX35" s="400" t="s">
        <v>152</v>
      </c>
      <c r="BY35" s="400" t="s">
        <v>152</v>
      </c>
      <c r="BZ35" s="278" t="s">
        <v>152</v>
      </c>
      <c r="CA35" s="274"/>
      <c r="CB35" s="403">
        <v>0</v>
      </c>
      <c r="CC35" s="403">
        <v>0</v>
      </c>
      <c r="CD35" s="403">
        <v>0</v>
      </c>
      <c r="CE35" s="403">
        <v>0</v>
      </c>
      <c r="CF35" s="403">
        <v>0</v>
      </c>
      <c r="CG35" s="403" t="s">
        <v>152</v>
      </c>
      <c r="CH35" s="403">
        <v>0</v>
      </c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70"/>
      <c r="DD35" s="270"/>
    </row>
    <row r="36" spans="1:108" x14ac:dyDescent="0.25">
      <c r="A36" s="280" t="s">
        <v>70</v>
      </c>
      <c r="B36" s="367">
        <v>0</v>
      </c>
      <c r="C36" s="329"/>
      <c r="D36" s="330"/>
      <c r="E36" s="330"/>
      <c r="F36" s="330"/>
      <c r="G36" s="331"/>
      <c r="H36" s="331"/>
      <c r="I36" s="329"/>
      <c r="J36" s="326"/>
      <c r="K36" s="329"/>
      <c r="L36" s="326"/>
      <c r="M36" s="355">
        <v>0</v>
      </c>
      <c r="N36" s="329"/>
      <c r="O36" s="330"/>
      <c r="P36" s="326"/>
      <c r="Q36" s="369">
        <v>0</v>
      </c>
      <c r="R36" s="329"/>
      <c r="S36" s="330"/>
      <c r="T36" s="326"/>
      <c r="U36" s="329"/>
      <c r="V36" s="363"/>
      <c r="W36" s="329"/>
      <c r="X36" s="326"/>
      <c r="Y36" s="363"/>
      <c r="Z36" s="377"/>
      <c r="AA36" s="326"/>
      <c r="AB36" s="377"/>
      <c r="AC36" s="326"/>
      <c r="AD36" s="378"/>
      <c r="AE36" s="323"/>
      <c r="AF36" s="323"/>
      <c r="AG36" s="378"/>
      <c r="AH36" s="323"/>
      <c r="AI36" s="323"/>
      <c r="AJ36" s="385"/>
      <c r="AK36" s="372"/>
      <c r="AL36" s="368"/>
      <c r="AM36" s="386"/>
      <c r="AN36" s="342"/>
      <c r="AO36" s="385"/>
      <c r="AP36" s="389"/>
      <c r="AQ36" s="390"/>
      <c r="AR36" s="395" t="s">
        <v>151</v>
      </c>
      <c r="AS36" s="256"/>
      <c r="AT36" s="256"/>
      <c r="AU36" s="256"/>
      <c r="AV36" s="256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400" t="s">
        <v>152</v>
      </c>
      <c r="BU36" s="400" t="s">
        <v>152</v>
      </c>
      <c r="BV36" s="400" t="s">
        <v>152</v>
      </c>
      <c r="BW36" s="400" t="s">
        <v>152</v>
      </c>
      <c r="BX36" s="400" t="s">
        <v>152</v>
      </c>
      <c r="BY36" s="400" t="s">
        <v>152</v>
      </c>
      <c r="BZ36" s="278" t="s">
        <v>152</v>
      </c>
      <c r="CA36" s="274"/>
      <c r="CB36" s="403">
        <v>0</v>
      </c>
      <c r="CC36" s="403">
        <v>0</v>
      </c>
      <c r="CD36" s="403">
        <v>0</v>
      </c>
      <c r="CE36" s="403">
        <v>0</v>
      </c>
      <c r="CF36" s="403">
        <v>0</v>
      </c>
      <c r="CG36" s="403" t="s">
        <v>152</v>
      </c>
      <c r="CH36" s="403">
        <v>0</v>
      </c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70"/>
      <c r="DD36" s="270"/>
    </row>
    <row r="37" spans="1:108" ht="54" x14ac:dyDescent="0.25">
      <c r="A37" s="300" t="s">
        <v>71</v>
      </c>
      <c r="B37" s="367">
        <v>0</v>
      </c>
      <c r="C37" s="337"/>
      <c r="D37" s="338"/>
      <c r="E37" s="330"/>
      <c r="F37" s="330"/>
      <c r="G37" s="331"/>
      <c r="H37" s="331"/>
      <c r="I37" s="337"/>
      <c r="J37" s="326"/>
      <c r="K37" s="329"/>
      <c r="L37" s="326"/>
      <c r="M37" s="380"/>
      <c r="N37" s="337"/>
      <c r="O37" s="338"/>
      <c r="P37" s="339"/>
      <c r="Q37" s="369">
        <v>0</v>
      </c>
      <c r="R37" s="329"/>
      <c r="S37" s="330"/>
      <c r="T37" s="326"/>
      <c r="U37" s="329"/>
      <c r="V37" s="363"/>
      <c r="W37" s="337"/>
      <c r="X37" s="326"/>
      <c r="Y37" s="363"/>
      <c r="Z37" s="380"/>
      <c r="AA37" s="326"/>
      <c r="AB37" s="380"/>
      <c r="AC37" s="326"/>
      <c r="AD37" s="378"/>
      <c r="AE37" s="323"/>
      <c r="AF37" s="323"/>
      <c r="AG37" s="378"/>
      <c r="AH37" s="323"/>
      <c r="AI37" s="323"/>
      <c r="AJ37" s="385"/>
      <c r="AK37" s="372"/>
      <c r="AL37" s="368"/>
      <c r="AM37" s="386"/>
      <c r="AN37" s="342"/>
      <c r="AO37" s="385"/>
      <c r="AP37" s="380"/>
      <c r="AQ37" s="390"/>
      <c r="AR37" s="395" t="s">
        <v>151</v>
      </c>
      <c r="AS37" s="256"/>
      <c r="AT37" s="256"/>
      <c r="AU37" s="256"/>
      <c r="AV37" s="256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400" t="s">
        <v>152</v>
      </c>
      <c r="BU37" s="400" t="s">
        <v>152</v>
      </c>
      <c r="BV37" s="400" t="s">
        <v>152</v>
      </c>
      <c r="BW37" s="400" t="s">
        <v>152</v>
      </c>
      <c r="BX37" s="400" t="s">
        <v>152</v>
      </c>
      <c r="BY37" s="400" t="s">
        <v>152</v>
      </c>
      <c r="BZ37" s="278" t="s">
        <v>152</v>
      </c>
      <c r="CA37" s="274"/>
      <c r="CB37" s="403">
        <v>0</v>
      </c>
      <c r="CC37" s="403">
        <v>0</v>
      </c>
      <c r="CD37" s="403">
        <v>0</v>
      </c>
      <c r="CE37" s="403">
        <v>0</v>
      </c>
      <c r="CF37" s="403">
        <v>0</v>
      </c>
      <c r="CG37" s="403" t="s">
        <v>152</v>
      </c>
      <c r="CH37" s="403">
        <v>0</v>
      </c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70"/>
      <c r="DD37" s="270"/>
    </row>
    <row r="38" spans="1:108" ht="43.5" x14ac:dyDescent="0.25">
      <c r="A38" s="300" t="s">
        <v>72</v>
      </c>
      <c r="B38" s="367">
        <v>0</v>
      </c>
      <c r="C38" s="337"/>
      <c r="D38" s="338"/>
      <c r="E38" s="330"/>
      <c r="F38" s="330"/>
      <c r="G38" s="331"/>
      <c r="H38" s="331"/>
      <c r="I38" s="337"/>
      <c r="J38" s="326"/>
      <c r="K38" s="329"/>
      <c r="L38" s="326"/>
      <c r="M38" s="380"/>
      <c r="N38" s="337"/>
      <c r="O38" s="338"/>
      <c r="P38" s="339"/>
      <c r="Q38" s="369">
        <v>0</v>
      </c>
      <c r="R38" s="329"/>
      <c r="S38" s="330"/>
      <c r="T38" s="326"/>
      <c r="U38" s="329"/>
      <c r="V38" s="363"/>
      <c r="W38" s="337"/>
      <c r="X38" s="326"/>
      <c r="Y38" s="363"/>
      <c r="Z38" s="380"/>
      <c r="AA38" s="326"/>
      <c r="AB38" s="380"/>
      <c r="AC38" s="326"/>
      <c r="AD38" s="378"/>
      <c r="AE38" s="323"/>
      <c r="AF38" s="323"/>
      <c r="AG38" s="378"/>
      <c r="AH38" s="323"/>
      <c r="AI38" s="323"/>
      <c r="AJ38" s="385"/>
      <c r="AK38" s="372"/>
      <c r="AL38" s="368"/>
      <c r="AM38" s="386"/>
      <c r="AN38" s="342"/>
      <c r="AO38" s="385"/>
      <c r="AP38" s="380"/>
      <c r="AQ38" s="390"/>
      <c r="AR38" s="395" t="s">
        <v>151</v>
      </c>
      <c r="AS38" s="256"/>
      <c r="AT38" s="256"/>
      <c r="AU38" s="256"/>
      <c r="AV38" s="256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400" t="s">
        <v>152</v>
      </c>
      <c r="BU38" s="400" t="s">
        <v>152</v>
      </c>
      <c r="BV38" s="400" t="s">
        <v>152</v>
      </c>
      <c r="BW38" s="400" t="s">
        <v>152</v>
      </c>
      <c r="BX38" s="400" t="s">
        <v>152</v>
      </c>
      <c r="BY38" s="400" t="s">
        <v>152</v>
      </c>
      <c r="BZ38" s="278" t="s">
        <v>152</v>
      </c>
      <c r="CA38" s="274"/>
      <c r="CB38" s="403">
        <v>0</v>
      </c>
      <c r="CC38" s="403">
        <v>0</v>
      </c>
      <c r="CD38" s="403">
        <v>0</v>
      </c>
      <c r="CE38" s="403">
        <v>0</v>
      </c>
      <c r="CF38" s="403">
        <v>0</v>
      </c>
      <c r="CG38" s="403" t="s">
        <v>152</v>
      </c>
      <c r="CH38" s="403">
        <v>0</v>
      </c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70"/>
      <c r="DD38" s="270"/>
    </row>
    <row r="39" spans="1:108" x14ac:dyDescent="0.25">
      <c r="A39" s="280" t="s">
        <v>73</v>
      </c>
      <c r="B39" s="367">
        <v>0</v>
      </c>
      <c r="C39" s="329"/>
      <c r="D39" s="330"/>
      <c r="E39" s="330"/>
      <c r="F39" s="330"/>
      <c r="G39" s="331"/>
      <c r="H39" s="331"/>
      <c r="I39" s="329"/>
      <c r="J39" s="326"/>
      <c r="K39" s="329"/>
      <c r="L39" s="326"/>
      <c r="M39" s="355">
        <v>0</v>
      </c>
      <c r="N39" s="329"/>
      <c r="O39" s="330"/>
      <c r="P39" s="326"/>
      <c r="Q39" s="369">
        <v>0</v>
      </c>
      <c r="R39" s="329"/>
      <c r="S39" s="330"/>
      <c r="T39" s="326"/>
      <c r="U39" s="329"/>
      <c r="V39" s="363"/>
      <c r="W39" s="329"/>
      <c r="X39" s="326"/>
      <c r="Y39" s="363"/>
      <c r="Z39" s="377"/>
      <c r="AA39" s="326"/>
      <c r="AB39" s="377"/>
      <c r="AC39" s="326"/>
      <c r="AD39" s="378"/>
      <c r="AE39" s="323"/>
      <c r="AF39" s="323"/>
      <c r="AG39" s="378"/>
      <c r="AH39" s="323"/>
      <c r="AI39" s="323"/>
      <c r="AJ39" s="385"/>
      <c r="AK39" s="372"/>
      <c r="AL39" s="368"/>
      <c r="AM39" s="386"/>
      <c r="AN39" s="342"/>
      <c r="AO39" s="385"/>
      <c r="AP39" s="389"/>
      <c r="AQ39" s="390"/>
      <c r="AR39" s="395" t="s">
        <v>151</v>
      </c>
      <c r="AS39" s="256"/>
      <c r="AT39" s="256"/>
      <c r="AU39" s="256"/>
      <c r="AV39" s="256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400" t="s">
        <v>152</v>
      </c>
      <c r="BU39" s="400" t="s">
        <v>152</v>
      </c>
      <c r="BV39" s="400" t="s">
        <v>152</v>
      </c>
      <c r="BW39" s="400" t="s">
        <v>152</v>
      </c>
      <c r="BX39" s="400" t="s">
        <v>152</v>
      </c>
      <c r="BY39" s="400" t="s">
        <v>152</v>
      </c>
      <c r="BZ39" s="278" t="s">
        <v>152</v>
      </c>
      <c r="CA39" s="274"/>
      <c r="CB39" s="403">
        <v>0</v>
      </c>
      <c r="CC39" s="403">
        <v>0</v>
      </c>
      <c r="CD39" s="403">
        <v>0</v>
      </c>
      <c r="CE39" s="403">
        <v>0</v>
      </c>
      <c r="CF39" s="403">
        <v>0</v>
      </c>
      <c r="CG39" s="403" t="s">
        <v>152</v>
      </c>
      <c r="CH39" s="403">
        <v>0</v>
      </c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70"/>
      <c r="DD39" s="270"/>
    </row>
    <row r="40" spans="1:108" x14ac:dyDescent="0.25">
      <c r="A40" s="280" t="s">
        <v>74</v>
      </c>
      <c r="B40" s="367">
        <v>0</v>
      </c>
      <c r="C40" s="329"/>
      <c r="D40" s="330"/>
      <c r="E40" s="330"/>
      <c r="F40" s="330"/>
      <c r="G40" s="331"/>
      <c r="H40" s="331"/>
      <c r="I40" s="329"/>
      <c r="J40" s="326"/>
      <c r="K40" s="329"/>
      <c r="L40" s="326"/>
      <c r="M40" s="355">
        <v>0</v>
      </c>
      <c r="N40" s="329"/>
      <c r="O40" s="330"/>
      <c r="P40" s="326"/>
      <c r="Q40" s="369">
        <v>0</v>
      </c>
      <c r="R40" s="329"/>
      <c r="S40" s="330"/>
      <c r="T40" s="326"/>
      <c r="U40" s="329"/>
      <c r="V40" s="363"/>
      <c r="W40" s="329"/>
      <c r="X40" s="326"/>
      <c r="Y40" s="363"/>
      <c r="Z40" s="377"/>
      <c r="AA40" s="326"/>
      <c r="AB40" s="377"/>
      <c r="AC40" s="326"/>
      <c r="AD40" s="378"/>
      <c r="AE40" s="323"/>
      <c r="AF40" s="323"/>
      <c r="AG40" s="378"/>
      <c r="AH40" s="323"/>
      <c r="AI40" s="323"/>
      <c r="AJ40" s="385"/>
      <c r="AK40" s="372"/>
      <c r="AL40" s="368"/>
      <c r="AM40" s="386"/>
      <c r="AN40" s="342"/>
      <c r="AO40" s="385"/>
      <c r="AP40" s="389"/>
      <c r="AQ40" s="390"/>
      <c r="AR40" s="395" t="s">
        <v>151</v>
      </c>
      <c r="AS40" s="256"/>
      <c r="AT40" s="256"/>
      <c r="AU40" s="256"/>
      <c r="AV40" s="256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400" t="s">
        <v>152</v>
      </c>
      <c r="BU40" s="400" t="s">
        <v>152</v>
      </c>
      <c r="BV40" s="400" t="s">
        <v>152</v>
      </c>
      <c r="BW40" s="400" t="s">
        <v>152</v>
      </c>
      <c r="BX40" s="400" t="s">
        <v>152</v>
      </c>
      <c r="BY40" s="400" t="s">
        <v>152</v>
      </c>
      <c r="BZ40" s="278" t="s">
        <v>152</v>
      </c>
      <c r="CA40" s="274"/>
      <c r="CB40" s="403">
        <v>0</v>
      </c>
      <c r="CC40" s="403">
        <v>0</v>
      </c>
      <c r="CD40" s="403">
        <v>0</v>
      </c>
      <c r="CE40" s="403">
        <v>0</v>
      </c>
      <c r="CF40" s="403">
        <v>0</v>
      </c>
      <c r="CG40" s="403" t="s">
        <v>152</v>
      </c>
      <c r="CH40" s="403">
        <v>0</v>
      </c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70"/>
      <c r="DD40" s="270"/>
    </row>
    <row r="41" spans="1:108" x14ac:dyDescent="0.25">
      <c r="A41" s="280" t="s">
        <v>75</v>
      </c>
      <c r="B41" s="367">
        <v>0</v>
      </c>
      <c r="C41" s="337"/>
      <c r="D41" s="338"/>
      <c r="E41" s="330"/>
      <c r="F41" s="330"/>
      <c r="G41" s="331"/>
      <c r="H41" s="331"/>
      <c r="I41" s="337"/>
      <c r="J41" s="326"/>
      <c r="K41" s="329"/>
      <c r="L41" s="326"/>
      <c r="M41" s="380"/>
      <c r="N41" s="337"/>
      <c r="O41" s="338"/>
      <c r="P41" s="339"/>
      <c r="Q41" s="369">
        <v>0</v>
      </c>
      <c r="R41" s="329"/>
      <c r="S41" s="330"/>
      <c r="T41" s="326"/>
      <c r="U41" s="329"/>
      <c r="V41" s="363"/>
      <c r="W41" s="337"/>
      <c r="X41" s="326"/>
      <c r="Y41" s="363"/>
      <c r="Z41" s="380"/>
      <c r="AA41" s="326"/>
      <c r="AB41" s="380"/>
      <c r="AC41" s="326"/>
      <c r="AD41" s="378"/>
      <c r="AE41" s="323"/>
      <c r="AF41" s="323"/>
      <c r="AG41" s="378"/>
      <c r="AH41" s="323"/>
      <c r="AI41" s="323"/>
      <c r="AJ41" s="385"/>
      <c r="AK41" s="372"/>
      <c r="AL41" s="368"/>
      <c r="AM41" s="386"/>
      <c r="AN41" s="342"/>
      <c r="AO41" s="385"/>
      <c r="AP41" s="380"/>
      <c r="AQ41" s="390"/>
      <c r="AR41" s="395" t="s">
        <v>151</v>
      </c>
      <c r="AS41" s="256"/>
      <c r="AT41" s="256"/>
      <c r="AU41" s="256"/>
      <c r="AV41" s="256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400" t="s">
        <v>152</v>
      </c>
      <c r="BU41" s="400" t="s">
        <v>152</v>
      </c>
      <c r="BV41" s="400" t="s">
        <v>152</v>
      </c>
      <c r="BW41" s="400" t="s">
        <v>152</v>
      </c>
      <c r="BX41" s="400" t="s">
        <v>152</v>
      </c>
      <c r="BY41" s="400" t="s">
        <v>152</v>
      </c>
      <c r="BZ41" s="278" t="s">
        <v>152</v>
      </c>
      <c r="CA41" s="274"/>
      <c r="CB41" s="403">
        <v>0</v>
      </c>
      <c r="CC41" s="403">
        <v>0</v>
      </c>
      <c r="CD41" s="403">
        <v>0</v>
      </c>
      <c r="CE41" s="403">
        <v>0</v>
      </c>
      <c r="CF41" s="403">
        <v>0</v>
      </c>
      <c r="CG41" s="403" t="s">
        <v>152</v>
      </c>
      <c r="CH41" s="403">
        <v>0</v>
      </c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70"/>
      <c r="DD41" s="270"/>
    </row>
    <row r="42" spans="1:108" x14ac:dyDescent="0.25">
      <c r="A42" s="280" t="s">
        <v>76</v>
      </c>
      <c r="B42" s="367">
        <v>0</v>
      </c>
      <c r="C42" s="329"/>
      <c r="D42" s="330"/>
      <c r="E42" s="330"/>
      <c r="F42" s="330"/>
      <c r="G42" s="331"/>
      <c r="H42" s="331"/>
      <c r="I42" s="329"/>
      <c r="J42" s="326"/>
      <c r="K42" s="329"/>
      <c r="L42" s="326"/>
      <c r="M42" s="355">
        <v>0</v>
      </c>
      <c r="N42" s="329"/>
      <c r="O42" s="330"/>
      <c r="P42" s="326"/>
      <c r="Q42" s="369">
        <v>0</v>
      </c>
      <c r="R42" s="329"/>
      <c r="S42" s="330"/>
      <c r="T42" s="326"/>
      <c r="U42" s="329"/>
      <c r="V42" s="363"/>
      <c r="W42" s="329"/>
      <c r="X42" s="326"/>
      <c r="Y42" s="363"/>
      <c r="Z42" s="377"/>
      <c r="AA42" s="326"/>
      <c r="AB42" s="377"/>
      <c r="AC42" s="326"/>
      <c r="AD42" s="378"/>
      <c r="AE42" s="323"/>
      <c r="AF42" s="323"/>
      <c r="AG42" s="378"/>
      <c r="AH42" s="323"/>
      <c r="AI42" s="323"/>
      <c r="AJ42" s="385"/>
      <c r="AK42" s="372"/>
      <c r="AL42" s="368"/>
      <c r="AM42" s="386"/>
      <c r="AN42" s="342"/>
      <c r="AO42" s="385"/>
      <c r="AP42" s="389"/>
      <c r="AQ42" s="390"/>
      <c r="AR42" s="395" t="s">
        <v>151</v>
      </c>
      <c r="AS42" s="256"/>
      <c r="AT42" s="256"/>
      <c r="AU42" s="256"/>
      <c r="AV42" s="256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400" t="s">
        <v>152</v>
      </c>
      <c r="BU42" s="400" t="s">
        <v>152</v>
      </c>
      <c r="BV42" s="400" t="s">
        <v>152</v>
      </c>
      <c r="BW42" s="400" t="s">
        <v>152</v>
      </c>
      <c r="BX42" s="400" t="s">
        <v>152</v>
      </c>
      <c r="BY42" s="400" t="s">
        <v>152</v>
      </c>
      <c r="BZ42" s="278" t="s">
        <v>152</v>
      </c>
      <c r="CA42" s="274"/>
      <c r="CB42" s="403">
        <v>0</v>
      </c>
      <c r="CC42" s="403">
        <v>0</v>
      </c>
      <c r="CD42" s="403">
        <v>0</v>
      </c>
      <c r="CE42" s="403">
        <v>0</v>
      </c>
      <c r="CF42" s="403">
        <v>0</v>
      </c>
      <c r="CG42" s="403" t="s">
        <v>152</v>
      </c>
      <c r="CH42" s="403">
        <v>0</v>
      </c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70"/>
      <c r="DD42" s="270"/>
    </row>
    <row r="43" spans="1:108" x14ac:dyDescent="0.25">
      <c r="A43" s="280" t="s">
        <v>77</v>
      </c>
      <c r="B43" s="367">
        <v>0</v>
      </c>
      <c r="C43" s="337"/>
      <c r="D43" s="338"/>
      <c r="E43" s="330"/>
      <c r="F43" s="330"/>
      <c r="G43" s="331"/>
      <c r="H43" s="331"/>
      <c r="I43" s="337"/>
      <c r="J43" s="326"/>
      <c r="K43" s="329"/>
      <c r="L43" s="326"/>
      <c r="M43" s="380"/>
      <c r="N43" s="337"/>
      <c r="O43" s="338"/>
      <c r="P43" s="339"/>
      <c r="Q43" s="369">
        <v>0</v>
      </c>
      <c r="R43" s="329"/>
      <c r="S43" s="330"/>
      <c r="T43" s="326"/>
      <c r="U43" s="329"/>
      <c r="V43" s="363"/>
      <c r="W43" s="337"/>
      <c r="X43" s="326"/>
      <c r="Y43" s="363"/>
      <c r="Z43" s="380"/>
      <c r="AA43" s="326"/>
      <c r="AB43" s="380"/>
      <c r="AC43" s="326"/>
      <c r="AD43" s="378"/>
      <c r="AE43" s="323"/>
      <c r="AF43" s="323"/>
      <c r="AG43" s="378"/>
      <c r="AH43" s="323"/>
      <c r="AI43" s="323"/>
      <c r="AJ43" s="385"/>
      <c r="AK43" s="372"/>
      <c r="AL43" s="368"/>
      <c r="AM43" s="386"/>
      <c r="AN43" s="342"/>
      <c r="AO43" s="385"/>
      <c r="AP43" s="380"/>
      <c r="AQ43" s="390"/>
      <c r="AR43" s="395" t="s">
        <v>151</v>
      </c>
      <c r="AS43" s="256"/>
      <c r="AT43" s="256"/>
      <c r="AU43" s="256"/>
      <c r="AV43" s="256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400" t="s">
        <v>152</v>
      </c>
      <c r="BU43" s="400" t="s">
        <v>152</v>
      </c>
      <c r="BV43" s="400" t="s">
        <v>152</v>
      </c>
      <c r="BW43" s="400" t="s">
        <v>152</v>
      </c>
      <c r="BX43" s="400" t="s">
        <v>152</v>
      </c>
      <c r="BY43" s="400" t="s">
        <v>152</v>
      </c>
      <c r="BZ43" s="278" t="s">
        <v>152</v>
      </c>
      <c r="CA43" s="274"/>
      <c r="CB43" s="403">
        <v>0</v>
      </c>
      <c r="CC43" s="403">
        <v>0</v>
      </c>
      <c r="CD43" s="403">
        <v>0</v>
      </c>
      <c r="CE43" s="403">
        <v>0</v>
      </c>
      <c r="CF43" s="403">
        <v>0</v>
      </c>
      <c r="CG43" s="403" t="s">
        <v>152</v>
      </c>
      <c r="CH43" s="403">
        <v>0</v>
      </c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58"/>
      <c r="DA43" s="258"/>
      <c r="DB43" s="258"/>
      <c r="DC43" s="270"/>
      <c r="DD43" s="270"/>
    </row>
    <row r="44" spans="1:108" x14ac:dyDescent="0.25">
      <c r="A44" s="280" t="s">
        <v>78</v>
      </c>
      <c r="B44" s="367">
        <v>0</v>
      </c>
      <c r="C44" s="329"/>
      <c r="D44" s="330"/>
      <c r="E44" s="330"/>
      <c r="F44" s="330"/>
      <c r="G44" s="331"/>
      <c r="H44" s="331"/>
      <c r="I44" s="329"/>
      <c r="J44" s="326"/>
      <c r="K44" s="329"/>
      <c r="L44" s="326"/>
      <c r="M44" s="355">
        <v>0</v>
      </c>
      <c r="N44" s="329"/>
      <c r="O44" s="330"/>
      <c r="P44" s="326"/>
      <c r="Q44" s="369">
        <v>0</v>
      </c>
      <c r="R44" s="329"/>
      <c r="S44" s="330"/>
      <c r="T44" s="326"/>
      <c r="U44" s="329"/>
      <c r="V44" s="363"/>
      <c r="W44" s="329"/>
      <c r="X44" s="326"/>
      <c r="Y44" s="363"/>
      <c r="Z44" s="377"/>
      <c r="AA44" s="326"/>
      <c r="AB44" s="377"/>
      <c r="AC44" s="326"/>
      <c r="AD44" s="378"/>
      <c r="AE44" s="323"/>
      <c r="AF44" s="323"/>
      <c r="AG44" s="378"/>
      <c r="AH44" s="323"/>
      <c r="AI44" s="323"/>
      <c r="AJ44" s="385"/>
      <c r="AK44" s="372"/>
      <c r="AL44" s="368"/>
      <c r="AM44" s="386"/>
      <c r="AN44" s="342"/>
      <c r="AO44" s="385"/>
      <c r="AP44" s="389"/>
      <c r="AQ44" s="390"/>
      <c r="AR44" s="395" t="s">
        <v>151</v>
      </c>
      <c r="AS44" s="256"/>
      <c r="AT44" s="256"/>
      <c r="AU44" s="256"/>
      <c r="AV44" s="256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400" t="s">
        <v>152</v>
      </c>
      <c r="BU44" s="400" t="s">
        <v>152</v>
      </c>
      <c r="BV44" s="400" t="s">
        <v>152</v>
      </c>
      <c r="BW44" s="400" t="s">
        <v>152</v>
      </c>
      <c r="BX44" s="400" t="s">
        <v>152</v>
      </c>
      <c r="BY44" s="400" t="s">
        <v>152</v>
      </c>
      <c r="BZ44" s="278" t="s">
        <v>152</v>
      </c>
      <c r="CA44" s="274"/>
      <c r="CB44" s="403">
        <v>0</v>
      </c>
      <c r="CC44" s="403">
        <v>0</v>
      </c>
      <c r="CD44" s="403">
        <v>0</v>
      </c>
      <c r="CE44" s="403">
        <v>0</v>
      </c>
      <c r="CF44" s="403">
        <v>0</v>
      </c>
      <c r="CG44" s="403" t="s">
        <v>152</v>
      </c>
      <c r="CH44" s="403">
        <v>0</v>
      </c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  <c r="DA44" s="258"/>
      <c r="DB44" s="258"/>
      <c r="DC44" s="270"/>
      <c r="DD44" s="270"/>
    </row>
    <row r="45" spans="1:108" x14ac:dyDescent="0.25">
      <c r="A45" s="280" t="s">
        <v>79</v>
      </c>
      <c r="B45" s="367">
        <v>0</v>
      </c>
      <c r="C45" s="329"/>
      <c r="D45" s="330"/>
      <c r="E45" s="330"/>
      <c r="F45" s="330"/>
      <c r="G45" s="331"/>
      <c r="H45" s="331"/>
      <c r="I45" s="329"/>
      <c r="J45" s="326"/>
      <c r="K45" s="329"/>
      <c r="L45" s="326"/>
      <c r="M45" s="355">
        <v>0</v>
      </c>
      <c r="N45" s="329"/>
      <c r="O45" s="330"/>
      <c r="P45" s="326"/>
      <c r="Q45" s="369">
        <v>0</v>
      </c>
      <c r="R45" s="329"/>
      <c r="S45" s="330"/>
      <c r="T45" s="326"/>
      <c r="U45" s="329"/>
      <c r="V45" s="363"/>
      <c r="W45" s="329"/>
      <c r="X45" s="326"/>
      <c r="Y45" s="363"/>
      <c r="Z45" s="377"/>
      <c r="AA45" s="326"/>
      <c r="AB45" s="377"/>
      <c r="AC45" s="326"/>
      <c r="AD45" s="378"/>
      <c r="AE45" s="323"/>
      <c r="AF45" s="323"/>
      <c r="AG45" s="378"/>
      <c r="AH45" s="323"/>
      <c r="AI45" s="323"/>
      <c r="AJ45" s="385"/>
      <c r="AK45" s="372"/>
      <c r="AL45" s="368"/>
      <c r="AM45" s="386"/>
      <c r="AN45" s="342"/>
      <c r="AO45" s="385"/>
      <c r="AP45" s="389"/>
      <c r="AQ45" s="390"/>
      <c r="AR45" s="395" t="s">
        <v>151</v>
      </c>
      <c r="AS45" s="256"/>
      <c r="AT45" s="256"/>
      <c r="AU45" s="256"/>
      <c r="AV45" s="256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400" t="s">
        <v>152</v>
      </c>
      <c r="BU45" s="400" t="s">
        <v>152</v>
      </c>
      <c r="BV45" s="400" t="s">
        <v>152</v>
      </c>
      <c r="BW45" s="400" t="s">
        <v>152</v>
      </c>
      <c r="BX45" s="400" t="s">
        <v>152</v>
      </c>
      <c r="BY45" s="400" t="s">
        <v>152</v>
      </c>
      <c r="BZ45" s="278" t="s">
        <v>152</v>
      </c>
      <c r="CA45" s="274"/>
      <c r="CB45" s="403">
        <v>0</v>
      </c>
      <c r="CC45" s="403">
        <v>0</v>
      </c>
      <c r="CD45" s="403">
        <v>0</v>
      </c>
      <c r="CE45" s="403">
        <v>0</v>
      </c>
      <c r="CF45" s="403">
        <v>0</v>
      </c>
      <c r="CG45" s="403" t="s">
        <v>152</v>
      </c>
      <c r="CH45" s="403">
        <v>0</v>
      </c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70"/>
      <c r="DD45" s="270"/>
    </row>
    <row r="46" spans="1:108" x14ac:dyDescent="0.25">
      <c r="A46" s="280" t="s">
        <v>80</v>
      </c>
      <c r="B46" s="367">
        <v>0</v>
      </c>
      <c r="C46" s="329"/>
      <c r="D46" s="330"/>
      <c r="E46" s="330"/>
      <c r="F46" s="330"/>
      <c r="G46" s="331"/>
      <c r="H46" s="331"/>
      <c r="I46" s="329"/>
      <c r="J46" s="326"/>
      <c r="K46" s="329"/>
      <c r="L46" s="326"/>
      <c r="M46" s="355">
        <v>0</v>
      </c>
      <c r="N46" s="329"/>
      <c r="O46" s="330"/>
      <c r="P46" s="326"/>
      <c r="Q46" s="369">
        <v>0</v>
      </c>
      <c r="R46" s="329"/>
      <c r="S46" s="330"/>
      <c r="T46" s="326"/>
      <c r="U46" s="337"/>
      <c r="V46" s="379"/>
      <c r="W46" s="329"/>
      <c r="X46" s="326"/>
      <c r="Y46" s="363"/>
      <c r="Z46" s="377"/>
      <c r="AA46" s="326"/>
      <c r="AB46" s="377"/>
      <c r="AC46" s="326"/>
      <c r="AD46" s="378"/>
      <c r="AE46" s="323"/>
      <c r="AF46" s="323"/>
      <c r="AG46" s="378"/>
      <c r="AH46" s="323"/>
      <c r="AI46" s="323"/>
      <c r="AJ46" s="385"/>
      <c r="AK46" s="372"/>
      <c r="AL46" s="368"/>
      <c r="AM46" s="386"/>
      <c r="AN46" s="342"/>
      <c r="AO46" s="385"/>
      <c r="AP46" s="389"/>
      <c r="AQ46" s="390"/>
      <c r="AR46" s="395" t="s">
        <v>151</v>
      </c>
      <c r="AS46" s="256"/>
      <c r="AT46" s="256"/>
      <c r="AU46" s="256"/>
      <c r="AV46" s="256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400" t="s">
        <v>152</v>
      </c>
      <c r="BU46" s="400" t="s">
        <v>152</v>
      </c>
      <c r="BV46" s="400" t="s">
        <v>152</v>
      </c>
      <c r="BW46" s="400" t="s">
        <v>152</v>
      </c>
      <c r="BX46" s="400" t="s">
        <v>152</v>
      </c>
      <c r="BY46" s="400" t="s">
        <v>152</v>
      </c>
      <c r="BZ46" s="274"/>
      <c r="CA46" s="274"/>
      <c r="CB46" s="403">
        <v>0</v>
      </c>
      <c r="CC46" s="403">
        <v>0</v>
      </c>
      <c r="CD46" s="403">
        <v>0</v>
      </c>
      <c r="CE46" s="403">
        <v>0</v>
      </c>
      <c r="CF46" s="403">
        <v>0</v>
      </c>
      <c r="CG46" s="403" t="s">
        <v>152</v>
      </c>
      <c r="CH46" s="277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70"/>
      <c r="DD46" s="270"/>
    </row>
    <row r="47" spans="1:108" x14ac:dyDescent="0.25">
      <c r="A47" s="280" t="s">
        <v>81</v>
      </c>
      <c r="B47" s="367">
        <v>0</v>
      </c>
      <c r="C47" s="329"/>
      <c r="D47" s="330"/>
      <c r="E47" s="330"/>
      <c r="F47" s="330"/>
      <c r="G47" s="331"/>
      <c r="H47" s="331"/>
      <c r="I47" s="329"/>
      <c r="J47" s="326"/>
      <c r="K47" s="337"/>
      <c r="L47" s="326"/>
      <c r="M47" s="355">
        <v>0</v>
      </c>
      <c r="N47" s="329"/>
      <c r="O47" s="330"/>
      <c r="P47" s="326"/>
      <c r="Q47" s="369">
        <v>0</v>
      </c>
      <c r="R47" s="329"/>
      <c r="S47" s="330"/>
      <c r="T47" s="326"/>
      <c r="U47" s="329"/>
      <c r="V47" s="363"/>
      <c r="W47" s="329"/>
      <c r="X47" s="326"/>
      <c r="Y47" s="363"/>
      <c r="Z47" s="377"/>
      <c r="AA47" s="326"/>
      <c r="AB47" s="377"/>
      <c r="AC47" s="326"/>
      <c r="AD47" s="378"/>
      <c r="AE47" s="323"/>
      <c r="AF47" s="323"/>
      <c r="AG47" s="378"/>
      <c r="AH47" s="323"/>
      <c r="AI47" s="323"/>
      <c r="AJ47" s="385"/>
      <c r="AK47" s="372"/>
      <c r="AL47" s="368"/>
      <c r="AM47" s="386"/>
      <c r="AN47" s="342"/>
      <c r="AO47" s="385"/>
      <c r="AP47" s="389"/>
      <c r="AQ47" s="390"/>
      <c r="AR47" s="395" t="s">
        <v>151</v>
      </c>
      <c r="AS47" s="256"/>
      <c r="AT47" s="256"/>
      <c r="AU47" s="256"/>
      <c r="AV47" s="256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400" t="s">
        <v>152</v>
      </c>
      <c r="BU47" s="400" t="s">
        <v>152</v>
      </c>
      <c r="BV47" s="400" t="s">
        <v>152</v>
      </c>
      <c r="BW47" s="400" t="s">
        <v>152</v>
      </c>
      <c r="BX47" s="400" t="s">
        <v>152</v>
      </c>
      <c r="BY47" s="400" t="s">
        <v>152</v>
      </c>
      <c r="BZ47" s="278" t="s">
        <v>152</v>
      </c>
      <c r="CA47" s="274"/>
      <c r="CB47" s="403">
        <v>0</v>
      </c>
      <c r="CC47" s="403">
        <v>0</v>
      </c>
      <c r="CD47" s="403">
        <v>0</v>
      </c>
      <c r="CE47" s="403">
        <v>0</v>
      </c>
      <c r="CF47" s="403">
        <v>0</v>
      </c>
      <c r="CG47" s="403" t="s">
        <v>152</v>
      </c>
      <c r="CH47" s="403">
        <v>0</v>
      </c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/>
      <c r="CY47" s="258"/>
      <c r="CZ47" s="258"/>
      <c r="DA47" s="258"/>
      <c r="DB47" s="258"/>
      <c r="DC47" s="270"/>
      <c r="DD47" s="270"/>
    </row>
    <row r="48" spans="1:108" ht="43.5" x14ac:dyDescent="0.25">
      <c r="A48" s="300" t="s">
        <v>82</v>
      </c>
      <c r="B48" s="367">
        <v>0</v>
      </c>
      <c r="C48" s="329"/>
      <c r="D48" s="330"/>
      <c r="E48" s="330"/>
      <c r="F48" s="330"/>
      <c r="G48" s="331"/>
      <c r="H48" s="331"/>
      <c r="I48" s="329"/>
      <c r="J48" s="326"/>
      <c r="K48" s="329"/>
      <c r="L48" s="326"/>
      <c r="M48" s="355">
        <v>0</v>
      </c>
      <c r="N48" s="329"/>
      <c r="O48" s="330"/>
      <c r="P48" s="326"/>
      <c r="Q48" s="369">
        <v>0</v>
      </c>
      <c r="R48" s="329"/>
      <c r="S48" s="330"/>
      <c r="T48" s="326"/>
      <c r="U48" s="329"/>
      <c r="V48" s="363"/>
      <c r="W48" s="329"/>
      <c r="X48" s="326"/>
      <c r="Y48" s="363"/>
      <c r="Z48" s="377"/>
      <c r="AA48" s="326"/>
      <c r="AB48" s="377"/>
      <c r="AC48" s="326"/>
      <c r="AD48" s="378"/>
      <c r="AE48" s="323"/>
      <c r="AF48" s="323"/>
      <c r="AG48" s="378"/>
      <c r="AH48" s="323"/>
      <c r="AI48" s="323"/>
      <c r="AJ48" s="385"/>
      <c r="AK48" s="372"/>
      <c r="AL48" s="368"/>
      <c r="AM48" s="386"/>
      <c r="AN48" s="342"/>
      <c r="AO48" s="385"/>
      <c r="AP48" s="389"/>
      <c r="AQ48" s="390"/>
      <c r="AR48" s="395" t="s">
        <v>151</v>
      </c>
      <c r="AS48" s="256"/>
      <c r="AT48" s="256"/>
      <c r="AU48" s="256"/>
      <c r="AV48" s="256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400" t="s">
        <v>152</v>
      </c>
      <c r="BU48" s="400" t="s">
        <v>152</v>
      </c>
      <c r="BV48" s="400" t="s">
        <v>152</v>
      </c>
      <c r="BW48" s="400" t="s">
        <v>152</v>
      </c>
      <c r="BX48" s="400" t="s">
        <v>152</v>
      </c>
      <c r="BY48" s="400" t="s">
        <v>152</v>
      </c>
      <c r="BZ48" s="278" t="s">
        <v>152</v>
      </c>
      <c r="CA48" s="274"/>
      <c r="CB48" s="403">
        <v>0</v>
      </c>
      <c r="CC48" s="403">
        <v>0</v>
      </c>
      <c r="CD48" s="403">
        <v>0</v>
      </c>
      <c r="CE48" s="403">
        <v>0</v>
      </c>
      <c r="CF48" s="403">
        <v>0</v>
      </c>
      <c r="CG48" s="403" t="s">
        <v>152</v>
      </c>
      <c r="CH48" s="403">
        <v>0</v>
      </c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  <c r="CX48" s="258"/>
      <c r="CY48" s="258"/>
      <c r="CZ48" s="258"/>
      <c r="DA48" s="258"/>
      <c r="DB48" s="258"/>
      <c r="DC48" s="270"/>
      <c r="DD48" s="270"/>
    </row>
    <row r="49" spans="1:108" ht="43.5" x14ac:dyDescent="0.25">
      <c r="A49" s="300" t="s">
        <v>83</v>
      </c>
      <c r="B49" s="367">
        <v>0</v>
      </c>
      <c r="C49" s="329"/>
      <c r="D49" s="330"/>
      <c r="E49" s="330"/>
      <c r="F49" s="330"/>
      <c r="G49" s="331"/>
      <c r="H49" s="331"/>
      <c r="I49" s="329"/>
      <c r="J49" s="326"/>
      <c r="K49" s="337"/>
      <c r="L49" s="326"/>
      <c r="M49" s="355">
        <v>0</v>
      </c>
      <c r="N49" s="329"/>
      <c r="O49" s="330"/>
      <c r="P49" s="326"/>
      <c r="Q49" s="369">
        <v>0</v>
      </c>
      <c r="R49" s="329"/>
      <c r="S49" s="330"/>
      <c r="T49" s="326"/>
      <c r="U49" s="329"/>
      <c r="V49" s="363"/>
      <c r="W49" s="329"/>
      <c r="X49" s="326"/>
      <c r="Y49" s="363"/>
      <c r="Z49" s="377"/>
      <c r="AA49" s="326"/>
      <c r="AB49" s="377"/>
      <c r="AC49" s="326"/>
      <c r="AD49" s="378"/>
      <c r="AE49" s="323"/>
      <c r="AF49" s="323"/>
      <c r="AG49" s="378"/>
      <c r="AH49" s="323"/>
      <c r="AI49" s="323"/>
      <c r="AJ49" s="385"/>
      <c r="AK49" s="372"/>
      <c r="AL49" s="368"/>
      <c r="AM49" s="386"/>
      <c r="AN49" s="342"/>
      <c r="AO49" s="385"/>
      <c r="AP49" s="389"/>
      <c r="AQ49" s="390"/>
      <c r="AR49" s="395" t="s">
        <v>151</v>
      </c>
      <c r="AS49" s="256"/>
      <c r="AT49" s="256"/>
      <c r="AU49" s="256"/>
      <c r="AV49" s="256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400" t="s">
        <v>152</v>
      </c>
      <c r="BU49" s="400" t="s">
        <v>152</v>
      </c>
      <c r="BV49" s="400" t="s">
        <v>152</v>
      </c>
      <c r="BW49" s="400" t="s">
        <v>152</v>
      </c>
      <c r="BX49" s="400" t="s">
        <v>152</v>
      </c>
      <c r="BY49" s="400" t="s">
        <v>152</v>
      </c>
      <c r="BZ49" s="278" t="s">
        <v>152</v>
      </c>
      <c r="CA49" s="274"/>
      <c r="CB49" s="403">
        <v>0</v>
      </c>
      <c r="CC49" s="403">
        <v>0</v>
      </c>
      <c r="CD49" s="403">
        <v>0</v>
      </c>
      <c r="CE49" s="403">
        <v>0</v>
      </c>
      <c r="CF49" s="403">
        <v>0</v>
      </c>
      <c r="CG49" s="403" t="s">
        <v>152</v>
      </c>
      <c r="CH49" s="403">
        <v>0</v>
      </c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  <c r="CU49" s="258"/>
      <c r="CV49" s="258"/>
      <c r="CW49" s="258"/>
      <c r="CX49" s="258"/>
      <c r="CY49" s="258"/>
      <c r="CZ49" s="258"/>
      <c r="DA49" s="258"/>
      <c r="DB49" s="258"/>
      <c r="DC49" s="270"/>
      <c r="DD49" s="270"/>
    </row>
    <row r="50" spans="1:108" x14ac:dyDescent="0.25">
      <c r="A50" s="280" t="s">
        <v>84</v>
      </c>
      <c r="B50" s="367">
        <v>0</v>
      </c>
      <c r="C50" s="329"/>
      <c r="D50" s="330"/>
      <c r="E50" s="330"/>
      <c r="F50" s="330"/>
      <c r="G50" s="331"/>
      <c r="H50" s="331"/>
      <c r="I50" s="329"/>
      <c r="J50" s="326"/>
      <c r="K50" s="329"/>
      <c r="L50" s="326"/>
      <c r="M50" s="355">
        <v>0</v>
      </c>
      <c r="N50" s="329"/>
      <c r="O50" s="330"/>
      <c r="P50" s="326"/>
      <c r="Q50" s="369">
        <v>0</v>
      </c>
      <c r="R50" s="329"/>
      <c r="S50" s="330"/>
      <c r="T50" s="326"/>
      <c r="U50" s="329"/>
      <c r="V50" s="363"/>
      <c r="W50" s="329"/>
      <c r="X50" s="326"/>
      <c r="Y50" s="363"/>
      <c r="Z50" s="377"/>
      <c r="AA50" s="326"/>
      <c r="AB50" s="377"/>
      <c r="AC50" s="326"/>
      <c r="AD50" s="378"/>
      <c r="AE50" s="323"/>
      <c r="AF50" s="323"/>
      <c r="AG50" s="378"/>
      <c r="AH50" s="323"/>
      <c r="AI50" s="323"/>
      <c r="AJ50" s="385"/>
      <c r="AK50" s="372"/>
      <c r="AL50" s="368"/>
      <c r="AM50" s="386"/>
      <c r="AN50" s="342"/>
      <c r="AO50" s="385"/>
      <c r="AP50" s="389"/>
      <c r="AQ50" s="390"/>
      <c r="AR50" s="395" t="s">
        <v>151</v>
      </c>
      <c r="AS50" s="256"/>
      <c r="AT50" s="256"/>
      <c r="AU50" s="256"/>
      <c r="AV50" s="256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400" t="s">
        <v>152</v>
      </c>
      <c r="BU50" s="400" t="s">
        <v>152</v>
      </c>
      <c r="BV50" s="400" t="s">
        <v>152</v>
      </c>
      <c r="BW50" s="400" t="s">
        <v>152</v>
      </c>
      <c r="BX50" s="400" t="s">
        <v>152</v>
      </c>
      <c r="BY50" s="400" t="s">
        <v>152</v>
      </c>
      <c r="BZ50" s="278" t="s">
        <v>152</v>
      </c>
      <c r="CA50" s="278" t="s">
        <v>152</v>
      </c>
      <c r="CB50" s="403">
        <v>0</v>
      </c>
      <c r="CC50" s="403">
        <v>0</v>
      </c>
      <c r="CD50" s="403">
        <v>0</v>
      </c>
      <c r="CE50" s="403">
        <v>0</v>
      </c>
      <c r="CF50" s="403">
        <v>0</v>
      </c>
      <c r="CG50" s="403" t="s">
        <v>152</v>
      </c>
      <c r="CH50" s="403">
        <v>0</v>
      </c>
      <c r="CI50" s="403">
        <v>0</v>
      </c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70"/>
      <c r="DD50" s="270"/>
    </row>
    <row r="51" spans="1:108" x14ac:dyDescent="0.25">
      <c r="A51" s="280" t="s">
        <v>85</v>
      </c>
      <c r="B51" s="367">
        <v>0</v>
      </c>
      <c r="C51" s="329"/>
      <c r="D51" s="330"/>
      <c r="E51" s="330"/>
      <c r="F51" s="330"/>
      <c r="G51" s="331"/>
      <c r="H51" s="331"/>
      <c r="I51" s="329"/>
      <c r="J51" s="326"/>
      <c r="K51" s="329"/>
      <c r="L51" s="326"/>
      <c r="M51" s="355">
        <v>0</v>
      </c>
      <c r="N51" s="329"/>
      <c r="O51" s="330"/>
      <c r="P51" s="326"/>
      <c r="Q51" s="369">
        <v>0</v>
      </c>
      <c r="R51" s="329"/>
      <c r="S51" s="330"/>
      <c r="T51" s="326"/>
      <c r="U51" s="329"/>
      <c r="V51" s="363"/>
      <c r="W51" s="329"/>
      <c r="X51" s="326"/>
      <c r="Y51" s="363"/>
      <c r="Z51" s="377"/>
      <c r="AA51" s="326"/>
      <c r="AB51" s="377"/>
      <c r="AC51" s="326"/>
      <c r="AD51" s="378"/>
      <c r="AE51" s="323"/>
      <c r="AF51" s="323"/>
      <c r="AG51" s="378"/>
      <c r="AH51" s="323"/>
      <c r="AI51" s="323"/>
      <c r="AJ51" s="385"/>
      <c r="AK51" s="372"/>
      <c r="AL51" s="368"/>
      <c r="AM51" s="386"/>
      <c r="AN51" s="342"/>
      <c r="AO51" s="385"/>
      <c r="AP51" s="389"/>
      <c r="AQ51" s="390"/>
      <c r="AR51" s="395" t="s">
        <v>151</v>
      </c>
      <c r="AS51" s="256"/>
      <c r="AT51" s="256"/>
      <c r="AU51" s="256"/>
      <c r="AV51" s="256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400" t="s">
        <v>152</v>
      </c>
      <c r="BU51" s="400" t="s">
        <v>152</v>
      </c>
      <c r="BV51" s="400" t="s">
        <v>152</v>
      </c>
      <c r="BW51" s="400" t="s">
        <v>152</v>
      </c>
      <c r="BX51" s="400" t="s">
        <v>152</v>
      </c>
      <c r="BY51" s="400" t="s">
        <v>152</v>
      </c>
      <c r="BZ51" s="278" t="s">
        <v>152</v>
      </c>
      <c r="CA51" s="278" t="s">
        <v>152</v>
      </c>
      <c r="CB51" s="403">
        <v>0</v>
      </c>
      <c r="CC51" s="403">
        <v>0</v>
      </c>
      <c r="CD51" s="403">
        <v>0</v>
      </c>
      <c r="CE51" s="403">
        <v>0</v>
      </c>
      <c r="CF51" s="403">
        <v>0</v>
      </c>
      <c r="CG51" s="403" t="s">
        <v>152</v>
      </c>
      <c r="CH51" s="403">
        <v>0</v>
      </c>
      <c r="CI51" s="403">
        <v>0</v>
      </c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258"/>
      <c r="DC51" s="270"/>
      <c r="DD51" s="270"/>
    </row>
    <row r="52" spans="1:108" x14ac:dyDescent="0.25">
      <c r="A52" s="280" t="s">
        <v>86</v>
      </c>
      <c r="B52" s="367">
        <v>0</v>
      </c>
      <c r="C52" s="329"/>
      <c r="D52" s="330"/>
      <c r="E52" s="330"/>
      <c r="F52" s="330"/>
      <c r="G52" s="331"/>
      <c r="H52" s="331"/>
      <c r="I52" s="329"/>
      <c r="J52" s="326"/>
      <c r="K52" s="329"/>
      <c r="L52" s="326"/>
      <c r="M52" s="355">
        <v>0</v>
      </c>
      <c r="N52" s="329"/>
      <c r="O52" s="330"/>
      <c r="P52" s="326"/>
      <c r="Q52" s="369">
        <v>0</v>
      </c>
      <c r="R52" s="329"/>
      <c r="S52" s="330"/>
      <c r="T52" s="326"/>
      <c r="U52" s="329"/>
      <c r="V52" s="363"/>
      <c r="W52" s="329"/>
      <c r="X52" s="326"/>
      <c r="Y52" s="363"/>
      <c r="Z52" s="377"/>
      <c r="AA52" s="326"/>
      <c r="AB52" s="377"/>
      <c r="AC52" s="326"/>
      <c r="AD52" s="378"/>
      <c r="AE52" s="323"/>
      <c r="AF52" s="323"/>
      <c r="AG52" s="378"/>
      <c r="AH52" s="323"/>
      <c r="AI52" s="323"/>
      <c r="AJ52" s="385"/>
      <c r="AK52" s="372"/>
      <c r="AL52" s="368"/>
      <c r="AM52" s="386"/>
      <c r="AN52" s="342"/>
      <c r="AO52" s="385"/>
      <c r="AP52" s="389"/>
      <c r="AQ52" s="390"/>
      <c r="AR52" s="395" t="s">
        <v>151</v>
      </c>
      <c r="AS52" s="256"/>
      <c r="AT52" s="256"/>
      <c r="AU52" s="256"/>
      <c r="AV52" s="256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400" t="s">
        <v>152</v>
      </c>
      <c r="BU52" s="400" t="s">
        <v>152</v>
      </c>
      <c r="BV52" s="400" t="s">
        <v>152</v>
      </c>
      <c r="BW52" s="400" t="s">
        <v>152</v>
      </c>
      <c r="BX52" s="400" t="s">
        <v>152</v>
      </c>
      <c r="BY52" s="400" t="s">
        <v>152</v>
      </c>
      <c r="BZ52" s="278" t="s">
        <v>152</v>
      </c>
      <c r="CA52" s="278" t="s">
        <v>152</v>
      </c>
      <c r="CB52" s="403">
        <v>0</v>
      </c>
      <c r="CC52" s="403">
        <v>0</v>
      </c>
      <c r="CD52" s="403">
        <v>0</v>
      </c>
      <c r="CE52" s="403">
        <v>0</v>
      </c>
      <c r="CF52" s="403">
        <v>0</v>
      </c>
      <c r="CG52" s="403" t="s">
        <v>152</v>
      </c>
      <c r="CH52" s="403">
        <v>0</v>
      </c>
      <c r="CI52" s="403">
        <v>0</v>
      </c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  <c r="CU52" s="258"/>
      <c r="CV52" s="258"/>
      <c r="CW52" s="258"/>
      <c r="CX52" s="258"/>
      <c r="CY52" s="258"/>
      <c r="CZ52" s="258"/>
      <c r="DA52" s="258"/>
      <c r="DB52" s="258"/>
      <c r="DC52" s="270"/>
      <c r="DD52" s="270"/>
    </row>
    <row r="53" spans="1:108" x14ac:dyDescent="0.25">
      <c r="A53" s="280" t="s">
        <v>87</v>
      </c>
      <c r="B53" s="367">
        <v>0</v>
      </c>
      <c r="C53" s="337"/>
      <c r="D53" s="338"/>
      <c r="E53" s="330"/>
      <c r="F53" s="330"/>
      <c r="G53" s="331"/>
      <c r="H53" s="331"/>
      <c r="I53" s="337"/>
      <c r="J53" s="326"/>
      <c r="K53" s="329"/>
      <c r="L53" s="326"/>
      <c r="M53" s="380"/>
      <c r="N53" s="337"/>
      <c r="O53" s="338"/>
      <c r="P53" s="339"/>
      <c r="Q53" s="369">
        <v>0</v>
      </c>
      <c r="R53" s="329"/>
      <c r="S53" s="330"/>
      <c r="T53" s="326"/>
      <c r="U53" s="329"/>
      <c r="V53" s="363"/>
      <c r="W53" s="337"/>
      <c r="X53" s="326"/>
      <c r="Y53" s="363"/>
      <c r="Z53" s="380"/>
      <c r="AA53" s="326"/>
      <c r="AB53" s="380"/>
      <c r="AC53" s="326"/>
      <c r="AD53" s="378"/>
      <c r="AE53" s="323"/>
      <c r="AF53" s="323"/>
      <c r="AG53" s="378"/>
      <c r="AH53" s="323"/>
      <c r="AI53" s="323"/>
      <c r="AJ53" s="385"/>
      <c r="AK53" s="372"/>
      <c r="AL53" s="368"/>
      <c r="AM53" s="386"/>
      <c r="AN53" s="342"/>
      <c r="AO53" s="385"/>
      <c r="AP53" s="380"/>
      <c r="AQ53" s="390"/>
      <c r="AR53" s="395" t="s">
        <v>151</v>
      </c>
      <c r="AS53" s="256"/>
      <c r="AT53" s="256"/>
      <c r="AU53" s="256"/>
      <c r="AV53" s="256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400" t="s">
        <v>152</v>
      </c>
      <c r="BU53" s="400" t="s">
        <v>152</v>
      </c>
      <c r="BV53" s="400" t="s">
        <v>152</v>
      </c>
      <c r="BW53" s="400" t="s">
        <v>152</v>
      </c>
      <c r="BX53" s="400" t="s">
        <v>152</v>
      </c>
      <c r="BY53" s="400" t="s">
        <v>152</v>
      </c>
      <c r="BZ53" s="278" t="s">
        <v>152</v>
      </c>
      <c r="CA53" s="274"/>
      <c r="CB53" s="403">
        <v>0</v>
      </c>
      <c r="CC53" s="403">
        <v>0</v>
      </c>
      <c r="CD53" s="403">
        <v>0</v>
      </c>
      <c r="CE53" s="403">
        <v>0</v>
      </c>
      <c r="CF53" s="403">
        <v>0</v>
      </c>
      <c r="CG53" s="403" t="s">
        <v>152</v>
      </c>
      <c r="CH53" s="403">
        <v>0</v>
      </c>
      <c r="CI53" s="258"/>
      <c r="CJ53" s="258"/>
      <c r="CK53" s="258"/>
      <c r="CL53" s="258"/>
      <c r="CM53" s="258"/>
      <c r="CN53" s="258"/>
      <c r="CO53" s="258"/>
      <c r="CP53" s="258"/>
      <c r="CQ53" s="258"/>
      <c r="CR53" s="258"/>
      <c r="CS53" s="258"/>
      <c r="CT53" s="258"/>
      <c r="CU53" s="258"/>
      <c r="CV53" s="258"/>
      <c r="CW53" s="258"/>
      <c r="CX53" s="258"/>
      <c r="CY53" s="258"/>
      <c r="CZ53" s="258"/>
      <c r="DA53" s="258"/>
      <c r="DB53" s="258"/>
      <c r="DC53" s="270"/>
      <c r="DD53" s="270"/>
    </row>
    <row r="54" spans="1:108" x14ac:dyDescent="0.25">
      <c r="A54" s="280" t="s">
        <v>88</v>
      </c>
      <c r="B54" s="367">
        <v>0</v>
      </c>
      <c r="C54" s="329"/>
      <c r="D54" s="330"/>
      <c r="E54" s="330"/>
      <c r="F54" s="330"/>
      <c r="G54" s="331"/>
      <c r="H54" s="331"/>
      <c r="I54" s="329"/>
      <c r="J54" s="326"/>
      <c r="K54" s="329"/>
      <c r="L54" s="326"/>
      <c r="M54" s="355">
        <v>0</v>
      </c>
      <c r="N54" s="329"/>
      <c r="O54" s="330"/>
      <c r="P54" s="326"/>
      <c r="Q54" s="369">
        <v>0</v>
      </c>
      <c r="R54" s="329"/>
      <c r="S54" s="330"/>
      <c r="T54" s="326"/>
      <c r="U54" s="329"/>
      <c r="V54" s="363"/>
      <c r="W54" s="329"/>
      <c r="X54" s="326"/>
      <c r="Y54" s="363"/>
      <c r="Z54" s="377"/>
      <c r="AA54" s="326"/>
      <c r="AB54" s="377"/>
      <c r="AC54" s="326"/>
      <c r="AD54" s="378"/>
      <c r="AE54" s="323"/>
      <c r="AF54" s="323"/>
      <c r="AG54" s="378"/>
      <c r="AH54" s="323"/>
      <c r="AI54" s="323"/>
      <c r="AJ54" s="385"/>
      <c r="AK54" s="372"/>
      <c r="AL54" s="368"/>
      <c r="AM54" s="386"/>
      <c r="AN54" s="342"/>
      <c r="AO54" s="385"/>
      <c r="AP54" s="389"/>
      <c r="AQ54" s="390"/>
      <c r="AR54" s="395" t="s">
        <v>151</v>
      </c>
      <c r="AS54" s="256"/>
      <c r="AT54" s="256"/>
      <c r="AU54" s="256"/>
      <c r="AV54" s="256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400" t="s">
        <v>152</v>
      </c>
      <c r="BU54" s="400" t="s">
        <v>152</v>
      </c>
      <c r="BV54" s="400" t="s">
        <v>152</v>
      </c>
      <c r="BW54" s="400" t="s">
        <v>152</v>
      </c>
      <c r="BX54" s="400" t="s">
        <v>152</v>
      </c>
      <c r="BY54" s="400" t="s">
        <v>152</v>
      </c>
      <c r="BZ54" s="278" t="s">
        <v>152</v>
      </c>
      <c r="CA54" s="274"/>
      <c r="CB54" s="403">
        <v>0</v>
      </c>
      <c r="CC54" s="403">
        <v>0</v>
      </c>
      <c r="CD54" s="403">
        <v>0</v>
      </c>
      <c r="CE54" s="403">
        <v>0</v>
      </c>
      <c r="CF54" s="403">
        <v>0</v>
      </c>
      <c r="CG54" s="403" t="s">
        <v>152</v>
      </c>
      <c r="CH54" s="403">
        <v>0</v>
      </c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  <c r="CU54" s="258"/>
      <c r="CV54" s="258"/>
      <c r="CW54" s="258"/>
      <c r="CX54" s="258"/>
      <c r="CY54" s="258"/>
      <c r="CZ54" s="258"/>
      <c r="DA54" s="258"/>
      <c r="DB54" s="258"/>
      <c r="DC54" s="270"/>
      <c r="DD54" s="270"/>
    </row>
    <row r="55" spans="1:108" x14ac:dyDescent="0.25">
      <c r="A55" s="280" t="s">
        <v>89</v>
      </c>
      <c r="B55" s="367">
        <v>0</v>
      </c>
      <c r="C55" s="329"/>
      <c r="D55" s="330"/>
      <c r="E55" s="330"/>
      <c r="F55" s="330"/>
      <c r="G55" s="331"/>
      <c r="H55" s="331"/>
      <c r="I55" s="329"/>
      <c r="J55" s="326"/>
      <c r="K55" s="329"/>
      <c r="L55" s="326"/>
      <c r="M55" s="355">
        <v>0</v>
      </c>
      <c r="N55" s="329"/>
      <c r="O55" s="330"/>
      <c r="P55" s="326"/>
      <c r="Q55" s="369">
        <v>0</v>
      </c>
      <c r="R55" s="329"/>
      <c r="S55" s="330"/>
      <c r="T55" s="326"/>
      <c r="U55" s="329"/>
      <c r="V55" s="363"/>
      <c r="W55" s="329"/>
      <c r="X55" s="326"/>
      <c r="Y55" s="363"/>
      <c r="Z55" s="377"/>
      <c r="AA55" s="326"/>
      <c r="AB55" s="377"/>
      <c r="AC55" s="326"/>
      <c r="AD55" s="378"/>
      <c r="AE55" s="323"/>
      <c r="AF55" s="323"/>
      <c r="AG55" s="378"/>
      <c r="AH55" s="323"/>
      <c r="AI55" s="323"/>
      <c r="AJ55" s="385"/>
      <c r="AK55" s="372"/>
      <c r="AL55" s="368"/>
      <c r="AM55" s="386"/>
      <c r="AN55" s="342"/>
      <c r="AO55" s="385"/>
      <c r="AP55" s="389"/>
      <c r="AQ55" s="390"/>
      <c r="AR55" s="395" t="s">
        <v>151</v>
      </c>
      <c r="AS55" s="256"/>
      <c r="AT55" s="256"/>
      <c r="AU55" s="256"/>
      <c r="AV55" s="256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400" t="s">
        <v>152</v>
      </c>
      <c r="BU55" s="400" t="s">
        <v>152</v>
      </c>
      <c r="BV55" s="400" t="s">
        <v>152</v>
      </c>
      <c r="BW55" s="400" t="s">
        <v>152</v>
      </c>
      <c r="BX55" s="400" t="s">
        <v>152</v>
      </c>
      <c r="BY55" s="400" t="s">
        <v>152</v>
      </c>
      <c r="BZ55" s="278" t="s">
        <v>152</v>
      </c>
      <c r="CA55" s="274"/>
      <c r="CB55" s="403">
        <v>0</v>
      </c>
      <c r="CC55" s="403">
        <v>0</v>
      </c>
      <c r="CD55" s="403">
        <v>0</v>
      </c>
      <c r="CE55" s="403">
        <v>0</v>
      </c>
      <c r="CF55" s="403">
        <v>0</v>
      </c>
      <c r="CG55" s="403" t="s">
        <v>152</v>
      </c>
      <c r="CH55" s="403">
        <v>0</v>
      </c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70"/>
      <c r="DD55" s="270"/>
    </row>
    <row r="56" spans="1:108" x14ac:dyDescent="0.25">
      <c r="A56" s="301" t="s">
        <v>90</v>
      </c>
      <c r="B56" s="343">
        <v>0</v>
      </c>
      <c r="C56" s="344"/>
      <c r="D56" s="345"/>
      <c r="E56" s="345"/>
      <c r="F56" s="345"/>
      <c r="G56" s="346"/>
      <c r="H56" s="346"/>
      <c r="I56" s="344"/>
      <c r="J56" s="327"/>
      <c r="K56" s="366"/>
      <c r="L56" s="358"/>
      <c r="M56" s="381">
        <v>0</v>
      </c>
      <c r="N56" s="344"/>
      <c r="O56" s="345"/>
      <c r="P56" s="327"/>
      <c r="Q56" s="370">
        <v>0</v>
      </c>
      <c r="R56" s="344"/>
      <c r="S56" s="345"/>
      <c r="T56" s="327"/>
      <c r="U56" s="344"/>
      <c r="V56" s="364"/>
      <c r="W56" s="332"/>
      <c r="X56" s="333"/>
      <c r="Y56" s="364"/>
      <c r="Z56" s="359"/>
      <c r="AA56" s="333"/>
      <c r="AB56" s="359"/>
      <c r="AC56" s="333"/>
      <c r="AD56" s="378"/>
      <c r="AE56" s="324"/>
      <c r="AF56" s="324"/>
      <c r="AG56" s="378"/>
      <c r="AH56" s="324"/>
      <c r="AI56" s="324"/>
      <c r="AJ56" s="385"/>
      <c r="AK56" s="372"/>
      <c r="AL56" s="368"/>
      <c r="AM56" s="386"/>
      <c r="AN56" s="347"/>
      <c r="AO56" s="385"/>
      <c r="AP56" s="391"/>
      <c r="AQ56" s="392"/>
      <c r="AR56" s="395" t="s">
        <v>151</v>
      </c>
      <c r="AS56" s="256"/>
      <c r="AT56" s="256"/>
      <c r="AU56" s="256"/>
      <c r="AV56" s="256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400" t="s">
        <v>152</v>
      </c>
      <c r="BU56" s="400" t="s">
        <v>152</v>
      </c>
      <c r="BV56" s="400" t="s">
        <v>152</v>
      </c>
      <c r="BW56" s="400" t="s">
        <v>152</v>
      </c>
      <c r="BX56" s="400" t="s">
        <v>152</v>
      </c>
      <c r="BY56" s="400" t="s">
        <v>152</v>
      </c>
      <c r="BZ56" s="278" t="s">
        <v>152</v>
      </c>
      <c r="CA56" s="274"/>
      <c r="CB56" s="403">
        <v>0</v>
      </c>
      <c r="CC56" s="403">
        <v>0</v>
      </c>
      <c r="CD56" s="403">
        <v>0</v>
      </c>
      <c r="CE56" s="403">
        <v>0</v>
      </c>
      <c r="CF56" s="403">
        <v>0</v>
      </c>
      <c r="CG56" s="403" t="s">
        <v>152</v>
      </c>
      <c r="CH56" s="403">
        <v>0</v>
      </c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  <c r="CU56" s="258"/>
      <c r="CV56" s="258"/>
      <c r="CW56" s="258"/>
      <c r="CX56" s="258"/>
      <c r="CY56" s="258"/>
      <c r="CZ56" s="258"/>
      <c r="DA56" s="258"/>
      <c r="DB56" s="258"/>
      <c r="DC56" s="270"/>
      <c r="DD56" s="270"/>
    </row>
    <row r="57" spans="1:108" x14ac:dyDescent="0.25">
      <c r="A57" s="298" t="s">
        <v>40</v>
      </c>
      <c r="B57" s="348">
        <v>0</v>
      </c>
      <c r="C57" s="357">
        <v>0</v>
      </c>
      <c r="D57" s="350">
        <v>0</v>
      </c>
      <c r="E57" s="373">
        <v>0</v>
      </c>
      <c r="F57" s="351">
        <v>0</v>
      </c>
      <c r="G57" s="351">
        <v>0</v>
      </c>
      <c r="H57" s="351">
        <v>0</v>
      </c>
      <c r="I57" s="357">
        <v>0</v>
      </c>
      <c r="J57" s="352">
        <v>0</v>
      </c>
      <c r="K57" s="357">
        <v>0</v>
      </c>
      <c r="L57" s="352">
        <v>0</v>
      </c>
      <c r="M57" s="357">
        <v>0</v>
      </c>
      <c r="N57" s="357">
        <v>0</v>
      </c>
      <c r="O57" s="350">
        <v>0</v>
      </c>
      <c r="P57" s="365">
        <v>0</v>
      </c>
      <c r="Q57" s="349">
        <v>0</v>
      </c>
      <c r="R57" s="357">
        <v>0</v>
      </c>
      <c r="S57" s="350">
        <v>0</v>
      </c>
      <c r="T57" s="352">
        <v>0</v>
      </c>
      <c r="U57" s="349">
        <v>0</v>
      </c>
      <c r="V57" s="365">
        <v>0</v>
      </c>
      <c r="W57" s="357">
        <v>0</v>
      </c>
      <c r="X57" s="352">
        <v>0</v>
      </c>
      <c r="Y57" s="365">
        <v>0</v>
      </c>
      <c r="Z57" s="357">
        <v>0</v>
      </c>
      <c r="AA57" s="352">
        <v>0</v>
      </c>
      <c r="AB57" s="357">
        <v>0</v>
      </c>
      <c r="AC57" s="352">
        <v>0</v>
      </c>
      <c r="AD57" s="382"/>
      <c r="AE57" s="349">
        <v>0</v>
      </c>
      <c r="AF57" s="357">
        <v>0</v>
      </c>
      <c r="AG57" s="382"/>
      <c r="AH57" s="349">
        <v>0</v>
      </c>
      <c r="AI57" s="348">
        <v>0</v>
      </c>
      <c r="AJ57" s="385"/>
      <c r="AK57" s="349">
        <v>0</v>
      </c>
      <c r="AL57" s="348">
        <v>0</v>
      </c>
      <c r="AM57" s="382"/>
      <c r="AN57" s="349">
        <v>0</v>
      </c>
      <c r="AO57" s="382"/>
      <c r="AP57" s="373">
        <v>0</v>
      </c>
      <c r="AQ57" s="352">
        <v>0</v>
      </c>
      <c r="AR57" s="395" t="s">
        <v>151</v>
      </c>
      <c r="AS57" s="256"/>
      <c r="AT57" s="256"/>
      <c r="AU57" s="256"/>
      <c r="AV57" s="256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400" t="s">
        <v>152</v>
      </c>
      <c r="BU57" s="400" t="s">
        <v>152</v>
      </c>
      <c r="BV57" s="400" t="s">
        <v>152</v>
      </c>
      <c r="BW57" s="400" t="s">
        <v>152</v>
      </c>
      <c r="BX57" s="400" t="s">
        <v>152</v>
      </c>
      <c r="BY57" s="400" t="s">
        <v>152</v>
      </c>
      <c r="BZ57" s="278" t="s">
        <v>152</v>
      </c>
      <c r="CA57" s="274"/>
      <c r="CB57" s="403">
        <v>0</v>
      </c>
      <c r="CC57" s="403">
        <v>0</v>
      </c>
      <c r="CD57" s="403">
        <v>0</v>
      </c>
      <c r="CE57" s="403">
        <v>0</v>
      </c>
      <c r="CF57" s="403">
        <v>0</v>
      </c>
      <c r="CG57" s="403" t="s">
        <v>152</v>
      </c>
      <c r="CH57" s="403">
        <v>0</v>
      </c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70"/>
      <c r="DD57" s="270"/>
    </row>
    <row r="58" spans="1:108" x14ac:dyDescent="0.25">
      <c r="A58" s="302" t="s">
        <v>91</v>
      </c>
      <c r="B58" s="302"/>
      <c r="C58" s="302"/>
      <c r="D58" s="302"/>
      <c r="E58" s="302"/>
      <c r="F58" s="302"/>
      <c r="G58" s="302"/>
      <c r="H58" s="302"/>
      <c r="I58" s="302"/>
      <c r="J58" s="277"/>
      <c r="K58" s="277"/>
      <c r="L58" s="277"/>
      <c r="M58" s="264"/>
      <c r="N58" s="264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64"/>
      <c r="AD58" s="256"/>
      <c r="AE58" s="256"/>
      <c r="AF58" s="264"/>
      <c r="AG58" s="256"/>
      <c r="AH58" s="256"/>
      <c r="AI58" s="264"/>
      <c r="AJ58" s="256"/>
      <c r="AK58" s="256"/>
      <c r="AL58" s="264"/>
      <c r="AM58" s="264"/>
      <c r="AN58" s="264"/>
      <c r="AO58" s="256"/>
      <c r="AP58" s="256"/>
      <c r="AQ58" s="256"/>
      <c r="AR58" s="256"/>
      <c r="AS58" s="256"/>
      <c r="AT58" s="256"/>
      <c r="AU58" s="256"/>
      <c r="AV58" s="256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70"/>
      <c r="DD58" s="270"/>
    </row>
    <row r="59" spans="1:108" x14ac:dyDescent="0.2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64"/>
      <c r="AB59" s="256"/>
      <c r="AC59" s="256"/>
      <c r="AD59" s="264"/>
      <c r="AE59" s="256"/>
      <c r="AF59" s="256"/>
      <c r="AG59" s="264"/>
      <c r="AH59" s="256"/>
      <c r="AI59" s="256"/>
      <c r="AJ59" s="264"/>
      <c r="AK59" s="256"/>
      <c r="AL59" s="256"/>
      <c r="AM59" s="256"/>
      <c r="AN59" s="256"/>
      <c r="AO59" s="256"/>
      <c r="AP59" s="256"/>
      <c r="AQ59" s="256"/>
      <c r="AR59" s="261"/>
      <c r="AS59" s="256"/>
      <c r="AT59" s="256"/>
      <c r="AU59" s="256"/>
      <c r="AV59" s="256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8"/>
      <c r="CH59" s="258"/>
      <c r="CI59" s="258"/>
      <c r="CJ59" s="258"/>
      <c r="CK59" s="258"/>
      <c r="CL59" s="258"/>
      <c r="CM59" s="258"/>
      <c r="CN59" s="258"/>
      <c r="CO59" s="258"/>
      <c r="CP59" s="258"/>
      <c r="CQ59" s="258"/>
      <c r="CR59" s="258"/>
      <c r="CS59" s="258"/>
      <c r="CT59" s="258"/>
      <c r="CU59" s="258"/>
      <c r="CV59" s="258"/>
      <c r="CW59" s="258"/>
      <c r="CX59" s="258"/>
      <c r="CY59" s="258"/>
      <c r="CZ59" s="258"/>
      <c r="DA59" s="258"/>
      <c r="DB59" s="258"/>
      <c r="DC59" s="270"/>
      <c r="DD59" s="270"/>
    </row>
    <row r="60" spans="1:108" x14ac:dyDescent="0.25">
      <c r="A60" s="1528"/>
      <c r="B60" s="1513"/>
      <c r="C60" s="269" t="s">
        <v>97</v>
      </c>
      <c r="D60" s="269" t="s">
        <v>30</v>
      </c>
      <c r="E60" s="269" t="s">
        <v>31</v>
      </c>
      <c r="F60" s="269" t="s">
        <v>32</v>
      </c>
      <c r="G60" s="269" t="s">
        <v>33</v>
      </c>
      <c r="H60" s="269" t="s">
        <v>34</v>
      </c>
      <c r="I60" s="269" t="s">
        <v>98</v>
      </c>
      <c r="J60" s="269" t="s">
        <v>39</v>
      </c>
      <c r="K60" s="1529"/>
      <c r="L60" s="1529"/>
      <c r="M60" s="261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60"/>
      <c r="AB60" s="256"/>
      <c r="AC60" s="256"/>
      <c r="AD60" s="264"/>
      <c r="AE60" s="256"/>
      <c r="AF60" s="256"/>
      <c r="AG60" s="264"/>
      <c r="AH60" s="256"/>
      <c r="AI60" s="256"/>
      <c r="AJ60" s="264"/>
      <c r="AK60" s="256"/>
      <c r="AL60" s="256"/>
      <c r="AM60" s="256"/>
      <c r="AN60" s="256"/>
      <c r="AO60" s="261"/>
      <c r="AP60" s="261"/>
      <c r="AQ60" s="261"/>
      <c r="AR60" s="261"/>
      <c r="AS60" s="256"/>
      <c r="AT60" s="256"/>
      <c r="AU60" s="256"/>
      <c r="AV60" s="256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58"/>
      <c r="DA60" s="258"/>
      <c r="DB60" s="258"/>
      <c r="DC60" s="270"/>
      <c r="DD60" s="270"/>
    </row>
    <row r="61" spans="1:108" x14ac:dyDescent="0.25">
      <c r="A61" s="304" t="s">
        <v>99</v>
      </c>
      <c r="B61" s="375">
        <v>0</v>
      </c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95" t="s">
        <v>151</v>
      </c>
      <c r="N61" s="256"/>
      <c r="O61" s="261"/>
      <c r="P61" s="256"/>
      <c r="Q61" s="261"/>
      <c r="R61" s="261"/>
      <c r="S61" s="261"/>
      <c r="T61" s="261"/>
      <c r="U61" s="261"/>
      <c r="V61" s="261"/>
      <c r="W61" s="261"/>
      <c r="X61" s="261"/>
      <c r="Y61" s="265"/>
      <c r="Z61" s="256"/>
      <c r="AA61" s="256"/>
      <c r="AB61" s="256"/>
      <c r="AC61" s="260"/>
      <c r="AD61" s="260"/>
      <c r="AE61" s="261"/>
      <c r="AF61" s="261"/>
      <c r="AG61" s="260"/>
      <c r="AH61" s="268"/>
      <c r="AI61" s="261"/>
      <c r="AJ61" s="260"/>
      <c r="AK61" s="268"/>
      <c r="AL61" s="261"/>
      <c r="AM61" s="261"/>
      <c r="AN61" s="261"/>
      <c r="AO61" s="260"/>
      <c r="AP61" s="261"/>
      <c r="AQ61" s="261"/>
      <c r="AR61" s="261"/>
      <c r="AS61" s="261"/>
      <c r="AT61" s="261"/>
      <c r="AU61" s="261"/>
      <c r="AV61" s="256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400" t="s">
        <v>152</v>
      </c>
      <c r="BU61" s="400" t="s">
        <v>152</v>
      </c>
      <c r="BV61" s="400" t="s">
        <v>152</v>
      </c>
      <c r="BW61" s="256"/>
      <c r="BX61" s="256"/>
      <c r="BY61" s="256"/>
      <c r="BZ61" s="256"/>
      <c r="CA61" s="256"/>
      <c r="CB61" s="318">
        <v>0</v>
      </c>
      <c r="CC61" s="318">
        <v>0</v>
      </c>
      <c r="CD61" s="318" t="s">
        <v>152</v>
      </c>
      <c r="CE61" s="256"/>
      <c r="CF61" s="256"/>
      <c r="CG61" s="258"/>
      <c r="CH61" s="258"/>
      <c r="CI61" s="258"/>
      <c r="CJ61" s="258"/>
      <c r="CK61" s="258"/>
      <c r="CL61" s="258"/>
      <c r="CM61" s="258"/>
      <c r="CN61" s="258"/>
      <c r="CO61" s="258"/>
      <c r="CP61" s="258"/>
      <c r="CQ61" s="258"/>
      <c r="CR61" s="258"/>
      <c r="CS61" s="258"/>
      <c r="CT61" s="258"/>
      <c r="CU61" s="258"/>
      <c r="CV61" s="258"/>
      <c r="CW61" s="258"/>
      <c r="CX61" s="258"/>
      <c r="CY61" s="258"/>
      <c r="CZ61" s="258"/>
      <c r="DA61" s="258"/>
      <c r="DB61" s="258"/>
      <c r="DC61" s="270"/>
      <c r="DD61" s="270"/>
    </row>
    <row r="62" spans="1:108" x14ac:dyDescent="0.25">
      <c r="A62" s="305" t="s">
        <v>100</v>
      </c>
      <c r="B62" s="335">
        <v>0</v>
      </c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95" t="s">
        <v>151</v>
      </c>
      <c r="N62" s="256"/>
      <c r="O62" s="261"/>
      <c r="P62" s="256"/>
      <c r="Q62" s="261"/>
      <c r="R62" s="261"/>
      <c r="S62" s="261"/>
      <c r="T62" s="261"/>
      <c r="U62" s="261"/>
      <c r="V62" s="261"/>
      <c r="W62" s="261"/>
      <c r="X62" s="261"/>
      <c r="Y62" s="265"/>
      <c r="Z62" s="256"/>
      <c r="AA62" s="256"/>
      <c r="AB62" s="256"/>
      <c r="AC62" s="260"/>
      <c r="AD62" s="260"/>
      <c r="AE62" s="261"/>
      <c r="AF62" s="261"/>
      <c r="AG62" s="260"/>
      <c r="AH62" s="268"/>
      <c r="AI62" s="261"/>
      <c r="AJ62" s="260"/>
      <c r="AK62" s="268"/>
      <c r="AL62" s="261"/>
      <c r="AM62" s="261"/>
      <c r="AN62" s="261"/>
      <c r="AO62" s="260"/>
      <c r="AP62" s="261"/>
      <c r="AQ62" s="261"/>
      <c r="AR62" s="261"/>
      <c r="AS62" s="261"/>
      <c r="AT62" s="261"/>
      <c r="AU62" s="261"/>
      <c r="AV62" s="256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400" t="s">
        <v>152</v>
      </c>
      <c r="BU62" s="400" t="s">
        <v>152</v>
      </c>
      <c r="BV62" s="400" t="s">
        <v>152</v>
      </c>
      <c r="BW62" s="256"/>
      <c r="BX62" s="256"/>
      <c r="BY62" s="256"/>
      <c r="BZ62" s="256"/>
      <c r="CA62" s="256"/>
      <c r="CB62" s="318">
        <v>0</v>
      </c>
      <c r="CC62" s="318">
        <v>0</v>
      </c>
      <c r="CD62" s="318" t="s">
        <v>152</v>
      </c>
      <c r="CE62" s="256"/>
      <c r="CF62" s="256"/>
      <c r="CG62" s="258"/>
      <c r="CH62" s="258"/>
      <c r="CI62" s="258"/>
      <c r="CJ62" s="258"/>
      <c r="CK62" s="258"/>
      <c r="CL62" s="258"/>
      <c r="CM62" s="258"/>
      <c r="CN62" s="258"/>
      <c r="CO62" s="258"/>
      <c r="CP62" s="258"/>
      <c r="CQ62" s="258"/>
      <c r="CR62" s="258"/>
      <c r="CS62" s="258"/>
      <c r="CT62" s="258"/>
      <c r="CU62" s="258"/>
      <c r="CV62" s="258"/>
      <c r="CW62" s="258"/>
      <c r="CX62" s="258"/>
      <c r="CY62" s="258"/>
      <c r="CZ62" s="258"/>
      <c r="DA62" s="258"/>
      <c r="DB62" s="258"/>
      <c r="DC62" s="270"/>
      <c r="DD62" s="270"/>
    </row>
    <row r="63" spans="1:108" x14ac:dyDescent="0.25">
      <c r="A63" s="305" t="s">
        <v>101</v>
      </c>
      <c r="B63" s="335">
        <v>0</v>
      </c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95" t="s">
        <v>151</v>
      </c>
      <c r="N63" s="256"/>
      <c r="O63" s="261"/>
      <c r="P63" s="256"/>
      <c r="Q63" s="261"/>
      <c r="R63" s="261"/>
      <c r="S63" s="261"/>
      <c r="T63" s="261"/>
      <c r="U63" s="261"/>
      <c r="V63" s="261"/>
      <c r="W63" s="261"/>
      <c r="X63" s="261"/>
      <c r="Y63" s="265"/>
      <c r="Z63" s="256"/>
      <c r="AA63" s="256"/>
      <c r="AB63" s="256"/>
      <c r="AC63" s="260"/>
      <c r="AD63" s="260"/>
      <c r="AE63" s="261"/>
      <c r="AF63" s="261"/>
      <c r="AG63" s="260"/>
      <c r="AH63" s="268"/>
      <c r="AI63" s="261"/>
      <c r="AJ63" s="260"/>
      <c r="AK63" s="268"/>
      <c r="AL63" s="261"/>
      <c r="AM63" s="261"/>
      <c r="AN63" s="261"/>
      <c r="AO63" s="260"/>
      <c r="AP63" s="261"/>
      <c r="AQ63" s="261"/>
      <c r="AR63" s="261"/>
      <c r="AS63" s="261"/>
      <c r="AT63" s="261"/>
      <c r="AU63" s="261"/>
      <c r="AV63" s="256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400" t="s">
        <v>152</v>
      </c>
      <c r="BU63" s="400" t="s">
        <v>152</v>
      </c>
      <c r="BV63" s="400" t="s">
        <v>152</v>
      </c>
      <c r="BW63" s="256"/>
      <c r="BX63" s="256"/>
      <c r="BY63" s="256"/>
      <c r="BZ63" s="256"/>
      <c r="CA63" s="256"/>
      <c r="CB63" s="318">
        <v>0</v>
      </c>
      <c r="CC63" s="318">
        <v>0</v>
      </c>
      <c r="CD63" s="318" t="s">
        <v>152</v>
      </c>
      <c r="CE63" s="256"/>
      <c r="CF63" s="256"/>
      <c r="CG63" s="258"/>
      <c r="CH63" s="258"/>
      <c r="CI63" s="258"/>
      <c r="CJ63" s="258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  <c r="CU63" s="258"/>
      <c r="CV63" s="258"/>
      <c r="CW63" s="258"/>
      <c r="CX63" s="258"/>
      <c r="CY63" s="258"/>
      <c r="CZ63" s="258"/>
      <c r="DA63" s="258"/>
      <c r="DB63" s="258"/>
      <c r="DC63" s="270"/>
      <c r="DD63" s="270"/>
    </row>
    <row r="64" spans="1:108" x14ac:dyDescent="0.25">
      <c r="A64" s="281" t="s">
        <v>102</v>
      </c>
      <c r="B64" s="355">
        <v>0</v>
      </c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95" t="s">
        <v>151</v>
      </c>
      <c r="N64" s="256"/>
      <c r="O64" s="261"/>
      <c r="P64" s="256"/>
      <c r="Q64" s="261"/>
      <c r="R64" s="261"/>
      <c r="S64" s="261"/>
      <c r="T64" s="261"/>
      <c r="U64" s="261"/>
      <c r="V64" s="261"/>
      <c r="W64" s="261"/>
      <c r="X64" s="261"/>
      <c r="Y64" s="265"/>
      <c r="Z64" s="256"/>
      <c r="AA64" s="256"/>
      <c r="AB64" s="256"/>
      <c r="AC64" s="260"/>
      <c r="AD64" s="260"/>
      <c r="AE64" s="261"/>
      <c r="AF64" s="261"/>
      <c r="AG64" s="260"/>
      <c r="AH64" s="268"/>
      <c r="AI64" s="261"/>
      <c r="AJ64" s="260"/>
      <c r="AK64" s="268"/>
      <c r="AL64" s="261"/>
      <c r="AM64" s="261"/>
      <c r="AN64" s="261"/>
      <c r="AO64" s="260"/>
      <c r="AP64" s="261"/>
      <c r="AQ64" s="261"/>
      <c r="AR64" s="261"/>
      <c r="AS64" s="261"/>
      <c r="AT64" s="261"/>
      <c r="AU64" s="261"/>
      <c r="AV64" s="256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400" t="s">
        <v>152</v>
      </c>
      <c r="BU64" s="400" t="s">
        <v>152</v>
      </c>
      <c r="BV64" s="400" t="s">
        <v>152</v>
      </c>
      <c r="BW64" s="256"/>
      <c r="BX64" s="256"/>
      <c r="BY64" s="256"/>
      <c r="BZ64" s="256"/>
      <c r="CA64" s="256"/>
      <c r="CB64" s="318">
        <v>0</v>
      </c>
      <c r="CC64" s="318">
        <v>0</v>
      </c>
      <c r="CD64" s="318" t="s">
        <v>152</v>
      </c>
      <c r="CE64" s="256"/>
      <c r="CF64" s="256"/>
      <c r="CG64" s="258"/>
      <c r="CH64" s="258"/>
      <c r="CI64" s="258"/>
      <c r="CJ64" s="258"/>
      <c r="CK64" s="258"/>
      <c r="CL64" s="258"/>
      <c r="CM64" s="258"/>
      <c r="CN64" s="258"/>
      <c r="CO64" s="258"/>
      <c r="CP64" s="258"/>
      <c r="CQ64" s="258"/>
      <c r="CR64" s="258"/>
      <c r="CS64" s="258"/>
      <c r="CT64" s="258"/>
      <c r="CU64" s="258"/>
      <c r="CV64" s="258"/>
      <c r="CW64" s="258"/>
      <c r="CX64" s="258"/>
      <c r="CY64" s="258"/>
      <c r="CZ64" s="258"/>
      <c r="DA64" s="258"/>
      <c r="DB64" s="258"/>
      <c r="DC64" s="270"/>
      <c r="DD64" s="270"/>
    </row>
    <row r="65" spans="1:108" x14ac:dyDescent="0.25">
      <c r="A65" s="281" t="s">
        <v>103</v>
      </c>
      <c r="B65" s="335">
        <v>0</v>
      </c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95" t="s">
        <v>151</v>
      </c>
      <c r="N65" s="256"/>
      <c r="O65" s="261"/>
      <c r="P65" s="256"/>
      <c r="Q65" s="261"/>
      <c r="R65" s="261"/>
      <c r="S65" s="261"/>
      <c r="T65" s="261"/>
      <c r="U65" s="261"/>
      <c r="V65" s="261"/>
      <c r="W65" s="261"/>
      <c r="X65" s="261"/>
      <c r="Y65" s="265"/>
      <c r="Z65" s="256"/>
      <c r="AA65" s="256"/>
      <c r="AB65" s="256"/>
      <c r="AC65" s="260"/>
      <c r="AD65" s="260"/>
      <c r="AE65" s="261"/>
      <c r="AF65" s="261"/>
      <c r="AG65" s="260"/>
      <c r="AH65" s="268"/>
      <c r="AI65" s="261"/>
      <c r="AJ65" s="260"/>
      <c r="AK65" s="268"/>
      <c r="AL65" s="261"/>
      <c r="AM65" s="261"/>
      <c r="AN65" s="261"/>
      <c r="AO65" s="260"/>
      <c r="AP65" s="261"/>
      <c r="AQ65" s="261"/>
      <c r="AR65" s="261"/>
      <c r="AS65" s="261"/>
      <c r="AT65" s="261"/>
      <c r="AU65" s="261"/>
      <c r="AV65" s="256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400" t="s">
        <v>152</v>
      </c>
      <c r="BU65" s="400" t="s">
        <v>152</v>
      </c>
      <c r="BV65" s="400" t="s">
        <v>152</v>
      </c>
      <c r="BW65" s="256"/>
      <c r="BX65" s="256"/>
      <c r="BY65" s="256"/>
      <c r="BZ65" s="256"/>
      <c r="CA65" s="256"/>
      <c r="CB65" s="318">
        <v>0</v>
      </c>
      <c r="CC65" s="318">
        <v>0</v>
      </c>
      <c r="CD65" s="318" t="s">
        <v>152</v>
      </c>
      <c r="CE65" s="256"/>
      <c r="CF65" s="256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258"/>
      <c r="DC65" s="270"/>
      <c r="DD65" s="270"/>
    </row>
    <row r="66" spans="1:108" x14ac:dyDescent="0.25">
      <c r="A66" s="267" t="s">
        <v>104</v>
      </c>
      <c r="B66" s="355">
        <v>0</v>
      </c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95" t="s">
        <v>151</v>
      </c>
      <c r="N66" s="256"/>
      <c r="O66" s="261"/>
      <c r="P66" s="256"/>
      <c r="Q66" s="261"/>
      <c r="R66" s="261"/>
      <c r="S66" s="261"/>
      <c r="T66" s="261"/>
      <c r="U66" s="261"/>
      <c r="V66" s="261"/>
      <c r="W66" s="261"/>
      <c r="X66" s="261"/>
      <c r="Y66" s="265"/>
      <c r="Z66" s="256"/>
      <c r="AA66" s="256"/>
      <c r="AB66" s="256"/>
      <c r="AC66" s="260"/>
      <c r="AD66" s="260"/>
      <c r="AE66" s="261"/>
      <c r="AF66" s="261"/>
      <c r="AG66" s="260"/>
      <c r="AH66" s="268"/>
      <c r="AI66" s="261"/>
      <c r="AJ66" s="260"/>
      <c r="AK66" s="268"/>
      <c r="AL66" s="261"/>
      <c r="AM66" s="261"/>
      <c r="AN66" s="261"/>
      <c r="AO66" s="260"/>
      <c r="AP66" s="261"/>
      <c r="AQ66" s="261"/>
      <c r="AR66" s="261"/>
      <c r="AS66" s="261"/>
      <c r="AT66" s="261"/>
      <c r="AU66" s="261"/>
      <c r="AV66" s="256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400" t="s">
        <v>152</v>
      </c>
      <c r="BU66" s="400" t="s">
        <v>152</v>
      </c>
      <c r="BV66" s="400" t="s">
        <v>152</v>
      </c>
      <c r="BW66" s="256"/>
      <c r="BX66" s="256"/>
      <c r="BY66" s="256"/>
      <c r="BZ66" s="256"/>
      <c r="CA66" s="256"/>
      <c r="CB66" s="318">
        <v>0</v>
      </c>
      <c r="CC66" s="318">
        <v>0</v>
      </c>
      <c r="CD66" s="318" t="s">
        <v>152</v>
      </c>
      <c r="CE66" s="256"/>
      <c r="CF66" s="256"/>
      <c r="CG66" s="258"/>
      <c r="CH66" s="258"/>
      <c r="CI66" s="258"/>
      <c r="CJ66" s="258"/>
      <c r="CK66" s="258"/>
      <c r="CL66" s="258"/>
      <c r="CM66" s="258"/>
      <c r="CN66" s="258"/>
      <c r="CO66" s="258"/>
      <c r="CP66" s="258"/>
      <c r="CQ66" s="258"/>
      <c r="CR66" s="258"/>
      <c r="CS66" s="258"/>
      <c r="CT66" s="258"/>
      <c r="CU66" s="258"/>
      <c r="CV66" s="258"/>
      <c r="CW66" s="258"/>
      <c r="CX66" s="258"/>
      <c r="CY66" s="258"/>
      <c r="CZ66" s="258"/>
      <c r="DA66" s="258"/>
      <c r="DB66" s="258"/>
      <c r="DC66" s="270"/>
      <c r="DD66" s="270"/>
    </row>
    <row r="67" spans="1:108" x14ac:dyDescent="0.25">
      <c r="A67" s="281" t="s">
        <v>105</v>
      </c>
      <c r="B67" s="355">
        <v>0</v>
      </c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95" t="s">
        <v>151</v>
      </c>
      <c r="N67" s="256"/>
      <c r="O67" s="261"/>
      <c r="P67" s="256"/>
      <c r="Q67" s="261"/>
      <c r="R67" s="261"/>
      <c r="S67" s="261"/>
      <c r="T67" s="261"/>
      <c r="U67" s="261"/>
      <c r="V67" s="261"/>
      <c r="W67" s="261"/>
      <c r="X67" s="261"/>
      <c r="Y67" s="265"/>
      <c r="Z67" s="256"/>
      <c r="AA67" s="256"/>
      <c r="AB67" s="256"/>
      <c r="AC67" s="260"/>
      <c r="AD67" s="260"/>
      <c r="AE67" s="261"/>
      <c r="AF67" s="261"/>
      <c r="AG67" s="260"/>
      <c r="AH67" s="268"/>
      <c r="AI67" s="261"/>
      <c r="AJ67" s="260"/>
      <c r="AK67" s="268"/>
      <c r="AL67" s="261"/>
      <c r="AM67" s="261"/>
      <c r="AN67" s="261"/>
      <c r="AO67" s="260"/>
      <c r="AP67" s="261"/>
      <c r="AQ67" s="261"/>
      <c r="AR67" s="261"/>
      <c r="AS67" s="261"/>
      <c r="AT67" s="261"/>
      <c r="AU67" s="261"/>
      <c r="AV67" s="256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400" t="s">
        <v>152</v>
      </c>
      <c r="BU67" s="400" t="s">
        <v>152</v>
      </c>
      <c r="BV67" s="400" t="s">
        <v>152</v>
      </c>
      <c r="BW67" s="256"/>
      <c r="BX67" s="256"/>
      <c r="BY67" s="256"/>
      <c r="BZ67" s="256"/>
      <c r="CA67" s="256"/>
      <c r="CB67" s="318">
        <v>0</v>
      </c>
      <c r="CC67" s="318">
        <v>0</v>
      </c>
      <c r="CD67" s="318" t="s">
        <v>152</v>
      </c>
      <c r="CE67" s="256"/>
      <c r="CF67" s="256"/>
      <c r="CG67" s="258"/>
      <c r="CH67" s="258"/>
      <c r="CI67" s="258"/>
      <c r="CJ67" s="258"/>
      <c r="CK67" s="258"/>
      <c r="CL67" s="258"/>
      <c r="CM67" s="258"/>
      <c r="CN67" s="258"/>
      <c r="CO67" s="258"/>
      <c r="CP67" s="258"/>
      <c r="CQ67" s="258"/>
      <c r="CR67" s="258"/>
      <c r="CS67" s="258"/>
      <c r="CT67" s="258"/>
      <c r="CU67" s="258"/>
      <c r="CV67" s="258"/>
      <c r="CW67" s="258"/>
      <c r="CX67" s="258"/>
      <c r="CY67" s="258"/>
      <c r="CZ67" s="258"/>
      <c r="DA67" s="258"/>
      <c r="DB67" s="258"/>
      <c r="DC67" s="270"/>
      <c r="DD67" s="270"/>
    </row>
    <row r="68" spans="1:108" x14ac:dyDescent="0.25">
      <c r="A68" s="306" t="s">
        <v>106</v>
      </c>
      <c r="B68" s="355">
        <v>0</v>
      </c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95" t="s">
        <v>151</v>
      </c>
      <c r="N68" s="256"/>
      <c r="O68" s="261"/>
      <c r="P68" s="256"/>
      <c r="Q68" s="261"/>
      <c r="R68" s="261"/>
      <c r="S68" s="261"/>
      <c r="T68" s="261"/>
      <c r="U68" s="261"/>
      <c r="V68" s="261"/>
      <c r="W68" s="261"/>
      <c r="X68" s="261"/>
      <c r="Y68" s="265"/>
      <c r="Z68" s="256"/>
      <c r="AA68" s="256"/>
      <c r="AB68" s="256"/>
      <c r="AC68" s="260"/>
      <c r="AD68" s="260"/>
      <c r="AE68" s="261"/>
      <c r="AF68" s="261"/>
      <c r="AG68" s="260"/>
      <c r="AH68" s="268"/>
      <c r="AI68" s="261"/>
      <c r="AJ68" s="260"/>
      <c r="AK68" s="268"/>
      <c r="AL68" s="261"/>
      <c r="AM68" s="261"/>
      <c r="AN68" s="261"/>
      <c r="AO68" s="260"/>
      <c r="AP68" s="261"/>
      <c r="AQ68" s="261"/>
      <c r="AR68" s="261"/>
      <c r="AS68" s="261"/>
      <c r="AT68" s="261"/>
      <c r="AU68" s="261"/>
      <c r="AV68" s="256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400" t="s">
        <v>152</v>
      </c>
      <c r="BU68" s="400" t="s">
        <v>152</v>
      </c>
      <c r="BV68" s="400" t="s">
        <v>152</v>
      </c>
      <c r="BW68" s="256"/>
      <c r="BX68" s="256"/>
      <c r="BY68" s="256"/>
      <c r="BZ68" s="256"/>
      <c r="CA68" s="256"/>
      <c r="CB68" s="318">
        <v>0</v>
      </c>
      <c r="CC68" s="318">
        <v>0</v>
      </c>
      <c r="CD68" s="318" t="s">
        <v>152</v>
      </c>
      <c r="CE68" s="256"/>
      <c r="CF68" s="256"/>
      <c r="CG68" s="258"/>
      <c r="CH68" s="258"/>
      <c r="CI68" s="258"/>
      <c r="CJ68" s="258"/>
      <c r="CK68" s="258"/>
      <c r="CL68" s="258"/>
      <c r="CM68" s="258"/>
      <c r="CN68" s="258"/>
      <c r="CO68" s="258"/>
      <c r="CP68" s="258"/>
      <c r="CQ68" s="258"/>
      <c r="CR68" s="258"/>
      <c r="CS68" s="258"/>
      <c r="CT68" s="258"/>
      <c r="CU68" s="258"/>
      <c r="CV68" s="258"/>
      <c r="CW68" s="258"/>
      <c r="CX68" s="258"/>
      <c r="CY68" s="258"/>
      <c r="CZ68" s="258"/>
      <c r="DA68" s="258"/>
      <c r="DB68" s="258"/>
      <c r="DC68" s="270"/>
      <c r="DD68" s="270"/>
    </row>
    <row r="69" spans="1:108" x14ac:dyDescent="0.25">
      <c r="A69" s="307" t="s">
        <v>107</v>
      </c>
      <c r="B69" s="336">
        <v>0</v>
      </c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95" t="s">
        <v>151</v>
      </c>
      <c r="N69" s="256"/>
      <c r="O69" s="261"/>
      <c r="P69" s="256"/>
      <c r="Q69" s="261"/>
      <c r="R69" s="261"/>
      <c r="S69" s="261"/>
      <c r="T69" s="261"/>
      <c r="U69" s="261"/>
      <c r="V69" s="261"/>
      <c r="W69" s="261"/>
      <c r="X69" s="261"/>
      <c r="Y69" s="265"/>
      <c r="Z69" s="256"/>
      <c r="AA69" s="256"/>
      <c r="AB69" s="256"/>
      <c r="AC69" s="260"/>
      <c r="AD69" s="260"/>
      <c r="AE69" s="261"/>
      <c r="AF69" s="261"/>
      <c r="AG69" s="260"/>
      <c r="AH69" s="268"/>
      <c r="AI69" s="261"/>
      <c r="AJ69" s="260"/>
      <c r="AK69" s="268"/>
      <c r="AL69" s="261"/>
      <c r="AM69" s="261"/>
      <c r="AN69" s="261"/>
      <c r="AO69" s="260"/>
      <c r="AP69" s="261"/>
      <c r="AQ69" s="261"/>
      <c r="AR69" s="261"/>
      <c r="AS69" s="261"/>
      <c r="AT69" s="261"/>
      <c r="AU69" s="261"/>
      <c r="AV69" s="256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400" t="s">
        <v>152</v>
      </c>
      <c r="BU69" s="400" t="s">
        <v>152</v>
      </c>
      <c r="BV69" s="400" t="s">
        <v>152</v>
      </c>
      <c r="BW69" s="256"/>
      <c r="BX69" s="256"/>
      <c r="BY69" s="256"/>
      <c r="BZ69" s="256"/>
      <c r="CA69" s="256"/>
      <c r="CB69" s="318">
        <v>0</v>
      </c>
      <c r="CC69" s="318">
        <v>0</v>
      </c>
      <c r="CD69" s="318" t="s">
        <v>152</v>
      </c>
      <c r="CE69" s="256"/>
      <c r="CF69" s="256"/>
      <c r="CG69" s="258"/>
      <c r="CH69" s="258"/>
      <c r="CI69" s="258"/>
      <c r="CJ69" s="258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  <c r="CU69" s="258"/>
      <c r="CV69" s="258"/>
      <c r="CW69" s="258"/>
      <c r="CX69" s="258"/>
      <c r="CY69" s="258"/>
      <c r="CZ69" s="258"/>
      <c r="DA69" s="258"/>
      <c r="DB69" s="258"/>
      <c r="DC69" s="270"/>
      <c r="DD69" s="270"/>
    </row>
    <row r="70" spans="1:108" x14ac:dyDescent="0.25">
      <c r="A70" s="308" t="s">
        <v>40</v>
      </c>
      <c r="B70" s="374">
        <v>0</v>
      </c>
      <c r="C70" s="374">
        <v>0</v>
      </c>
      <c r="D70" s="374">
        <v>0</v>
      </c>
      <c r="E70" s="374">
        <v>0</v>
      </c>
      <c r="F70" s="374">
        <v>0</v>
      </c>
      <c r="G70" s="374">
        <v>0</v>
      </c>
      <c r="H70" s="374">
        <v>0</v>
      </c>
      <c r="I70" s="374">
        <v>0</v>
      </c>
      <c r="J70" s="374">
        <v>0</v>
      </c>
      <c r="K70" s="374">
        <v>0</v>
      </c>
      <c r="L70" s="374">
        <v>0</v>
      </c>
      <c r="M70" s="395" t="s">
        <v>151</v>
      </c>
      <c r="N70" s="256"/>
      <c r="O70" s="261"/>
      <c r="P70" s="256"/>
      <c r="Q70" s="261"/>
      <c r="R70" s="261"/>
      <c r="S70" s="261"/>
      <c r="T70" s="261"/>
      <c r="U70" s="261"/>
      <c r="V70" s="261"/>
      <c r="W70" s="261"/>
      <c r="X70" s="261"/>
      <c r="Y70" s="265"/>
      <c r="Z70" s="256"/>
      <c r="AA70" s="256"/>
      <c r="AB70" s="256"/>
      <c r="AC70" s="260"/>
      <c r="AD70" s="260"/>
      <c r="AE70" s="261"/>
      <c r="AF70" s="261"/>
      <c r="AG70" s="260"/>
      <c r="AH70" s="268"/>
      <c r="AI70" s="261"/>
      <c r="AJ70" s="260"/>
      <c r="AK70" s="268"/>
      <c r="AL70" s="261"/>
      <c r="AM70" s="261"/>
      <c r="AN70" s="261"/>
      <c r="AO70" s="260"/>
      <c r="AP70" s="261"/>
      <c r="AQ70" s="261"/>
      <c r="AR70" s="261"/>
      <c r="AS70" s="261"/>
      <c r="AT70" s="261"/>
      <c r="AU70" s="261"/>
      <c r="AV70" s="256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400" t="s">
        <v>152</v>
      </c>
      <c r="BU70" s="400" t="s">
        <v>152</v>
      </c>
      <c r="BV70" s="400" t="s">
        <v>152</v>
      </c>
      <c r="BW70" s="256"/>
      <c r="BX70" s="256"/>
      <c r="BY70" s="256"/>
      <c r="BZ70" s="256"/>
      <c r="CA70" s="256"/>
      <c r="CB70" s="318">
        <v>0</v>
      </c>
      <c r="CC70" s="318">
        <v>0</v>
      </c>
      <c r="CD70" s="318" t="s">
        <v>152</v>
      </c>
      <c r="CE70" s="256"/>
      <c r="CF70" s="256"/>
      <c r="CG70" s="258"/>
      <c r="CH70" s="258"/>
      <c r="CI70" s="258"/>
      <c r="CJ70" s="258"/>
      <c r="CK70" s="258"/>
      <c r="CL70" s="258"/>
      <c r="CM70" s="258"/>
      <c r="CN70" s="258"/>
      <c r="CO70" s="258"/>
      <c r="CP70" s="258"/>
      <c r="CQ70" s="258"/>
      <c r="CR70" s="258"/>
      <c r="CS70" s="258"/>
      <c r="CT70" s="258"/>
      <c r="CU70" s="258"/>
      <c r="CV70" s="258"/>
      <c r="CW70" s="258"/>
      <c r="CX70" s="258"/>
      <c r="CY70" s="258"/>
      <c r="CZ70" s="258"/>
      <c r="DA70" s="258"/>
      <c r="DB70" s="258"/>
      <c r="DC70" s="270"/>
      <c r="DD70" s="270"/>
    </row>
    <row r="71" spans="1:108" x14ac:dyDescent="0.25">
      <c r="A71" s="309" t="s">
        <v>108</v>
      </c>
      <c r="B71" s="309"/>
      <c r="C71" s="309"/>
      <c r="D71" s="309"/>
      <c r="E71" s="309"/>
      <c r="F71" s="310"/>
      <c r="G71" s="310"/>
      <c r="H71" s="310"/>
      <c r="I71" s="310"/>
      <c r="J71" s="277"/>
      <c r="K71" s="277"/>
      <c r="L71" s="258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64"/>
      <c r="AD71" s="256"/>
      <c r="AE71" s="256"/>
      <c r="AF71" s="264"/>
      <c r="AG71" s="256"/>
      <c r="AH71" s="256"/>
      <c r="AI71" s="264"/>
      <c r="AJ71" s="256"/>
      <c r="AK71" s="256"/>
      <c r="AL71" s="264"/>
      <c r="AM71" s="264"/>
      <c r="AN71" s="264"/>
      <c r="AO71" s="256"/>
      <c r="AP71" s="256"/>
      <c r="AQ71" s="256"/>
      <c r="AR71" s="256"/>
      <c r="AS71" s="256"/>
      <c r="AT71" s="256"/>
      <c r="AU71" s="256"/>
      <c r="AV71" s="256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  <c r="CT71" s="258"/>
      <c r="CU71" s="258"/>
      <c r="CV71" s="258"/>
      <c r="CW71" s="258"/>
      <c r="CX71" s="258"/>
      <c r="CY71" s="258"/>
      <c r="CZ71" s="258"/>
      <c r="DA71" s="258"/>
      <c r="DB71" s="258"/>
      <c r="DC71" s="270"/>
      <c r="DD71" s="270"/>
    </row>
    <row r="72" spans="1:108" x14ac:dyDescent="0.2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256"/>
      <c r="N72" s="256"/>
      <c r="O72" s="264"/>
      <c r="P72" s="256"/>
      <c r="Q72" s="256"/>
      <c r="R72" s="264"/>
      <c r="S72" s="256"/>
      <c r="T72" s="256"/>
      <c r="U72" s="256"/>
      <c r="V72" s="256"/>
      <c r="W72" s="264"/>
      <c r="X72" s="256"/>
      <c r="Y72" s="256"/>
      <c r="Z72" s="264"/>
      <c r="AA72" s="256"/>
      <c r="AB72" s="256"/>
      <c r="AC72" s="256"/>
      <c r="AD72" s="256"/>
      <c r="AE72" s="256"/>
      <c r="AF72" s="256"/>
      <c r="AG72" s="256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56"/>
      <c r="AT72" s="256"/>
      <c r="AU72" s="256"/>
      <c r="AV72" s="256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  <c r="CT72" s="258"/>
      <c r="CU72" s="258"/>
      <c r="CV72" s="258"/>
      <c r="CW72" s="258"/>
      <c r="CX72" s="258"/>
      <c r="CY72" s="258"/>
      <c r="CZ72" s="258"/>
      <c r="DA72" s="258"/>
      <c r="DB72" s="258"/>
      <c r="DC72" s="270"/>
      <c r="DD72" s="270"/>
    </row>
    <row r="73" spans="1:108" x14ac:dyDescent="0.25">
      <c r="A73" s="1528"/>
      <c r="B73" s="1499"/>
      <c r="C73" s="1513"/>
      <c r="D73" s="269" t="s">
        <v>97</v>
      </c>
      <c r="E73" s="269" t="s">
        <v>30</v>
      </c>
      <c r="F73" s="269" t="s">
        <v>31</v>
      </c>
      <c r="G73" s="269" t="s">
        <v>32</v>
      </c>
      <c r="H73" s="269" t="s">
        <v>33</v>
      </c>
      <c r="I73" s="269" t="s">
        <v>34</v>
      </c>
      <c r="J73" s="269" t="s">
        <v>98</v>
      </c>
      <c r="K73" s="269" t="s">
        <v>39</v>
      </c>
      <c r="L73" s="1529"/>
      <c r="M73" s="256"/>
      <c r="N73" s="256"/>
      <c r="O73" s="264"/>
      <c r="P73" s="256"/>
      <c r="Q73" s="256"/>
      <c r="R73" s="264"/>
      <c r="S73" s="256"/>
      <c r="T73" s="256"/>
      <c r="U73" s="256"/>
      <c r="V73" s="256"/>
      <c r="W73" s="264"/>
      <c r="X73" s="256"/>
      <c r="Y73" s="256"/>
      <c r="Z73" s="264"/>
      <c r="AA73" s="256"/>
      <c r="AB73" s="256"/>
      <c r="AC73" s="256"/>
      <c r="AD73" s="256"/>
      <c r="AE73" s="256"/>
      <c r="AF73" s="256"/>
      <c r="AG73" s="256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56"/>
      <c r="AT73" s="256"/>
      <c r="AU73" s="256"/>
      <c r="AV73" s="256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  <c r="CT73" s="258"/>
      <c r="CU73" s="258"/>
      <c r="CV73" s="258"/>
      <c r="CW73" s="258"/>
      <c r="CX73" s="258"/>
      <c r="CY73" s="258"/>
      <c r="CZ73" s="258"/>
      <c r="DA73" s="258"/>
      <c r="DB73" s="258"/>
      <c r="DC73" s="270"/>
      <c r="DD73" s="270"/>
    </row>
    <row r="74" spans="1:108" x14ac:dyDescent="0.25">
      <c r="A74" s="1530" t="s">
        <v>110</v>
      </c>
      <c r="B74" s="304" t="s">
        <v>99</v>
      </c>
      <c r="C74" s="334">
        <v>0</v>
      </c>
      <c r="D74" s="322"/>
      <c r="E74" s="322"/>
      <c r="F74" s="322"/>
      <c r="G74" s="322"/>
      <c r="H74" s="322"/>
      <c r="I74" s="322"/>
      <c r="J74" s="322"/>
      <c r="K74" s="322"/>
      <c r="L74" s="322"/>
      <c r="M74" s="319" t="s">
        <v>151</v>
      </c>
      <c r="N74" s="256"/>
      <c r="O74" s="264"/>
      <c r="P74" s="256"/>
      <c r="Q74" s="256"/>
      <c r="R74" s="264"/>
      <c r="S74" s="256"/>
      <c r="T74" s="256"/>
      <c r="U74" s="256"/>
      <c r="V74" s="256"/>
      <c r="W74" s="264"/>
      <c r="X74" s="256"/>
      <c r="Y74" s="256"/>
      <c r="Z74" s="264"/>
      <c r="AA74" s="256"/>
      <c r="AB74" s="256"/>
      <c r="AC74" s="256"/>
      <c r="AD74" s="256"/>
      <c r="AE74" s="256"/>
      <c r="AF74" s="256"/>
      <c r="AG74" s="256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56"/>
      <c r="AT74" s="256"/>
      <c r="AU74" s="256"/>
      <c r="AV74" s="256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400" t="s">
        <v>152</v>
      </c>
      <c r="BU74" s="400" t="s">
        <v>152</v>
      </c>
      <c r="BV74" s="400" t="s">
        <v>152</v>
      </c>
      <c r="BW74" s="400" t="s">
        <v>152</v>
      </c>
      <c r="BX74" s="256"/>
      <c r="BY74" s="256"/>
      <c r="BZ74" s="256"/>
      <c r="CA74" s="256"/>
      <c r="CB74" s="318">
        <v>0</v>
      </c>
      <c r="CC74" s="318">
        <v>0</v>
      </c>
      <c r="CD74" s="318" t="s">
        <v>152</v>
      </c>
      <c r="CE74" s="318">
        <v>0</v>
      </c>
      <c r="CF74" s="256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  <c r="CU74" s="258"/>
      <c r="CV74" s="258"/>
      <c r="CW74" s="258"/>
      <c r="CX74" s="258"/>
      <c r="CY74" s="258"/>
      <c r="CZ74" s="258"/>
      <c r="DA74" s="258"/>
      <c r="DB74" s="258"/>
      <c r="DC74" s="270"/>
      <c r="DD74" s="270"/>
    </row>
    <row r="75" spans="1:108" x14ac:dyDescent="0.25">
      <c r="A75" s="1531"/>
      <c r="B75" s="311" t="s">
        <v>100</v>
      </c>
      <c r="C75" s="336">
        <v>0</v>
      </c>
      <c r="D75" s="325"/>
      <c r="E75" s="325"/>
      <c r="F75" s="325"/>
      <c r="G75" s="325"/>
      <c r="H75" s="325"/>
      <c r="I75" s="325"/>
      <c r="J75" s="325"/>
      <c r="K75" s="325"/>
      <c r="L75" s="325"/>
      <c r="M75" s="404" t="s">
        <v>151</v>
      </c>
      <c r="N75" s="256"/>
      <c r="O75" s="264"/>
      <c r="P75" s="256"/>
      <c r="Q75" s="256"/>
      <c r="R75" s="264"/>
      <c r="S75" s="256"/>
      <c r="T75" s="256"/>
      <c r="U75" s="256"/>
      <c r="V75" s="256"/>
      <c r="W75" s="264"/>
      <c r="X75" s="256"/>
      <c r="Y75" s="256"/>
      <c r="Z75" s="264"/>
      <c r="AA75" s="256"/>
      <c r="AB75" s="256"/>
      <c r="AC75" s="256"/>
      <c r="AD75" s="256"/>
      <c r="AE75" s="256"/>
      <c r="AF75" s="256"/>
      <c r="AG75" s="256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56"/>
      <c r="AT75" s="256"/>
      <c r="AU75" s="256"/>
      <c r="AV75" s="256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400" t="s">
        <v>152</v>
      </c>
      <c r="BU75" s="400" t="s">
        <v>152</v>
      </c>
      <c r="BV75" s="400" t="s">
        <v>152</v>
      </c>
      <c r="BW75" s="400" t="s">
        <v>152</v>
      </c>
      <c r="BX75" s="256"/>
      <c r="BY75" s="256"/>
      <c r="BZ75" s="256"/>
      <c r="CA75" s="256"/>
      <c r="CB75" s="318">
        <v>0</v>
      </c>
      <c r="CC75" s="318">
        <v>0</v>
      </c>
      <c r="CD75" s="318" t="s">
        <v>152</v>
      </c>
      <c r="CE75" s="318">
        <v>0</v>
      </c>
      <c r="CF75" s="256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  <c r="CT75" s="258"/>
      <c r="CU75" s="258"/>
      <c r="CV75" s="258"/>
      <c r="CW75" s="258"/>
      <c r="CX75" s="258"/>
      <c r="CY75" s="258"/>
      <c r="CZ75" s="258"/>
      <c r="DA75" s="258"/>
      <c r="DB75" s="258"/>
      <c r="DC75" s="270"/>
      <c r="DD75" s="270"/>
    </row>
    <row r="76" spans="1:108" x14ac:dyDescent="0.25">
      <c r="A76" s="1524" t="s">
        <v>111</v>
      </c>
      <c r="B76" s="304" t="s">
        <v>99</v>
      </c>
      <c r="C76" s="334">
        <v>0</v>
      </c>
      <c r="D76" s="322"/>
      <c r="E76" s="322"/>
      <c r="F76" s="322"/>
      <c r="G76" s="322"/>
      <c r="H76" s="322"/>
      <c r="I76" s="322"/>
      <c r="J76" s="322"/>
      <c r="K76" s="322"/>
      <c r="L76" s="322"/>
      <c r="M76" s="404" t="s">
        <v>151</v>
      </c>
      <c r="N76" s="256"/>
      <c r="O76" s="264"/>
      <c r="P76" s="256"/>
      <c r="Q76" s="256"/>
      <c r="R76" s="264"/>
      <c r="S76" s="256"/>
      <c r="T76" s="256"/>
      <c r="U76" s="256"/>
      <c r="V76" s="256"/>
      <c r="W76" s="264"/>
      <c r="X76" s="256"/>
      <c r="Y76" s="256"/>
      <c r="Z76" s="264"/>
      <c r="AA76" s="256"/>
      <c r="AB76" s="256"/>
      <c r="AC76" s="256"/>
      <c r="AD76" s="256"/>
      <c r="AE76" s="256"/>
      <c r="AF76" s="256"/>
      <c r="AG76" s="256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56"/>
      <c r="AT76" s="256"/>
      <c r="AU76" s="256"/>
      <c r="AV76" s="256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400" t="s">
        <v>152</v>
      </c>
      <c r="BU76" s="400" t="s">
        <v>152</v>
      </c>
      <c r="BV76" s="400" t="s">
        <v>152</v>
      </c>
      <c r="BW76" s="400" t="s">
        <v>152</v>
      </c>
      <c r="BX76" s="256"/>
      <c r="BY76" s="256"/>
      <c r="BZ76" s="256"/>
      <c r="CA76" s="256"/>
      <c r="CB76" s="318">
        <v>0</v>
      </c>
      <c r="CC76" s="318">
        <v>0</v>
      </c>
      <c r="CD76" s="318" t="s">
        <v>152</v>
      </c>
      <c r="CE76" s="318">
        <v>0</v>
      </c>
      <c r="CF76" s="256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  <c r="CU76" s="258"/>
      <c r="CV76" s="258"/>
      <c r="CW76" s="258"/>
      <c r="CX76" s="258"/>
      <c r="CY76" s="258"/>
      <c r="CZ76" s="258"/>
      <c r="DA76" s="258"/>
      <c r="DB76" s="258"/>
      <c r="DC76" s="270"/>
      <c r="DD76" s="270"/>
    </row>
    <row r="77" spans="1:108" x14ac:dyDescent="0.25">
      <c r="A77" s="1525"/>
      <c r="B77" s="305" t="s">
        <v>100</v>
      </c>
      <c r="C77" s="335">
        <v>0</v>
      </c>
      <c r="D77" s="323"/>
      <c r="E77" s="323"/>
      <c r="F77" s="323"/>
      <c r="G77" s="323"/>
      <c r="H77" s="323"/>
      <c r="I77" s="323"/>
      <c r="J77" s="323"/>
      <c r="K77" s="323"/>
      <c r="L77" s="323"/>
      <c r="M77" s="404" t="s">
        <v>151</v>
      </c>
      <c r="N77" s="256"/>
      <c r="O77" s="264"/>
      <c r="P77" s="256"/>
      <c r="Q77" s="256"/>
      <c r="R77" s="264"/>
      <c r="S77" s="256"/>
      <c r="T77" s="256"/>
      <c r="U77" s="256"/>
      <c r="V77" s="256"/>
      <c r="W77" s="264"/>
      <c r="X77" s="256"/>
      <c r="Y77" s="256"/>
      <c r="Z77" s="264"/>
      <c r="AA77" s="256"/>
      <c r="AB77" s="256"/>
      <c r="AC77" s="256"/>
      <c r="AD77" s="256"/>
      <c r="AE77" s="256"/>
      <c r="AF77" s="256"/>
      <c r="AG77" s="256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56"/>
      <c r="AT77" s="256"/>
      <c r="AU77" s="256"/>
      <c r="AV77" s="256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400" t="s">
        <v>152</v>
      </c>
      <c r="BU77" s="400" t="s">
        <v>152</v>
      </c>
      <c r="BV77" s="400" t="s">
        <v>152</v>
      </c>
      <c r="BW77" s="400" t="s">
        <v>152</v>
      </c>
      <c r="BX77" s="256"/>
      <c r="BY77" s="256"/>
      <c r="BZ77" s="256"/>
      <c r="CA77" s="256"/>
      <c r="CB77" s="318">
        <v>0</v>
      </c>
      <c r="CC77" s="318">
        <v>0</v>
      </c>
      <c r="CD77" s="318" t="s">
        <v>152</v>
      </c>
      <c r="CE77" s="318">
        <v>0</v>
      </c>
      <c r="CF77" s="256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  <c r="CT77" s="258"/>
      <c r="CU77" s="258"/>
      <c r="CV77" s="258"/>
      <c r="CW77" s="258"/>
      <c r="CX77" s="258"/>
      <c r="CY77" s="258"/>
      <c r="CZ77" s="258"/>
      <c r="DA77" s="258"/>
      <c r="DB77" s="258"/>
      <c r="DC77" s="270"/>
      <c r="DD77" s="270"/>
    </row>
    <row r="78" spans="1:108" x14ac:dyDescent="0.25">
      <c r="A78" s="1526"/>
      <c r="B78" s="311" t="s">
        <v>112</v>
      </c>
      <c r="C78" s="336">
        <v>0</v>
      </c>
      <c r="D78" s="325"/>
      <c r="E78" s="325"/>
      <c r="F78" s="325"/>
      <c r="G78" s="325"/>
      <c r="H78" s="325"/>
      <c r="I78" s="325"/>
      <c r="J78" s="325"/>
      <c r="K78" s="325"/>
      <c r="L78" s="325"/>
      <c r="M78" s="404" t="s">
        <v>151</v>
      </c>
      <c r="N78" s="256"/>
      <c r="O78" s="264"/>
      <c r="P78" s="256"/>
      <c r="Q78" s="256"/>
      <c r="R78" s="264"/>
      <c r="S78" s="256"/>
      <c r="T78" s="256"/>
      <c r="U78" s="256"/>
      <c r="V78" s="256"/>
      <c r="W78" s="264"/>
      <c r="X78" s="256"/>
      <c r="Y78" s="256"/>
      <c r="Z78" s="264"/>
      <c r="AA78" s="256"/>
      <c r="AB78" s="256"/>
      <c r="AC78" s="256"/>
      <c r="AD78" s="256"/>
      <c r="AE78" s="256"/>
      <c r="AF78" s="256"/>
      <c r="AG78" s="256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56"/>
      <c r="AT78" s="256"/>
      <c r="AU78" s="256"/>
      <c r="AV78" s="256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400" t="s">
        <v>152</v>
      </c>
      <c r="BU78" s="400" t="s">
        <v>152</v>
      </c>
      <c r="BV78" s="400" t="s">
        <v>152</v>
      </c>
      <c r="BW78" s="400" t="s">
        <v>152</v>
      </c>
      <c r="BX78" s="256"/>
      <c r="BY78" s="256"/>
      <c r="BZ78" s="256"/>
      <c r="CA78" s="256"/>
      <c r="CB78" s="318">
        <v>0</v>
      </c>
      <c r="CC78" s="318">
        <v>0</v>
      </c>
      <c r="CD78" s="318" t="s">
        <v>152</v>
      </c>
      <c r="CE78" s="318">
        <v>0</v>
      </c>
      <c r="CF78" s="256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  <c r="CT78" s="258"/>
      <c r="CU78" s="258"/>
      <c r="CV78" s="258"/>
      <c r="CW78" s="258"/>
      <c r="CX78" s="258"/>
      <c r="CY78" s="258"/>
      <c r="CZ78" s="258"/>
      <c r="DA78" s="258"/>
      <c r="DB78" s="258"/>
      <c r="DC78" s="270"/>
      <c r="DD78" s="270"/>
    </row>
    <row r="79" spans="1:108" x14ac:dyDescent="0.25">
      <c r="A79" s="1494" t="s">
        <v>113</v>
      </c>
      <c r="B79" s="304" t="s">
        <v>99</v>
      </c>
      <c r="C79" s="334">
        <v>0</v>
      </c>
      <c r="D79" s="322"/>
      <c r="E79" s="322"/>
      <c r="F79" s="322"/>
      <c r="G79" s="322"/>
      <c r="H79" s="322"/>
      <c r="I79" s="322"/>
      <c r="J79" s="322"/>
      <c r="K79" s="322"/>
      <c r="L79" s="322"/>
      <c r="M79" s="404" t="s">
        <v>151</v>
      </c>
      <c r="N79" s="256"/>
      <c r="O79" s="264"/>
      <c r="P79" s="256"/>
      <c r="Q79" s="256"/>
      <c r="R79" s="264"/>
      <c r="S79" s="256"/>
      <c r="T79" s="256"/>
      <c r="U79" s="256"/>
      <c r="V79" s="256"/>
      <c r="W79" s="264"/>
      <c r="X79" s="256"/>
      <c r="Y79" s="256"/>
      <c r="Z79" s="264"/>
      <c r="AA79" s="256"/>
      <c r="AB79" s="256"/>
      <c r="AC79" s="256"/>
      <c r="AD79" s="256"/>
      <c r="AE79" s="256"/>
      <c r="AF79" s="256"/>
      <c r="AG79" s="256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56"/>
      <c r="AT79" s="256"/>
      <c r="AU79" s="256"/>
      <c r="AV79" s="256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400" t="s">
        <v>152</v>
      </c>
      <c r="BU79" s="400" t="s">
        <v>152</v>
      </c>
      <c r="BV79" s="400" t="s">
        <v>152</v>
      </c>
      <c r="BW79" s="258"/>
      <c r="BX79" s="256"/>
      <c r="BY79" s="256"/>
      <c r="BZ79" s="256"/>
      <c r="CA79" s="256"/>
      <c r="CB79" s="318">
        <v>0</v>
      </c>
      <c r="CC79" s="318">
        <v>0</v>
      </c>
      <c r="CD79" s="318" t="s">
        <v>152</v>
      </c>
      <c r="CE79" s="256"/>
      <c r="CF79" s="256"/>
      <c r="CG79" s="258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258"/>
      <c r="DC79" s="270"/>
      <c r="DD79" s="270"/>
    </row>
    <row r="80" spans="1:108" x14ac:dyDescent="0.25">
      <c r="A80" s="1496"/>
      <c r="B80" s="311" t="s">
        <v>100</v>
      </c>
      <c r="C80" s="336">
        <v>0</v>
      </c>
      <c r="D80" s="362"/>
      <c r="E80" s="362"/>
      <c r="F80" s="362"/>
      <c r="G80" s="362"/>
      <c r="H80" s="362"/>
      <c r="I80" s="362"/>
      <c r="J80" s="362"/>
      <c r="K80" s="362"/>
      <c r="L80" s="362"/>
      <c r="M80" s="404" t="s">
        <v>151</v>
      </c>
      <c r="N80" s="256"/>
      <c r="O80" s="264"/>
      <c r="P80" s="256"/>
      <c r="Q80" s="256"/>
      <c r="R80" s="264"/>
      <c r="S80" s="256"/>
      <c r="T80" s="256"/>
      <c r="U80" s="256"/>
      <c r="V80" s="256"/>
      <c r="W80" s="264"/>
      <c r="X80" s="256"/>
      <c r="Y80" s="256"/>
      <c r="Z80" s="264"/>
      <c r="AA80" s="256"/>
      <c r="AB80" s="256"/>
      <c r="AC80" s="256"/>
      <c r="AD80" s="256"/>
      <c r="AE80" s="256"/>
      <c r="AF80" s="256"/>
      <c r="AG80" s="256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56"/>
      <c r="AT80" s="256"/>
      <c r="AU80" s="256"/>
      <c r="AV80" s="256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400" t="s">
        <v>152</v>
      </c>
      <c r="BU80" s="400" t="s">
        <v>152</v>
      </c>
      <c r="BV80" s="400" t="s">
        <v>152</v>
      </c>
      <c r="BW80" s="258"/>
      <c r="BX80" s="256"/>
      <c r="BY80" s="256"/>
      <c r="BZ80" s="256"/>
      <c r="CA80" s="256"/>
      <c r="CB80" s="318">
        <v>0</v>
      </c>
      <c r="CC80" s="318">
        <v>0</v>
      </c>
      <c r="CD80" s="318" t="s">
        <v>152</v>
      </c>
      <c r="CE80" s="256"/>
      <c r="CF80" s="256"/>
      <c r="CG80" s="258"/>
      <c r="CH80" s="258"/>
      <c r="CI80" s="258"/>
      <c r="CJ80" s="258"/>
      <c r="CK80" s="258"/>
      <c r="CL80" s="258"/>
      <c r="CM80" s="258"/>
      <c r="CN80" s="258"/>
      <c r="CO80" s="258"/>
      <c r="CP80" s="258"/>
      <c r="CQ80" s="258"/>
      <c r="CR80" s="258"/>
      <c r="CS80" s="258"/>
      <c r="CT80" s="258"/>
      <c r="CU80" s="258"/>
      <c r="CV80" s="258"/>
      <c r="CW80" s="258"/>
      <c r="CX80" s="258"/>
      <c r="CY80" s="258"/>
      <c r="CZ80" s="258"/>
      <c r="DA80" s="258"/>
      <c r="DB80" s="258"/>
      <c r="DC80" s="270"/>
      <c r="DD80" s="270"/>
    </row>
    <row r="81" spans="1:108" x14ac:dyDescent="0.25">
      <c r="A81" s="320" t="s">
        <v>114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64"/>
      <c r="AD81" s="256"/>
      <c r="AE81" s="256"/>
      <c r="AF81" s="264"/>
      <c r="AG81" s="256"/>
      <c r="AH81" s="256"/>
      <c r="AI81" s="264"/>
      <c r="AJ81" s="256"/>
      <c r="AK81" s="256"/>
      <c r="AL81" s="264"/>
      <c r="AM81" s="264"/>
      <c r="AN81" s="264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>
        <v>0</v>
      </c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61"/>
      <c r="DD81" s="261"/>
    </row>
    <row r="82" spans="1:108" ht="64.5" x14ac:dyDescent="0.25">
      <c r="A82" s="303" t="s">
        <v>115</v>
      </c>
      <c r="B82" s="312" t="s">
        <v>116</v>
      </c>
      <c r="C82" s="264"/>
      <c r="D82" s="264"/>
      <c r="E82" s="264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64"/>
      <c r="Y82" s="256"/>
      <c r="Z82" s="256"/>
      <c r="AA82" s="264"/>
      <c r="AB82" s="256"/>
      <c r="AC82" s="256"/>
      <c r="AD82" s="264"/>
      <c r="AE82" s="256"/>
      <c r="AF82" s="256"/>
      <c r="AG82" s="264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>
        <v>0</v>
      </c>
      <c r="CC82" s="256"/>
      <c r="CD82" s="256"/>
      <c r="CE82" s="256"/>
      <c r="CF82" s="256"/>
      <c r="CG82" s="258"/>
      <c r="CH82" s="258"/>
      <c r="CI82" s="258"/>
      <c r="CJ82" s="258"/>
      <c r="CK82" s="258"/>
      <c r="CL82" s="258"/>
      <c r="CM82" s="258"/>
      <c r="CN82" s="258"/>
      <c r="CO82" s="258"/>
      <c r="CP82" s="258"/>
      <c r="CQ82" s="258"/>
      <c r="CR82" s="258"/>
      <c r="CS82" s="258"/>
      <c r="CT82" s="258"/>
      <c r="CU82" s="258"/>
      <c r="CV82" s="258"/>
      <c r="CW82" s="258"/>
      <c r="CX82" s="258"/>
      <c r="CY82" s="258"/>
      <c r="CZ82" s="258"/>
      <c r="DA82" s="270"/>
      <c r="DB82" s="270"/>
      <c r="DC82" s="258"/>
      <c r="DD82" s="258"/>
    </row>
    <row r="83" spans="1:108" x14ac:dyDescent="0.25">
      <c r="A83" s="304" t="s">
        <v>117</v>
      </c>
      <c r="B83" s="360"/>
      <c r="C83" s="402" t="s">
        <v>152</v>
      </c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64"/>
      <c r="Y83" s="256"/>
      <c r="Z83" s="256"/>
      <c r="AA83" s="264"/>
      <c r="AB83" s="256"/>
      <c r="AC83" s="256"/>
      <c r="AD83" s="264"/>
      <c r="AE83" s="256"/>
      <c r="AF83" s="256"/>
      <c r="AG83" s="264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78" t="s">
        <v>152</v>
      </c>
      <c r="BU83" s="258"/>
      <c r="BV83" s="256"/>
      <c r="BW83" s="256"/>
      <c r="BX83" s="256"/>
      <c r="BY83" s="256"/>
      <c r="BZ83" s="256"/>
      <c r="CA83" s="256"/>
      <c r="CB83" s="318">
        <v>0</v>
      </c>
      <c r="CC83" s="256"/>
      <c r="CD83" s="256"/>
      <c r="CE83" s="256"/>
      <c r="CF83" s="256"/>
      <c r="CG83" s="258"/>
      <c r="CH83" s="258"/>
      <c r="CI83" s="258"/>
      <c r="CJ83" s="258"/>
      <c r="CK83" s="258"/>
      <c r="CL83" s="258"/>
      <c r="CM83" s="258"/>
      <c r="CN83" s="258"/>
      <c r="CO83" s="258"/>
      <c r="CP83" s="258"/>
      <c r="CQ83" s="258"/>
      <c r="CR83" s="258"/>
      <c r="CS83" s="258"/>
      <c r="CT83" s="258"/>
      <c r="CU83" s="258"/>
      <c r="CV83" s="258"/>
      <c r="CW83" s="258"/>
      <c r="CX83" s="258"/>
      <c r="CY83" s="258"/>
      <c r="CZ83" s="258"/>
      <c r="DA83" s="270"/>
      <c r="DB83" s="270"/>
      <c r="DC83" s="258"/>
      <c r="DD83" s="258"/>
    </row>
    <row r="84" spans="1:108" x14ac:dyDescent="0.25">
      <c r="A84" s="311" t="s">
        <v>86</v>
      </c>
      <c r="B84" s="321"/>
      <c r="C84" s="402" t="s">
        <v>152</v>
      </c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64"/>
      <c r="Y84" s="256"/>
      <c r="Z84" s="256"/>
      <c r="AA84" s="264"/>
      <c r="AB84" s="256"/>
      <c r="AC84" s="256"/>
      <c r="AD84" s="264"/>
      <c r="AE84" s="256"/>
      <c r="AF84" s="256"/>
      <c r="AG84" s="264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78" t="s">
        <v>152</v>
      </c>
      <c r="BU84" s="258"/>
      <c r="BV84" s="256"/>
      <c r="BW84" s="256"/>
      <c r="BX84" s="256"/>
      <c r="BY84" s="256"/>
      <c r="BZ84" s="256"/>
      <c r="CA84" s="256"/>
      <c r="CB84" s="318">
        <v>0</v>
      </c>
      <c r="CC84" s="256"/>
      <c r="CD84" s="256"/>
      <c r="CE84" s="256"/>
      <c r="CF84" s="256"/>
      <c r="CG84" s="258"/>
      <c r="CH84" s="258"/>
      <c r="CI84" s="258"/>
      <c r="CJ84" s="258"/>
      <c r="CK84" s="258"/>
      <c r="CL84" s="258"/>
      <c r="CM84" s="258"/>
      <c r="CN84" s="258"/>
      <c r="CO84" s="258"/>
      <c r="CP84" s="258"/>
      <c r="CQ84" s="258"/>
      <c r="CR84" s="258"/>
      <c r="CS84" s="258"/>
      <c r="CT84" s="258"/>
      <c r="CU84" s="258"/>
      <c r="CV84" s="258"/>
      <c r="CW84" s="258"/>
      <c r="CX84" s="258"/>
      <c r="CY84" s="258"/>
      <c r="CZ84" s="258"/>
      <c r="DA84" s="270"/>
      <c r="DB84" s="270"/>
      <c r="DC84" s="258"/>
      <c r="DD84" s="258"/>
    </row>
    <row r="85" spans="1:108" ht="15.75" x14ac:dyDescent="0.25">
      <c r="A85" s="288" t="s">
        <v>118</v>
      </c>
      <c r="B85" s="289"/>
      <c r="C85" s="289"/>
      <c r="D85" s="289"/>
      <c r="E85" s="271"/>
      <c r="F85" s="271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64"/>
      <c r="AA85" s="256"/>
      <c r="AB85" s="256"/>
      <c r="AC85" s="264"/>
      <c r="AD85" s="256"/>
      <c r="AE85" s="256"/>
      <c r="AF85" s="264"/>
      <c r="AG85" s="256"/>
      <c r="AH85" s="256"/>
      <c r="AI85" s="264"/>
      <c r="AJ85" s="256"/>
      <c r="AK85" s="256"/>
      <c r="AL85" s="256"/>
      <c r="AM85" s="256"/>
      <c r="AN85" s="256"/>
      <c r="AO85" s="256"/>
      <c r="AP85" s="256"/>
      <c r="AQ85" s="256"/>
      <c r="AR85" s="261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8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61"/>
      <c r="DD85" s="261"/>
    </row>
    <row r="86" spans="1:108" ht="52.5" x14ac:dyDescent="0.25">
      <c r="A86" s="1488" t="s">
        <v>119</v>
      </c>
      <c r="B86" s="1522"/>
      <c r="C86" s="290" t="s">
        <v>120</v>
      </c>
      <c r="D86" s="290" t="s">
        <v>121</v>
      </c>
      <c r="E86" s="290" t="s">
        <v>122</v>
      </c>
      <c r="F86" s="272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64"/>
      <c r="AA86" s="256"/>
      <c r="AB86" s="256"/>
      <c r="AC86" s="264"/>
      <c r="AD86" s="256"/>
      <c r="AE86" s="256"/>
      <c r="AF86" s="264"/>
      <c r="AG86" s="256"/>
      <c r="AH86" s="256"/>
      <c r="AI86" s="264"/>
      <c r="AJ86" s="256"/>
      <c r="AK86" s="256"/>
      <c r="AL86" s="256"/>
      <c r="AM86" s="256"/>
      <c r="AN86" s="256"/>
      <c r="AO86" s="256"/>
      <c r="AP86" s="256"/>
      <c r="AQ86" s="256"/>
      <c r="AR86" s="261"/>
      <c r="AS86" s="256"/>
      <c r="AT86" s="256"/>
      <c r="AU86" s="256"/>
      <c r="AV86" s="256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A86" s="256"/>
      <c r="CB86" s="256"/>
      <c r="CC86" s="256"/>
      <c r="CD86" s="256"/>
      <c r="CE86" s="256"/>
      <c r="CF86" s="256"/>
      <c r="CG86" s="258"/>
      <c r="CH86" s="258"/>
      <c r="CI86" s="258"/>
      <c r="CJ86" s="258"/>
      <c r="CK86" s="258"/>
      <c r="CL86" s="258"/>
      <c r="CM86" s="258"/>
      <c r="CN86" s="258"/>
      <c r="CO86" s="258"/>
      <c r="CP86" s="258"/>
      <c r="CQ86" s="258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258"/>
      <c r="DC86" s="270"/>
      <c r="DD86" s="270"/>
    </row>
    <row r="87" spans="1:108" x14ac:dyDescent="0.25">
      <c r="A87" s="1523" t="s">
        <v>123</v>
      </c>
      <c r="B87" s="1523"/>
      <c r="C87" s="322"/>
      <c r="D87" s="322"/>
      <c r="E87" s="322"/>
      <c r="F87" s="272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64"/>
      <c r="AD87" s="256"/>
      <c r="AE87" s="256"/>
      <c r="AF87" s="264"/>
      <c r="AG87" s="256"/>
      <c r="AH87" s="256"/>
      <c r="AI87" s="264"/>
      <c r="AJ87" s="256"/>
      <c r="AK87" s="256"/>
      <c r="AL87" s="264"/>
      <c r="AM87" s="264"/>
      <c r="AN87" s="264"/>
      <c r="AO87" s="256"/>
      <c r="AP87" s="256"/>
      <c r="AQ87" s="256"/>
      <c r="AR87" s="256"/>
      <c r="AS87" s="256"/>
      <c r="AT87" s="256"/>
      <c r="AU87" s="256"/>
      <c r="AV87" s="256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A87" s="256"/>
      <c r="CB87" s="256"/>
      <c r="CC87" s="256"/>
      <c r="CD87" s="256"/>
      <c r="CE87" s="256"/>
      <c r="CF87" s="256"/>
      <c r="CG87" s="258"/>
      <c r="CH87" s="258"/>
      <c r="CI87" s="258"/>
      <c r="CJ87" s="258"/>
      <c r="CK87" s="258"/>
      <c r="CL87" s="258"/>
      <c r="CM87" s="258"/>
      <c r="CN87" s="258"/>
      <c r="CO87" s="258"/>
      <c r="CP87" s="258"/>
      <c r="CQ87" s="258"/>
      <c r="CR87" s="258"/>
      <c r="CS87" s="258"/>
      <c r="CT87" s="258"/>
      <c r="CU87" s="258"/>
      <c r="CV87" s="258"/>
      <c r="CW87" s="258"/>
      <c r="CX87" s="258"/>
      <c r="CY87" s="258"/>
      <c r="CZ87" s="258"/>
      <c r="DA87" s="258"/>
      <c r="DB87" s="258"/>
      <c r="DC87" s="270"/>
      <c r="DD87" s="270"/>
    </row>
    <row r="88" spans="1:108" x14ac:dyDescent="0.25">
      <c r="A88" s="1520" t="s">
        <v>124</v>
      </c>
      <c r="B88" s="1520"/>
      <c r="C88" s="323"/>
      <c r="D88" s="323"/>
      <c r="E88" s="323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64"/>
      <c r="AD88" s="256"/>
      <c r="AE88" s="256"/>
      <c r="AF88" s="264"/>
      <c r="AG88" s="256"/>
      <c r="AH88" s="256"/>
      <c r="AI88" s="264"/>
      <c r="AJ88" s="256"/>
      <c r="AK88" s="256"/>
      <c r="AL88" s="264"/>
      <c r="AM88" s="264"/>
      <c r="AN88" s="264"/>
      <c r="AO88" s="256"/>
      <c r="AP88" s="256"/>
      <c r="AQ88" s="256"/>
      <c r="AR88" s="256"/>
      <c r="AS88" s="256"/>
      <c r="AT88" s="256"/>
      <c r="AU88" s="256"/>
      <c r="AV88" s="256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6"/>
      <c r="CF88" s="256"/>
      <c r="CG88" s="258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  <c r="CU88" s="258"/>
      <c r="CV88" s="258"/>
      <c r="CW88" s="258"/>
      <c r="CX88" s="258"/>
      <c r="CY88" s="258"/>
      <c r="CZ88" s="258"/>
      <c r="DA88" s="258"/>
      <c r="DB88" s="258"/>
      <c r="DC88" s="270"/>
      <c r="DD88" s="270"/>
    </row>
    <row r="89" spans="1:108" x14ac:dyDescent="0.25">
      <c r="A89" s="1520" t="s">
        <v>125</v>
      </c>
      <c r="B89" s="1520"/>
      <c r="C89" s="323"/>
      <c r="D89" s="323"/>
      <c r="E89" s="323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64"/>
      <c r="AD89" s="256"/>
      <c r="AE89" s="256"/>
      <c r="AF89" s="264"/>
      <c r="AG89" s="256"/>
      <c r="AH89" s="256"/>
      <c r="AI89" s="264"/>
      <c r="AJ89" s="256"/>
      <c r="AK89" s="256"/>
      <c r="AL89" s="264"/>
      <c r="AM89" s="264"/>
      <c r="AN89" s="264"/>
      <c r="AO89" s="256"/>
      <c r="AP89" s="256"/>
      <c r="AQ89" s="256"/>
      <c r="AR89" s="256"/>
      <c r="AS89" s="256"/>
      <c r="AT89" s="256"/>
      <c r="AU89" s="256"/>
      <c r="AV89" s="256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A89" s="256"/>
      <c r="CB89" s="256"/>
      <c r="CC89" s="256"/>
      <c r="CD89" s="256"/>
      <c r="CE89" s="256"/>
      <c r="CF89" s="256"/>
      <c r="CG89" s="258"/>
      <c r="CH89" s="258"/>
      <c r="CI89" s="258"/>
      <c r="CJ89" s="258"/>
      <c r="CK89" s="258"/>
      <c r="CL89" s="258"/>
      <c r="CM89" s="258"/>
      <c r="CN89" s="258"/>
      <c r="CO89" s="258"/>
      <c r="CP89" s="258"/>
      <c r="CQ89" s="258"/>
      <c r="CR89" s="258"/>
      <c r="CS89" s="258"/>
      <c r="CT89" s="258"/>
      <c r="CU89" s="258"/>
      <c r="CV89" s="258"/>
      <c r="CW89" s="258"/>
      <c r="CX89" s="258"/>
      <c r="CY89" s="258"/>
      <c r="CZ89" s="258"/>
      <c r="DA89" s="258"/>
      <c r="DB89" s="258"/>
      <c r="DC89" s="270"/>
      <c r="DD89" s="270"/>
    </row>
    <row r="90" spans="1:108" x14ac:dyDescent="0.25">
      <c r="A90" s="1520" t="s">
        <v>126</v>
      </c>
      <c r="B90" s="1520"/>
      <c r="C90" s="323"/>
      <c r="D90" s="323"/>
      <c r="E90" s="323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64"/>
      <c r="AD90" s="256"/>
      <c r="AE90" s="256"/>
      <c r="AF90" s="264"/>
      <c r="AG90" s="256"/>
      <c r="AH90" s="256"/>
      <c r="AI90" s="264"/>
      <c r="AJ90" s="256"/>
      <c r="AK90" s="256"/>
      <c r="AL90" s="264"/>
      <c r="AM90" s="264"/>
      <c r="AN90" s="264"/>
      <c r="AO90" s="256"/>
      <c r="AP90" s="256"/>
      <c r="AQ90" s="256"/>
      <c r="AR90" s="256"/>
      <c r="AS90" s="256"/>
      <c r="AT90" s="256"/>
      <c r="AU90" s="256"/>
      <c r="AV90" s="256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8"/>
      <c r="CH90" s="258"/>
      <c r="CI90" s="258"/>
      <c r="CJ90" s="258"/>
      <c r="CK90" s="258"/>
      <c r="CL90" s="258"/>
      <c r="CM90" s="258"/>
      <c r="CN90" s="258"/>
      <c r="CO90" s="258"/>
      <c r="CP90" s="258"/>
      <c r="CQ90" s="258"/>
      <c r="CR90" s="258"/>
      <c r="CS90" s="258"/>
      <c r="CT90" s="258"/>
      <c r="CU90" s="258"/>
      <c r="CV90" s="258"/>
      <c r="CW90" s="258"/>
      <c r="CX90" s="258"/>
      <c r="CY90" s="258"/>
      <c r="CZ90" s="258"/>
      <c r="DA90" s="258"/>
      <c r="DB90" s="258"/>
      <c r="DC90" s="270"/>
      <c r="DD90" s="270"/>
    </row>
    <row r="91" spans="1:108" x14ac:dyDescent="0.25">
      <c r="A91" s="1520" t="s">
        <v>127</v>
      </c>
      <c r="B91" s="1520"/>
      <c r="C91" s="323"/>
      <c r="D91" s="323"/>
      <c r="E91" s="323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64"/>
      <c r="AD91" s="256"/>
      <c r="AE91" s="256"/>
      <c r="AF91" s="264"/>
      <c r="AG91" s="256"/>
      <c r="AH91" s="256"/>
      <c r="AI91" s="264"/>
      <c r="AJ91" s="256"/>
      <c r="AK91" s="256"/>
      <c r="AL91" s="264"/>
      <c r="AM91" s="264"/>
      <c r="AN91" s="264"/>
      <c r="AO91" s="256"/>
      <c r="AP91" s="256"/>
      <c r="AQ91" s="256"/>
      <c r="AR91" s="256"/>
      <c r="AS91" s="256"/>
      <c r="AT91" s="256"/>
      <c r="AU91" s="256"/>
      <c r="AV91" s="256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6"/>
      <c r="BZ91" s="256"/>
      <c r="CA91" s="256"/>
      <c r="CB91" s="256"/>
      <c r="CC91" s="256"/>
      <c r="CD91" s="256"/>
      <c r="CE91" s="256"/>
      <c r="CF91" s="256"/>
      <c r="CG91" s="258"/>
      <c r="CH91" s="258"/>
      <c r="CI91" s="258"/>
      <c r="CJ91" s="258"/>
      <c r="CK91" s="258"/>
      <c r="CL91" s="258"/>
      <c r="CM91" s="258"/>
      <c r="CN91" s="258"/>
      <c r="CO91" s="258"/>
      <c r="CP91" s="258"/>
      <c r="CQ91" s="258"/>
      <c r="CR91" s="258"/>
      <c r="CS91" s="258"/>
      <c r="CT91" s="258"/>
      <c r="CU91" s="258"/>
      <c r="CV91" s="258"/>
      <c r="CW91" s="258"/>
      <c r="CX91" s="258"/>
      <c r="CY91" s="258"/>
      <c r="CZ91" s="258"/>
      <c r="DA91" s="258"/>
      <c r="DB91" s="258"/>
      <c r="DC91" s="270"/>
      <c r="DD91" s="270"/>
    </row>
    <row r="92" spans="1:108" x14ac:dyDescent="0.25">
      <c r="A92" s="1520" t="s">
        <v>128</v>
      </c>
      <c r="B92" s="1520"/>
      <c r="C92" s="323"/>
      <c r="D92" s="323"/>
      <c r="E92" s="323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64"/>
      <c r="AD92" s="256"/>
      <c r="AE92" s="256"/>
      <c r="AF92" s="264"/>
      <c r="AG92" s="256"/>
      <c r="AH92" s="256"/>
      <c r="AI92" s="264"/>
      <c r="AJ92" s="256"/>
      <c r="AK92" s="256"/>
      <c r="AL92" s="264"/>
      <c r="AM92" s="264"/>
      <c r="AN92" s="264"/>
      <c r="AO92" s="256"/>
      <c r="AP92" s="256"/>
      <c r="AQ92" s="256"/>
      <c r="AR92" s="256"/>
      <c r="AS92" s="256"/>
      <c r="AT92" s="256"/>
      <c r="AU92" s="256"/>
      <c r="AV92" s="256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6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8"/>
      <c r="CH92" s="258"/>
      <c r="CI92" s="258"/>
      <c r="CJ92" s="258"/>
      <c r="CK92" s="258"/>
      <c r="CL92" s="258"/>
      <c r="CM92" s="258"/>
      <c r="CN92" s="258"/>
      <c r="CO92" s="258"/>
      <c r="CP92" s="258"/>
      <c r="CQ92" s="258"/>
      <c r="CR92" s="258"/>
      <c r="CS92" s="258"/>
      <c r="CT92" s="258"/>
      <c r="CU92" s="258"/>
      <c r="CV92" s="258"/>
      <c r="CW92" s="258"/>
      <c r="CX92" s="258"/>
      <c r="CY92" s="258"/>
      <c r="CZ92" s="258"/>
      <c r="DA92" s="258"/>
      <c r="DB92" s="258"/>
      <c r="DC92" s="270"/>
      <c r="DD92" s="270"/>
    </row>
    <row r="93" spans="1:108" x14ac:dyDescent="0.25">
      <c r="A93" s="1520" t="s">
        <v>129</v>
      </c>
      <c r="B93" s="1520"/>
      <c r="C93" s="323"/>
      <c r="D93" s="323"/>
      <c r="E93" s="323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64"/>
      <c r="AD93" s="256"/>
      <c r="AE93" s="256"/>
      <c r="AF93" s="264"/>
      <c r="AG93" s="256"/>
      <c r="AH93" s="256"/>
      <c r="AI93" s="264"/>
      <c r="AJ93" s="256"/>
      <c r="AK93" s="256"/>
      <c r="AL93" s="264"/>
      <c r="AM93" s="264"/>
      <c r="AN93" s="264"/>
      <c r="AO93" s="256"/>
      <c r="AP93" s="256"/>
      <c r="AQ93" s="256"/>
      <c r="AR93" s="256"/>
      <c r="AS93" s="256"/>
      <c r="AT93" s="256"/>
      <c r="AU93" s="256"/>
      <c r="AV93" s="256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6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  <c r="BV93" s="256"/>
      <c r="BW93" s="256"/>
      <c r="BX93" s="256"/>
      <c r="BY93" s="256"/>
      <c r="BZ93" s="256"/>
      <c r="CA93" s="256"/>
      <c r="CB93" s="256"/>
      <c r="CC93" s="256"/>
      <c r="CD93" s="256"/>
      <c r="CE93" s="256"/>
      <c r="CF93" s="256"/>
      <c r="CG93" s="258"/>
      <c r="CH93" s="258"/>
      <c r="CI93" s="258"/>
      <c r="CJ93" s="258"/>
      <c r="CK93" s="258"/>
      <c r="CL93" s="258"/>
      <c r="CM93" s="258"/>
      <c r="CN93" s="258"/>
      <c r="CO93" s="258"/>
      <c r="CP93" s="258"/>
      <c r="CQ93" s="258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258"/>
      <c r="DC93" s="270"/>
      <c r="DD93" s="270"/>
    </row>
    <row r="94" spans="1:108" x14ac:dyDescent="0.25">
      <c r="A94" s="1520" t="s">
        <v>130</v>
      </c>
      <c r="B94" s="1520"/>
      <c r="C94" s="323"/>
      <c r="D94" s="323"/>
      <c r="E94" s="323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64"/>
      <c r="AD94" s="256"/>
      <c r="AE94" s="256"/>
      <c r="AF94" s="264"/>
      <c r="AG94" s="256"/>
      <c r="AH94" s="256"/>
      <c r="AI94" s="264"/>
      <c r="AJ94" s="256"/>
      <c r="AK94" s="256"/>
      <c r="AL94" s="264"/>
      <c r="AM94" s="264"/>
      <c r="AN94" s="264"/>
      <c r="AO94" s="256"/>
      <c r="AP94" s="256"/>
      <c r="AQ94" s="264"/>
      <c r="AR94" s="256"/>
      <c r="AS94" s="256"/>
      <c r="AT94" s="256"/>
      <c r="AU94" s="256"/>
      <c r="AV94" s="256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8"/>
      <c r="CH94" s="258"/>
      <c r="CI94" s="258"/>
      <c r="CJ94" s="258"/>
      <c r="CK94" s="258"/>
      <c r="CL94" s="258"/>
      <c r="CM94" s="258"/>
      <c r="CN94" s="258"/>
      <c r="CO94" s="258"/>
      <c r="CP94" s="258"/>
      <c r="CQ94" s="258"/>
      <c r="CR94" s="258"/>
      <c r="CS94" s="258"/>
      <c r="CT94" s="258"/>
      <c r="CU94" s="258"/>
      <c r="CV94" s="258"/>
      <c r="CW94" s="258"/>
      <c r="CX94" s="258"/>
      <c r="CY94" s="258"/>
      <c r="CZ94" s="258"/>
      <c r="DA94" s="258"/>
      <c r="DB94" s="258"/>
      <c r="DC94" s="270"/>
      <c r="DD94" s="270"/>
    </row>
    <row r="95" spans="1:108" x14ac:dyDescent="0.25">
      <c r="A95" s="1520" t="s">
        <v>131</v>
      </c>
      <c r="B95" s="1520"/>
      <c r="C95" s="323"/>
      <c r="D95" s="323"/>
      <c r="E95" s="323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64"/>
      <c r="AD95" s="256"/>
      <c r="AE95" s="256"/>
      <c r="AF95" s="264"/>
      <c r="AG95" s="256"/>
      <c r="AH95" s="256"/>
      <c r="AI95" s="264"/>
      <c r="AJ95" s="256"/>
      <c r="AK95" s="256"/>
      <c r="AL95" s="264"/>
      <c r="AM95" s="264"/>
      <c r="AN95" s="264"/>
      <c r="AO95" s="256"/>
      <c r="AP95" s="256"/>
      <c r="AQ95" s="264"/>
      <c r="AR95" s="256"/>
      <c r="AS95" s="256"/>
      <c r="AT95" s="256"/>
      <c r="AU95" s="256"/>
      <c r="AV95" s="256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  <c r="BV95" s="256"/>
      <c r="BW95" s="256"/>
      <c r="BX95" s="256"/>
      <c r="BY95" s="256"/>
      <c r="BZ95" s="256"/>
      <c r="CA95" s="256"/>
      <c r="CB95" s="256"/>
      <c r="CC95" s="256"/>
      <c r="CD95" s="256"/>
      <c r="CE95" s="256"/>
      <c r="CF95" s="256"/>
      <c r="CG95" s="258"/>
      <c r="CH95" s="258"/>
      <c r="CI95" s="258"/>
      <c r="CJ95" s="258"/>
      <c r="CK95" s="258"/>
      <c r="CL95" s="258"/>
      <c r="CM95" s="258"/>
      <c r="CN95" s="258"/>
      <c r="CO95" s="258"/>
      <c r="CP95" s="258"/>
      <c r="CQ95" s="258"/>
      <c r="CR95" s="258"/>
      <c r="CS95" s="258"/>
      <c r="CT95" s="258"/>
      <c r="CU95" s="258"/>
      <c r="CV95" s="258"/>
      <c r="CW95" s="258"/>
      <c r="CX95" s="258"/>
      <c r="CY95" s="258"/>
      <c r="CZ95" s="258"/>
      <c r="DA95" s="258"/>
      <c r="DB95" s="258"/>
      <c r="DC95" s="270"/>
      <c r="DD95" s="270"/>
    </row>
    <row r="96" spans="1:108" x14ac:dyDescent="0.25">
      <c r="A96" s="1520" t="s">
        <v>132</v>
      </c>
      <c r="B96" s="1520"/>
      <c r="C96" s="323"/>
      <c r="D96" s="323"/>
      <c r="E96" s="323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64"/>
      <c r="AD96" s="256"/>
      <c r="AE96" s="256"/>
      <c r="AF96" s="264"/>
      <c r="AG96" s="256"/>
      <c r="AH96" s="256"/>
      <c r="AI96" s="264"/>
      <c r="AJ96" s="256"/>
      <c r="AK96" s="256"/>
      <c r="AL96" s="264"/>
      <c r="AM96" s="264"/>
      <c r="AN96" s="264"/>
      <c r="AO96" s="256"/>
      <c r="AP96" s="256"/>
      <c r="AQ96" s="264"/>
      <c r="AR96" s="256"/>
      <c r="AS96" s="256"/>
      <c r="AT96" s="256"/>
      <c r="AU96" s="256"/>
      <c r="AV96" s="256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6"/>
      <c r="BK96" s="256"/>
      <c r="BL96" s="256"/>
      <c r="BM96" s="256"/>
      <c r="BN96" s="256"/>
      <c r="BO96" s="256"/>
      <c r="BP96" s="256"/>
      <c r="BQ96" s="256"/>
      <c r="BR96" s="256"/>
      <c r="BS96" s="256"/>
      <c r="BT96" s="256"/>
      <c r="BU96" s="256"/>
      <c r="BV96" s="256"/>
      <c r="BW96" s="256"/>
      <c r="BX96" s="256"/>
      <c r="BY96" s="256"/>
      <c r="BZ96" s="256"/>
      <c r="CA96" s="256"/>
      <c r="CB96" s="256"/>
      <c r="CC96" s="256"/>
      <c r="CD96" s="256"/>
      <c r="CE96" s="256"/>
      <c r="CF96" s="256"/>
      <c r="CG96" s="258"/>
      <c r="CH96" s="258"/>
      <c r="CI96" s="258"/>
      <c r="CJ96" s="258"/>
      <c r="CK96" s="258"/>
      <c r="CL96" s="258"/>
      <c r="CM96" s="258"/>
      <c r="CN96" s="258"/>
      <c r="CO96" s="258"/>
      <c r="CP96" s="258"/>
      <c r="CQ96" s="258"/>
      <c r="CR96" s="258"/>
      <c r="CS96" s="258"/>
      <c r="CT96" s="258"/>
      <c r="CU96" s="258"/>
      <c r="CV96" s="258"/>
      <c r="CW96" s="258"/>
      <c r="CX96" s="258"/>
      <c r="CY96" s="258"/>
      <c r="CZ96" s="258"/>
      <c r="DA96" s="258"/>
      <c r="DB96" s="258"/>
      <c r="DC96" s="270"/>
      <c r="DD96" s="270"/>
    </row>
    <row r="97" spans="1:108" x14ac:dyDescent="0.25">
      <c r="A97" s="1520" t="s">
        <v>86</v>
      </c>
      <c r="B97" s="1520"/>
      <c r="C97" s="323"/>
      <c r="D97" s="323"/>
      <c r="E97" s="323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64"/>
      <c r="AD97" s="256"/>
      <c r="AE97" s="256"/>
      <c r="AF97" s="264"/>
      <c r="AG97" s="256"/>
      <c r="AH97" s="256"/>
      <c r="AI97" s="264"/>
      <c r="AJ97" s="256"/>
      <c r="AK97" s="256"/>
      <c r="AL97" s="264"/>
      <c r="AM97" s="264"/>
      <c r="AN97" s="264"/>
      <c r="AO97" s="256"/>
      <c r="AP97" s="256"/>
      <c r="AQ97" s="264"/>
      <c r="AR97" s="256"/>
      <c r="AS97" s="256"/>
      <c r="AT97" s="256"/>
      <c r="AU97" s="256"/>
      <c r="AV97" s="256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6"/>
      <c r="BK97" s="256"/>
      <c r="BL97" s="256"/>
      <c r="BM97" s="256"/>
      <c r="BN97" s="256"/>
      <c r="BO97" s="256"/>
      <c r="BP97" s="256"/>
      <c r="BQ97" s="256"/>
      <c r="BR97" s="256"/>
      <c r="BS97" s="256"/>
      <c r="BT97" s="256"/>
      <c r="BU97" s="256"/>
      <c r="BV97" s="256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258"/>
      <c r="CH97" s="258"/>
      <c r="CI97" s="258"/>
      <c r="CJ97" s="258"/>
      <c r="CK97" s="258"/>
      <c r="CL97" s="258"/>
      <c r="CM97" s="258"/>
      <c r="CN97" s="258"/>
      <c r="CO97" s="258"/>
      <c r="CP97" s="258"/>
      <c r="CQ97" s="258"/>
      <c r="CR97" s="258"/>
      <c r="CS97" s="258"/>
      <c r="CT97" s="258"/>
      <c r="CU97" s="258"/>
      <c r="CV97" s="258"/>
      <c r="CW97" s="258"/>
      <c r="CX97" s="258"/>
      <c r="CY97" s="258"/>
      <c r="CZ97" s="258"/>
      <c r="DA97" s="258"/>
      <c r="DB97" s="258"/>
      <c r="DC97" s="270"/>
      <c r="DD97" s="270"/>
    </row>
    <row r="98" spans="1:108" x14ac:dyDescent="0.25">
      <c r="A98" s="1520" t="s">
        <v>117</v>
      </c>
      <c r="B98" s="1520"/>
      <c r="C98" s="323"/>
      <c r="D98" s="323"/>
      <c r="E98" s="323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64"/>
      <c r="AD98" s="256"/>
      <c r="AE98" s="256"/>
      <c r="AF98" s="264"/>
      <c r="AG98" s="256"/>
      <c r="AH98" s="256"/>
      <c r="AI98" s="264"/>
      <c r="AJ98" s="256"/>
      <c r="AK98" s="256"/>
      <c r="AL98" s="264"/>
      <c r="AM98" s="264"/>
      <c r="AN98" s="264"/>
      <c r="AO98" s="256"/>
      <c r="AP98" s="256"/>
      <c r="AQ98" s="264"/>
      <c r="AR98" s="256"/>
      <c r="AS98" s="256"/>
      <c r="AT98" s="256"/>
      <c r="AU98" s="256"/>
      <c r="AV98" s="256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6"/>
      <c r="BU98" s="256"/>
      <c r="BV98" s="256"/>
      <c r="BW98" s="256"/>
      <c r="BX98" s="256"/>
      <c r="BY98" s="256"/>
      <c r="BZ98" s="256"/>
      <c r="CA98" s="256"/>
      <c r="CB98" s="256"/>
      <c r="CC98" s="256"/>
      <c r="CD98" s="256"/>
      <c r="CE98" s="256"/>
      <c r="CF98" s="256"/>
      <c r="CG98" s="258"/>
      <c r="CH98" s="258"/>
      <c r="CI98" s="258"/>
      <c r="CJ98" s="258"/>
      <c r="CK98" s="258"/>
      <c r="CL98" s="258"/>
      <c r="CM98" s="258"/>
      <c r="CN98" s="258"/>
      <c r="CO98" s="258"/>
      <c r="CP98" s="258"/>
      <c r="CQ98" s="258"/>
      <c r="CR98" s="258"/>
      <c r="CS98" s="258"/>
      <c r="CT98" s="258"/>
      <c r="CU98" s="258"/>
      <c r="CV98" s="258"/>
      <c r="CW98" s="258"/>
      <c r="CX98" s="258"/>
      <c r="CY98" s="258"/>
      <c r="CZ98" s="258"/>
      <c r="DA98" s="258"/>
      <c r="DB98" s="258"/>
      <c r="DC98" s="270"/>
      <c r="DD98" s="270"/>
    </row>
    <row r="99" spans="1:108" x14ac:dyDescent="0.25">
      <c r="A99" s="1502" t="s">
        <v>133</v>
      </c>
      <c r="B99" s="1502"/>
      <c r="C99" s="325"/>
      <c r="D99" s="325"/>
      <c r="E99" s="325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64"/>
      <c r="AD99" s="264"/>
      <c r="AE99" s="256"/>
      <c r="AF99" s="256"/>
      <c r="AG99" s="264"/>
      <c r="AH99" s="256"/>
      <c r="AI99" s="256"/>
      <c r="AJ99" s="264"/>
      <c r="AK99" s="256"/>
      <c r="AL99" s="256"/>
      <c r="AM99" s="256"/>
      <c r="AN99" s="256"/>
      <c r="AO99" s="264"/>
      <c r="AP99" s="256"/>
      <c r="AQ99" s="256"/>
      <c r="AR99" s="256"/>
      <c r="AS99" s="256"/>
      <c r="AT99" s="256"/>
      <c r="AU99" s="256"/>
      <c r="AV99" s="256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6"/>
      <c r="BU99" s="256"/>
      <c r="BV99" s="256"/>
      <c r="BW99" s="256"/>
      <c r="BX99" s="256"/>
      <c r="BY99" s="256"/>
      <c r="BZ99" s="256"/>
      <c r="CA99" s="256"/>
      <c r="CB99" s="256"/>
      <c r="CC99" s="256"/>
      <c r="CD99" s="256"/>
      <c r="CE99" s="256"/>
      <c r="CF99" s="256"/>
      <c r="CG99" s="258"/>
      <c r="CH99" s="258"/>
      <c r="CI99" s="258"/>
      <c r="CJ99" s="258"/>
      <c r="CK99" s="258"/>
      <c r="CL99" s="258"/>
      <c r="CM99" s="258"/>
      <c r="CN99" s="258"/>
      <c r="CO99" s="258"/>
      <c r="CP99" s="258"/>
      <c r="CQ99" s="258"/>
      <c r="CR99" s="258"/>
      <c r="CS99" s="258"/>
      <c r="CT99" s="258"/>
      <c r="CU99" s="258"/>
      <c r="CV99" s="258"/>
      <c r="CW99" s="258"/>
      <c r="CX99" s="258"/>
      <c r="CY99" s="258"/>
      <c r="CZ99" s="258"/>
      <c r="DA99" s="258"/>
      <c r="DB99" s="258"/>
      <c r="DC99" s="258"/>
      <c r="DD99" s="258"/>
    </row>
    <row r="100" spans="1:108" x14ac:dyDescent="0.25">
      <c r="A100" s="315" t="s">
        <v>134</v>
      </c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396"/>
      <c r="N100" s="256"/>
      <c r="O100" s="256"/>
      <c r="P100" s="256"/>
      <c r="Q100" s="256"/>
      <c r="R100" s="256"/>
      <c r="S100" s="256"/>
      <c r="T100" s="256"/>
      <c r="U100" s="256"/>
      <c r="V100" s="256"/>
      <c r="W100" s="284"/>
      <c r="X100" s="256"/>
      <c r="Y100" s="256"/>
      <c r="Z100" s="256"/>
      <c r="AA100" s="256"/>
      <c r="AB100" s="256"/>
      <c r="AC100" s="264"/>
      <c r="AD100" s="264"/>
      <c r="AE100" s="256"/>
      <c r="AF100" s="256"/>
      <c r="AG100" s="264"/>
      <c r="AH100" s="256"/>
      <c r="AI100" s="256"/>
      <c r="AJ100" s="264"/>
      <c r="AK100" s="256"/>
      <c r="AL100" s="256"/>
      <c r="AM100" s="256"/>
      <c r="AN100" s="256"/>
      <c r="AO100" s="264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56"/>
      <c r="BL100" s="256"/>
      <c r="BM100" s="256"/>
      <c r="BN100" s="256"/>
      <c r="BO100" s="256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  <c r="CS100" s="256"/>
      <c r="CT100" s="256"/>
      <c r="CU100" s="256"/>
      <c r="CV100" s="256"/>
      <c r="CW100" s="256"/>
      <c r="CX100" s="256"/>
      <c r="CY100" s="256"/>
      <c r="CZ100" s="256"/>
      <c r="DA100" s="256"/>
      <c r="DB100" s="256"/>
      <c r="DC100" s="256"/>
      <c r="DD100" s="256"/>
    </row>
    <row r="101" spans="1:108" x14ac:dyDescent="0.2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256"/>
      <c r="Z101" s="256"/>
      <c r="AA101" s="264"/>
      <c r="AB101" s="264"/>
      <c r="AC101" s="256"/>
      <c r="AD101" s="256"/>
      <c r="AE101" s="264"/>
      <c r="AF101" s="256"/>
      <c r="AG101" s="256"/>
      <c r="AH101" s="264"/>
      <c r="AI101" s="256"/>
      <c r="AJ101" s="256"/>
      <c r="AK101" s="256"/>
      <c r="AL101" s="256"/>
      <c r="AM101" s="264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8"/>
      <c r="CH101" s="258"/>
      <c r="CI101" s="258"/>
      <c r="CJ101" s="258"/>
      <c r="CK101" s="258"/>
      <c r="CL101" s="258"/>
      <c r="CM101" s="258"/>
      <c r="CN101" s="258"/>
      <c r="CO101" s="258"/>
      <c r="CP101" s="258"/>
      <c r="CQ101" s="258"/>
      <c r="CR101" s="258"/>
      <c r="CS101" s="258"/>
      <c r="CT101" s="258"/>
      <c r="CU101" s="258"/>
      <c r="CV101" s="258"/>
      <c r="CW101" s="258"/>
      <c r="CX101" s="258"/>
      <c r="CY101" s="258"/>
      <c r="CZ101" s="258"/>
      <c r="DA101" s="258"/>
      <c r="DB101" s="258"/>
      <c r="DC101" s="258"/>
      <c r="DD101" s="258"/>
    </row>
    <row r="102" spans="1:108" x14ac:dyDescent="0.2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286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256"/>
      <c r="Z102" s="256"/>
      <c r="AA102" s="264"/>
      <c r="AB102" s="264"/>
      <c r="AC102" s="256"/>
      <c r="AD102" s="256"/>
      <c r="AE102" s="264"/>
      <c r="AF102" s="256"/>
      <c r="AG102" s="256"/>
      <c r="AH102" s="264"/>
      <c r="AI102" s="256"/>
      <c r="AJ102" s="256"/>
      <c r="AK102" s="256"/>
      <c r="AL102" s="256"/>
      <c r="AM102" s="264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8"/>
      <c r="CH102" s="258"/>
      <c r="CI102" s="258"/>
      <c r="CJ102" s="258"/>
      <c r="CK102" s="258"/>
      <c r="CL102" s="258"/>
      <c r="CM102" s="258"/>
      <c r="CN102" s="258"/>
      <c r="CO102" s="258"/>
      <c r="CP102" s="258"/>
      <c r="CQ102" s="258"/>
      <c r="CR102" s="258"/>
      <c r="CS102" s="258"/>
      <c r="CT102" s="258"/>
      <c r="CU102" s="258"/>
      <c r="CV102" s="258"/>
      <c r="CW102" s="258"/>
      <c r="CX102" s="258"/>
      <c r="CY102" s="258"/>
      <c r="CZ102" s="258"/>
      <c r="DA102" s="258"/>
      <c r="DB102" s="258"/>
      <c r="DC102" s="258"/>
      <c r="DD102" s="258"/>
    </row>
    <row r="103" spans="1:108" x14ac:dyDescent="0.2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256"/>
      <c r="Z103" s="256"/>
      <c r="AA103" s="264"/>
      <c r="AB103" s="264"/>
      <c r="AC103" s="256"/>
      <c r="AD103" s="256"/>
      <c r="AE103" s="264"/>
      <c r="AF103" s="256"/>
      <c r="AG103" s="256"/>
      <c r="AH103" s="264"/>
      <c r="AI103" s="256"/>
      <c r="AJ103" s="256"/>
      <c r="AK103" s="256"/>
      <c r="AL103" s="256"/>
      <c r="AM103" s="264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8"/>
      <c r="CH103" s="258"/>
      <c r="CI103" s="258"/>
      <c r="CJ103" s="258"/>
      <c r="CK103" s="258"/>
      <c r="CL103" s="258"/>
      <c r="CM103" s="258"/>
      <c r="CN103" s="258"/>
      <c r="CO103" s="258"/>
      <c r="CP103" s="258"/>
      <c r="CQ103" s="258"/>
      <c r="CR103" s="258"/>
      <c r="CS103" s="258"/>
      <c r="CT103" s="258"/>
      <c r="CU103" s="258"/>
      <c r="CV103" s="258"/>
      <c r="CW103" s="258"/>
      <c r="CX103" s="258"/>
      <c r="CY103" s="258"/>
      <c r="CZ103" s="258"/>
      <c r="DA103" s="258"/>
      <c r="DB103" s="258"/>
      <c r="DC103" s="258"/>
      <c r="DD103" s="258"/>
    </row>
    <row r="104" spans="1:108" ht="21" x14ac:dyDescent="0.25">
      <c r="A104" s="1505"/>
      <c r="B104" s="1499"/>
      <c r="C104" s="1521"/>
      <c r="D104" s="1501"/>
      <c r="E104" s="1501"/>
      <c r="F104" s="1501"/>
      <c r="G104" s="1501"/>
      <c r="H104" s="1518"/>
      <c r="I104" s="263" t="s">
        <v>22</v>
      </c>
      <c r="J104" s="275" t="s">
        <v>37</v>
      </c>
      <c r="K104" s="287" t="s">
        <v>38</v>
      </c>
      <c r="L104" s="275" t="s">
        <v>39</v>
      </c>
      <c r="M104" s="298" t="s">
        <v>40</v>
      </c>
      <c r="N104" s="285" t="s">
        <v>41</v>
      </c>
      <c r="O104" s="266" t="s">
        <v>42</v>
      </c>
      <c r="P104" s="275" t="s">
        <v>43</v>
      </c>
      <c r="Q104" s="285" t="s">
        <v>40</v>
      </c>
      <c r="R104" s="285" t="s">
        <v>41</v>
      </c>
      <c r="S104" s="266" t="s">
        <v>42</v>
      </c>
      <c r="T104" s="313" t="s">
        <v>43</v>
      </c>
      <c r="U104" s="1496"/>
      <c r="V104" s="1499"/>
      <c r="W104" s="1487"/>
      <c r="X104" s="1493"/>
      <c r="Y104" s="256"/>
      <c r="Z104" s="256"/>
      <c r="AA104" s="264"/>
      <c r="AB104" s="264"/>
      <c r="AC104" s="256"/>
      <c r="AD104" s="256"/>
      <c r="AE104" s="264"/>
      <c r="AF104" s="256"/>
      <c r="AG104" s="256"/>
      <c r="AH104" s="264"/>
      <c r="AI104" s="256"/>
      <c r="AJ104" s="256"/>
      <c r="AK104" s="256"/>
      <c r="AL104" s="256"/>
      <c r="AM104" s="264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8"/>
      <c r="AX104" s="258"/>
      <c r="AY104" s="258"/>
      <c r="AZ104" s="258"/>
      <c r="BA104" s="258"/>
      <c r="BB104" s="258"/>
      <c r="BC104" s="258"/>
      <c r="BD104" s="258"/>
      <c r="BE104" s="258"/>
      <c r="BF104" s="258"/>
      <c r="BG104" s="258"/>
      <c r="BH104" s="258"/>
      <c r="BI104" s="258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8"/>
      <c r="CH104" s="258"/>
      <c r="CI104" s="258"/>
      <c r="CJ104" s="258"/>
      <c r="CK104" s="258"/>
      <c r="CL104" s="258"/>
      <c r="CM104" s="258"/>
      <c r="CN104" s="258"/>
      <c r="CO104" s="258"/>
      <c r="CP104" s="258"/>
      <c r="CQ104" s="258"/>
      <c r="CR104" s="258"/>
      <c r="CS104" s="258"/>
      <c r="CT104" s="258"/>
      <c r="CU104" s="258"/>
      <c r="CV104" s="258"/>
      <c r="CW104" s="258"/>
      <c r="CX104" s="258"/>
      <c r="CY104" s="258"/>
      <c r="CZ104" s="258"/>
      <c r="DA104" s="258"/>
      <c r="DB104" s="258"/>
      <c r="DC104" s="258"/>
      <c r="DD104" s="258"/>
    </row>
    <row r="105" spans="1:108" x14ac:dyDescent="0.25">
      <c r="A105" s="280" t="s">
        <v>139</v>
      </c>
      <c r="B105" s="367">
        <v>0</v>
      </c>
      <c r="C105" s="329"/>
      <c r="D105" s="330"/>
      <c r="E105" s="330"/>
      <c r="F105" s="330"/>
      <c r="G105" s="331"/>
      <c r="H105" s="331"/>
      <c r="I105" s="329"/>
      <c r="J105" s="326"/>
      <c r="K105" s="329"/>
      <c r="L105" s="326"/>
      <c r="M105" s="355">
        <v>0</v>
      </c>
      <c r="N105" s="329"/>
      <c r="O105" s="330"/>
      <c r="P105" s="326"/>
      <c r="Q105" s="369">
        <v>0</v>
      </c>
      <c r="R105" s="329"/>
      <c r="S105" s="330"/>
      <c r="T105" s="383"/>
      <c r="U105" s="372"/>
      <c r="V105" s="372"/>
      <c r="W105" s="405"/>
      <c r="X105" s="388"/>
      <c r="Y105" s="395" t="s">
        <v>151</v>
      </c>
      <c r="Z105" s="256"/>
      <c r="AA105" s="264"/>
      <c r="AB105" s="264"/>
      <c r="AC105" s="256"/>
      <c r="AD105" s="256"/>
      <c r="AE105" s="264"/>
      <c r="AF105" s="256"/>
      <c r="AG105" s="256"/>
      <c r="AH105" s="264"/>
      <c r="AI105" s="256"/>
      <c r="AJ105" s="256"/>
      <c r="AK105" s="256"/>
      <c r="AL105" s="256"/>
      <c r="AM105" s="264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400" t="s">
        <v>152</v>
      </c>
      <c r="BU105" s="400" t="s">
        <v>152</v>
      </c>
      <c r="BV105" s="400" t="s">
        <v>152</v>
      </c>
      <c r="BW105" s="400" t="s">
        <v>152</v>
      </c>
      <c r="BX105" s="258"/>
      <c r="BY105" s="258"/>
      <c r="BZ105" s="258"/>
      <c r="CA105" s="258"/>
      <c r="CB105" s="318">
        <v>0</v>
      </c>
      <c r="CC105" s="318">
        <v>0</v>
      </c>
      <c r="CD105" s="318">
        <v>0</v>
      </c>
      <c r="CE105" s="318" t="s">
        <v>152</v>
      </c>
      <c r="CF105" s="256"/>
      <c r="CG105" s="258"/>
      <c r="CH105" s="258"/>
      <c r="CI105" s="258"/>
      <c r="CJ105" s="258"/>
      <c r="CK105" s="258"/>
      <c r="CL105" s="258"/>
      <c r="CM105" s="258"/>
      <c r="CN105" s="258"/>
      <c r="CO105" s="258"/>
      <c r="CP105" s="258"/>
      <c r="CQ105" s="258"/>
      <c r="CR105" s="258"/>
      <c r="CS105" s="258"/>
      <c r="CT105" s="258"/>
      <c r="CU105" s="258"/>
      <c r="CV105" s="258"/>
      <c r="CW105" s="258"/>
      <c r="CX105" s="258"/>
      <c r="CY105" s="258"/>
      <c r="CZ105" s="258"/>
      <c r="DA105" s="258"/>
      <c r="DB105" s="258"/>
      <c r="DC105" s="258"/>
      <c r="DD105" s="258"/>
    </row>
    <row r="106" spans="1:108" x14ac:dyDescent="0.25">
      <c r="A106" s="280" t="s">
        <v>140</v>
      </c>
      <c r="B106" s="367">
        <v>0</v>
      </c>
      <c r="C106" s="329"/>
      <c r="D106" s="330"/>
      <c r="E106" s="330"/>
      <c r="F106" s="330"/>
      <c r="G106" s="331"/>
      <c r="H106" s="331"/>
      <c r="I106" s="329"/>
      <c r="J106" s="326"/>
      <c r="K106" s="329"/>
      <c r="L106" s="326"/>
      <c r="M106" s="355">
        <v>0</v>
      </c>
      <c r="N106" s="329"/>
      <c r="O106" s="330"/>
      <c r="P106" s="326"/>
      <c r="Q106" s="369">
        <v>0</v>
      </c>
      <c r="R106" s="329"/>
      <c r="S106" s="330"/>
      <c r="T106" s="383"/>
      <c r="U106" s="372"/>
      <c r="V106" s="372"/>
      <c r="W106" s="406"/>
      <c r="X106" s="390"/>
      <c r="Y106" s="395" t="s">
        <v>151</v>
      </c>
      <c r="Z106" s="256"/>
      <c r="AA106" s="264"/>
      <c r="AB106" s="264"/>
      <c r="AC106" s="256"/>
      <c r="AD106" s="256"/>
      <c r="AE106" s="264"/>
      <c r="AF106" s="256"/>
      <c r="AG106" s="256"/>
      <c r="AH106" s="264"/>
      <c r="AI106" s="256"/>
      <c r="AJ106" s="256"/>
      <c r="AK106" s="256"/>
      <c r="AL106" s="256"/>
      <c r="AM106" s="264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6"/>
      <c r="BK106" s="256"/>
      <c r="BL106" s="256"/>
      <c r="BM106" s="256"/>
      <c r="BN106" s="256"/>
      <c r="BO106" s="256"/>
      <c r="BP106" s="256"/>
      <c r="BQ106" s="256"/>
      <c r="BR106" s="256"/>
      <c r="BS106" s="256"/>
      <c r="BT106" s="400" t="s">
        <v>152</v>
      </c>
      <c r="BU106" s="400" t="s">
        <v>152</v>
      </c>
      <c r="BV106" s="400" t="s">
        <v>152</v>
      </c>
      <c r="BW106" s="400" t="s">
        <v>152</v>
      </c>
      <c r="BX106" s="258"/>
      <c r="BY106" s="258"/>
      <c r="BZ106" s="258"/>
      <c r="CA106" s="258"/>
      <c r="CB106" s="318">
        <v>0</v>
      </c>
      <c r="CC106" s="318">
        <v>0</v>
      </c>
      <c r="CD106" s="318">
        <v>0</v>
      </c>
      <c r="CE106" s="318" t="s">
        <v>152</v>
      </c>
      <c r="CF106" s="256"/>
      <c r="CG106" s="258"/>
      <c r="CH106" s="258"/>
      <c r="CI106" s="258"/>
      <c r="CJ106" s="258"/>
      <c r="CK106" s="258"/>
      <c r="CL106" s="258"/>
      <c r="CM106" s="258"/>
      <c r="CN106" s="258"/>
      <c r="CO106" s="258"/>
      <c r="CP106" s="258"/>
      <c r="CQ106" s="258"/>
      <c r="CR106" s="258"/>
      <c r="CS106" s="258"/>
      <c r="CT106" s="258"/>
      <c r="CU106" s="258"/>
      <c r="CV106" s="258"/>
      <c r="CW106" s="258"/>
      <c r="CX106" s="258"/>
      <c r="CY106" s="258"/>
      <c r="CZ106" s="258"/>
      <c r="DA106" s="258"/>
      <c r="DB106" s="258"/>
      <c r="DC106" s="258"/>
      <c r="DD106" s="258"/>
    </row>
    <row r="107" spans="1:108" x14ac:dyDescent="0.25">
      <c r="A107" s="280" t="s">
        <v>141</v>
      </c>
      <c r="B107" s="367">
        <v>0</v>
      </c>
      <c r="C107" s="329"/>
      <c r="D107" s="330"/>
      <c r="E107" s="330"/>
      <c r="F107" s="330"/>
      <c r="G107" s="331"/>
      <c r="H107" s="331"/>
      <c r="I107" s="329"/>
      <c r="J107" s="326"/>
      <c r="K107" s="329"/>
      <c r="L107" s="326"/>
      <c r="M107" s="355">
        <v>0</v>
      </c>
      <c r="N107" s="329"/>
      <c r="O107" s="330"/>
      <c r="P107" s="326"/>
      <c r="Q107" s="369">
        <v>0</v>
      </c>
      <c r="R107" s="329"/>
      <c r="S107" s="330"/>
      <c r="T107" s="383"/>
      <c r="U107" s="372"/>
      <c r="V107" s="372"/>
      <c r="W107" s="406"/>
      <c r="X107" s="390"/>
      <c r="Y107" s="395" t="s">
        <v>151</v>
      </c>
      <c r="Z107" s="256"/>
      <c r="AA107" s="264"/>
      <c r="AB107" s="264"/>
      <c r="AC107" s="256"/>
      <c r="AD107" s="256"/>
      <c r="AE107" s="264"/>
      <c r="AF107" s="256"/>
      <c r="AG107" s="256"/>
      <c r="AH107" s="264"/>
      <c r="AI107" s="256"/>
      <c r="AJ107" s="256"/>
      <c r="AK107" s="256"/>
      <c r="AL107" s="256"/>
      <c r="AM107" s="264"/>
      <c r="AN107" s="256"/>
      <c r="AO107" s="256"/>
      <c r="AP107" s="256"/>
      <c r="AQ107" s="256"/>
      <c r="AR107" s="256"/>
      <c r="AS107" s="256"/>
      <c r="AT107" s="256"/>
      <c r="AU107" s="256"/>
      <c r="AV107" s="256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400" t="s">
        <v>152</v>
      </c>
      <c r="BU107" s="400" t="s">
        <v>152</v>
      </c>
      <c r="BV107" s="400" t="s">
        <v>152</v>
      </c>
      <c r="BW107" s="400" t="s">
        <v>152</v>
      </c>
      <c r="BX107" s="258"/>
      <c r="BY107" s="258"/>
      <c r="BZ107" s="258"/>
      <c r="CA107" s="258"/>
      <c r="CB107" s="318">
        <v>0</v>
      </c>
      <c r="CC107" s="318">
        <v>0</v>
      </c>
      <c r="CD107" s="318">
        <v>0</v>
      </c>
      <c r="CE107" s="318" t="s">
        <v>152</v>
      </c>
      <c r="CF107" s="256"/>
      <c r="CG107" s="258"/>
      <c r="CH107" s="258"/>
      <c r="CI107" s="258"/>
      <c r="CJ107" s="258"/>
      <c r="CK107" s="258"/>
      <c r="CL107" s="258"/>
      <c r="CM107" s="258"/>
      <c r="CN107" s="258"/>
      <c r="CO107" s="258"/>
      <c r="CP107" s="258"/>
      <c r="CQ107" s="258"/>
      <c r="CR107" s="258"/>
      <c r="CS107" s="258"/>
      <c r="CT107" s="258"/>
      <c r="CU107" s="258"/>
      <c r="CV107" s="258"/>
      <c r="CW107" s="258"/>
      <c r="CX107" s="258"/>
      <c r="CY107" s="258"/>
      <c r="CZ107" s="258"/>
      <c r="DA107" s="258"/>
      <c r="DB107" s="258"/>
      <c r="DC107" s="258"/>
      <c r="DD107" s="258"/>
    </row>
    <row r="108" spans="1:108" x14ac:dyDescent="0.25">
      <c r="A108" s="280" t="s">
        <v>142</v>
      </c>
      <c r="B108" s="367">
        <v>0</v>
      </c>
      <c r="C108" s="329"/>
      <c r="D108" s="330"/>
      <c r="E108" s="330"/>
      <c r="F108" s="330"/>
      <c r="G108" s="331"/>
      <c r="H108" s="331"/>
      <c r="I108" s="329"/>
      <c r="J108" s="326"/>
      <c r="K108" s="329"/>
      <c r="L108" s="326"/>
      <c r="M108" s="355">
        <v>0</v>
      </c>
      <c r="N108" s="329"/>
      <c r="O108" s="330"/>
      <c r="P108" s="326"/>
      <c r="Q108" s="369">
        <v>0</v>
      </c>
      <c r="R108" s="329"/>
      <c r="S108" s="330"/>
      <c r="T108" s="383"/>
      <c r="U108" s="372"/>
      <c r="V108" s="372"/>
      <c r="W108" s="406"/>
      <c r="X108" s="390"/>
      <c r="Y108" s="395" t="s">
        <v>151</v>
      </c>
      <c r="Z108" s="256"/>
      <c r="AA108" s="264"/>
      <c r="AB108" s="264"/>
      <c r="AC108" s="256"/>
      <c r="AD108" s="256"/>
      <c r="AE108" s="264"/>
      <c r="AF108" s="256"/>
      <c r="AG108" s="256"/>
      <c r="AH108" s="264"/>
      <c r="AI108" s="256"/>
      <c r="AJ108" s="256"/>
      <c r="AK108" s="256"/>
      <c r="AL108" s="256"/>
      <c r="AM108" s="264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400" t="s">
        <v>152</v>
      </c>
      <c r="BU108" s="400" t="s">
        <v>152</v>
      </c>
      <c r="BV108" s="400" t="s">
        <v>152</v>
      </c>
      <c r="BW108" s="400" t="s">
        <v>152</v>
      </c>
      <c r="BX108" s="258"/>
      <c r="BY108" s="258"/>
      <c r="BZ108" s="258"/>
      <c r="CA108" s="258"/>
      <c r="CB108" s="318">
        <v>0</v>
      </c>
      <c r="CC108" s="318">
        <v>0</v>
      </c>
      <c r="CD108" s="318">
        <v>0</v>
      </c>
      <c r="CE108" s="318" t="s">
        <v>152</v>
      </c>
      <c r="CF108" s="256"/>
      <c r="CG108" s="258"/>
      <c r="CH108" s="258"/>
      <c r="CI108" s="258"/>
      <c r="CJ108" s="258"/>
      <c r="CK108" s="258"/>
      <c r="CL108" s="258"/>
      <c r="CM108" s="258"/>
      <c r="CN108" s="258"/>
      <c r="CO108" s="258"/>
      <c r="CP108" s="258"/>
      <c r="CQ108" s="258"/>
      <c r="CR108" s="258"/>
      <c r="CS108" s="258"/>
      <c r="CT108" s="258"/>
      <c r="CU108" s="258"/>
      <c r="CV108" s="258"/>
      <c r="CW108" s="258"/>
      <c r="CX108" s="258"/>
      <c r="CY108" s="258"/>
      <c r="CZ108" s="258"/>
      <c r="DA108" s="258"/>
      <c r="DB108" s="258"/>
      <c r="DC108" s="258"/>
      <c r="DD108" s="258"/>
    </row>
    <row r="109" spans="1:108" x14ac:dyDescent="0.25">
      <c r="A109" s="280" t="s">
        <v>143</v>
      </c>
      <c r="B109" s="367">
        <v>0</v>
      </c>
      <c r="C109" s="329"/>
      <c r="D109" s="330"/>
      <c r="E109" s="330"/>
      <c r="F109" s="330"/>
      <c r="G109" s="331"/>
      <c r="H109" s="331"/>
      <c r="I109" s="329"/>
      <c r="J109" s="326"/>
      <c r="K109" s="329"/>
      <c r="L109" s="326"/>
      <c r="M109" s="355">
        <v>0</v>
      </c>
      <c r="N109" s="329"/>
      <c r="O109" s="330"/>
      <c r="P109" s="326"/>
      <c r="Q109" s="369">
        <v>0</v>
      </c>
      <c r="R109" s="329"/>
      <c r="S109" s="330"/>
      <c r="T109" s="383"/>
      <c r="U109" s="372"/>
      <c r="V109" s="372"/>
      <c r="W109" s="406"/>
      <c r="X109" s="390"/>
      <c r="Y109" s="395" t="s">
        <v>151</v>
      </c>
      <c r="Z109" s="256"/>
      <c r="AA109" s="264"/>
      <c r="AB109" s="264"/>
      <c r="AC109" s="256"/>
      <c r="AD109" s="256"/>
      <c r="AE109" s="264"/>
      <c r="AF109" s="256"/>
      <c r="AG109" s="256"/>
      <c r="AH109" s="264"/>
      <c r="AI109" s="256"/>
      <c r="AJ109" s="256"/>
      <c r="AK109" s="256"/>
      <c r="AL109" s="256"/>
      <c r="AM109" s="264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400" t="s">
        <v>152</v>
      </c>
      <c r="BU109" s="400" t="s">
        <v>152</v>
      </c>
      <c r="BV109" s="400" t="s">
        <v>152</v>
      </c>
      <c r="BW109" s="400" t="s">
        <v>152</v>
      </c>
      <c r="BX109" s="258"/>
      <c r="BY109" s="258"/>
      <c r="BZ109" s="258"/>
      <c r="CA109" s="258"/>
      <c r="CB109" s="318">
        <v>0</v>
      </c>
      <c r="CC109" s="318">
        <v>0</v>
      </c>
      <c r="CD109" s="318">
        <v>0</v>
      </c>
      <c r="CE109" s="318" t="s">
        <v>152</v>
      </c>
      <c r="CF109" s="256"/>
      <c r="CG109" s="258"/>
      <c r="CH109" s="258"/>
      <c r="CI109" s="258"/>
      <c r="CJ109" s="258"/>
      <c r="CK109" s="258"/>
      <c r="CL109" s="258"/>
      <c r="CM109" s="258"/>
      <c r="CN109" s="258"/>
      <c r="CO109" s="258"/>
      <c r="CP109" s="258"/>
      <c r="CQ109" s="258"/>
      <c r="CR109" s="258"/>
      <c r="CS109" s="258"/>
      <c r="CT109" s="258"/>
      <c r="CU109" s="258"/>
      <c r="CV109" s="258"/>
      <c r="CW109" s="258"/>
      <c r="CX109" s="258"/>
      <c r="CY109" s="258"/>
      <c r="CZ109" s="258"/>
      <c r="DA109" s="258"/>
      <c r="DB109" s="258"/>
      <c r="DC109" s="258"/>
      <c r="DD109" s="258"/>
    </row>
    <row r="110" spans="1:108" x14ac:dyDescent="0.25">
      <c r="A110" s="301" t="s">
        <v>144</v>
      </c>
      <c r="B110" s="343">
        <v>0</v>
      </c>
      <c r="C110" s="344"/>
      <c r="D110" s="345"/>
      <c r="E110" s="345"/>
      <c r="F110" s="345"/>
      <c r="G110" s="346"/>
      <c r="H110" s="346"/>
      <c r="I110" s="344"/>
      <c r="J110" s="327"/>
      <c r="K110" s="366"/>
      <c r="L110" s="358"/>
      <c r="M110" s="381">
        <v>0</v>
      </c>
      <c r="N110" s="344"/>
      <c r="O110" s="345"/>
      <c r="P110" s="327"/>
      <c r="Q110" s="370">
        <v>0</v>
      </c>
      <c r="R110" s="344"/>
      <c r="S110" s="345"/>
      <c r="T110" s="384"/>
      <c r="U110" s="372"/>
      <c r="V110" s="372"/>
      <c r="W110" s="406"/>
      <c r="X110" s="390"/>
      <c r="Y110" s="395" t="s">
        <v>151</v>
      </c>
      <c r="Z110" s="256"/>
      <c r="AA110" s="264"/>
      <c r="AB110" s="264"/>
      <c r="AC110" s="256"/>
      <c r="AD110" s="256"/>
      <c r="AE110" s="264"/>
      <c r="AF110" s="256"/>
      <c r="AG110" s="256"/>
      <c r="AH110" s="264"/>
      <c r="AI110" s="256"/>
      <c r="AJ110" s="256"/>
      <c r="AK110" s="256"/>
      <c r="AL110" s="256"/>
      <c r="AM110" s="264"/>
      <c r="AN110" s="256"/>
      <c r="AO110" s="256"/>
      <c r="AP110" s="256"/>
      <c r="AQ110" s="256"/>
      <c r="AR110" s="256"/>
      <c r="AS110" s="256"/>
      <c r="AT110" s="256"/>
      <c r="AU110" s="256"/>
      <c r="AV110" s="256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400" t="s">
        <v>152</v>
      </c>
      <c r="BU110" s="400" t="s">
        <v>152</v>
      </c>
      <c r="BV110" s="400" t="s">
        <v>152</v>
      </c>
      <c r="BW110" s="400" t="s">
        <v>152</v>
      </c>
      <c r="BX110" s="258"/>
      <c r="BY110" s="258"/>
      <c r="BZ110" s="258"/>
      <c r="CA110" s="258"/>
      <c r="CB110" s="318">
        <v>0</v>
      </c>
      <c r="CC110" s="318">
        <v>0</v>
      </c>
      <c r="CD110" s="318">
        <v>0</v>
      </c>
      <c r="CE110" s="318" t="s">
        <v>152</v>
      </c>
      <c r="CF110" s="256"/>
      <c r="CG110" s="258"/>
      <c r="CH110" s="258"/>
      <c r="CI110" s="258"/>
      <c r="CJ110" s="258"/>
      <c r="CK110" s="258"/>
      <c r="CL110" s="258"/>
      <c r="CM110" s="258"/>
      <c r="CN110" s="258"/>
      <c r="CO110" s="258"/>
      <c r="CP110" s="258"/>
      <c r="CQ110" s="258"/>
      <c r="CR110" s="258"/>
      <c r="CS110" s="258"/>
      <c r="CT110" s="258"/>
      <c r="CU110" s="258"/>
      <c r="CV110" s="258"/>
      <c r="CW110" s="258"/>
      <c r="CX110" s="258"/>
      <c r="CY110" s="258"/>
      <c r="CZ110" s="258"/>
      <c r="DA110" s="258"/>
      <c r="DB110" s="258"/>
      <c r="DC110" s="258"/>
      <c r="DD110" s="258"/>
    </row>
    <row r="111" spans="1:108" x14ac:dyDescent="0.25">
      <c r="A111" s="298" t="s">
        <v>40</v>
      </c>
      <c r="B111" s="348">
        <v>0</v>
      </c>
      <c r="C111" s="357">
        <v>0</v>
      </c>
      <c r="D111" s="350">
        <v>0</v>
      </c>
      <c r="E111" s="373">
        <v>0</v>
      </c>
      <c r="F111" s="351">
        <v>0</v>
      </c>
      <c r="G111" s="351">
        <v>0</v>
      </c>
      <c r="H111" s="351">
        <v>0</v>
      </c>
      <c r="I111" s="357">
        <v>0</v>
      </c>
      <c r="J111" s="352">
        <v>0</v>
      </c>
      <c r="K111" s="357">
        <v>0</v>
      </c>
      <c r="L111" s="352">
        <v>0</v>
      </c>
      <c r="M111" s="357">
        <v>0</v>
      </c>
      <c r="N111" s="357">
        <v>0</v>
      </c>
      <c r="O111" s="350">
        <v>0</v>
      </c>
      <c r="P111" s="365">
        <v>0</v>
      </c>
      <c r="Q111" s="349">
        <v>0</v>
      </c>
      <c r="R111" s="357">
        <v>0</v>
      </c>
      <c r="S111" s="350">
        <v>0</v>
      </c>
      <c r="T111" s="393">
        <v>0</v>
      </c>
      <c r="U111" s="353">
        <v>0</v>
      </c>
      <c r="V111" s="353">
        <v>0</v>
      </c>
      <c r="W111" s="349">
        <v>0</v>
      </c>
      <c r="X111" s="352">
        <v>0</v>
      </c>
      <c r="Y111" s="395" t="s">
        <v>151</v>
      </c>
      <c r="Z111" s="256"/>
      <c r="AA111" s="264"/>
      <c r="AB111" s="264"/>
      <c r="AC111" s="256"/>
      <c r="AD111" s="256"/>
      <c r="AE111" s="264"/>
      <c r="AF111" s="256"/>
      <c r="AG111" s="256"/>
      <c r="AH111" s="264"/>
      <c r="AI111" s="256"/>
      <c r="AJ111" s="256"/>
      <c r="AK111" s="256"/>
      <c r="AL111" s="256"/>
      <c r="AM111" s="264"/>
      <c r="AN111" s="256"/>
      <c r="AO111" s="256"/>
      <c r="AP111" s="256"/>
      <c r="AQ111" s="256"/>
      <c r="AR111" s="256"/>
      <c r="AS111" s="256"/>
      <c r="AT111" s="256"/>
      <c r="AU111" s="256"/>
      <c r="AV111" s="256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6"/>
      <c r="BK111" s="256"/>
      <c r="BL111" s="256"/>
      <c r="BM111" s="256"/>
      <c r="BN111" s="256"/>
      <c r="BO111" s="256"/>
      <c r="BP111" s="256"/>
      <c r="BQ111" s="256"/>
      <c r="BR111" s="256"/>
      <c r="BS111" s="256"/>
      <c r="BT111" s="400" t="s">
        <v>152</v>
      </c>
      <c r="BU111" s="400" t="s">
        <v>152</v>
      </c>
      <c r="BV111" s="400" t="s">
        <v>152</v>
      </c>
      <c r="BW111" s="400" t="s">
        <v>152</v>
      </c>
      <c r="BX111" s="258"/>
      <c r="BY111" s="258"/>
      <c r="BZ111" s="258"/>
      <c r="CA111" s="258"/>
      <c r="CB111" s="318">
        <v>0</v>
      </c>
      <c r="CC111" s="318">
        <v>0</v>
      </c>
      <c r="CD111" s="318">
        <v>0</v>
      </c>
      <c r="CE111" s="318" t="s">
        <v>152</v>
      </c>
      <c r="CF111" s="256"/>
      <c r="CG111" s="258"/>
      <c r="CH111" s="258"/>
      <c r="CI111" s="258"/>
      <c r="CJ111" s="258"/>
      <c r="CK111" s="258"/>
      <c r="CL111" s="258"/>
      <c r="CM111" s="258"/>
      <c r="CN111" s="258"/>
      <c r="CO111" s="258"/>
      <c r="CP111" s="258"/>
      <c r="CQ111" s="258"/>
      <c r="CR111" s="258"/>
      <c r="CS111" s="258"/>
      <c r="CT111" s="258"/>
      <c r="CU111" s="258"/>
      <c r="CV111" s="258"/>
      <c r="CW111" s="258"/>
      <c r="CX111" s="258"/>
      <c r="CY111" s="258"/>
      <c r="CZ111" s="258"/>
      <c r="DA111" s="258"/>
      <c r="DB111" s="258"/>
      <c r="DC111" s="258"/>
      <c r="DD111" s="258"/>
    </row>
    <row r="112" spans="1:108" x14ac:dyDescent="0.25">
      <c r="A112" s="256" t="s">
        <v>145</v>
      </c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399"/>
      <c r="X112" s="256"/>
      <c r="Y112" s="256"/>
      <c r="Z112" s="256"/>
      <c r="AA112" s="256"/>
      <c r="AB112" s="256"/>
      <c r="AC112" s="264"/>
      <c r="AD112" s="264"/>
      <c r="AE112" s="256"/>
      <c r="AF112" s="256"/>
      <c r="AG112" s="264"/>
      <c r="AH112" s="256"/>
      <c r="AI112" s="256"/>
      <c r="AJ112" s="264"/>
      <c r="AK112" s="256"/>
      <c r="AL112" s="256"/>
      <c r="AM112" s="256"/>
      <c r="AN112" s="256"/>
      <c r="AO112" s="264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</row>
    <row r="113" spans="1:41" x14ac:dyDescent="0.25">
      <c r="A113" s="256" t="s">
        <v>146</v>
      </c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64"/>
      <c r="AD113" s="264"/>
      <c r="AE113" s="256"/>
      <c r="AF113" s="256"/>
      <c r="AG113" s="264"/>
      <c r="AH113" s="256"/>
      <c r="AI113" s="256"/>
      <c r="AJ113" s="264"/>
      <c r="AK113" s="256"/>
      <c r="AL113" s="256"/>
      <c r="AM113" s="256"/>
      <c r="AN113" s="256"/>
      <c r="AO113" s="264"/>
    </row>
    <row r="114" spans="1:41" x14ac:dyDescent="0.25">
      <c r="A114" s="256"/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64"/>
      <c r="AD114" s="264"/>
      <c r="AE114" s="256"/>
      <c r="AF114" s="256"/>
      <c r="AG114" s="264"/>
      <c r="AH114" s="256"/>
      <c r="AI114" s="256"/>
      <c r="AJ114" s="264"/>
      <c r="AK114" s="256"/>
      <c r="AL114" s="256"/>
      <c r="AM114" s="256"/>
      <c r="AN114" s="256"/>
      <c r="AO114" s="264"/>
    </row>
    <row r="115" spans="1:41" x14ac:dyDescent="0.25">
      <c r="A115" s="256"/>
      <c r="B115" s="256"/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64"/>
      <c r="AD115" s="264"/>
      <c r="AE115" s="256"/>
      <c r="AF115" s="256"/>
      <c r="AG115" s="264"/>
      <c r="AH115" s="256"/>
      <c r="AI115" s="256"/>
      <c r="AJ115" s="264"/>
      <c r="AK115" s="256"/>
      <c r="AL115" s="256"/>
      <c r="AM115" s="256"/>
      <c r="AN115" s="256"/>
      <c r="AO115" s="264"/>
    </row>
    <row r="116" spans="1:41" x14ac:dyDescent="0.25">
      <c r="A116" s="256"/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64"/>
      <c r="AD116" s="264"/>
      <c r="AE116" s="256"/>
      <c r="AF116" s="256"/>
      <c r="AG116" s="264"/>
      <c r="AH116" s="256"/>
      <c r="AI116" s="256"/>
      <c r="AJ116" s="264"/>
      <c r="AK116" s="256"/>
      <c r="AL116" s="256"/>
      <c r="AM116" s="256"/>
      <c r="AN116" s="256"/>
      <c r="AO116" s="264"/>
    </row>
    <row r="117" spans="1:41" x14ac:dyDescent="0.25">
      <c r="A117" s="256"/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64"/>
      <c r="AD117" s="264"/>
      <c r="AE117" s="256"/>
      <c r="AF117" s="256"/>
      <c r="AG117" s="264"/>
      <c r="AH117" s="256"/>
      <c r="AI117" s="256"/>
      <c r="AJ117" s="264"/>
      <c r="AK117" s="256"/>
      <c r="AL117" s="256"/>
      <c r="AM117" s="256"/>
      <c r="AN117" s="256"/>
      <c r="AO117" s="264"/>
    </row>
    <row r="118" spans="1:41" x14ac:dyDescent="0.25">
      <c r="A118" s="256"/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64"/>
      <c r="AD118" s="264"/>
      <c r="AE118" s="256"/>
      <c r="AF118" s="256"/>
      <c r="AG118" s="264"/>
      <c r="AH118" s="256"/>
      <c r="AI118" s="256"/>
      <c r="AJ118" s="264"/>
      <c r="AK118" s="256"/>
      <c r="AL118" s="256"/>
      <c r="AM118" s="256"/>
      <c r="AN118" s="256"/>
      <c r="AO118" s="264"/>
    </row>
    <row r="119" spans="1:41" x14ac:dyDescent="0.25">
      <c r="A119" s="256"/>
      <c r="B119" s="256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64"/>
      <c r="AD119" s="264"/>
      <c r="AE119" s="256"/>
      <c r="AF119" s="256"/>
      <c r="AG119" s="264"/>
      <c r="AH119" s="256"/>
      <c r="AI119" s="256"/>
      <c r="AJ119" s="264"/>
      <c r="AK119" s="256"/>
      <c r="AL119" s="256"/>
      <c r="AM119" s="256"/>
      <c r="AN119" s="256"/>
      <c r="AO119" s="264"/>
    </row>
    <row r="120" spans="1:41" x14ac:dyDescent="0.25">
      <c r="A120" s="256"/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64"/>
      <c r="AD120" s="264"/>
      <c r="AE120" s="256"/>
      <c r="AF120" s="256"/>
      <c r="AG120" s="264"/>
      <c r="AH120" s="256"/>
      <c r="AI120" s="256"/>
      <c r="AJ120" s="264"/>
      <c r="AK120" s="256"/>
      <c r="AL120" s="256"/>
      <c r="AM120" s="256"/>
      <c r="AN120" s="256"/>
      <c r="AO120" s="264"/>
    </row>
    <row r="121" spans="1:41" x14ac:dyDescent="0.25">
      <c r="A121" s="256"/>
      <c r="B121" s="256"/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64"/>
      <c r="AD121" s="264"/>
      <c r="AE121" s="256"/>
      <c r="AF121" s="256"/>
      <c r="AG121" s="264"/>
      <c r="AH121" s="256"/>
      <c r="AI121" s="256"/>
      <c r="AJ121" s="264"/>
      <c r="AK121" s="256"/>
      <c r="AL121" s="256"/>
      <c r="AM121" s="256"/>
      <c r="AN121" s="256"/>
      <c r="AO121" s="264"/>
    </row>
    <row r="122" spans="1:41" x14ac:dyDescent="0.25">
      <c r="A122" s="256"/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64"/>
      <c r="AD122" s="264"/>
      <c r="AE122" s="256"/>
      <c r="AF122" s="256"/>
      <c r="AG122" s="264"/>
      <c r="AH122" s="256"/>
      <c r="AI122" s="256"/>
      <c r="AJ122" s="264"/>
      <c r="AK122" s="256"/>
      <c r="AL122" s="256"/>
      <c r="AM122" s="256"/>
      <c r="AN122" s="256"/>
      <c r="AO122" s="264"/>
    </row>
    <row r="123" spans="1:41" x14ac:dyDescent="0.25">
      <c r="A123" s="256"/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64"/>
      <c r="AD123" s="264"/>
      <c r="AE123" s="256"/>
      <c r="AF123" s="256"/>
      <c r="AG123" s="264"/>
      <c r="AH123" s="256"/>
      <c r="AI123" s="256"/>
      <c r="AJ123" s="264"/>
      <c r="AK123" s="256"/>
      <c r="AL123" s="256"/>
      <c r="AM123" s="256"/>
      <c r="AN123" s="256"/>
      <c r="AO123" s="264"/>
    </row>
    <row r="124" spans="1:41" x14ac:dyDescent="0.25">
      <c r="A124" s="256"/>
      <c r="B124" s="256"/>
      <c r="C124" s="256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64"/>
      <c r="AD124" s="264"/>
      <c r="AE124" s="256"/>
      <c r="AF124" s="256"/>
      <c r="AG124" s="264"/>
      <c r="AH124" s="256"/>
      <c r="AI124" s="256"/>
      <c r="AJ124" s="264"/>
      <c r="AK124" s="256"/>
      <c r="AL124" s="256"/>
      <c r="AM124" s="256"/>
      <c r="AN124" s="256"/>
      <c r="AO124" s="264"/>
    </row>
    <row r="125" spans="1:41" x14ac:dyDescent="0.25">
      <c r="A125" s="256"/>
      <c r="B125" s="256"/>
      <c r="C125" s="256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64"/>
      <c r="AD125" s="264"/>
      <c r="AE125" s="256"/>
      <c r="AF125" s="256"/>
      <c r="AG125" s="264"/>
      <c r="AH125" s="256"/>
      <c r="AI125" s="256"/>
      <c r="AJ125" s="264"/>
      <c r="AK125" s="256"/>
      <c r="AL125" s="256"/>
      <c r="AM125" s="256"/>
      <c r="AN125" s="256"/>
      <c r="AO125" s="264"/>
    </row>
    <row r="126" spans="1:41" x14ac:dyDescent="0.25">
      <c r="A126" s="256"/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64"/>
      <c r="AD126" s="264"/>
      <c r="AE126" s="256"/>
      <c r="AF126" s="256"/>
      <c r="AG126" s="264"/>
      <c r="AH126" s="256"/>
      <c r="AI126" s="256"/>
      <c r="AJ126" s="264"/>
      <c r="AK126" s="256"/>
      <c r="AL126" s="256"/>
      <c r="AM126" s="256"/>
      <c r="AN126" s="256"/>
      <c r="AO126" s="264"/>
    </row>
    <row r="127" spans="1:41" x14ac:dyDescent="0.25">
      <c r="A127" s="256"/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64"/>
      <c r="AD127" s="264"/>
      <c r="AE127" s="256"/>
      <c r="AF127" s="256"/>
      <c r="AG127" s="264"/>
      <c r="AH127" s="256"/>
      <c r="AI127" s="256"/>
      <c r="AJ127" s="264"/>
      <c r="AK127" s="256"/>
      <c r="AL127" s="256"/>
      <c r="AM127" s="256"/>
      <c r="AN127" s="256"/>
      <c r="AO127" s="264"/>
    </row>
    <row r="128" spans="1:41" x14ac:dyDescent="0.25">
      <c r="A128" s="256"/>
      <c r="B128" s="256"/>
      <c r="C128" s="256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64"/>
      <c r="AD128" s="264"/>
      <c r="AE128" s="256"/>
      <c r="AF128" s="256"/>
      <c r="AG128" s="264"/>
      <c r="AH128" s="256"/>
      <c r="AI128" s="256"/>
      <c r="AJ128" s="264"/>
      <c r="AK128" s="256"/>
      <c r="AL128" s="256"/>
      <c r="AM128" s="256"/>
      <c r="AN128" s="256"/>
      <c r="AO128" s="264"/>
    </row>
    <row r="129" spans="29:41" x14ac:dyDescent="0.25">
      <c r="AC129" s="264"/>
      <c r="AD129" s="264"/>
      <c r="AE129" s="256"/>
      <c r="AF129" s="256"/>
      <c r="AG129" s="264"/>
      <c r="AH129" s="256"/>
      <c r="AI129" s="256"/>
      <c r="AJ129" s="264"/>
      <c r="AK129" s="256"/>
      <c r="AL129" s="256"/>
      <c r="AM129" s="256"/>
      <c r="AN129" s="256"/>
      <c r="AO129" s="264"/>
    </row>
    <row r="130" spans="29:41" x14ac:dyDescent="0.25">
      <c r="AC130" s="264"/>
      <c r="AD130" s="264"/>
      <c r="AE130" s="256"/>
      <c r="AF130" s="256"/>
      <c r="AG130" s="264"/>
      <c r="AH130" s="256"/>
      <c r="AI130" s="256"/>
      <c r="AJ130" s="264"/>
      <c r="AK130" s="256"/>
      <c r="AL130" s="256"/>
      <c r="AM130" s="256"/>
      <c r="AN130" s="256"/>
      <c r="AO130" s="264"/>
    </row>
    <row r="131" spans="29:41" x14ac:dyDescent="0.25">
      <c r="AC131" s="264"/>
      <c r="AD131" s="264"/>
      <c r="AE131" s="256"/>
      <c r="AF131" s="256"/>
      <c r="AG131" s="264"/>
      <c r="AH131" s="256"/>
      <c r="AI131" s="256"/>
      <c r="AJ131" s="264"/>
      <c r="AK131" s="256"/>
      <c r="AL131" s="256"/>
      <c r="AM131" s="256"/>
      <c r="AN131" s="256"/>
      <c r="AO131" s="264"/>
    </row>
    <row r="132" spans="29:41" x14ac:dyDescent="0.25">
      <c r="AC132" s="264"/>
      <c r="AD132" s="264"/>
      <c r="AE132" s="256"/>
      <c r="AF132" s="256"/>
      <c r="AG132" s="264"/>
      <c r="AH132" s="256"/>
      <c r="AI132" s="256"/>
      <c r="AJ132" s="264"/>
      <c r="AK132" s="256"/>
      <c r="AL132" s="256"/>
      <c r="AM132" s="256"/>
      <c r="AN132" s="256"/>
      <c r="AO132" s="264"/>
    </row>
    <row r="133" spans="29:41" x14ac:dyDescent="0.25">
      <c r="AC133" s="264"/>
      <c r="AD133" s="264"/>
      <c r="AE133" s="256"/>
      <c r="AF133" s="256"/>
      <c r="AG133" s="264"/>
      <c r="AH133" s="256"/>
      <c r="AI133" s="256"/>
      <c r="AJ133" s="264"/>
      <c r="AK133" s="256"/>
      <c r="AL133" s="256"/>
      <c r="AM133" s="256"/>
      <c r="AN133" s="256"/>
      <c r="AO133" s="264"/>
    </row>
    <row r="134" spans="29:41" x14ac:dyDescent="0.25">
      <c r="AC134" s="264"/>
      <c r="AD134" s="264"/>
      <c r="AE134" s="256"/>
      <c r="AF134" s="256"/>
      <c r="AG134" s="264"/>
      <c r="AH134" s="256"/>
      <c r="AI134" s="256"/>
      <c r="AJ134" s="264"/>
      <c r="AK134" s="256"/>
      <c r="AL134" s="256"/>
      <c r="AM134" s="256"/>
      <c r="AN134" s="256"/>
      <c r="AO134" s="264"/>
    </row>
    <row r="135" spans="29:41" x14ac:dyDescent="0.25">
      <c r="AC135" s="264"/>
      <c r="AD135" s="264"/>
      <c r="AE135" s="256"/>
      <c r="AF135" s="256"/>
      <c r="AG135" s="264"/>
      <c r="AH135" s="256"/>
      <c r="AI135" s="256"/>
      <c r="AJ135" s="264"/>
      <c r="AK135" s="256"/>
      <c r="AL135" s="256"/>
      <c r="AM135" s="256"/>
      <c r="AN135" s="256"/>
      <c r="AO135" s="264"/>
    </row>
    <row r="136" spans="29:41" x14ac:dyDescent="0.25">
      <c r="AC136" s="264"/>
      <c r="AD136" s="264"/>
      <c r="AE136" s="256"/>
      <c r="AF136" s="256"/>
      <c r="AG136" s="264"/>
      <c r="AH136" s="256"/>
      <c r="AI136" s="256"/>
      <c r="AJ136" s="264"/>
      <c r="AK136" s="256"/>
      <c r="AL136" s="256"/>
      <c r="AM136" s="256"/>
      <c r="AN136" s="256"/>
      <c r="AO136" s="264"/>
    </row>
    <row r="137" spans="29:41" x14ac:dyDescent="0.25">
      <c r="AC137" s="264"/>
      <c r="AD137" s="264"/>
      <c r="AE137" s="256"/>
      <c r="AF137" s="256"/>
      <c r="AG137" s="264"/>
      <c r="AH137" s="256"/>
      <c r="AI137" s="256"/>
      <c r="AJ137" s="264"/>
      <c r="AK137" s="256"/>
      <c r="AL137" s="256"/>
      <c r="AM137" s="256"/>
      <c r="AN137" s="256"/>
      <c r="AO137" s="264"/>
    </row>
    <row r="138" spans="29:41" x14ac:dyDescent="0.25">
      <c r="AC138" s="264"/>
      <c r="AD138" s="264"/>
      <c r="AE138" s="256"/>
      <c r="AF138" s="256"/>
      <c r="AG138" s="264"/>
      <c r="AH138" s="256"/>
      <c r="AI138" s="256"/>
      <c r="AJ138" s="264"/>
      <c r="AK138" s="256"/>
      <c r="AL138" s="256"/>
      <c r="AM138" s="256"/>
      <c r="AN138" s="256"/>
      <c r="AO138" s="264"/>
    </row>
    <row r="139" spans="29:41" x14ac:dyDescent="0.25">
      <c r="AC139" s="264"/>
      <c r="AD139" s="264"/>
      <c r="AE139" s="256"/>
      <c r="AF139" s="256"/>
      <c r="AG139" s="264"/>
      <c r="AH139" s="256"/>
      <c r="AI139" s="256"/>
      <c r="AJ139" s="264"/>
      <c r="AK139" s="256"/>
      <c r="AL139" s="256"/>
      <c r="AM139" s="256"/>
      <c r="AN139" s="256"/>
      <c r="AO139" s="264"/>
    </row>
    <row r="140" spans="29:41" x14ac:dyDescent="0.25">
      <c r="AC140" s="264"/>
      <c r="AD140" s="264"/>
      <c r="AE140" s="256"/>
      <c r="AF140" s="256"/>
      <c r="AG140" s="264"/>
      <c r="AH140" s="256"/>
      <c r="AI140" s="256"/>
      <c r="AJ140" s="264"/>
      <c r="AK140" s="256"/>
      <c r="AL140" s="256"/>
      <c r="AM140" s="256"/>
      <c r="AN140" s="256"/>
      <c r="AO140" s="264"/>
    </row>
    <row r="141" spans="29:41" x14ac:dyDescent="0.25">
      <c r="AC141" s="264"/>
      <c r="AD141" s="264"/>
      <c r="AE141" s="256"/>
      <c r="AF141" s="256"/>
      <c r="AG141" s="264"/>
      <c r="AH141" s="256"/>
      <c r="AI141" s="256"/>
      <c r="AJ141" s="264"/>
      <c r="AK141" s="256"/>
      <c r="AL141" s="256"/>
      <c r="AM141" s="256"/>
      <c r="AN141" s="256"/>
      <c r="AO141" s="264"/>
    </row>
    <row r="142" spans="29:41" x14ac:dyDescent="0.25">
      <c r="AC142" s="264"/>
      <c r="AD142" s="264"/>
      <c r="AE142" s="256"/>
      <c r="AF142" s="256"/>
      <c r="AG142" s="264"/>
      <c r="AH142" s="256"/>
      <c r="AI142" s="256"/>
      <c r="AJ142" s="264"/>
      <c r="AK142" s="256"/>
      <c r="AL142" s="256"/>
      <c r="AM142" s="256"/>
      <c r="AN142" s="256"/>
      <c r="AO142" s="264"/>
    </row>
    <row r="143" spans="29:41" x14ac:dyDescent="0.25">
      <c r="AC143" s="264"/>
      <c r="AD143" s="264"/>
      <c r="AE143" s="256"/>
      <c r="AF143" s="256"/>
      <c r="AG143" s="264"/>
      <c r="AH143" s="256"/>
      <c r="AI143" s="256"/>
      <c r="AJ143" s="264"/>
      <c r="AK143" s="256"/>
      <c r="AL143" s="256"/>
      <c r="AM143" s="256"/>
      <c r="AN143" s="256"/>
      <c r="AO143" s="264"/>
    </row>
    <row r="144" spans="29:41" x14ac:dyDescent="0.25">
      <c r="AC144" s="264"/>
      <c r="AD144" s="264"/>
      <c r="AE144" s="256"/>
      <c r="AF144" s="256"/>
      <c r="AG144" s="264"/>
      <c r="AH144" s="256"/>
      <c r="AI144" s="256"/>
      <c r="AJ144" s="264"/>
      <c r="AK144" s="256"/>
      <c r="AL144" s="256"/>
      <c r="AM144" s="256"/>
      <c r="AN144" s="256"/>
      <c r="AO144" s="264"/>
    </row>
    <row r="145" spans="29:41" x14ac:dyDescent="0.25">
      <c r="AC145" s="264"/>
      <c r="AD145" s="264"/>
      <c r="AE145" s="256"/>
      <c r="AF145" s="256"/>
      <c r="AG145" s="264"/>
      <c r="AH145" s="256"/>
      <c r="AI145" s="256"/>
      <c r="AJ145" s="264"/>
      <c r="AK145" s="256"/>
      <c r="AL145" s="256"/>
      <c r="AM145" s="256"/>
      <c r="AN145" s="256"/>
      <c r="AO145" s="264"/>
    </row>
    <row r="146" spans="29:41" x14ac:dyDescent="0.25">
      <c r="AC146" s="264"/>
      <c r="AD146" s="264"/>
      <c r="AE146" s="256"/>
      <c r="AF146" s="256"/>
      <c r="AG146" s="264"/>
      <c r="AH146" s="256"/>
      <c r="AI146" s="256"/>
      <c r="AJ146" s="264"/>
      <c r="AK146" s="256"/>
      <c r="AL146" s="256"/>
      <c r="AM146" s="256"/>
      <c r="AN146" s="256"/>
      <c r="AO146" s="264"/>
    </row>
    <row r="147" spans="29:41" x14ac:dyDescent="0.25">
      <c r="AC147" s="264"/>
      <c r="AD147" s="264"/>
      <c r="AE147" s="256"/>
      <c r="AF147" s="256"/>
      <c r="AG147" s="264"/>
      <c r="AH147" s="256"/>
      <c r="AI147" s="256"/>
      <c r="AJ147" s="264"/>
      <c r="AK147" s="256"/>
      <c r="AL147" s="256"/>
      <c r="AM147" s="256"/>
      <c r="AN147" s="256"/>
      <c r="AO147" s="264"/>
    </row>
    <row r="148" spans="29:41" x14ac:dyDescent="0.25">
      <c r="AC148" s="264"/>
      <c r="AD148" s="264"/>
      <c r="AE148" s="256"/>
      <c r="AF148" s="256"/>
      <c r="AG148" s="264"/>
      <c r="AH148" s="256"/>
      <c r="AI148" s="256"/>
      <c r="AJ148" s="264"/>
      <c r="AK148" s="256"/>
      <c r="AL148" s="256"/>
      <c r="AM148" s="256"/>
      <c r="AN148" s="256"/>
      <c r="AO148" s="264"/>
    </row>
    <row r="149" spans="29:41" x14ac:dyDescent="0.25">
      <c r="AC149" s="264"/>
      <c r="AD149" s="264"/>
      <c r="AE149" s="256"/>
      <c r="AF149" s="256"/>
      <c r="AG149" s="264"/>
      <c r="AH149" s="256"/>
      <c r="AI149" s="256"/>
      <c r="AJ149" s="264"/>
      <c r="AK149" s="256"/>
      <c r="AL149" s="256"/>
      <c r="AM149" s="256"/>
      <c r="AN149" s="256"/>
      <c r="AO149" s="264"/>
    </row>
    <row r="150" spans="29:41" x14ac:dyDescent="0.25">
      <c r="AC150" s="264"/>
      <c r="AD150" s="264"/>
      <c r="AE150" s="256"/>
      <c r="AF150" s="256"/>
      <c r="AG150" s="264"/>
      <c r="AH150" s="256"/>
      <c r="AI150" s="256"/>
      <c r="AJ150" s="264"/>
      <c r="AK150" s="256"/>
      <c r="AL150" s="256"/>
      <c r="AM150" s="256"/>
      <c r="AN150" s="256"/>
      <c r="AO150" s="264"/>
    </row>
    <row r="151" spans="29:41" x14ac:dyDescent="0.25">
      <c r="AC151" s="264"/>
      <c r="AD151" s="264"/>
      <c r="AE151" s="256"/>
      <c r="AF151" s="256"/>
      <c r="AG151" s="264"/>
      <c r="AH151" s="256"/>
      <c r="AI151" s="256"/>
      <c r="AJ151" s="264"/>
      <c r="AK151" s="256"/>
      <c r="AL151" s="256"/>
      <c r="AM151" s="256"/>
      <c r="AN151" s="256"/>
      <c r="AO151" s="264"/>
    </row>
    <row r="152" spans="29:41" x14ac:dyDescent="0.25">
      <c r="AC152" s="264"/>
      <c r="AD152" s="264"/>
      <c r="AE152" s="256"/>
      <c r="AF152" s="256"/>
      <c r="AG152" s="264"/>
      <c r="AH152" s="256"/>
      <c r="AI152" s="256"/>
      <c r="AJ152" s="264"/>
      <c r="AK152" s="256"/>
      <c r="AL152" s="256"/>
      <c r="AM152" s="256"/>
      <c r="AN152" s="256"/>
      <c r="AO152" s="264"/>
    </row>
    <row r="153" spans="29:41" x14ac:dyDescent="0.25">
      <c r="AC153" s="264"/>
      <c r="AD153" s="264"/>
      <c r="AE153" s="256"/>
      <c r="AF153" s="256"/>
      <c r="AG153" s="264"/>
      <c r="AH153" s="256"/>
      <c r="AI153" s="256"/>
      <c r="AJ153" s="264"/>
      <c r="AK153" s="256"/>
      <c r="AL153" s="256"/>
      <c r="AM153" s="256"/>
      <c r="AN153" s="256"/>
      <c r="AO153" s="264"/>
    </row>
    <row r="154" spans="29:41" x14ac:dyDescent="0.25">
      <c r="AC154" s="264"/>
      <c r="AD154" s="264"/>
      <c r="AE154" s="256"/>
      <c r="AF154" s="256"/>
      <c r="AG154" s="264"/>
      <c r="AH154" s="256"/>
      <c r="AI154" s="256"/>
      <c r="AJ154" s="264"/>
      <c r="AK154" s="256"/>
      <c r="AL154" s="256"/>
      <c r="AM154" s="256"/>
      <c r="AN154" s="256"/>
      <c r="AO154" s="264"/>
    </row>
    <row r="155" spans="29:41" x14ac:dyDescent="0.25">
      <c r="AC155" s="264"/>
      <c r="AD155" s="264"/>
      <c r="AE155" s="256"/>
      <c r="AF155" s="256"/>
      <c r="AG155" s="264"/>
      <c r="AH155" s="256"/>
      <c r="AI155" s="256"/>
      <c r="AJ155" s="264"/>
      <c r="AK155" s="256"/>
      <c r="AL155" s="256"/>
      <c r="AM155" s="256"/>
      <c r="AN155" s="256"/>
      <c r="AO155" s="264"/>
    </row>
    <row r="156" spans="29:41" x14ac:dyDescent="0.25">
      <c r="AC156" s="264"/>
      <c r="AD156" s="264"/>
      <c r="AE156" s="256"/>
      <c r="AF156" s="256"/>
      <c r="AG156" s="264"/>
      <c r="AH156" s="256"/>
      <c r="AI156" s="256"/>
      <c r="AJ156" s="264"/>
      <c r="AK156" s="256"/>
      <c r="AL156" s="256"/>
      <c r="AM156" s="256"/>
      <c r="AN156" s="256"/>
      <c r="AO156" s="264"/>
    </row>
    <row r="157" spans="29:41" x14ac:dyDescent="0.25">
      <c r="AC157" s="264"/>
      <c r="AD157" s="264"/>
      <c r="AE157" s="256"/>
      <c r="AF157" s="256"/>
      <c r="AG157" s="264"/>
      <c r="AH157" s="256"/>
      <c r="AI157" s="256"/>
      <c r="AJ157" s="264"/>
      <c r="AK157" s="256"/>
      <c r="AL157" s="256"/>
      <c r="AM157" s="256"/>
      <c r="AN157" s="256"/>
      <c r="AO157" s="264"/>
    </row>
    <row r="158" spans="29:41" x14ac:dyDescent="0.25">
      <c r="AC158" s="264"/>
      <c r="AD158" s="264"/>
      <c r="AE158" s="256"/>
      <c r="AF158" s="256"/>
      <c r="AG158" s="264"/>
      <c r="AH158" s="256"/>
      <c r="AI158" s="256"/>
      <c r="AJ158" s="264"/>
      <c r="AK158" s="256"/>
      <c r="AL158" s="256"/>
      <c r="AM158" s="256"/>
      <c r="AN158" s="256"/>
      <c r="AO158" s="264"/>
    </row>
    <row r="159" spans="29:41" x14ac:dyDescent="0.25">
      <c r="AC159" s="264"/>
      <c r="AD159" s="264"/>
      <c r="AE159" s="256"/>
      <c r="AF159" s="256"/>
      <c r="AG159" s="264"/>
      <c r="AH159" s="256"/>
      <c r="AI159" s="256"/>
      <c r="AJ159" s="264"/>
      <c r="AK159" s="256"/>
      <c r="AL159" s="256"/>
      <c r="AM159" s="256"/>
      <c r="AN159" s="256"/>
      <c r="AO159" s="264"/>
    </row>
    <row r="160" spans="29:41" x14ac:dyDescent="0.25">
      <c r="AC160" s="264"/>
      <c r="AD160" s="264"/>
      <c r="AE160" s="256"/>
      <c r="AF160" s="256"/>
      <c r="AG160" s="264"/>
      <c r="AH160" s="256"/>
      <c r="AI160" s="256"/>
      <c r="AJ160" s="264"/>
      <c r="AK160" s="256"/>
      <c r="AL160" s="256"/>
      <c r="AM160" s="256"/>
      <c r="AN160" s="256"/>
      <c r="AO160" s="264"/>
    </row>
    <row r="161" spans="1:58" x14ac:dyDescent="0.25">
      <c r="A161" s="256"/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64"/>
      <c r="AD161" s="264"/>
      <c r="AE161" s="256"/>
      <c r="AF161" s="256"/>
      <c r="AG161" s="264"/>
      <c r="AH161" s="256"/>
      <c r="AI161" s="256"/>
      <c r="AJ161" s="264"/>
      <c r="AK161" s="256"/>
      <c r="AL161" s="256"/>
      <c r="AM161" s="256"/>
      <c r="AN161" s="256"/>
      <c r="AO161" s="264"/>
      <c r="AP161" s="256"/>
      <c r="AQ161" s="256"/>
      <c r="AR161" s="256"/>
      <c r="AS161" s="256"/>
      <c r="AT161" s="256"/>
      <c r="AU161" s="256"/>
      <c r="AV161" s="256"/>
      <c r="AW161" s="256"/>
      <c r="AX161" s="256"/>
      <c r="AY161" s="256"/>
      <c r="AZ161" s="256"/>
      <c r="BA161" s="256"/>
      <c r="BB161" s="256"/>
      <c r="BC161" s="256"/>
      <c r="BD161" s="256"/>
      <c r="BE161" s="256"/>
      <c r="BF161" s="256"/>
    </row>
    <row r="162" spans="1:58" x14ac:dyDescent="0.25">
      <c r="A162" s="256"/>
      <c r="B162" s="256"/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64"/>
      <c r="AD162" s="264"/>
      <c r="AE162" s="256"/>
      <c r="AF162" s="256"/>
      <c r="AG162" s="264"/>
      <c r="AH162" s="256"/>
      <c r="AI162" s="256"/>
      <c r="AJ162" s="264"/>
      <c r="AK162" s="256"/>
      <c r="AL162" s="256"/>
      <c r="AM162" s="256"/>
      <c r="AN162" s="256"/>
      <c r="AO162" s="264"/>
      <c r="AP162" s="256"/>
      <c r="AQ162" s="256"/>
      <c r="AR162" s="256"/>
      <c r="AS162" s="256"/>
      <c r="AT162" s="256"/>
      <c r="AU162" s="256"/>
      <c r="AV162" s="256"/>
      <c r="AW162" s="256"/>
      <c r="AX162" s="256"/>
      <c r="AY162" s="256"/>
      <c r="AZ162" s="256"/>
      <c r="BA162" s="256"/>
      <c r="BB162" s="256"/>
      <c r="BC162" s="256"/>
      <c r="BD162" s="256"/>
      <c r="BE162" s="256"/>
      <c r="BF162" s="256"/>
    </row>
    <row r="163" spans="1:58" x14ac:dyDescent="0.25">
      <c r="A163" s="256"/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64"/>
      <c r="AD163" s="264"/>
      <c r="AE163" s="256"/>
      <c r="AF163" s="256"/>
      <c r="AG163" s="264"/>
      <c r="AH163" s="256"/>
      <c r="AI163" s="256"/>
      <c r="AJ163" s="264"/>
      <c r="AK163" s="256"/>
      <c r="AL163" s="256"/>
      <c r="AM163" s="256"/>
      <c r="AN163" s="256"/>
      <c r="AO163" s="264"/>
      <c r="AP163" s="256"/>
      <c r="AQ163" s="256"/>
      <c r="AR163" s="256"/>
      <c r="AS163" s="256"/>
      <c r="AT163" s="256"/>
      <c r="AU163" s="256"/>
      <c r="AV163" s="256"/>
      <c r="AW163" s="256"/>
      <c r="AX163" s="256"/>
      <c r="AY163" s="256"/>
      <c r="AZ163" s="256"/>
      <c r="BA163" s="256"/>
      <c r="BB163" s="256"/>
      <c r="BC163" s="256"/>
      <c r="BD163" s="256"/>
      <c r="BE163" s="256"/>
      <c r="BF163" s="256"/>
    </row>
    <row r="164" spans="1:58" x14ac:dyDescent="0.25">
      <c r="A164" s="256"/>
      <c r="B164" s="256"/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64"/>
      <c r="AD164" s="264"/>
      <c r="AE164" s="256"/>
      <c r="AF164" s="256"/>
      <c r="AG164" s="264"/>
      <c r="AH164" s="256"/>
      <c r="AI164" s="256"/>
      <c r="AJ164" s="264"/>
      <c r="AK164" s="256"/>
      <c r="AL164" s="256"/>
      <c r="AM164" s="256"/>
      <c r="AN164" s="256"/>
      <c r="AO164" s="264"/>
      <c r="AP164" s="256"/>
      <c r="AQ164" s="256"/>
      <c r="AR164" s="256"/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</row>
    <row r="165" spans="1:58" x14ac:dyDescent="0.25">
      <c r="A165" s="256"/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64"/>
      <c r="AD165" s="264"/>
      <c r="AE165" s="256"/>
      <c r="AF165" s="256"/>
      <c r="AG165" s="264"/>
      <c r="AH165" s="256"/>
      <c r="AI165" s="256"/>
      <c r="AJ165" s="264"/>
      <c r="AK165" s="256"/>
      <c r="AL165" s="256"/>
      <c r="AM165" s="256"/>
      <c r="AN165" s="256"/>
      <c r="AO165" s="264"/>
      <c r="AP165" s="256"/>
      <c r="AQ165" s="256"/>
      <c r="AR165" s="256"/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</row>
    <row r="166" spans="1:58" x14ac:dyDescent="0.25">
      <c r="A166" s="256"/>
      <c r="B166" s="256"/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64"/>
      <c r="AD166" s="264"/>
      <c r="AE166" s="256"/>
      <c r="AF166" s="256"/>
      <c r="AG166" s="264"/>
      <c r="AH166" s="256"/>
      <c r="AI166" s="256"/>
      <c r="AJ166" s="264"/>
      <c r="AK166" s="256"/>
      <c r="AL166" s="256"/>
      <c r="AM166" s="256"/>
      <c r="AN166" s="256"/>
      <c r="AO166" s="264"/>
      <c r="AP166" s="256"/>
      <c r="AQ166" s="256"/>
      <c r="AR166" s="256"/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</row>
    <row r="167" spans="1:58" x14ac:dyDescent="0.25">
      <c r="A167" s="256"/>
      <c r="B167" s="256"/>
      <c r="C167" s="256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64"/>
      <c r="AD167" s="264"/>
      <c r="AE167" s="256"/>
      <c r="AF167" s="256"/>
      <c r="AG167" s="264"/>
      <c r="AH167" s="256"/>
      <c r="AI167" s="256"/>
      <c r="AJ167" s="264"/>
      <c r="AK167" s="256"/>
      <c r="AL167" s="256"/>
      <c r="AM167" s="256"/>
      <c r="AN167" s="256"/>
      <c r="AO167" s="264"/>
      <c r="AP167" s="256"/>
      <c r="AQ167" s="256"/>
      <c r="AR167" s="256"/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</row>
    <row r="168" spans="1:58" x14ac:dyDescent="0.25">
      <c r="A168" s="256"/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64"/>
      <c r="AD168" s="264"/>
      <c r="AE168" s="256"/>
      <c r="AF168" s="256"/>
      <c r="AG168" s="264"/>
      <c r="AH168" s="256"/>
      <c r="AI168" s="256"/>
      <c r="AJ168" s="264"/>
      <c r="AK168" s="256"/>
      <c r="AL168" s="256"/>
      <c r="AM168" s="256"/>
      <c r="AN168" s="256"/>
      <c r="AO168" s="264"/>
      <c r="AP168" s="256"/>
      <c r="AQ168" s="256"/>
      <c r="AR168" s="256"/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</row>
    <row r="169" spans="1:58" x14ac:dyDescent="0.25">
      <c r="A169" s="314">
        <v>0</v>
      </c>
      <c r="B169" s="256"/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56"/>
      <c r="AC169" s="264"/>
      <c r="AD169" s="264"/>
      <c r="AE169" s="256"/>
      <c r="AF169" s="256"/>
      <c r="AG169" s="264"/>
      <c r="AH169" s="256"/>
      <c r="AI169" s="256"/>
      <c r="AJ169" s="264"/>
      <c r="AK169" s="256"/>
      <c r="AL169" s="256"/>
      <c r="AM169" s="256"/>
      <c r="AN169" s="256"/>
      <c r="AO169" s="264"/>
      <c r="AP169" s="256"/>
      <c r="AQ169" s="256"/>
      <c r="AR169" s="256"/>
      <c r="AS169" s="256"/>
      <c r="AT169" s="256"/>
      <c r="AU169" s="256"/>
      <c r="AV169" s="256"/>
      <c r="AW169" s="256"/>
      <c r="AX169" s="256"/>
      <c r="AY169" s="256"/>
      <c r="AZ169" s="256"/>
      <c r="BA169" s="256"/>
      <c r="BB169" s="256"/>
      <c r="BC169" s="256"/>
      <c r="BD169" s="256"/>
      <c r="BE169" s="256"/>
      <c r="BF169" s="256"/>
    </row>
    <row r="170" spans="1:58" x14ac:dyDescent="0.25">
      <c r="A170" s="256"/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  <c r="AA170" s="256"/>
      <c r="AB170" s="256"/>
      <c r="AC170" s="264"/>
      <c r="AD170" s="264"/>
      <c r="AE170" s="256"/>
      <c r="AF170" s="256"/>
      <c r="AG170" s="264"/>
      <c r="AH170" s="256"/>
      <c r="AI170" s="256"/>
      <c r="AJ170" s="264"/>
      <c r="AK170" s="256"/>
      <c r="AL170" s="256"/>
      <c r="AM170" s="256"/>
      <c r="AN170" s="256"/>
      <c r="AO170" s="264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>
        <v>0</v>
      </c>
    </row>
    <row r="171" spans="1:58" x14ac:dyDescent="0.25">
      <c r="A171" s="256"/>
      <c r="B171" s="256"/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64"/>
      <c r="AD171" s="264"/>
      <c r="AE171" s="256"/>
      <c r="AF171" s="256"/>
      <c r="AG171" s="264"/>
      <c r="AH171" s="256"/>
      <c r="AI171" s="256"/>
      <c r="AJ171" s="264"/>
      <c r="AK171" s="256"/>
      <c r="AL171" s="256"/>
      <c r="AM171" s="256"/>
      <c r="AN171" s="256"/>
      <c r="AO171" s="264"/>
      <c r="AP171" s="256"/>
      <c r="AQ171" s="256"/>
      <c r="AR171" s="256"/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</row>
    <row r="172" spans="1:58" x14ac:dyDescent="0.25">
      <c r="A172" s="256"/>
      <c r="B172" s="256"/>
      <c r="C172" s="256"/>
      <c r="D172" s="256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  <c r="AA172" s="256"/>
      <c r="AB172" s="256"/>
      <c r="AC172" s="264"/>
      <c r="AD172" s="264"/>
      <c r="AE172" s="256"/>
      <c r="AF172" s="256"/>
      <c r="AG172" s="264"/>
      <c r="AH172" s="256"/>
      <c r="AI172" s="256"/>
      <c r="AJ172" s="264"/>
      <c r="AK172" s="256"/>
      <c r="AL172" s="256"/>
      <c r="AM172" s="256"/>
      <c r="AN172" s="256"/>
      <c r="AO172" s="264"/>
      <c r="AP172" s="256"/>
      <c r="AQ172" s="256"/>
      <c r="AR172" s="256"/>
      <c r="AS172" s="256"/>
      <c r="AT172" s="256"/>
      <c r="AU172" s="256"/>
      <c r="AV172" s="256"/>
      <c r="AW172" s="256"/>
      <c r="AX172" s="256"/>
      <c r="AY172" s="256"/>
      <c r="AZ172" s="256"/>
      <c r="BA172" s="256"/>
      <c r="BB172" s="256"/>
      <c r="BC172" s="256"/>
      <c r="BD172" s="256"/>
      <c r="BE172" s="256"/>
      <c r="BF172" s="256"/>
    </row>
    <row r="173" spans="1:58" x14ac:dyDescent="0.25">
      <c r="A173" s="256"/>
      <c r="B173" s="256"/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64"/>
      <c r="AD173" s="264"/>
      <c r="AE173" s="256"/>
      <c r="AF173" s="256"/>
      <c r="AG173" s="264"/>
      <c r="AH173" s="256"/>
      <c r="AI173" s="256"/>
      <c r="AJ173" s="264"/>
      <c r="AK173" s="256"/>
      <c r="AL173" s="256"/>
      <c r="AM173" s="256"/>
      <c r="AN173" s="256"/>
      <c r="AO173" s="264"/>
      <c r="AP173" s="256"/>
      <c r="AQ173" s="256"/>
      <c r="AR173" s="256"/>
      <c r="AS173" s="256"/>
      <c r="AT173" s="256"/>
      <c r="AU173" s="256"/>
      <c r="AV173" s="256"/>
      <c r="AW173" s="256"/>
      <c r="AX173" s="256"/>
      <c r="AY173" s="256"/>
      <c r="AZ173" s="256"/>
      <c r="BA173" s="256"/>
      <c r="BB173" s="256"/>
      <c r="BC173" s="256"/>
      <c r="BD173" s="256"/>
      <c r="BE173" s="256"/>
      <c r="BF173" s="256"/>
    </row>
    <row r="174" spans="1:58" x14ac:dyDescent="0.25">
      <c r="A174" s="256"/>
      <c r="B174" s="256"/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  <c r="AA174" s="256"/>
      <c r="AB174" s="256"/>
      <c r="AC174" s="264"/>
      <c r="AD174" s="264"/>
      <c r="AE174" s="256"/>
      <c r="AF174" s="256"/>
      <c r="AG174" s="264"/>
      <c r="AH174" s="256"/>
      <c r="AI174" s="256"/>
      <c r="AJ174" s="264"/>
      <c r="AK174" s="256"/>
      <c r="AL174" s="256"/>
      <c r="AM174" s="256"/>
      <c r="AN174" s="256"/>
      <c r="AO174" s="264"/>
      <c r="AP174" s="256"/>
      <c r="AQ174" s="256"/>
      <c r="AR174" s="256"/>
      <c r="AS174" s="256"/>
      <c r="AT174" s="256"/>
      <c r="AU174" s="256"/>
      <c r="AV174" s="256"/>
      <c r="AW174" s="256"/>
      <c r="AX174" s="256"/>
      <c r="AY174" s="256"/>
      <c r="AZ174" s="256"/>
      <c r="BA174" s="256"/>
      <c r="BB174" s="256"/>
      <c r="BC174" s="256"/>
      <c r="BD174" s="256"/>
      <c r="BE174" s="256"/>
      <c r="BF174" s="256"/>
    </row>
    <row r="175" spans="1:58" x14ac:dyDescent="0.25">
      <c r="A175" s="256"/>
      <c r="B175" s="256"/>
      <c r="C175" s="256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  <c r="AA175" s="256"/>
      <c r="AB175" s="256"/>
      <c r="AC175" s="264"/>
      <c r="AD175" s="255"/>
      <c r="AE175" s="256"/>
      <c r="AF175" s="256"/>
      <c r="AG175" s="255"/>
      <c r="AH175" s="272"/>
      <c r="AI175" s="256"/>
      <c r="AJ175" s="255"/>
      <c r="AK175" s="256"/>
      <c r="AL175" s="256"/>
      <c r="AM175" s="255"/>
      <c r="AN175" s="256"/>
      <c r="AO175" s="255"/>
      <c r="AP175" s="272"/>
      <c r="AQ175" s="272"/>
      <c r="AR175" s="255"/>
      <c r="AS175" s="255"/>
      <c r="AT175" s="255"/>
      <c r="AU175" s="255"/>
      <c r="AV175" s="255"/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</row>
    <row r="176" spans="1:58" x14ac:dyDescent="0.25">
      <c r="A176" s="256"/>
      <c r="B176" s="256"/>
      <c r="C176" s="256"/>
      <c r="D176" s="256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  <c r="AA176" s="256"/>
      <c r="AB176" s="256"/>
      <c r="AC176" s="264"/>
      <c r="AD176" s="255"/>
      <c r="AE176" s="256"/>
      <c r="AF176" s="256"/>
      <c r="AG176" s="255"/>
      <c r="AH176" s="272"/>
      <c r="AI176" s="256"/>
      <c r="AJ176" s="255"/>
      <c r="AK176" s="256"/>
      <c r="AL176" s="256"/>
      <c r="AM176" s="255"/>
      <c r="AN176" s="256"/>
      <c r="AO176" s="255"/>
      <c r="AP176" s="272"/>
      <c r="AQ176" s="272"/>
      <c r="AR176" s="255"/>
      <c r="AS176" s="255"/>
      <c r="AT176" s="255"/>
      <c r="AU176" s="255"/>
      <c r="AV176" s="255"/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</row>
    <row r="177" spans="1:41" x14ac:dyDescent="0.25">
      <c r="A177" s="256"/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  <c r="AA177" s="256"/>
      <c r="AB177" s="256"/>
      <c r="AC177" s="264"/>
      <c r="AD177" s="264"/>
      <c r="AE177" s="256"/>
      <c r="AF177" s="256"/>
      <c r="AG177" s="264"/>
      <c r="AH177" s="272"/>
      <c r="AI177" s="256"/>
      <c r="AJ177" s="264"/>
      <c r="AK177" s="256"/>
      <c r="AL177" s="256"/>
      <c r="AM177" s="256"/>
      <c r="AN177" s="256"/>
      <c r="AO177" s="264"/>
    </row>
    <row r="178" spans="1:41" x14ac:dyDescent="0.25">
      <c r="A178" s="256"/>
      <c r="B178" s="256"/>
      <c r="C178" s="256"/>
      <c r="D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64"/>
      <c r="AD178" s="264"/>
      <c r="AE178" s="256"/>
      <c r="AF178" s="256"/>
      <c r="AG178" s="264"/>
      <c r="AH178" s="272"/>
      <c r="AI178" s="256"/>
      <c r="AJ178" s="264"/>
      <c r="AK178" s="256"/>
      <c r="AL178" s="256"/>
      <c r="AM178" s="256"/>
      <c r="AN178" s="256"/>
      <c r="AO178" s="264"/>
    </row>
    <row r="179" spans="1:41" x14ac:dyDescent="0.25">
      <c r="A179" s="256"/>
      <c r="B179" s="256"/>
      <c r="C179" s="256"/>
      <c r="D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  <c r="AA179" s="256"/>
      <c r="AB179" s="256"/>
      <c r="AC179" s="264"/>
      <c r="AD179" s="264"/>
      <c r="AE179" s="256"/>
      <c r="AF179" s="256"/>
      <c r="AG179" s="264"/>
      <c r="AH179" s="272"/>
      <c r="AI179" s="256"/>
      <c r="AJ179" s="264"/>
      <c r="AK179" s="256"/>
      <c r="AL179" s="256"/>
      <c r="AM179" s="256"/>
      <c r="AN179" s="256"/>
      <c r="AO179" s="264"/>
    </row>
    <row r="180" spans="1:41" x14ac:dyDescent="0.25">
      <c r="A180" s="256"/>
      <c r="B180" s="256"/>
      <c r="C180" s="256"/>
      <c r="D180" s="256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  <c r="AA180" s="256"/>
      <c r="AB180" s="256"/>
      <c r="AC180" s="264"/>
      <c r="AD180" s="264"/>
      <c r="AE180" s="256"/>
      <c r="AF180" s="256"/>
      <c r="AG180" s="264"/>
      <c r="AH180" s="272"/>
      <c r="AI180" s="256"/>
      <c r="AJ180" s="264"/>
      <c r="AK180" s="256"/>
      <c r="AL180" s="256"/>
      <c r="AM180" s="256"/>
      <c r="AN180" s="256"/>
      <c r="AO180" s="264"/>
    </row>
    <row r="181" spans="1:41" x14ac:dyDescent="0.25">
      <c r="A181" s="256"/>
      <c r="B181" s="256"/>
      <c r="C181" s="256"/>
      <c r="D181" s="256"/>
      <c r="E181" s="256"/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  <c r="AA181" s="256"/>
      <c r="AB181" s="256"/>
      <c r="AC181" s="264"/>
      <c r="AD181" s="264"/>
      <c r="AE181" s="256"/>
      <c r="AF181" s="256"/>
      <c r="AG181" s="264"/>
      <c r="AH181" s="272"/>
      <c r="AI181" s="256"/>
      <c r="AJ181" s="264"/>
      <c r="AK181" s="256"/>
      <c r="AL181" s="256"/>
      <c r="AM181" s="256"/>
      <c r="AN181" s="256"/>
      <c r="AO181" s="264"/>
    </row>
    <row r="182" spans="1:41" x14ac:dyDescent="0.25">
      <c r="A182" s="256"/>
      <c r="B182" s="256"/>
      <c r="C182" s="256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64"/>
      <c r="AD182" s="264"/>
      <c r="AE182" s="256"/>
      <c r="AF182" s="256"/>
      <c r="AG182" s="264"/>
      <c r="AH182" s="272"/>
      <c r="AI182" s="256"/>
      <c r="AJ182" s="264"/>
      <c r="AK182" s="256"/>
      <c r="AL182" s="256"/>
      <c r="AM182" s="256"/>
      <c r="AN182" s="256"/>
      <c r="AO182" s="264"/>
    </row>
    <row r="183" spans="1:41" x14ac:dyDescent="0.25">
      <c r="A183" s="256"/>
      <c r="B183" s="256"/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64"/>
      <c r="AD183" s="264"/>
      <c r="AE183" s="256"/>
      <c r="AF183" s="256"/>
      <c r="AG183" s="264"/>
      <c r="AH183" s="272"/>
      <c r="AI183" s="256"/>
      <c r="AJ183" s="264"/>
      <c r="AK183" s="256"/>
      <c r="AL183" s="256"/>
      <c r="AM183" s="256"/>
      <c r="AN183" s="256"/>
      <c r="AO183" s="264"/>
    </row>
    <row r="184" spans="1:41" x14ac:dyDescent="0.25">
      <c r="A184" s="256"/>
      <c r="B184" s="256"/>
      <c r="C184" s="256"/>
      <c r="D184" s="256"/>
      <c r="E184" s="256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  <c r="AA184" s="256"/>
      <c r="AB184" s="256"/>
      <c r="AC184" s="264"/>
      <c r="AD184" s="264"/>
      <c r="AE184" s="256"/>
      <c r="AF184" s="256"/>
      <c r="AG184" s="264"/>
      <c r="AH184" s="272"/>
      <c r="AI184" s="256"/>
      <c r="AJ184" s="264"/>
      <c r="AK184" s="256"/>
      <c r="AL184" s="256"/>
      <c r="AM184" s="256"/>
      <c r="AN184" s="256"/>
      <c r="AO184" s="264"/>
    </row>
    <row r="185" spans="1:41" x14ac:dyDescent="0.25">
      <c r="A185" s="256"/>
      <c r="B185" s="256"/>
      <c r="C185" s="256"/>
      <c r="D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  <c r="AA185" s="256"/>
      <c r="AB185" s="256"/>
      <c r="AC185" s="264"/>
      <c r="AD185" s="264"/>
      <c r="AE185" s="256"/>
      <c r="AF185" s="256"/>
      <c r="AG185" s="264"/>
      <c r="AH185" s="272"/>
      <c r="AI185" s="256"/>
      <c r="AJ185" s="264"/>
      <c r="AK185" s="256"/>
      <c r="AL185" s="256"/>
      <c r="AM185" s="256"/>
      <c r="AN185" s="256"/>
      <c r="AO185" s="264"/>
    </row>
    <row r="186" spans="1:41" x14ac:dyDescent="0.25">
      <c r="A186" s="256"/>
      <c r="B186" s="256"/>
      <c r="C186" s="256"/>
      <c r="D186" s="256"/>
      <c r="E186" s="256"/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  <c r="AA186" s="256"/>
      <c r="AB186" s="256"/>
      <c r="AC186" s="264"/>
      <c r="AD186" s="264"/>
      <c r="AE186" s="256"/>
      <c r="AF186" s="256"/>
      <c r="AG186" s="264"/>
      <c r="AH186" s="272"/>
      <c r="AI186" s="256"/>
      <c r="AJ186" s="264"/>
      <c r="AK186" s="256"/>
      <c r="AL186" s="256"/>
      <c r="AM186" s="256"/>
      <c r="AN186" s="256"/>
      <c r="AO186" s="264"/>
    </row>
    <row r="187" spans="1:41" x14ac:dyDescent="0.25">
      <c r="A187" s="256"/>
      <c r="B187" s="256"/>
      <c r="C187" s="256"/>
      <c r="D187" s="256"/>
      <c r="E187" s="256"/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  <c r="AA187" s="256"/>
      <c r="AB187" s="256"/>
      <c r="AC187" s="264"/>
      <c r="AD187" s="264"/>
      <c r="AE187" s="256"/>
      <c r="AF187" s="256"/>
      <c r="AG187" s="264"/>
      <c r="AH187" s="272"/>
      <c r="AI187" s="256"/>
      <c r="AJ187" s="264"/>
      <c r="AK187" s="256"/>
      <c r="AL187" s="256"/>
      <c r="AM187" s="256"/>
      <c r="AN187" s="256"/>
      <c r="AO187" s="264"/>
    </row>
    <row r="188" spans="1:41" x14ac:dyDescent="0.25">
      <c r="A188" s="256"/>
      <c r="B188" s="256"/>
      <c r="C188" s="256"/>
      <c r="D188" s="256"/>
      <c r="E188" s="256"/>
      <c r="F188" s="256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  <c r="AA188" s="256"/>
      <c r="AB188" s="256"/>
      <c r="AC188" s="264"/>
      <c r="AD188" s="264"/>
      <c r="AE188" s="256"/>
      <c r="AF188" s="256"/>
      <c r="AG188" s="264"/>
      <c r="AH188" s="272"/>
      <c r="AI188" s="256"/>
      <c r="AJ188" s="264"/>
      <c r="AK188" s="256"/>
      <c r="AL188" s="256"/>
      <c r="AM188" s="256"/>
      <c r="AN188" s="256"/>
      <c r="AO188" s="264"/>
    </row>
    <row r="189" spans="1:41" x14ac:dyDescent="0.25">
      <c r="A189" s="256"/>
      <c r="B189" s="256"/>
      <c r="C189" s="256"/>
      <c r="D189" s="256"/>
      <c r="E189" s="256"/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  <c r="AA189" s="256"/>
      <c r="AB189" s="256"/>
      <c r="AC189" s="264"/>
      <c r="AD189" s="264"/>
      <c r="AE189" s="256"/>
      <c r="AF189" s="256"/>
      <c r="AG189" s="264"/>
      <c r="AH189" s="272"/>
      <c r="AI189" s="256"/>
      <c r="AJ189" s="264"/>
      <c r="AK189" s="256"/>
      <c r="AL189" s="256"/>
      <c r="AM189" s="256"/>
      <c r="AN189" s="256"/>
      <c r="AO189" s="264"/>
    </row>
    <row r="190" spans="1:41" x14ac:dyDescent="0.25">
      <c r="A190" s="256"/>
      <c r="B190" s="256"/>
      <c r="C190" s="256"/>
      <c r="D190" s="256"/>
      <c r="E190" s="256"/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  <c r="AA190" s="256"/>
      <c r="AB190" s="256"/>
      <c r="AC190" s="264"/>
      <c r="AD190" s="264"/>
      <c r="AE190" s="256"/>
      <c r="AF190" s="256"/>
      <c r="AG190" s="264"/>
      <c r="AH190" s="272"/>
      <c r="AI190" s="256"/>
      <c r="AJ190" s="264"/>
      <c r="AK190" s="256"/>
      <c r="AL190" s="256"/>
      <c r="AM190" s="256"/>
      <c r="AN190" s="256"/>
      <c r="AO190" s="264"/>
    </row>
    <row r="191" spans="1:41" x14ac:dyDescent="0.25">
      <c r="A191" s="256"/>
      <c r="B191" s="256"/>
      <c r="C191" s="256"/>
      <c r="D191" s="256"/>
      <c r="E191" s="256"/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  <c r="AA191" s="256"/>
      <c r="AB191" s="256"/>
      <c r="AC191" s="264"/>
      <c r="AD191" s="264"/>
      <c r="AE191" s="256"/>
      <c r="AF191" s="256"/>
      <c r="AG191" s="264"/>
      <c r="AH191" s="272"/>
      <c r="AI191" s="256"/>
      <c r="AJ191" s="264"/>
      <c r="AK191" s="256"/>
      <c r="AL191" s="256"/>
      <c r="AM191" s="256"/>
      <c r="AN191" s="256"/>
      <c r="AO191" s="264"/>
    </row>
    <row r="192" spans="1:41" x14ac:dyDescent="0.25">
      <c r="A192" s="256"/>
      <c r="B192" s="256"/>
      <c r="C192" s="256"/>
      <c r="D192" s="256"/>
      <c r="E192" s="256"/>
      <c r="F192" s="256"/>
      <c r="G192" s="256"/>
      <c r="H192" s="256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  <c r="AA192" s="256"/>
      <c r="AB192" s="256"/>
      <c r="AC192" s="264"/>
      <c r="AD192" s="264"/>
      <c r="AE192" s="256"/>
      <c r="AF192" s="256"/>
      <c r="AG192" s="264"/>
      <c r="AH192" s="272"/>
      <c r="AI192" s="256"/>
      <c r="AJ192" s="264"/>
      <c r="AK192" s="256"/>
      <c r="AL192" s="256"/>
      <c r="AM192" s="256"/>
      <c r="AN192" s="256"/>
      <c r="AO192" s="264"/>
    </row>
    <row r="193" spans="1:80" x14ac:dyDescent="0.25">
      <c r="A193" s="256"/>
      <c r="B193" s="256"/>
      <c r="C193" s="256"/>
      <c r="D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  <c r="AA193" s="256"/>
      <c r="AB193" s="256"/>
      <c r="AC193" s="264"/>
      <c r="AD193" s="264"/>
      <c r="AE193" s="256"/>
      <c r="AF193" s="256"/>
      <c r="AG193" s="264"/>
      <c r="AH193" s="272"/>
      <c r="AI193" s="256"/>
      <c r="AJ193" s="264"/>
      <c r="AK193" s="256"/>
      <c r="AL193" s="256"/>
      <c r="AM193" s="256"/>
      <c r="AN193" s="256"/>
      <c r="AO193" s="264"/>
      <c r="AP193" s="272"/>
      <c r="AQ193" s="272"/>
      <c r="AR193" s="272"/>
      <c r="AS193" s="272"/>
      <c r="AT193" s="272"/>
      <c r="AU193" s="272"/>
      <c r="AV193" s="272"/>
      <c r="AW193" s="272"/>
      <c r="AX193" s="272"/>
      <c r="AY193" s="272"/>
      <c r="AZ193" s="272"/>
      <c r="BA193" s="272"/>
      <c r="BB193" s="272"/>
      <c r="BC193" s="272"/>
      <c r="BD193" s="272"/>
      <c r="BE193" s="272"/>
      <c r="BF193" s="272"/>
      <c r="BG193" s="272"/>
      <c r="BH193" s="272"/>
      <c r="BI193" s="272"/>
      <c r="BJ193" s="272"/>
      <c r="BK193" s="272"/>
      <c r="BL193" s="272"/>
      <c r="BM193" s="272"/>
      <c r="BN193" s="272"/>
      <c r="BO193" s="272"/>
      <c r="BP193" s="272"/>
      <c r="BQ193" s="272"/>
      <c r="BR193" s="272"/>
      <c r="BS193" s="272"/>
      <c r="BT193" s="272"/>
      <c r="BU193" s="272"/>
      <c r="BV193" s="272"/>
      <c r="BW193" s="272"/>
      <c r="BX193" s="272"/>
      <c r="BY193" s="272"/>
      <c r="BZ193" s="272"/>
      <c r="CA193" s="272"/>
      <c r="CB193" s="272"/>
    </row>
    <row r="194" spans="1:80" x14ac:dyDescent="0.25">
      <c r="A194" s="256"/>
      <c r="B194" s="256"/>
      <c r="C194" s="256"/>
      <c r="D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  <c r="AA194" s="256"/>
      <c r="AB194" s="256"/>
      <c r="AC194" s="264"/>
      <c r="AD194" s="264"/>
      <c r="AE194" s="256"/>
      <c r="AF194" s="256"/>
      <c r="AG194" s="264"/>
      <c r="AH194" s="272"/>
      <c r="AI194" s="256"/>
      <c r="AJ194" s="264"/>
      <c r="AK194" s="256"/>
      <c r="AL194" s="256"/>
      <c r="AM194" s="256"/>
      <c r="AN194" s="256"/>
      <c r="AO194" s="264"/>
      <c r="AP194" s="272"/>
      <c r="AQ194" s="272"/>
      <c r="AR194" s="272"/>
      <c r="AS194" s="272"/>
      <c r="AT194" s="272"/>
      <c r="AU194" s="272"/>
      <c r="AV194" s="272"/>
      <c r="AW194" s="272"/>
      <c r="AX194" s="272"/>
      <c r="AY194" s="272"/>
      <c r="AZ194" s="272"/>
      <c r="BA194" s="272"/>
      <c r="BB194" s="272"/>
      <c r="BC194" s="272"/>
      <c r="BD194" s="272"/>
      <c r="BE194" s="272"/>
      <c r="BF194" s="272"/>
      <c r="BG194" s="272"/>
      <c r="BH194" s="272"/>
      <c r="BI194" s="272"/>
      <c r="BJ194" s="272"/>
      <c r="BK194" s="272"/>
      <c r="BL194" s="272"/>
      <c r="BM194" s="272"/>
      <c r="BN194" s="272"/>
      <c r="BO194" s="272"/>
      <c r="BP194" s="272"/>
      <c r="BQ194" s="272"/>
      <c r="BR194" s="272"/>
      <c r="BS194" s="272"/>
      <c r="BT194" s="272"/>
      <c r="BU194" s="272"/>
      <c r="BV194" s="272"/>
      <c r="BW194" s="272"/>
      <c r="BX194" s="272"/>
      <c r="BY194" s="272"/>
      <c r="BZ194" s="272"/>
      <c r="CA194" s="272"/>
      <c r="CB194" s="272"/>
    </row>
    <row r="195" spans="1:80" x14ac:dyDescent="0.25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64"/>
      <c r="AD195" s="264"/>
      <c r="AE195" s="256"/>
      <c r="AF195" s="256"/>
      <c r="AG195" s="264"/>
      <c r="AH195" s="272"/>
      <c r="AI195" s="256"/>
      <c r="AJ195" s="264"/>
      <c r="AK195" s="256"/>
      <c r="AL195" s="256"/>
      <c r="AM195" s="256"/>
      <c r="AN195" s="256"/>
      <c r="AO195" s="264"/>
      <c r="AP195" s="272"/>
      <c r="AQ195" s="272"/>
      <c r="AR195" s="272"/>
      <c r="AS195" s="272"/>
      <c r="AT195" s="272"/>
      <c r="AU195" s="272"/>
      <c r="AV195" s="272"/>
      <c r="AW195" s="272"/>
      <c r="AX195" s="272"/>
      <c r="AY195" s="272"/>
      <c r="AZ195" s="272"/>
      <c r="BA195" s="272"/>
      <c r="BB195" s="272"/>
      <c r="BC195" s="272"/>
      <c r="BD195" s="272"/>
      <c r="BE195" s="272"/>
      <c r="BF195" s="272"/>
      <c r="BG195" s="272"/>
      <c r="BH195" s="272"/>
      <c r="BI195" s="272"/>
      <c r="BJ195" s="272"/>
      <c r="BK195" s="272"/>
      <c r="BL195" s="272"/>
      <c r="BM195" s="272"/>
      <c r="BN195" s="272"/>
      <c r="BO195" s="272"/>
      <c r="BP195" s="272"/>
      <c r="BQ195" s="272"/>
      <c r="BR195" s="272"/>
      <c r="BS195" s="272"/>
      <c r="BT195" s="272"/>
      <c r="BU195" s="272"/>
      <c r="BV195" s="272"/>
      <c r="BW195" s="272"/>
      <c r="BX195" s="272"/>
      <c r="BY195" s="272"/>
      <c r="BZ195" s="272"/>
      <c r="CA195" s="272"/>
      <c r="CB195" s="272"/>
    </row>
    <row r="196" spans="1:80" x14ac:dyDescent="0.25">
      <c r="A196" s="256"/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64"/>
      <c r="AD196" s="264"/>
      <c r="AE196" s="256"/>
      <c r="AF196" s="256"/>
      <c r="AG196" s="264"/>
      <c r="AH196" s="272"/>
      <c r="AI196" s="256"/>
      <c r="AJ196" s="264"/>
      <c r="AK196" s="256"/>
      <c r="AL196" s="256"/>
      <c r="AM196" s="256"/>
      <c r="AN196" s="256"/>
      <c r="AO196" s="264"/>
      <c r="AP196" s="272"/>
      <c r="AQ196" s="272"/>
      <c r="AR196" s="272"/>
      <c r="AS196" s="272"/>
      <c r="AT196" s="272"/>
      <c r="AU196" s="272"/>
      <c r="AV196" s="272"/>
      <c r="AW196" s="272"/>
      <c r="AX196" s="272"/>
      <c r="AY196" s="272"/>
      <c r="AZ196" s="272"/>
      <c r="BA196" s="272"/>
      <c r="BB196" s="272"/>
      <c r="BC196" s="272"/>
      <c r="BD196" s="272"/>
      <c r="BE196" s="272"/>
      <c r="BF196" s="272"/>
      <c r="BG196" s="272"/>
      <c r="BH196" s="272"/>
      <c r="BI196" s="272"/>
      <c r="BJ196" s="272"/>
      <c r="BK196" s="272"/>
      <c r="BL196" s="272"/>
      <c r="BM196" s="272"/>
      <c r="BN196" s="272"/>
      <c r="BO196" s="272"/>
      <c r="BP196" s="272"/>
      <c r="BQ196" s="272"/>
      <c r="BR196" s="272"/>
      <c r="BS196" s="272"/>
      <c r="BT196" s="272"/>
      <c r="BU196" s="272"/>
      <c r="BV196" s="272"/>
      <c r="BW196" s="272"/>
      <c r="BX196" s="272"/>
      <c r="BY196" s="272"/>
      <c r="BZ196" s="272"/>
      <c r="CA196" s="272"/>
      <c r="CB196" s="272"/>
    </row>
    <row r="197" spans="1:80" x14ac:dyDescent="0.25">
      <c r="A197" s="256"/>
      <c r="B197" s="256"/>
      <c r="C197" s="256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64"/>
      <c r="AD197" s="264"/>
      <c r="AE197" s="256"/>
      <c r="AF197" s="256"/>
      <c r="AG197" s="264"/>
      <c r="AH197" s="272"/>
      <c r="AI197" s="256"/>
      <c r="AJ197" s="264"/>
      <c r="AK197" s="256"/>
      <c r="AL197" s="256"/>
      <c r="AM197" s="256"/>
      <c r="AN197" s="256"/>
      <c r="AO197" s="264"/>
      <c r="AP197" s="272"/>
      <c r="AQ197" s="272"/>
      <c r="AR197" s="272"/>
      <c r="AS197" s="272"/>
      <c r="AT197" s="272"/>
      <c r="AU197" s="272"/>
      <c r="AV197" s="272"/>
      <c r="AW197" s="272"/>
      <c r="AX197" s="272"/>
      <c r="AY197" s="272"/>
      <c r="AZ197" s="272"/>
      <c r="BA197" s="272"/>
      <c r="BB197" s="272"/>
      <c r="BC197" s="272"/>
      <c r="BD197" s="272"/>
      <c r="BE197" s="272"/>
      <c r="BF197" s="272"/>
      <c r="BG197" s="272"/>
      <c r="BH197" s="272"/>
      <c r="BI197" s="272"/>
      <c r="BJ197" s="272"/>
      <c r="BK197" s="272"/>
      <c r="BL197" s="272"/>
      <c r="BM197" s="272"/>
      <c r="BN197" s="272"/>
      <c r="BO197" s="272"/>
      <c r="BP197" s="272"/>
      <c r="BQ197" s="272"/>
      <c r="BR197" s="272"/>
      <c r="BS197" s="272"/>
      <c r="BT197" s="272"/>
      <c r="BU197" s="272"/>
      <c r="BV197" s="272"/>
      <c r="BW197" s="272"/>
      <c r="BX197" s="272"/>
      <c r="BY197" s="272"/>
      <c r="BZ197" s="272"/>
      <c r="CA197" s="272"/>
      <c r="CB197" s="272"/>
    </row>
    <row r="198" spans="1:80" x14ac:dyDescent="0.25">
      <c r="A198" s="256"/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64"/>
      <c r="AD198" s="264"/>
      <c r="AE198" s="256"/>
      <c r="AF198" s="256"/>
      <c r="AG198" s="264"/>
      <c r="AH198" s="272"/>
      <c r="AI198" s="256"/>
      <c r="AJ198" s="264"/>
      <c r="AK198" s="256"/>
      <c r="AL198" s="256"/>
      <c r="AM198" s="256"/>
      <c r="AN198" s="256"/>
      <c r="AO198" s="264"/>
      <c r="AP198" s="272"/>
      <c r="AQ198" s="272"/>
      <c r="AR198" s="272"/>
      <c r="AS198" s="272"/>
      <c r="AT198" s="272"/>
      <c r="AU198" s="272"/>
      <c r="AV198" s="272"/>
      <c r="AW198" s="272"/>
      <c r="AX198" s="272"/>
      <c r="AY198" s="272"/>
      <c r="AZ198" s="272"/>
      <c r="BA198" s="272"/>
      <c r="BB198" s="272"/>
      <c r="BC198" s="272"/>
      <c r="BD198" s="272"/>
      <c r="BE198" s="272"/>
      <c r="BF198" s="272"/>
      <c r="BG198" s="272"/>
      <c r="BH198" s="272"/>
      <c r="BI198" s="272"/>
      <c r="BJ198" s="272"/>
      <c r="BK198" s="272"/>
      <c r="BL198" s="272"/>
      <c r="BM198" s="272"/>
      <c r="BN198" s="272"/>
      <c r="BO198" s="272"/>
      <c r="BP198" s="272"/>
      <c r="BQ198" s="272"/>
      <c r="BR198" s="272"/>
      <c r="BS198" s="272"/>
      <c r="BT198" s="272"/>
      <c r="BU198" s="272"/>
      <c r="BV198" s="272"/>
      <c r="BW198" s="272"/>
      <c r="BX198" s="272"/>
      <c r="BY198" s="272"/>
      <c r="BZ198" s="272"/>
      <c r="CA198" s="272"/>
      <c r="CB198" s="272"/>
    </row>
    <row r="199" spans="1:80" x14ac:dyDescent="0.25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64"/>
      <c r="AD199" s="264"/>
      <c r="AE199" s="256"/>
      <c r="AF199" s="256"/>
      <c r="AG199" s="264"/>
      <c r="AH199" s="272"/>
      <c r="AI199" s="256"/>
      <c r="AJ199" s="264"/>
      <c r="AK199" s="256"/>
      <c r="AL199" s="256"/>
      <c r="AM199" s="256"/>
      <c r="AN199" s="256"/>
      <c r="AO199" s="264"/>
      <c r="AP199" s="272"/>
      <c r="AQ199" s="272"/>
      <c r="AR199" s="272"/>
      <c r="AS199" s="272"/>
      <c r="AT199" s="272"/>
      <c r="AU199" s="272"/>
      <c r="AV199" s="272"/>
      <c r="AW199" s="272"/>
      <c r="AX199" s="272"/>
      <c r="AY199" s="272"/>
      <c r="AZ199" s="272"/>
      <c r="BA199" s="272"/>
      <c r="BB199" s="272"/>
      <c r="BC199" s="272"/>
      <c r="BD199" s="272"/>
      <c r="BE199" s="272"/>
      <c r="BF199" s="272"/>
      <c r="BG199" s="272"/>
      <c r="BH199" s="272"/>
      <c r="BI199" s="272"/>
      <c r="BJ199" s="272"/>
      <c r="BK199" s="272"/>
      <c r="BL199" s="272"/>
      <c r="BM199" s="272"/>
      <c r="BN199" s="272"/>
      <c r="BO199" s="272"/>
      <c r="BP199" s="272"/>
      <c r="BQ199" s="272"/>
      <c r="BR199" s="272"/>
      <c r="BS199" s="272"/>
      <c r="BT199" s="272"/>
      <c r="BU199" s="272"/>
      <c r="BV199" s="272"/>
      <c r="BW199" s="272"/>
      <c r="BX199" s="272"/>
      <c r="BY199" s="272"/>
      <c r="BZ199" s="272"/>
      <c r="CA199" s="272"/>
      <c r="CB199" s="272"/>
    </row>
    <row r="200" spans="1:80" x14ac:dyDescent="0.25">
      <c r="A200" s="398">
        <v>0</v>
      </c>
      <c r="B200" s="256"/>
      <c r="C200" s="256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64"/>
      <c r="AD200" s="264"/>
      <c r="AE200" s="256"/>
      <c r="AF200" s="256"/>
      <c r="AG200" s="264"/>
      <c r="AH200" s="272"/>
      <c r="AI200" s="256"/>
      <c r="AJ200" s="264"/>
      <c r="AK200" s="256"/>
      <c r="AL200" s="256"/>
      <c r="AM200" s="256"/>
      <c r="AN200" s="256"/>
      <c r="AO200" s="264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272"/>
      <c r="BC200" s="272"/>
      <c r="BD200" s="272"/>
      <c r="BE200" s="272"/>
      <c r="BF200" s="272"/>
      <c r="BG200" s="272"/>
      <c r="BH200" s="272"/>
      <c r="BI200" s="272"/>
      <c r="BJ200" s="272"/>
      <c r="BK200" s="272"/>
      <c r="BL200" s="272"/>
      <c r="BM200" s="272"/>
      <c r="BN200" s="272"/>
      <c r="BO200" s="272"/>
      <c r="BP200" s="272"/>
      <c r="BQ200" s="272"/>
      <c r="BR200" s="272"/>
      <c r="BS200" s="272"/>
      <c r="BT200" s="272"/>
      <c r="BU200" s="272"/>
      <c r="BV200" s="272"/>
      <c r="BW200" s="272"/>
      <c r="BX200" s="272"/>
      <c r="BY200" s="272"/>
      <c r="BZ200" s="272"/>
      <c r="CA200" s="272"/>
      <c r="CB200" s="397">
        <v>0</v>
      </c>
    </row>
    <row r="201" spans="1:80" x14ac:dyDescent="0.25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  <c r="AA201" s="256"/>
      <c r="AB201" s="256"/>
      <c r="AC201" s="264"/>
      <c r="AD201" s="264"/>
      <c r="AE201" s="256"/>
      <c r="AF201" s="256"/>
      <c r="AG201" s="264"/>
      <c r="AH201" s="272"/>
      <c r="AI201" s="256"/>
      <c r="AJ201" s="264"/>
      <c r="AK201" s="256"/>
      <c r="AL201" s="256"/>
      <c r="AM201" s="256"/>
      <c r="AN201" s="256"/>
      <c r="AO201" s="264"/>
      <c r="AP201" s="272"/>
      <c r="AQ201" s="272"/>
      <c r="AR201" s="272"/>
      <c r="AS201" s="272"/>
      <c r="AT201" s="272"/>
      <c r="AU201" s="272"/>
      <c r="AV201" s="272"/>
      <c r="AW201" s="272"/>
      <c r="AX201" s="272"/>
      <c r="AY201" s="272"/>
      <c r="AZ201" s="272"/>
      <c r="BA201" s="272"/>
      <c r="BB201" s="272"/>
      <c r="BC201" s="272"/>
      <c r="BD201" s="272"/>
      <c r="BE201" s="272"/>
      <c r="BF201" s="272"/>
      <c r="BG201" s="272"/>
      <c r="BH201" s="272"/>
      <c r="BI201" s="272"/>
      <c r="BJ201" s="272"/>
      <c r="BK201" s="272"/>
      <c r="BL201" s="272"/>
      <c r="BM201" s="272"/>
      <c r="BN201" s="272"/>
      <c r="BO201" s="272"/>
      <c r="BP201" s="272"/>
      <c r="BQ201" s="272"/>
      <c r="BR201" s="272"/>
      <c r="BS201" s="272"/>
      <c r="BT201" s="272"/>
      <c r="BU201" s="272"/>
      <c r="BV201" s="272"/>
      <c r="BW201" s="272"/>
      <c r="BX201" s="272"/>
      <c r="BY201" s="272"/>
      <c r="BZ201" s="272"/>
      <c r="CA201" s="272"/>
      <c r="CB201" s="272"/>
    </row>
    <row r="202" spans="1:80" x14ac:dyDescent="0.25">
      <c r="A202" s="256"/>
      <c r="B202" s="256"/>
      <c r="C202" s="256"/>
      <c r="D202" s="256"/>
      <c r="E202" s="256"/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  <c r="AA202" s="256"/>
      <c r="AB202" s="256"/>
      <c r="AC202" s="264"/>
      <c r="AD202" s="264"/>
      <c r="AE202" s="256"/>
      <c r="AF202" s="256"/>
      <c r="AG202" s="264"/>
      <c r="AH202" s="272"/>
      <c r="AI202" s="256"/>
      <c r="AJ202" s="264"/>
      <c r="AK202" s="256"/>
      <c r="AL202" s="256"/>
      <c r="AM202" s="256"/>
      <c r="AN202" s="256"/>
      <c r="AO202" s="264"/>
      <c r="AP202" s="272"/>
      <c r="AQ202" s="272"/>
      <c r="AR202" s="272"/>
      <c r="AS202" s="272"/>
      <c r="AT202" s="272"/>
      <c r="AU202" s="272"/>
      <c r="AV202" s="272"/>
      <c r="AW202" s="272"/>
      <c r="AX202" s="272"/>
      <c r="AY202" s="272"/>
      <c r="AZ202" s="272"/>
      <c r="BA202" s="272"/>
      <c r="BB202" s="272"/>
      <c r="BC202" s="272"/>
      <c r="BD202" s="272"/>
      <c r="BE202" s="272"/>
      <c r="BF202" s="272"/>
      <c r="BG202" s="272"/>
      <c r="BH202" s="272"/>
      <c r="BI202" s="272"/>
      <c r="BJ202" s="272"/>
      <c r="BK202" s="272"/>
      <c r="BL202" s="272"/>
      <c r="BM202" s="272"/>
      <c r="BN202" s="272"/>
      <c r="BO202" s="272"/>
      <c r="BP202" s="272"/>
      <c r="BQ202" s="272"/>
      <c r="BR202" s="272"/>
      <c r="BS202" s="272"/>
      <c r="BT202" s="272"/>
      <c r="BU202" s="272"/>
      <c r="BV202" s="272"/>
      <c r="BW202" s="272"/>
      <c r="BX202" s="272"/>
      <c r="BY202" s="272"/>
      <c r="BZ202" s="272"/>
      <c r="CA202" s="272"/>
      <c r="CB202" s="272"/>
    </row>
    <row r="203" spans="1:80" x14ac:dyDescent="0.25">
      <c r="A203" s="256"/>
      <c r="B203" s="256"/>
      <c r="C203" s="256"/>
      <c r="D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64"/>
      <c r="AD203" s="264"/>
      <c r="AE203" s="256"/>
      <c r="AF203" s="256"/>
      <c r="AG203" s="264"/>
      <c r="AH203" s="272"/>
      <c r="AI203" s="256"/>
      <c r="AJ203" s="264"/>
      <c r="AK203" s="256"/>
      <c r="AL203" s="256"/>
      <c r="AM203" s="256"/>
      <c r="AN203" s="256"/>
      <c r="AO203" s="264"/>
      <c r="AP203" s="272"/>
      <c r="AQ203" s="272"/>
      <c r="AR203" s="272"/>
      <c r="AS203" s="272"/>
      <c r="AT203" s="272"/>
      <c r="AU203" s="272"/>
      <c r="AV203" s="272"/>
      <c r="AW203" s="272"/>
      <c r="AX203" s="272"/>
      <c r="AY203" s="272"/>
      <c r="AZ203" s="272"/>
      <c r="BA203" s="272"/>
      <c r="BB203" s="272"/>
      <c r="BC203" s="272"/>
      <c r="BD203" s="272"/>
      <c r="BE203" s="272"/>
      <c r="BF203" s="272"/>
      <c r="BG203" s="272"/>
      <c r="BH203" s="272"/>
      <c r="BI203" s="272"/>
      <c r="BJ203" s="272"/>
      <c r="BK203" s="272"/>
      <c r="BL203" s="272"/>
      <c r="BM203" s="272"/>
      <c r="BN203" s="272"/>
      <c r="BO203" s="272"/>
      <c r="BP203" s="272"/>
      <c r="BQ203" s="272"/>
      <c r="BR203" s="272"/>
      <c r="BS203" s="272"/>
      <c r="BT203" s="272"/>
      <c r="BU203" s="272"/>
      <c r="BV203" s="272"/>
      <c r="BW203" s="272"/>
      <c r="BX203" s="272"/>
      <c r="BY203" s="272"/>
      <c r="BZ203" s="272"/>
      <c r="CA203" s="272"/>
      <c r="CB203" s="272"/>
    </row>
    <row r="204" spans="1:80" x14ac:dyDescent="0.25">
      <c r="A204" s="256"/>
      <c r="B204" s="256"/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264"/>
      <c r="AD204" s="264"/>
      <c r="AE204" s="256"/>
      <c r="AF204" s="256"/>
      <c r="AG204" s="264"/>
      <c r="AH204" s="272"/>
      <c r="AI204" s="256"/>
      <c r="AJ204" s="264"/>
      <c r="AK204" s="256"/>
      <c r="AL204" s="256"/>
      <c r="AM204" s="256"/>
      <c r="AN204" s="256"/>
      <c r="AO204" s="264"/>
      <c r="AP204" s="272"/>
      <c r="AQ204" s="272"/>
      <c r="AR204" s="272"/>
      <c r="AS204" s="272"/>
      <c r="AT204" s="272"/>
      <c r="AU204" s="272"/>
      <c r="AV204" s="272"/>
      <c r="AW204" s="272"/>
      <c r="AX204" s="272"/>
      <c r="AY204" s="272"/>
      <c r="AZ204" s="272"/>
      <c r="BA204" s="272"/>
      <c r="BB204" s="272"/>
      <c r="BC204" s="272"/>
      <c r="BD204" s="272"/>
      <c r="BE204" s="272"/>
      <c r="BF204" s="272"/>
      <c r="BG204" s="272"/>
      <c r="BH204" s="272"/>
      <c r="BI204" s="272"/>
      <c r="BJ204" s="272"/>
      <c r="BK204" s="272"/>
      <c r="BL204" s="272"/>
      <c r="BM204" s="272"/>
      <c r="BN204" s="272"/>
      <c r="BO204" s="272"/>
      <c r="BP204" s="272"/>
      <c r="BQ204" s="272"/>
      <c r="BR204" s="272"/>
      <c r="BS204" s="272"/>
      <c r="BT204" s="272"/>
      <c r="BU204" s="272"/>
      <c r="BV204" s="272"/>
      <c r="BW204" s="272"/>
      <c r="BX204" s="272"/>
      <c r="BY204" s="272"/>
      <c r="BZ204" s="272"/>
      <c r="CA204" s="272"/>
      <c r="CB204" s="272"/>
    </row>
    <row r="205" spans="1:80" x14ac:dyDescent="0.25">
      <c r="A205" s="256"/>
      <c r="B205" s="256"/>
      <c r="C205" s="256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64"/>
      <c r="AD205" s="264"/>
      <c r="AE205" s="256"/>
      <c r="AF205" s="256"/>
      <c r="AG205" s="264"/>
      <c r="AH205" s="272"/>
      <c r="AI205" s="256"/>
      <c r="AJ205" s="264"/>
      <c r="AK205" s="256"/>
      <c r="AL205" s="256"/>
      <c r="AM205" s="256"/>
      <c r="AN205" s="256"/>
      <c r="AO205" s="264"/>
      <c r="AP205" s="272"/>
      <c r="AQ205" s="272"/>
      <c r="AR205" s="272"/>
      <c r="AS205" s="272"/>
      <c r="AT205" s="272"/>
      <c r="AU205" s="272"/>
      <c r="AV205" s="272"/>
      <c r="AW205" s="272"/>
      <c r="AX205" s="272"/>
      <c r="AY205" s="272"/>
      <c r="AZ205" s="272"/>
      <c r="BA205" s="272"/>
      <c r="BB205" s="272"/>
      <c r="BC205" s="272"/>
      <c r="BD205" s="272"/>
      <c r="BE205" s="272"/>
      <c r="BF205" s="272"/>
      <c r="BG205" s="272"/>
      <c r="BH205" s="272"/>
      <c r="BI205" s="272"/>
      <c r="BJ205" s="272"/>
      <c r="BK205" s="272"/>
      <c r="BL205" s="272"/>
      <c r="BM205" s="272"/>
      <c r="BN205" s="272"/>
      <c r="BO205" s="272"/>
      <c r="BP205" s="272"/>
      <c r="BQ205" s="272"/>
      <c r="BR205" s="272"/>
      <c r="BS205" s="272"/>
      <c r="BT205" s="272"/>
      <c r="BU205" s="272"/>
      <c r="BV205" s="272"/>
      <c r="BW205" s="272"/>
      <c r="BX205" s="272"/>
      <c r="BY205" s="272"/>
      <c r="BZ205" s="272"/>
      <c r="CA205" s="272"/>
      <c r="CB205" s="272"/>
    </row>
    <row r="206" spans="1:80" x14ac:dyDescent="0.25">
      <c r="A206" s="256"/>
      <c r="B206" s="256"/>
      <c r="C206" s="256"/>
      <c r="D206" s="256"/>
      <c r="E206" s="256"/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  <c r="AA206" s="256"/>
      <c r="AB206" s="256"/>
      <c r="AC206" s="264"/>
      <c r="AD206" s="264"/>
      <c r="AE206" s="256"/>
      <c r="AF206" s="256"/>
      <c r="AG206" s="264"/>
      <c r="AH206" s="272"/>
      <c r="AI206" s="256"/>
      <c r="AJ206" s="264"/>
      <c r="AK206" s="256"/>
      <c r="AL206" s="256"/>
      <c r="AM206" s="256"/>
      <c r="AN206" s="256"/>
      <c r="AO206" s="264"/>
      <c r="AP206" s="272"/>
      <c r="AQ206" s="272"/>
      <c r="AR206" s="272"/>
      <c r="AS206" s="272"/>
      <c r="AT206" s="272"/>
      <c r="AU206" s="272"/>
      <c r="AV206" s="272"/>
      <c r="AW206" s="272"/>
      <c r="AX206" s="272"/>
      <c r="AY206" s="272"/>
      <c r="AZ206" s="272"/>
      <c r="BA206" s="272"/>
      <c r="BB206" s="272"/>
      <c r="BC206" s="272"/>
      <c r="BD206" s="272"/>
      <c r="BE206" s="272"/>
      <c r="BF206" s="272"/>
      <c r="BG206" s="272"/>
      <c r="BH206" s="272"/>
      <c r="BI206" s="272"/>
      <c r="BJ206" s="272"/>
      <c r="BK206" s="272"/>
      <c r="BL206" s="272"/>
      <c r="BM206" s="272"/>
      <c r="BN206" s="272"/>
      <c r="BO206" s="272"/>
      <c r="BP206" s="272"/>
      <c r="BQ206" s="272"/>
      <c r="BR206" s="272"/>
      <c r="BS206" s="272"/>
      <c r="BT206" s="272"/>
      <c r="BU206" s="272"/>
      <c r="BV206" s="272"/>
      <c r="BW206" s="272"/>
      <c r="BX206" s="272"/>
      <c r="BY206" s="272"/>
      <c r="BZ206" s="272"/>
      <c r="CA206" s="272"/>
      <c r="CB206" s="272"/>
    </row>
    <row r="207" spans="1:80" x14ac:dyDescent="0.25">
      <c r="A207" s="256"/>
      <c r="B207" s="256"/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64"/>
      <c r="AD207" s="264"/>
      <c r="AE207" s="256"/>
      <c r="AF207" s="256"/>
      <c r="AG207" s="264"/>
      <c r="AH207" s="272"/>
      <c r="AI207" s="256"/>
      <c r="AJ207" s="264"/>
      <c r="AK207" s="256"/>
      <c r="AL207" s="256"/>
      <c r="AM207" s="256"/>
      <c r="AN207" s="256"/>
      <c r="AO207" s="264"/>
      <c r="AP207" s="272"/>
      <c r="AQ207" s="272"/>
      <c r="AR207" s="272"/>
      <c r="AS207" s="272"/>
      <c r="AT207" s="272"/>
      <c r="AU207" s="272"/>
      <c r="AV207" s="272"/>
      <c r="AW207" s="272"/>
      <c r="AX207" s="272"/>
      <c r="AY207" s="272"/>
      <c r="AZ207" s="272"/>
      <c r="BA207" s="272"/>
      <c r="BB207" s="272"/>
      <c r="BC207" s="272"/>
      <c r="BD207" s="272"/>
      <c r="BE207" s="272"/>
      <c r="BF207" s="272"/>
      <c r="BG207" s="272"/>
      <c r="BH207" s="272"/>
      <c r="BI207" s="272"/>
      <c r="BJ207" s="272"/>
      <c r="BK207" s="272"/>
      <c r="BL207" s="272"/>
      <c r="BM207" s="272"/>
      <c r="BN207" s="272"/>
      <c r="BO207" s="272"/>
      <c r="BP207" s="272"/>
      <c r="BQ207" s="272"/>
      <c r="BR207" s="272"/>
      <c r="BS207" s="272"/>
      <c r="BT207" s="272"/>
      <c r="BU207" s="272"/>
      <c r="BV207" s="272"/>
      <c r="BW207" s="272"/>
      <c r="BX207" s="272"/>
      <c r="BY207" s="272"/>
      <c r="BZ207" s="272"/>
      <c r="CA207" s="272"/>
      <c r="CB207" s="272"/>
    </row>
    <row r="208" spans="1:80" x14ac:dyDescent="0.25">
      <c r="A208" s="256"/>
      <c r="B208" s="256"/>
      <c r="C208" s="256"/>
      <c r="D208" s="256"/>
      <c r="E208" s="256"/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64"/>
      <c r="AD208" s="264"/>
      <c r="AE208" s="256"/>
      <c r="AF208" s="256"/>
      <c r="AG208" s="264"/>
      <c r="AH208" s="272"/>
      <c r="AI208" s="256"/>
      <c r="AJ208" s="264"/>
      <c r="AK208" s="256"/>
      <c r="AL208" s="256"/>
      <c r="AM208" s="256"/>
      <c r="AN208" s="256"/>
      <c r="AO208" s="264"/>
      <c r="AP208" s="272"/>
      <c r="AQ208" s="272"/>
      <c r="AR208" s="272"/>
      <c r="AS208" s="272"/>
      <c r="AT208" s="272"/>
      <c r="AU208" s="272"/>
      <c r="AV208" s="272"/>
      <c r="AW208" s="272"/>
      <c r="AX208" s="272"/>
      <c r="AY208" s="272"/>
      <c r="AZ208" s="272"/>
      <c r="BA208" s="272"/>
      <c r="BB208" s="272"/>
      <c r="BC208" s="272"/>
      <c r="BD208" s="272"/>
      <c r="BE208" s="272"/>
      <c r="BF208" s="272"/>
      <c r="BG208" s="272"/>
      <c r="BH208" s="272"/>
      <c r="BI208" s="272"/>
      <c r="BJ208" s="272"/>
      <c r="BK208" s="272"/>
      <c r="BL208" s="272"/>
      <c r="BM208" s="272"/>
      <c r="BN208" s="272"/>
      <c r="BO208" s="272"/>
      <c r="BP208" s="272"/>
      <c r="BQ208" s="272"/>
      <c r="BR208" s="272"/>
      <c r="BS208" s="272"/>
      <c r="BT208" s="272"/>
      <c r="BU208" s="272"/>
      <c r="BV208" s="272"/>
      <c r="BW208" s="272"/>
      <c r="BX208" s="272"/>
      <c r="BY208" s="272"/>
      <c r="BZ208" s="272"/>
      <c r="CA208" s="272"/>
      <c r="CB208" s="272"/>
    </row>
    <row r="209" spans="1:41" x14ac:dyDescent="0.25">
      <c r="A209" s="256"/>
      <c r="B209" s="256"/>
      <c r="C209" s="256"/>
      <c r="D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64"/>
      <c r="AD209" s="264"/>
      <c r="AE209" s="256"/>
      <c r="AF209" s="256"/>
      <c r="AG209" s="264"/>
      <c r="AH209" s="272"/>
      <c r="AI209" s="256"/>
      <c r="AJ209" s="264"/>
      <c r="AK209" s="256"/>
      <c r="AL209" s="256"/>
      <c r="AM209" s="256"/>
      <c r="AN209" s="256"/>
      <c r="AO209" s="264"/>
    </row>
    <row r="210" spans="1:41" x14ac:dyDescent="0.25">
      <c r="A210" s="256"/>
      <c r="B210" s="256"/>
      <c r="C210" s="256"/>
      <c r="D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  <c r="AA210" s="256"/>
      <c r="AB210" s="256"/>
      <c r="AC210" s="264"/>
      <c r="AD210" s="264"/>
      <c r="AE210" s="256"/>
      <c r="AF210" s="256"/>
      <c r="AG210" s="264"/>
      <c r="AH210" s="272"/>
      <c r="AI210" s="256"/>
      <c r="AJ210" s="264"/>
      <c r="AK210" s="256"/>
      <c r="AL210" s="256"/>
      <c r="AM210" s="256"/>
      <c r="AN210" s="256"/>
      <c r="AO210" s="264"/>
    </row>
    <row r="211" spans="1:41" x14ac:dyDescent="0.25">
      <c r="A211" s="256"/>
      <c r="B211" s="256"/>
      <c r="C211" s="256"/>
      <c r="D211" s="256"/>
      <c r="E211" s="256"/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64"/>
      <c r="AD211" s="264"/>
      <c r="AE211" s="256"/>
      <c r="AF211" s="256"/>
      <c r="AG211" s="264"/>
      <c r="AH211" s="272"/>
      <c r="AI211" s="256"/>
      <c r="AJ211" s="264"/>
      <c r="AK211" s="256"/>
      <c r="AL211" s="256"/>
      <c r="AM211" s="256"/>
      <c r="AN211" s="256"/>
      <c r="AO211" s="264"/>
    </row>
    <row r="212" spans="1:41" x14ac:dyDescent="0.25">
      <c r="A212" s="256"/>
      <c r="B212" s="256"/>
      <c r="C212" s="256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64"/>
      <c r="AD212" s="264"/>
      <c r="AE212" s="256"/>
      <c r="AF212" s="256"/>
      <c r="AG212" s="264"/>
      <c r="AH212" s="272"/>
      <c r="AI212" s="256"/>
      <c r="AJ212" s="264"/>
      <c r="AK212" s="256"/>
      <c r="AL212" s="256"/>
      <c r="AM212" s="256"/>
      <c r="AN212" s="256"/>
      <c r="AO212" s="264"/>
    </row>
    <row r="213" spans="1:41" x14ac:dyDescent="0.25">
      <c r="A213" s="256"/>
      <c r="B213" s="256"/>
      <c r="C213" s="256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  <c r="AA213" s="256"/>
      <c r="AB213" s="256"/>
      <c r="AC213" s="264"/>
      <c r="AD213" s="264"/>
      <c r="AE213" s="256"/>
      <c r="AF213" s="256"/>
      <c r="AG213" s="264"/>
      <c r="AH213" s="272"/>
      <c r="AI213" s="256"/>
      <c r="AJ213" s="264"/>
      <c r="AK213" s="256"/>
      <c r="AL213" s="256"/>
      <c r="AM213" s="256"/>
      <c r="AN213" s="256"/>
      <c r="AO213" s="264"/>
    </row>
    <row r="214" spans="1:41" x14ac:dyDescent="0.25">
      <c r="A214" s="256"/>
      <c r="B214" s="256"/>
      <c r="C214" s="256"/>
      <c r="D214" s="256"/>
      <c r="E214" s="256"/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64"/>
      <c r="AD214" s="264"/>
      <c r="AE214" s="256"/>
      <c r="AF214" s="256"/>
      <c r="AG214" s="264"/>
      <c r="AH214" s="272"/>
      <c r="AI214" s="256"/>
      <c r="AJ214" s="264"/>
      <c r="AK214" s="256"/>
      <c r="AL214" s="256"/>
      <c r="AM214" s="256"/>
      <c r="AN214" s="256"/>
      <c r="AO214" s="264"/>
    </row>
    <row r="215" spans="1:41" x14ac:dyDescent="0.25">
      <c r="A215" s="256"/>
      <c r="B215" s="256"/>
      <c r="C215" s="256"/>
      <c r="D215" s="256"/>
      <c r="E215" s="256"/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64"/>
      <c r="AD215" s="264"/>
      <c r="AE215" s="256"/>
      <c r="AF215" s="256"/>
      <c r="AG215" s="264"/>
      <c r="AH215" s="272"/>
      <c r="AI215" s="256"/>
      <c r="AJ215" s="264"/>
      <c r="AK215" s="256"/>
      <c r="AL215" s="256"/>
      <c r="AM215" s="256"/>
      <c r="AN215" s="256"/>
      <c r="AO215" s="264"/>
    </row>
    <row r="216" spans="1:41" x14ac:dyDescent="0.25">
      <c r="A216" s="256"/>
      <c r="B216" s="256"/>
      <c r="C216" s="256"/>
      <c r="D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  <c r="AA216" s="256"/>
      <c r="AB216" s="256"/>
      <c r="AC216" s="264"/>
      <c r="AD216" s="264"/>
      <c r="AE216" s="256"/>
      <c r="AF216" s="256"/>
      <c r="AG216" s="264"/>
      <c r="AH216" s="272"/>
      <c r="AI216" s="256"/>
      <c r="AJ216" s="264"/>
      <c r="AK216" s="256"/>
      <c r="AL216" s="256"/>
      <c r="AM216" s="256"/>
      <c r="AN216" s="256"/>
      <c r="AO216" s="264"/>
    </row>
    <row r="217" spans="1:41" x14ac:dyDescent="0.25">
      <c r="A217" s="256"/>
      <c r="B217" s="256"/>
      <c r="C217" s="256"/>
      <c r="D217" s="256"/>
      <c r="E217" s="256"/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  <c r="AA217" s="256"/>
      <c r="AB217" s="256"/>
      <c r="AC217" s="264"/>
      <c r="AD217" s="264"/>
      <c r="AE217" s="256"/>
      <c r="AF217" s="256"/>
      <c r="AG217" s="264"/>
      <c r="AH217" s="272"/>
      <c r="AI217" s="256"/>
      <c r="AJ217" s="264"/>
      <c r="AK217" s="256"/>
      <c r="AL217" s="256"/>
      <c r="AM217" s="256"/>
      <c r="AN217" s="256"/>
      <c r="AO217" s="264"/>
    </row>
    <row r="218" spans="1:41" x14ac:dyDescent="0.25">
      <c r="A218" s="256"/>
      <c r="B218" s="256"/>
      <c r="C218" s="256"/>
      <c r="D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56"/>
      <c r="AB218" s="256"/>
      <c r="AC218" s="264"/>
      <c r="AD218" s="264"/>
      <c r="AE218" s="256"/>
      <c r="AF218" s="256"/>
      <c r="AG218" s="264"/>
      <c r="AH218" s="272"/>
      <c r="AI218" s="256"/>
      <c r="AJ218" s="264"/>
      <c r="AK218" s="256"/>
      <c r="AL218" s="256"/>
      <c r="AM218" s="256"/>
      <c r="AN218" s="256"/>
      <c r="AO218" s="264"/>
    </row>
    <row r="219" spans="1:41" x14ac:dyDescent="0.25">
      <c r="A219" s="256"/>
      <c r="B219" s="256"/>
      <c r="C219" s="256"/>
      <c r="D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  <c r="AA219" s="256"/>
      <c r="AB219" s="256"/>
      <c r="AC219" s="264"/>
      <c r="AD219" s="264"/>
      <c r="AE219" s="256"/>
      <c r="AF219" s="256"/>
      <c r="AG219" s="264"/>
      <c r="AH219" s="272"/>
      <c r="AI219" s="256"/>
      <c r="AJ219" s="264"/>
      <c r="AK219" s="256"/>
      <c r="AL219" s="256"/>
      <c r="AM219" s="256"/>
      <c r="AN219" s="256"/>
      <c r="AO219" s="264"/>
    </row>
    <row r="220" spans="1:41" x14ac:dyDescent="0.25">
      <c r="A220" s="256"/>
      <c r="B220" s="256"/>
      <c r="C220" s="256"/>
      <c r="D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64"/>
      <c r="AD220" s="264"/>
      <c r="AE220" s="256"/>
      <c r="AF220" s="256"/>
      <c r="AG220" s="264"/>
      <c r="AH220" s="272"/>
      <c r="AI220" s="256"/>
      <c r="AJ220" s="264"/>
      <c r="AK220" s="256"/>
      <c r="AL220" s="256"/>
      <c r="AM220" s="256"/>
      <c r="AN220" s="256"/>
      <c r="AO220" s="264"/>
    </row>
    <row r="221" spans="1:41" x14ac:dyDescent="0.25">
      <c r="A221" s="256"/>
      <c r="B221" s="256"/>
      <c r="C221" s="256"/>
      <c r="D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64"/>
      <c r="AD221" s="264"/>
      <c r="AE221" s="256"/>
      <c r="AF221" s="256"/>
      <c r="AG221" s="264"/>
      <c r="AH221" s="272"/>
      <c r="AI221" s="256"/>
      <c r="AJ221" s="264"/>
      <c r="AK221" s="256"/>
      <c r="AL221" s="256"/>
      <c r="AM221" s="256"/>
      <c r="AN221" s="256"/>
      <c r="AO221" s="264"/>
    </row>
    <row r="222" spans="1:41" x14ac:dyDescent="0.25">
      <c r="A222" s="256"/>
      <c r="B222" s="256"/>
      <c r="C222" s="256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64"/>
      <c r="AD222" s="264"/>
      <c r="AE222" s="256"/>
      <c r="AF222" s="256"/>
      <c r="AG222" s="264"/>
      <c r="AH222" s="272"/>
      <c r="AI222" s="256"/>
      <c r="AJ222" s="264"/>
      <c r="AK222" s="256"/>
      <c r="AL222" s="256"/>
      <c r="AM222" s="256"/>
      <c r="AN222" s="256"/>
      <c r="AO222" s="264"/>
    </row>
    <row r="223" spans="1:41" x14ac:dyDescent="0.25">
      <c r="A223" s="256"/>
      <c r="B223" s="256"/>
      <c r="C223" s="256"/>
      <c r="D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64"/>
      <c r="AD223" s="264"/>
      <c r="AE223" s="256"/>
      <c r="AF223" s="256"/>
      <c r="AG223" s="264"/>
      <c r="AH223" s="272"/>
      <c r="AI223" s="256"/>
      <c r="AJ223" s="264"/>
      <c r="AK223" s="256"/>
      <c r="AL223" s="256"/>
      <c r="AM223" s="256"/>
      <c r="AN223" s="256"/>
      <c r="AO223" s="264"/>
    </row>
    <row r="224" spans="1:41" x14ac:dyDescent="0.25">
      <c r="A224" s="256"/>
      <c r="B224" s="256"/>
      <c r="C224" s="256"/>
      <c r="D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64"/>
      <c r="AD224" s="264"/>
      <c r="AE224" s="256"/>
      <c r="AF224" s="256"/>
      <c r="AG224" s="264"/>
      <c r="AH224" s="272"/>
      <c r="AI224" s="256"/>
      <c r="AJ224" s="264"/>
      <c r="AK224" s="256"/>
      <c r="AL224" s="256"/>
      <c r="AM224" s="256"/>
      <c r="AN224" s="256"/>
      <c r="AO224" s="264"/>
    </row>
    <row r="225" spans="1:41" x14ac:dyDescent="0.25">
      <c r="A225" s="256"/>
      <c r="B225" s="256"/>
      <c r="C225" s="256"/>
      <c r="D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  <c r="AA225" s="256"/>
      <c r="AB225" s="256"/>
      <c r="AC225" s="264"/>
      <c r="AD225" s="264"/>
      <c r="AE225" s="256"/>
      <c r="AF225" s="256"/>
      <c r="AG225" s="264"/>
      <c r="AH225" s="272"/>
      <c r="AI225" s="256"/>
      <c r="AJ225" s="264"/>
      <c r="AK225" s="256"/>
      <c r="AL225" s="256"/>
      <c r="AM225" s="256"/>
      <c r="AN225" s="256"/>
      <c r="AO225" s="264"/>
    </row>
    <row r="226" spans="1:41" x14ac:dyDescent="0.25">
      <c r="A226" s="256"/>
      <c r="B226" s="256"/>
      <c r="C226" s="256"/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64"/>
      <c r="AD226" s="264"/>
      <c r="AE226" s="256"/>
      <c r="AF226" s="256"/>
      <c r="AG226" s="264"/>
      <c r="AH226" s="272"/>
      <c r="AI226" s="256"/>
      <c r="AJ226" s="264"/>
      <c r="AK226" s="256"/>
      <c r="AL226" s="256"/>
      <c r="AM226" s="256"/>
      <c r="AN226" s="256"/>
      <c r="AO226" s="264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546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2"/>
      <c r="AD1" s="412"/>
      <c r="AE1" s="413"/>
      <c r="AF1" s="413"/>
      <c r="AG1" s="412"/>
      <c r="AH1" s="413"/>
      <c r="AI1" s="413"/>
      <c r="AJ1" s="412"/>
      <c r="AK1" s="412"/>
      <c r="AL1" s="412"/>
      <c r="AM1" s="412"/>
      <c r="AN1" s="412"/>
      <c r="AO1" s="412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L1" s="413"/>
      <c r="CM1" s="413"/>
      <c r="CN1" s="413"/>
      <c r="CO1" s="413"/>
      <c r="CP1" s="413"/>
      <c r="CQ1" s="413"/>
      <c r="CR1" s="413"/>
      <c r="CS1" s="413"/>
      <c r="CT1" s="413"/>
      <c r="CU1" s="413"/>
      <c r="CV1" s="413"/>
      <c r="CW1" s="413"/>
      <c r="CX1" s="413"/>
      <c r="CY1" s="413"/>
      <c r="CZ1" s="413"/>
      <c r="DA1" s="413"/>
      <c r="DB1" s="413"/>
      <c r="DC1" s="413"/>
      <c r="DD1" s="413"/>
    </row>
    <row r="2" spans="1:108" x14ac:dyDescent="0.25">
      <c r="A2" s="546" t="s">
        <v>147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2"/>
      <c r="AD2" s="412"/>
      <c r="AE2" s="413"/>
      <c r="AF2" s="413"/>
      <c r="AG2" s="412"/>
      <c r="AH2" s="413"/>
      <c r="AI2" s="413"/>
      <c r="AJ2" s="412"/>
      <c r="AK2" s="412"/>
      <c r="AL2" s="412"/>
      <c r="AM2" s="412"/>
      <c r="AN2" s="412"/>
      <c r="AO2" s="412"/>
      <c r="AP2" s="413"/>
      <c r="AQ2" s="413"/>
      <c r="AR2" s="413"/>
      <c r="AS2" s="413"/>
      <c r="AT2" s="413"/>
      <c r="AU2" s="413"/>
      <c r="AV2" s="413"/>
      <c r="AW2" s="413"/>
      <c r="AX2" s="413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413"/>
      <c r="CE2" s="413"/>
      <c r="CF2" s="413"/>
      <c r="CG2" s="413"/>
      <c r="CH2" s="413"/>
      <c r="CI2" s="413"/>
      <c r="CJ2" s="413"/>
      <c r="CK2" s="413"/>
      <c r="CL2" s="413"/>
      <c r="CM2" s="413"/>
      <c r="CN2" s="413"/>
      <c r="CO2" s="413"/>
      <c r="CP2" s="413"/>
      <c r="CQ2" s="413"/>
      <c r="CR2" s="413"/>
      <c r="CS2" s="413"/>
      <c r="CT2" s="413"/>
      <c r="CU2" s="413"/>
      <c r="CV2" s="413"/>
      <c r="CW2" s="413"/>
      <c r="CX2" s="413"/>
      <c r="CY2" s="413"/>
      <c r="CZ2" s="413"/>
      <c r="DA2" s="413"/>
      <c r="DB2" s="413"/>
      <c r="DC2" s="413"/>
      <c r="DD2" s="413"/>
    </row>
    <row r="3" spans="1:108" x14ac:dyDescent="0.25">
      <c r="A3" s="546" t="s">
        <v>148</v>
      </c>
      <c r="B3" s="412"/>
      <c r="C3" s="412"/>
      <c r="D3" s="414"/>
      <c r="E3" s="412"/>
      <c r="F3" s="412"/>
      <c r="G3" s="412"/>
      <c r="H3" s="412"/>
      <c r="I3" s="412"/>
      <c r="J3" s="412"/>
      <c r="K3" s="412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2"/>
      <c r="AD3" s="412"/>
      <c r="AE3" s="413"/>
      <c r="AF3" s="413"/>
      <c r="AG3" s="412"/>
      <c r="AH3" s="413"/>
      <c r="AI3" s="413"/>
      <c r="AJ3" s="412"/>
      <c r="AK3" s="412"/>
      <c r="AL3" s="412"/>
      <c r="AM3" s="412"/>
      <c r="AN3" s="412"/>
      <c r="AO3" s="412"/>
      <c r="AP3" s="413"/>
      <c r="AQ3" s="413"/>
      <c r="AR3" s="413"/>
      <c r="AS3" s="413"/>
      <c r="AT3" s="413"/>
      <c r="AU3" s="413"/>
      <c r="AV3" s="413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G3" s="413"/>
      <c r="BH3" s="413"/>
      <c r="BI3" s="413"/>
      <c r="BJ3" s="413"/>
      <c r="BK3" s="413"/>
      <c r="BL3" s="413"/>
      <c r="BM3" s="413"/>
      <c r="BN3" s="413"/>
      <c r="BO3" s="413"/>
      <c r="BP3" s="413"/>
      <c r="BQ3" s="413"/>
      <c r="BR3" s="413"/>
      <c r="BS3" s="413"/>
      <c r="BT3" s="413"/>
      <c r="BU3" s="413"/>
      <c r="BV3" s="413"/>
      <c r="BW3" s="413"/>
      <c r="BX3" s="413"/>
      <c r="BY3" s="413"/>
      <c r="BZ3" s="413"/>
      <c r="CA3" s="413"/>
      <c r="CB3" s="413"/>
      <c r="CC3" s="413"/>
      <c r="CD3" s="413"/>
      <c r="CE3" s="413"/>
      <c r="CF3" s="413"/>
      <c r="CG3" s="413"/>
      <c r="CH3" s="413"/>
      <c r="CI3" s="413"/>
      <c r="CJ3" s="413"/>
      <c r="CK3" s="413"/>
      <c r="CL3" s="413"/>
      <c r="CM3" s="413"/>
      <c r="CN3" s="413"/>
      <c r="CO3" s="413"/>
      <c r="CP3" s="413"/>
      <c r="CQ3" s="413"/>
      <c r="CR3" s="413"/>
      <c r="CS3" s="413"/>
      <c r="CT3" s="413"/>
      <c r="CU3" s="413"/>
      <c r="CV3" s="413"/>
      <c r="CW3" s="413"/>
      <c r="CX3" s="413"/>
      <c r="CY3" s="413"/>
      <c r="CZ3" s="413"/>
      <c r="DA3" s="413"/>
      <c r="DB3" s="413"/>
      <c r="DC3" s="413"/>
      <c r="DD3" s="413"/>
    </row>
    <row r="4" spans="1:108" x14ac:dyDescent="0.25">
      <c r="A4" s="546" t="s">
        <v>149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2"/>
      <c r="AD4" s="412"/>
      <c r="AE4" s="413"/>
      <c r="AF4" s="413"/>
      <c r="AG4" s="412"/>
      <c r="AH4" s="413"/>
      <c r="AI4" s="413"/>
      <c r="AJ4" s="412"/>
      <c r="AK4" s="412"/>
      <c r="AL4" s="412"/>
      <c r="AM4" s="412"/>
      <c r="AN4" s="412"/>
      <c r="AO4" s="412"/>
      <c r="AP4" s="413"/>
      <c r="AQ4" s="413"/>
      <c r="AR4" s="413"/>
      <c r="AS4" s="413"/>
      <c r="AT4" s="413"/>
      <c r="AU4" s="413"/>
      <c r="AV4" s="413"/>
      <c r="AW4" s="413"/>
      <c r="AX4" s="413"/>
      <c r="AY4" s="413"/>
      <c r="AZ4" s="413"/>
      <c r="BA4" s="413"/>
      <c r="BB4" s="413"/>
      <c r="BC4" s="413"/>
      <c r="BD4" s="413"/>
      <c r="BE4" s="413"/>
      <c r="BF4" s="413"/>
      <c r="BG4" s="413"/>
      <c r="BH4" s="413"/>
      <c r="BI4" s="413"/>
      <c r="BJ4" s="413"/>
      <c r="BK4" s="413"/>
      <c r="BL4" s="413"/>
      <c r="BM4" s="413"/>
      <c r="BN4" s="413"/>
      <c r="BO4" s="413"/>
      <c r="BP4" s="413"/>
      <c r="BQ4" s="413"/>
      <c r="BR4" s="413"/>
      <c r="BS4" s="413"/>
      <c r="BT4" s="413"/>
      <c r="BU4" s="413"/>
      <c r="BV4" s="413"/>
      <c r="BW4" s="413"/>
      <c r="BX4" s="413"/>
      <c r="BY4" s="413"/>
      <c r="BZ4" s="413"/>
      <c r="CA4" s="413"/>
      <c r="CB4" s="413"/>
      <c r="CC4" s="413"/>
      <c r="CD4" s="413"/>
      <c r="CE4" s="413"/>
      <c r="CF4" s="413"/>
      <c r="CG4" s="413"/>
      <c r="CH4" s="413"/>
      <c r="CI4" s="413"/>
      <c r="CJ4" s="413"/>
      <c r="CK4" s="413"/>
      <c r="CL4" s="413"/>
      <c r="CM4" s="413"/>
      <c r="CN4" s="413"/>
      <c r="CO4" s="413"/>
      <c r="CP4" s="413"/>
      <c r="CQ4" s="413"/>
      <c r="CR4" s="413"/>
      <c r="CS4" s="413"/>
      <c r="CT4" s="413"/>
      <c r="CU4" s="413"/>
      <c r="CV4" s="413"/>
      <c r="CW4" s="413"/>
      <c r="CX4" s="413"/>
      <c r="CY4" s="413"/>
      <c r="CZ4" s="413"/>
      <c r="DA4" s="413"/>
      <c r="DB4" s="413"/>
      <c r="DC4" s="413"/>
      <c r="DD4" s="413"/>
    </row>
    <row r="5" spans="1:108" x14ac:dyDescent="0.25">
      <c r="A5" s="411" t="s">
        <v>150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2"/>
      <c r="AD5" s="412"/>
      <c r="AE5" s="413"/>
      <c r="AF5" s="413"/>
      <c r="AG5" s="412"/>
      <c r="AH5" s="413"/>
      <c r="AI5" s="413"/>
      <c r="AJ5" s="412"/>
      <c r="AK5" s="412"/>
      <c r="AL5" s="412"/>
      <c r="AM5" s="412"/>
      <c r="AN5" s="412"/>
      <c r="AO5" s="412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  <c r="BN5" s="413"/>
      <c r="BO5" s="413"/>
      <c r="BP5" s="413"/>
      <c r="BQ5" s="413"/>
      <c r="BR5" s="413"/>
      <c r="BS5" s="413"/>
      <c r="BT5" s="413"/>
      <c r="BU5" s="413"/>
      <c r="BV5" s="413"/>
      <c r="BW5" s="413"/>
      <c r="BX5" s="413"/>
      <c r="BY5" s="413"/>
      <c r="BZ5" s="413"/>
      <c r="CA5" s="413"/>
      <c r="CB5" s="413"/>
      <c r="CC5" s="413"/>
      <c r="CD5" s="413"/>
      <c r="CE5" s="413"/>
      <c r="CF5" s="413"/>
      <c r="CG5" s="413"/>
      <c r="CH5" s="413"/>
      <c r="CI5" s="413"/>
      <c r="CJ5" s="413"/>
      <c r="CK5" s="413"/>
      <c r="CL5" s="413"/>
      <c r="CM5" s="413"/>
      <c r="CN5" s="413"/>
      <c r="CO5" s="413"/>
      <c r="CP5" s="413"/>
      <c r="CQ5" s="413"/>
      <c r="CR5" s="413"/>
      <c r="CS5" s="413"/>
      <c r="CT5" s="413"/>
      <c r="CU5" s="413"/>
      <c r="CV5" s="413"/>
      <c r="CW5" s="413"/>
      <c r="CX5" s="413"/>
      <c r="CY5" s="413"/>
      <c r="CZ5" s="413"/>
      <c r="DA5" s="413"/>
      <c r="DB5" s="413"/>
      <c r="DC5" s="413"/>
      <c r="DD5" s="413"/>
    </row>
    <row r="6" spans="1:108" ht="19.5" x14ac:dyDescent="0.2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D6" s="408"/>
      <c r="AE6" s="1534" t="s">
        <v>2</v>
      </c>
      <c r="AF6" s="1534"/>
      <c r="AG6" s="444"/>
      <c r="AH6" s="1534" t="s">
        <v>3</v>
      </c>
      <c r="AI6" s="1534"/>
      <c r="AJ6" s="444"/>
      <c r="AK6" s="1534" t="s">
        <v>4</v>
      </c>
      <c r="AL6" s="1534"/>
      <c r="AM6" s="443"/>
      <c r="AN6" s="1536" t="s">
        <v>5</v>
      </c>
      <c r="AO6" s="408"/>
      <c r="AP6" s="1534" t="s">
        <v>6</v>
      </c>
      <c r="AQ6" s="1534"/>
      <c r="AR6" s="413"/>
      <c r="AS6" s="408"/>
      <c r="AT6" s="408"/>
      <c r="AU6" s="408"/>
      <c r="AV6" s="408"/>
      <c r="AW6" s="408"/>
      <c r="AX6" s="408"/>
      <c r="AY6" s="408"/>
      <c r="AZ6" s="408"/>
      <c r="BA6" s="408"/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408"/>
      <c r="BQ6" s="408"/>
      <c r="BR6" s="408"/>
      <c r="BS6" s="408"/>
      <c r="BT6" s="408"/>
      <c r="BU6" s="408"/>
      <c r="BV6" s="408"/>
      <c r="BW6" s="408"/>
      <c r="BX6" s="408"/>
      <c r="BY6" s="408"/>
      <c r="BZ6" s="408"/>
      <c r="CA6" s="408"/>
      <c r="CB6" s="408"/>
      <c r="CC6" s="408"/>
      <c r="CD6" s="408"/>
      <c r="CE6" s="408"/>
      <c r="CF6" s="408"/>
      <c r="CG6" s="408"/>
      <c r="CH6" s="408"/>
      <c r="CI6" s="408"/>
      <c r="CJ6" s="408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408"/>
      <c r="CX6" s="408"/>
      <c r="CY6" s="408"/>
      <c r="CZ6" s="408"/>
      <c r="DA6" s="408"/>
      <c r="DB6" s="408"/>
      <c r="DC6" s="413"/>
      <c r="DD6" s="413"/>
    </row>
    <row r="7" spans="1:108" x14ac:dyDescent="0.25">
      <c r="A7" s="468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548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25"/>
      <c r="AD7" s="446"/>
      <c r="AE7" s="1535"/>
      <c r="AF7" s="1535"/>
      <c r="AG7" s="446"/>
      <c r="AH7" s="1535"/>
      <c r="AI7" s="1535"/>
      <c r="AJ7" s="444"/>
      <c r="AK7" s="1535"/>
      <c r="AL7" s="1535"/>
      <c r="AM7" s="443"/>
      <c r="AN7" s="1537"/>
      <c r="AO7" s="443"/>
      <c r="AP7" s="1535"/>
      <c r="AQ7" s="1535"/>
      <c r="AR7" s="413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8"/>
      <c r="BL7" s="408"/>
      <c r="BM7" s="408"/>
      <c r="BN7" s="408"/>
      <c r="BO7" s="408"/>
      <c r="BP7" s="408"/>
      <c r="BQ7" s="408"/>
      <c r="BR7" s="408"/>
      <c r="BS7" s="408"/>
      <c r="BT7" s="408"/>
      <c r="BU7" s="408"/>
      <c r="BV7" s="408"/>
      <c r="BW7" s="408"/>
      <c r="BX7" s="408"/>
      <c r="BY7" s="408"/>
      <c r="BZ7" s="408"/>
      <c r="CA7" s="408"/>
      <c r="CB7" s="408"/>
      <c r="CC7" s="408"/>
      <c r="CD7" s="408"/>
      <c r="CE7" s="408"/>
      <c r="CF7" s="408"/>
      <c r="CG7" s="408"/>
      <c r="CH7" s="408"/>
      <c r="CI7" s="408"/>
      <c r="CJ7" s="408"/>
      <c r="CK7" s="408"/>
      <c r="CL7" s="408"/>
      <c r="CM7" s="408"/>
      <c r="CN7" s="408"/>
      <c r="CO7" s="408"/>
      <c r="CP7" s="408"/>
      <c r="CQ7" s="408"/>
      <c r="CR7" s="408"/>
      <c r="CS7" s="408"/>
      <c r="CT7" s="408"/>
      <c r="CU7" s="408"/>
      <c r="CV7" s="408"/>
      <c r="CW7" s="408"/>
      <c r="CX7" s="408"/>
      <c r="CY7" s="408"/>
      <c r="CZ7" s="408"/>
      <c r="DA7" s="408"/>
      <c r="DB7" s="408"/>
      <c r="DC7" s="413"/>
      <c r="DD7" s="413"/>
    </row>
    <row r="8" spans="1:108" x14ac:dyDescent="0.2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447"/>
      <c r="AE8" s="1497" t="s">
        <v>15</v>
      </c>
      <c r="AF8" s="1497" t="s">
        <v>16</v>
      </c>
      <c r="AG8" s="448"/>
      <c r="AH8" s="1497" t="s">
        <v>17</v>
      </c>
      <c r="AI8" s="1497" t="s">
        <v>18</v>
      </c>
      <c r="AJ8" s="428"/>
      <c r="AK8" s="1497" t="s">
        <v>19</v>
      </c>
      <c r="AL8" s="1497" t="s">
        <v>20</v>
      </c>
      <c r="AM8" s="448"/>
      <c r="AN8" s="1494" t="s">
        <v>21</v>
      </c>
      <c r="AO8" s="448"/>
      <c r="AP8" s="1543" t="s">
        <v>22</v>
      </c>
      <c r="AQ8" s="1540" t="s">
        <v>23</v>
      </c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8"/>
      <c r="BW8" s="410"/>
      <c r="BX8" s="410"/>
      <c r="BY8" s="410"/>
      <c r="BZ8" s="410"/>
      <c r="CA8" s="410"/>
      <c r="CB8" s="410"/>
      <c r="CC8" s="410"/>
      <c r="CD8" s="410"/>
      <c r="CE8" s="410"/>
      <c r="CF8" s="410"/>
      <c r="CG8" s="410"/>
      <c r="CH8" s="410"/>
      <c r="CI8" s="410"/>
      <c r="CJ8" s="410"/>
      <c r="CK8" s="410"/>
      <c r="CL8" s="410"/>
      <c r="CM8" s="410"/>
      <c r="CN8" s="410"/>
      <c r="CO8" s="410"/>
      <c r="CP8" s="410"/>
      <c r="CQ8" s="410"/>
      <c r="CR8" s="410"/>
      <c r="CS8" s="410"/>
      <c r="CT8" s="410"/>
      <c r="CU8" s="410"/>
      <c r="CV8" s="410"/>
      <c r="CW8" s="410"/>
      <c r="CX8" s="410"/>
      <c r="CY8" s="410"/>
      <c r="CZ8" s="410"/>
      <c r="DA8" s="410"/>
      <c r="DB8" s="410"/>
      <c r="DC8" s="422"/>
      <c r="DD8" s="422"/>
    </row>
    <row r="9" spans="1:108" x14ac:dyDescent="0.2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438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425"/>
      <c r="AE9" s="1498"/>
      <c r="AF9" s="1498"/>
      <c r="AG9" s="425"/>
      <c r="AH9" s="1498"/>
      <c r="AI9" s="1498"/>
      <c r="AJ9" s="449"/>
      <c r="AK9" s="1498"/>
      <c r="AL9" s="1498"/>
      <c r="AM9" s="448"/>
      <c r="AN9" s="1495"/>
      <c r="AO9" s="448"/>
      <c r="AP9" s="1544"/>
      <c r="AQ9" s="1541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0"/>
      <c r="CN9" s="410"/>
      <c r="CO9" s="410"/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22"/>
      <c r="DD9" s="422"/>
    </row>
    <row r="10" spans="1:108" x14ac:dyDescent="0.2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425"/>
      <c r="AE10" s="1498"/>
      <c r="AF10" s="1498"/>
      <c r="AG10" s="425"/>
      <c r="AH10" s="1498"/>
      <c r="AI10" s="1498"/>
      <c r="AJ10" s="451"/>
      <c r="AK10" s="1498"/>
      <c r="AL10" s="1498"/>
      <c r="AM10" s="448"/>
      <c r="AN10" s="1495"/>
      <c r="AO10" s="448"/>
      <c r="AP10" s="1544"/>
      <c r="AQ10" s="1541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BW10" s="410"/>
      <c r="BX10" s="410"/>
      <c r="BY10" s="410"/>
      <c r="BZ10" s="410"/>
      <c r="CA10" s="410"/>
      <c r="CB10" s="410"/>
      <c r="CC10" s="410"/>
      <c r="CD10" s="410"/>
      <c r="CE10" s="410"/>
      <c r="CF10" s="410"/>
      <c r="CG10" s="410"/>
      <c r="CH10" s="410"/>
      <c r="CI10" s="410"/>
      <c r="CJ10" s="410"/>
      <c r="CK10" s="410"/>
      <c r="CL10" s="410"/>
      <c r="CM10" s="410"/>
      <c r="CN10" s="410"/>
      <c r="CO10" s="410"/>
      <c r="CP10" s="410"/>
      <c r="CQ10" s="410"/>
      <c r="CR10" s="410"/>
      <c r="CS10" s="410"/>
      <c r="CT10" s="410"/>
      <c r="CU10" s="410"/>
      <c r="CV10" s="410"/>
      <c r="CW10" s="410"/>
      <c r="CX10" s="410"/>
      <c r="CY10" s="410"/>
      <c r="CZ10" s="410"/>
      <c r="DA10" s="410"/>
      <c r="DB10" s="410"/>
      <c r="DC10" s="422"/>
      <c r="DD10" s="422"/>
    </row>
    <row r="11" spans="1:108" ht="31.5" x14ac:dyDescent="0.25">
      <c r="A11" s="1505"/>
      <c r="B11" s="1499"/>
      <c r="C11" s="1521"/>
      <c r="D11" s="1501"/>
      <c r="E11" s="1501"/>
      <c r="F11" s="1501"/>
      <c r="G11" s="1501"/>
      <c r="H11" s="1518"/>
      <c r="I11" s="415" t="s">
        <v>22</v>
      </c>
      <c r="J11" s="427" t="s">
        <v>37</v>
      </c>
      <c r="K11" s="439" t="s">
        <v>38</v>
      </c>
      <c r="L11" s="427" t="s">
        <v>39</v>
      </c>
      <c r="M11" s="450" t="s">
        <v>40</v>
      </c>
      <c r="N11" s="437" t="s">
        <v>41</v>
      </c>
      <c r="O11" s="418" t="s">
        <v>42</v>
      </c>
      <c r="P11" s="427" t="s">
        <v>43</v>
      </c>
      <c r="Q11" s="437" t="s">
        <v>40</v>
      </c>
      <c r="R11" s="437" t="s">
        <v>41</v>
      </c>
      <c r="S11" s="418" t="s">
        <v>42</v>
      </c>
      <c r="T11" s="427" t="s">
        <v>43</v>
      </c>
      <c r="U11" s="415" t="s">
        <v>44</v>
      </c>
      <c r="V11" s="469" t="s">
        <v>45</v>
      </c>
      <c r="W11" s="415" t="s">
        <v>22</v>
      </c>
      <c r="X11" s="427" t="s">
        <v>37</v>
      </c>
      <c r="Y11" s="1548"/>
      <c r="Z11" s="415" t="s">
        <v>22</v>
      </c>
      <c r="AA11" s="427" t="s">
        <v>37</v>
      </c>
      <c r="AB11" s="415" t="s">
        <v>22</v>
      </c>
      <c r="AC11" s="427" t="s">
        <v>37</v>
      </c>
      <c r="AD11" s="434"/>
      <c r="AE11" s="1499"/>
      <c r="AF11" s="1499"/>
      <c r="AG11" s="434"/>
      <c r="AH11" s="1499"/>
      <c r="AI11" s="1499"/>
      <c r="AJ11" s="451"/>
      <c r="AK11" s="1499"/>
      <c r="AL11" s="1499"/>
      <c r="AM11" s="448"/>
      <c r="AN11" s="1496"/>
      <c r="AO11" s="448"/>
      <c r="AP11" s="1545"/>
      <c r="AQ11" s="1542"/>
      <c r="AR11" s="420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8"/>
      <c r="BL11" s="408"/>
      <c r="BM11" s="408"/>
      <c r="BN11" s="408"/>
      <c r="BO11" s="408"/>
      <c r="BP11" s="408"/>
      <c r="BQ11" s="408"/>
      <c r="BR11" s="408"/>
      <c r="BS11" s="408"/>
      <c r="BT11" s="408"/>
      <c r="BU11" s="408"/>
      <c r="BV11" s="408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410"/>
      <c r="DA11" s="410"/>
      <c r="DB11" s="410"/>
      <c r="DC11" s="422"/>
      <c r="DD11" s="422"/>
    </row>
    <row r="12" spans="1:108" x14ac:dyDescent="0.25">
      <c r="A12" s="431" t="s">
        <v>46</v>
      </c>
      <c r="B12" s="519">
        <v>0</v>
      </c>
      <c r="C12" s="492"/>
      <c r="D12" s="493"/>
      <c r="E12" s="493"/>
      <c r="F12" s="493"/>
      <c r="G12" s="528"/>
      <c r="H12" s="528"/>
      <c r="I12" s="529"/>
      <c r="J12" s="506"/>
      <c r="K12" s="481"/>
      <c r="L12" s="478"/>
      <c r="M12" s="507">
        <v>0</v>
      </c>
      <c r="N12" s="481"/>
      <c r="O12" s="482"/>
      <c r="P12" s="478"/>
      <c r="Q12" s="521">
        <v>0</v>
      </c>
      <c r="R12" s="481"/>
      <c r="S12" s="482"/>
      <c r="T12" s="478"/>
      <c r="U12" s="492"/>
      <c r="V12" s="515"/>
      <c r="W12" s="529"/>
      <c r="X12" s="506"/>
      <c r="Y12" s="515"/>
      <c r="Z12" s="529"/>
      <c r="AA12" s="506"/>
      <c r="AB12" s="529"/>
      <c r="AC12" s="506"/>
      <c r="AD12" s="530"/>
      <c r="AE12" s="480"/>
      <c r="AF12" s="480"/>
      <c r="AG12" s="530"/>
      <c r="AH12" s="480"/>
      <c r="AI12" s="480"/>
      <c r="AJ12" s="537"/>
      <c r="AK12" s="524"/>
      <c r="AL12" s="520"/>
      <c r="AM12" s="538"/>
      <c r="AN12" s="513"/>
      <c r="AO12" s="537"/>
      <c r="AP12" s="539"/>
      <c r="AQ12" s="540"/>
      <c r="AR12" s="547" t="s">
        <v>151</v>
      </c>
      <c r="AS12" s="413"/>
      <c r="AT12" s="417"/>
      <c r="AU12" s="417"/>
      <c r="AV12" s="417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552" t="s">
        <v>152</v>
      </c>
      <c r="BU12" s="435" t="s">
        <v>152</v>
      </c>
      <c r="BV12" s="435" t="s">
        <v>152</v>
      </c>
      <c r="BW12" s="435" t="s">
        <v>152</v>
      </c>
      <c r="BX12" s="435" t="s">
        <v>152</v>
      </c>
      <c r="BY12" s="435" t="s">
        <v>152</v>
      </c>
      <c r="BZ12" s="553" t="s">
        <v>152</v>
      </c>
      <c r="CA12" s="426"/>
      <c r="CB12" s="555">
        <v>0</v>
      </c>
      <c r="CC12" s="555">
        <v>0</v>
      </c>
      <c r="CD12" s="555">
        <v>0</v>
      </c>
      <c r="CE12" s="555">
        <v>0</v>
      </c>
      <c r="CF12" s="555">
        <v>0</v>
      </c>
      <c r="CG12" s="555" t="s">
        <v>152</v>
      </c>
      <c r="CH12" s="555">
        <v>0</v>
      </c>
      <c r="CI12" s="410"/>
      <c r="CJ12" s="410"/>
      <c r="CK12" s="410"/>
      <c r="CL12" s="410"/>
      <c r="CM12" s="410"/>
      <c r="CN12" s="410"/>
      <c r="CO12" s="410"/>
      <c r="CP12" s="410"/>
      <c r="CQ12" s="410"/>
      <c r="CR12" s="410"/>
      <c r="CS12" s="410"/>
      <c r="CT12" s="410"/>
      <c r="CU12" s="410"/>
      <c r="CV12" s="410"/>
      <c r="CW12" s="410"/>
      <c r="CX12" s="410"/>
      <c r="CY12" s="410"/>
      <c r="CZ12" s="410"/>
      <c r="DA12" s="410"/>
      <c r="DB12" s="410"/>
      <c r="DC12" s="422"/>
      <c r="DD12" s="422"/>
    </row>
    <row r="13" spans="1:108" x14ac:dyDescent="0.25">
      <c r="A13" s="432" t="s">
        <v>47</v>
      </c>
      <c r="B13" s="519">
        <v>0</v>
      </c>
      <c r="C13" s="481"/>
      <c r="D13" s="508"/>
      <c r="E13" s="508"/>
      <c r="F13" s="508"/>
      <c r="G13" s="483"/>
      <c r="H13" s="483"/>
      <c r="I13" s="481"/>
      <c r="J13" s="478"/>
      <c r="K13" s="481"/>
      <c r="L13" s="478"/>
      <c r="M13" s="507">
        <v>0</v>
      </c>
      <c r="N13" s="481"/>
      <c r="O13" s="482"/>
      <c r="P13" s="478"/>
      <c r="Q13" s="521">
        <v>0</v>
      </c>
      <c r="R13" s="481"/>
      <c r="S13" s="482"/>
      <c r="T13" s="478"/>
      <c r="U13" s="481"/>
      <c r="V13" s="515"/>
      <c r="W13" s="481"/>
      <c r="X13" s="478"/>
      <c r="Y13" s="515"/>
      <c r="Z13" s="529"/>
      <c r="AA13" s="478"/>
      <c r="AB13" s="529"/>
      <c r="AC13" s="478"/>
      <c r="AD13" s="530"/>
      <c r="AE13" s="475"/>
      <c r="AF13" s="475"/>
      <c r="AG13" s="530"/>
      <c r="AH13" s="475"/>
      <c r="AI13" s="475"/>
      <c r="AJ13" s="537"/>
      <c r="AK13" s="524"/>
      <c r="AL13" s="520"/>
      <c r="AM13" s="538"/>
      <c r="AN13" s="494"/>
      <c r="AO13" s="537"/>
      <c r="AP13" s="541"/>
      <c r="AQ13" s="542"/>
      <c r="AR13" s="547" t="s">
        <v>151</v>
      </c>
      <c r="AS13" s="408"/>
      <c r="AT13" s="408"/>
      <c r="AU13" s="408"/>
      <c r="AV13" s="408"/>
      <c r="AW13" s="410"/>
      <c r="AX13" s="410"/>
      <c r="AY13" s="410"/>
      <c r="AZ13" s="410"/>
      <c r="BA13" s="410"/>
      <c r="BB13" s="410"/>
      <c r="BC13" s="410"/>
      <c r="BD13" s="410"/>
      <c r="BE13" s="410"/>
      <c r="BF13" s="410"/>
      <c r="BG13" s="410"/>
      <c r="BH13" s="410"/>
      <c r="BI13" s="410"/>
      <c r="BJ13" s="408"/>
      <c r="BK13" s="408"/>
      <c r="BL13" s="408"/>
      <c r="BM13" s="408"/>
      <c r="BN13" s="408"/>
      <c r="BO13" s="408"/>
      <c r="BP13" s="408"/>
      <c r="BQ13" s="408"/>
      <c r="BR13" s="408"/>
      <c r="BS13" s="408"/>
      <c r="BT13" s="552" t="s">
        <v>152</v>
      </c>
      <c r="BU13" s="552" t="s">
        <v>152</v>
      </c>
      <c r="BV13" s="552" t="s">
        <v>152</v>
      </c>
      <c r="BW13" s="552" t="s">
        <v>152</v>
      </c>
      <c r="BX13" s="552" t="s">
        <v>152</v>
      </c>
      <c r="BY13" s="552" t="s">
        <v>152</v>
      </c>
      <c r="BZ13" s="430" t="s">
        <v>152</v>
      </c>
      <c r="CA13" s="426"/>
      <c r="CB13" s="555">
        <v>0</v>
      </c>
      <c r="CC13" s="555">
        <v>0</v>
      </c>
      <c r="CD13" s="555">
        <v>0</v>
      </c>
      <c r="CE13" s="555">
        <v>0</v>
      </c>
      <c r="CF13" s="555">
        <v>0</v>
      </c>
      <c r="CG13" s="555" t="s">
        <v>152</v>
      </c>
      <c r="CH13" s="555">
        <v>0</v>
      </c>
      <c r="CI13" s="410"/>
      <c r="CJ13" s="410"/>
      <c r="CK13" s="410"/>
      <c r="CL13" s="410"/>
      <c r="CM13" s="410"/>
      <c r="CN13" s="410"/>
      <c r="CO13" s="410"/>
      <c r="CP13" s="410"/>
      <c r="CQ13" s="410"/>
      <c r="CR13" s="410"/>
      <c r="CS13" s="410"/>
      <c r="CT13" s="410"/>
      <c r="CU13" s="410"/>
      <c r="CV13" s="410"/>
      <c r="CW13" s="410"/>
      <c r="CX13" s="410"/>
      <c r="CY13" s="410"/>
      <c r="CZ13" s="410"/>
      <c r="DA13" s="410"/>
      <c r="DB13" s="410"/>
      <c r="DC13" s="422"/>
      <c r="DD13" s="422"/>
    </row>
    <row r="14" spans="1:108" x14ac:dyDescent="0.25">
      <c r="A14" s="432" t="s">
        <v>48</v>
      </c>
      <c r="B14" s="519">
        <v>0</v>
      </c>
      <c r="C14" s="481"/>
      <c r="D14" s="490"/>
      <c r="E14" s="490"/>
      <c r="F14" s="490"/>
      <c r="G14" s="523"/>
      <c r="H14" s="523"/>
      <c r="I14" s="481"/>
      <c r="J14" s="491"/>
      <c r="K14" s="481"/>
      <c r="L14" s="478"/>
      <c r="M14" s="507">
        <v>0</v>
      </c>
      <c r="N14" s="481"/>
      <c r="O14" s="482"/>
      <c r="P14" s="478"/>
      <c r="Q14" s="489"/>
      <c r="R14" s="489"/>
      <c r="S14" s="490"/>
      <c r="T14" s="491"/>
      <c r="U14" s="489"/>
      <c r="V14" s="531"/>
      <c r="W14" s="481"/>
      <c r="X14" s="491"/>
      <c r="Y14" s="515"/>
      <c r="Z14" s="529"/>
      <c r="AA14" s="491"/>
      <c r="AB14" s="529"/>
      <c r="AC14" s="491"/>
      <c r="AD14" s="530"/>
      <c r="AE14" s="475"/>
      <c r="AF14" s="475"/>
      <c r="AG14" s="530"/>
      <c r="AH14" s="475"/>
      <c r="AI14" s="475"/>
      <c r="AJ14" s="537"/>
      <c r="AK14" s="524"/>
      <c r="AL14" s="520"/>
      <c r="AM14" s="538"/>
      <c r="AN14" s="494"/>
      <c r="AO14" s="537"/>
      <c r="AP14" s="541"/>
      <c r="AQ14" s="491"/>
      <c r="AR14" s="547" t="s">
        <v>151</v>
      </c>
      <c r="AS14" s="408"/>
      <c r="AT14" s="408"/>
      <c r="AU14" s="408"/>
      <c r="AV14" s="408"/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552" t="s">
        <v>152</v>
      </c>
      <c r="BU14" s="552" t="s">
        <v>152</v>
      </c>
      <c r="BV14" s="552" t="s">
        <v>152</v>
      </c>
      <c r="BW14" s="552" t="s">
        <v>152</v>
      </c>
      <c r="BX14" s="552" t="s">
        <v>152</v>
      </c>
      <c r="BY14" s="552" t="s">
        <v>152</v>
      </c>
      <c r="BZ14" s="426"/>
      <c r="CA14" s="426"/>
      <c r="CB14" s="555">
        <v>0</v>
      </c>
      <c r="CC14" s="555">
        <v>0</v>
      </c>
      <c r="CD14" s="555">
        <v>0</v>
      </c>
      <c r="CE14" s="555">
        <v>0</v>
      </c>
      <c r="CF14" s="555">
        <v>0</v>
      </c>
      <c r="CG14" s="555" t="s">
        <v>152</v>
      </c>
      <c r="CH14" s="429"/>
      <c r="CI14" s="410"/>
      <c r="CJ14" s="410"/>
      <c r="CK14" s="410"/>
      <c r="CL14" s="410"/>
      <c r="CM14" s="410"/>
      <c r="CN14" s="410"/>
      <c r="CO14" s="410"/>
      <c r="CP14" s="410"/>
      <c r="CQ14" s="410"/>
      <c r="CR14" s="410"/>
      <c r="CS14" s="410"/>
      <c r="CT14" s="410"/>
      <c r="CU14" s="410"/>
      <c r="CV14" s="410"/>
      <c r="CW14" s="410"/>
      <c r="CX14" s="410"/>
      <c r="CY14" s="410"/>
      <c r="CZ14" s="410"/>
      <c r="DA14" s="410"/>
      <c r="DB14" s="410"/>
      <c r="DC14" s="422"/>
      <c r="DD14" s="422"/>
    </row>
    <row r="15" spans="1:108" x14ac:dyDescent="0.25">
      <c r="A15" s="432" t="s">
        <v>49</v>
      </c>
      <c r="B15" s="519">
        <v>0</v>
      </c>
      <c r="C15" s="481"/>
      <c r="D15" s="482"/>
      <c r="E15" s="482"/>
      <c r="F15" s="482"/>
      <c r="G15" s="483"/>
      <c r="H15" s="483"/>
      <c r="I15" s="481"/>
      <c r="J15" s="478"/>
      <c r="K15" s="481"/>
      <c r="L15" s="478"/>
      <c r="M15" s="507">
        <v>0</v>
      </c>
      <c r="N15" s="481"/>
      <c r="O15" s="482"/>
      <c r="P15" s="478"/>
      <c r="Q15" s="521">
        <v>0</v>
      </c>
      <c r="R15" s="481"/>
      <c r="S15" s="482"/>
      <c r="T15" s="478"/>
      <c r="U15" s="481"/>
      <c r="V15" s="515"/>
      <c r="W15" s="481"/>
      <c r="X15" s="478"/>
      <c r="Y15" s="515"/>
      <c r="Z15" s="529"/>
      <c r="AA15" s="478"/>
      <c r="AB15" s="529"/>
      <c r="AC15" s="478"/>
      <c r="AD15" s="530"/>
      <c r="AE15" s="475"/>
      <c r="AF15" s="475"/>
      <c r="AG15" s="530"/>
      <c r="AH15" s="475"/>
      <c r="AI15" s="475"/>
      <c r="AJ15" s="537"/>
      <c r="AK15" s="524"/>
      <c r="AL15" s="520"/>
      <c r="AM15" s="538"/>
      <c r="AN15" s="494"/>
      <c r="AO15" s="537"/>
      <c r="AP15" s="541"/>
      <c r="AQ15" s="542"/>
      <c r="AR15" s="547" t="s">
        <v>151</v>
      </c>
      <c r="AS15" s="408"/>
      <c r="AT15" s="408"/>
      <c r="AU15" s="408"/>
      <c r="AV15" s="408"/>
      <c r="AW15" s="410"/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08"/>
      <c r="BK15" s="408"/>
      <c r="BL15" s="408"/>
      <c r="BM15" s="408"/>
      <c r="BN15" s="408"/>
      <c r="BO15" s="408"/>
      <c r="BP15" s="408"/>
      <c r="BQ15" s="408"/>
      <c r="BR15" s="408"/>
      <c r="BS15" s="408"/>
      <c r="BT15" s="552" t="s">
        <v>152</v>
      </c>
      <c r="BU15" s="552" t="s">
        <v>152</v>
      </c>
      <c r="BV15" s="552" t="s">
        <v>152</v>
      </c>
      <c r="BW15" s="552" t="s">
        <v>152</v>
      </c>
      <c r="BX15" s="552" t="s">
        <v>152</v>
      </c>
      <c r="BY15" s="552" t="s">
        <v>152</v>
      </c>
      <c r="BZ15" s="430" t="s">
        <v>152</v>
      </c>
      <c r="CA15" s="426"/>
      <c r="CB15" s="555">
        <v>0</v>
      </c>
      <c r="CC15" s="555">
        <v>0</v>
      </c>
      <c r="CD15" s="555">
        <v>0</v>
      </c>
      <c r="CE15" s="555">
        <v>0</v>
      </c>
      <c r="CF15" s="555">
        <v>0</v>
      </c>
      <c r="CG15" s="555" t="s">
        <v>152</v>
      </c>
      <c r="CH15" s="555">
        <v>0</v>
      </c>
      <c r="CI15" s="410"/>
      <c r="CJ15" s="410"/>
      <c r="CK15" s="410"/>
      <c r="CL15" s="410"/>
      <c r="CM15" s="410"/>
      <c r="CN15" s="410"/>
      <c r="CO15" s="410"/>
      <c r="CP15" s="410"/>
      <c r="CQ15" s="410"/>
      <c r="CR15" s="410"/>
      <c r="CS15" s="410"/>
      <c r="CT15" s="410"/>
      <c r="CU15" s="410"/>
      <c r="CV15" s="410"/>
      <c r="CW15" s="410"/>
      <c r="CX15" s="410"/>
      <c r="CY15" s="410"/>
      <c r="CZ15" s="410"/>
      <c r="DA15" s="410"/>
      <c r="DB15" s="410"/>
      <c r="DC15" s="422"/>
      <c r="DD15" s="422"/>
    </row>
    <row r="16" spans="1:108" x14ac:dyDescent="0.25">
      <c r="A16" s="432" t="s">
        <v>50</v>
      </c>
      <c r="B16" s="519">
        <v>0</v>
      </c>
      <c r="C16" s="481"/>
      <c r="D16" s="482"/>
      <c r="E16" s="482"/>
      <c r="F16" s="482"/>
      <c r="G16" s="483"/>
      <c r="H16" s="483"/>
      <c r="I16" s="481"/>
      <c r="J16" s="478"/>
      <c r="K16" s="481"/>
      <c r="L16" s="478"/>
      <c r="M16" s="507">
        <v>0</v>
      </c>
      <c r="N16" s="481"/>
      <c r="O16" s="482"/>
      <c r="P16" s="478"/>
      <c r="Q16" s="521">
        <v>0</v>
      </c>
      <c r="R16" s="481"/>
      <c r="S16" s="482"/>
      <c r="T16" s="478"/>
      <c r="U16" s="481"/>
      <c r="V16" s="515"/>
      <c r="W16" s="481"/>
      <c r="X16" s="478"/>
      <c r="Y16" s="515"/>
      <c r="Z16" s="529"/>
      <c r="AA16" s="478"/>
      <c r="AB16" s="529"/>
      <c r="AC16" s="478"/>
      <c r="AD16" s="530"/>
      <c r="AE16" s="475"/>
      <c r="AF16" s="475"/>
      <c r="AG16" s="530"/>
      <c r="AH16" s="475"/>
      <c r="AI16" s="475"/>
      <c r="AJ16" s="537"/>
      <c r="AK16" s="524"/>
      <c r="AL16" s="520"/>
      <c r="AM16" s="538"/>
      <c r="AN16" s="494"/>
      <c r="AO16" s="537"/>
      <c r="AP16" s="541"/>
      <c r="AQ16" s="542"/>
      <c r="AR16" s="547" t="s">
        <v>151</v>
      </c>
      <c r="AS16" s="408"/>
      <c r="AT16" s="408"/>
      <c r="AU16" s="408"/>
      <c r="AV16" s="408"/>
      <c r="AW16" s="410"/>
      <c r="AX16" s="410"/>
      <c r="AY16" s="410"/>
      <c r="AZ16" s="410"/>
      <c r="BA16" s="410"/>
      <c r="BB16" s="410"/>
      <c r="BC16" s="410"/>
      <c r="BD16" s="410"/>
      <c r="BE16" s="410"/>
      <c r="BF16" s="410"/>
      <c r="BG16" s="410"/>
      <c r="BH16" s="410"/>
      <c r="BI16" s="410"/>
      <c r="BJ16" s="408"/>
      <c r="BK16" s="408"/>
      <c r="BL16" s="408"/>
      <c r="BM16" s="408"/>
      <c r="BN16" s="408"/>
      <c r="BO16" s="408"/>
      <c r="BP16" s="408"/>
      <c r="BQ16" s="408"/>
      <c r="BR16" s="408"/>
      <c r="BS16" s="408"/>
      <c r="BT16" s="552" t="s">
        <v>152</v>
      </c>
      <c r="BU16" s="552" t="s">
        <v>152</v>
      </c>
      <c r="BV16" s="552" t="s">
        <v>152</v>
      </c>
      <c r="BW16" s="552" t="s">
        <v>152</v>
      </c>
      <c r="BX16" s="552" t="s">
        <v>152</v>
      </c>
      <c r="BY16" s="552" t="s">
        <v>152</v>
      </c>
      <c r="BZ16" s="430" t="s">
        <v>152</v>
      </c>
      <c r="CA16" s="426"/>
      <c r="CB16" s="555">
        <v>0</v>
      </c>
      <c r="CC16" s="555">
        <v>0</v>
      </c>
      <c r="CD16" s="555">
        <v>0</v>
      </c>
      <c r="CE16" s="555">
        <v>0</v>
      </c>
      <c r="CF16" s="555">
        <v>0</v>
      </c>
      <c r="CG16" s="555" t="s">
        <v>152</v>
      </c>
      <c r="CH16" s="555">
        <v>0</v>
      </c>
      <c r="CI16" s="410"/>
      <c r="CJ16" s="410"/>
      <c r="CK16" s="410"/>
      <c r="CL16" s="410"/>
      <c r="CM16" s="410"/>
      <c r="CN16" s="410"/>
      <c r="CO16" s="410"/>
      <c r="CP16" s="410"/>
      <c r="CQ16" s="410"/>
      <c r="CR16" s="410"/>
      <c r="CS16" s="410"/>
      <c r="CT16" s="410"/>
      <c r="CU16" s="410"/>
      <c r="CV16" s="410"/>
      <c r="CW16" s="410"/>
      <c r="CX16" s="410"/>
      <c r="CY16" s="410"/>
      <c r="CZ16" s="410"/>
      <c r="DA16" s="410"/>
      <c r="DB16" s="410"/>
      <c r="DC16" s="422"/>
      <c r="DD16" s="422"/>
    </row>
    <row r="17" spans="1:108" x14ac:dyDescent="0.25">
      <c r="A17" s="432" t="s">
        <v>51</v>
      </c>
      <c r="B17" s="519">
        <v>0</v>
      </c>
      <c r="C17" s="481"/>
      <c r="D17" s="482"/>
      <c r="E17" s="482"/>
      <c r="F17" s="482"/>
      <c r="G17" s="483"/>
      <c r="H17" s="483"/>
      <c r="I17" s="481"/>
      <c r="J17" s="478"/>
      <c r="K17" s="481"/>
      <c r="L17" s="478"/>
      <c r="M17" s="507">
        <v>0</v>
      </c>
      <c r="N17" s="481"/>
      <c r="O17" s="482"/>
      <c r="P17" s="478"/>
      <c r="Q17" s="521">
        <v>0</v>
      </c>
      <c r="R17" s="481"/>
      <c r="S17" s="482"/>
      <c r="T17" s="478"/>
      <c r="U17" s="481"/>
      <c r="V17" s="515"/>
      <c r="W17" s="481"/>
      <c r="X17" s="478"/>
      <c r="Y17" s="515"/>
      <c r="Z17" s="529"/>
      <c r="AA17" s="478"/>
      <c r="AB17" s="529"/>
      <c r="AC17" s="478"/>
      <c r="AD17" s="530"/>
      <c r="AE17" s="475"/>
      <c r="AF17" s="475"/>
      <c r="AG17" s="530"/>
      <c r="AH17" s="475"/>
      <c r="AI17" s="475"/>
      <c r="AJ17" s="537"/>
      <c r="AK17" s="524"/>
      <c r="AL17" s="520"/>
      <c r="AM17" s="538"/>
      <c r="AN17" s="494"/>
      <c r="AO17" s="537"/>
      <c r="AP17" s="541"/>
      <c r="AQ17" s="542"/>
      <c r="AR17" s="547" t="s">
        <v>151</v>
      </c>
      <c r="AS17" s="408"/>
      <c r="AT17" s="408"/>
      <c r="AU17" s="408"/>
      <c r="AV17" s="408"/>
      <c r="AW17" s="410"/>
      <c r="AX17" s="410"/>
      <c r="AY17" s="410"/>
      <c r="AZ17" s="410"/>
      <c r="BA17" s="410"/>
      <c r="BB17" s="410"/>
      <c r="BC17" s="410"/>
      <c r="BD17" s="410"/>
      <c r="BE17" s="410"/>
      <c r="BF17" s="410"/>
      <c r="BG17" s="410"/>
      <c r="BH17" s="410"/>
      <c r="BI17" s="410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552" t="s">
        <v>152</v>
      </c>
      <c r="BU17" s="552" t="s">
        <v>152</v>
      </c>
      <c r="BV17" s="552" t="s">
        <v>152</v>
      </c>
      <c r="BW17" s="552" t="s">
        <v>152</v>
      </c>
      <c r="BX17" s="552" t="s">
        <v>152</v>
      </c>
      <c r="BY17" s="552" t="s">
        <v>152</v>
      </c>
      <c r="BZ17" s="430" t="s">
        <v>152</v>
      </c>
      <c r="CA17" s="426"/>
      <c r="CB17" s="555">
        <v>0</v>
      </c>
      <c r="CC17" s="555">
        <v>0</v>
      </c>
      <c r="CD17" s="555">
        <v>0</v>
      </c>
      <c r="CE17" s="555">
        <v>0</v>
      </c>
      <c r="CF17" s="555">
        <v>0</v>
      </c>
      <c r="CG17" s="555" t="s">
        <v>152</v>
      </c>
      <c r="CH17" s="555">
        <v>0</v>
      </c>
      <c r="CI17" s="410"/>
      <c r="CJ17" s="410"/>
      <c r="CK17" s="410"/>
      <c r="CL17" s="410"/>
      <c r="CM17" s="410"/>
      <c r="CN17" s="410"/>
      <c r="CO17" s="410"/>
      <c r="CP17" s="410"/>
      <c r="CQ17" s="410"/>
      <c r="CR17" s="410"/>
      <c r="CS17" s="410"/>
      <c r="CT17" s="410"/>
      <c r="CU17" s="410"/>
      <c r="CV17" s="410"/>
      <c r="CW17" s="410"/>
      <c r="CX17" s="410"/>
      <c r="CY17" s="410"/>
      <c r="CZ17" s="410"/>
      <c r="DA17" s="410"/>
      <c r="DB17" s="410"/>
      <c r="DC17" s="422"/>
      <c r="DD17" s="422"/>
    </row>
    <row r="18" spans="1:108" x14ac:dyDescent="0.25">
      <c r="A18" s="432" t="s">
        <v>52</v>
      </c>
      <c r="B18" s="519">
        <v>0</v>
      </c>
      <c r="C18" s="481"/>
      <c r="D18" s="482"/>
      <c r="E18" s="482"/>
      <c r="F18" s="482"/>
      <c r="G18" s="483"/>
      <c r="H18" s="483"/>
      <c r="I18" s="481"/>
      <c r="J18" s="478"/>
      <c r="K18" s="481"/>
      <c r="L18" s="478"/>
      <c r="M18" s="507">
        <v>0</v>
      </c>
      <c r="N18" s="481"/>
      <c r="O18" s="482"/>
      <c r="P18" s="478"/>
      <c r="Q18" s="521">
        <v>0</v>
      </c>
      <c r="R18" s="481"/>
      <c r="S18" s="482"/>
      <c r="T18" s="478"/>
      <c r="U18" s="481"/>
      <c r="V18" s="515"/>
      <c r="W18" s="481"/>
      <c r="X18" s="478"/>
      <c r="Y18" s="515"/>
      <c r="Z18" s="529"/>
      <c r="AA18" s="478"/>
      <c r="AB18" s="529"/>
      <c r="AC18" s="478"/>
      <c r="AD18" s="530"/>
      <c r="AE18" s="475"/>
      <c r="AF18" s="475"/>
      <c r="AG18" s="530"/>
      <c r="AH18" s="475"/>
      <c r="AI18" s="475"/>
      <c r="AJ18" s="537"/>
      <c r="AK18" s="524"/>
      <c r="AL18" s="520"/>
      <c r="AM18" s="538"/>
      <c r="AN18" s="494"/>
      <c r="AO18" s="537"/>
      <c r="AP18" s="541"/>
      <c r="AQ18" s="542"/>
      <c r="AR18" s="547" t="s">
        <v>151</v>
      </c>
      <c r="AS18" s="408"/>
      <c r="AT18" s="408"/>
      <c r="AU18" s="408"/>
      <c r="AV18" s="408"/>
      <c r="AW18" s="410"/>
      <c r="AX18" s="410"/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0"/>
      <c r="BJ18" s="408"/>
      <c r="BK18" s="408"/>
      <c r="BL18" s="408"/>
      <c r="BM18" s="408"/>
      <c r="BN18" s="408"/>
      <c r="BO18" s="408"/>
      <c r="BP18" s="408"/>
      <c r="BQ18" s="408"/>
      <c r="BR18" s="408"/>
      <c r="BS18" s="408"/>
      <c r="BT18" s="552" t="s">
        <v>152</v>
      </c>
      <c r="BU18" s="552" t="s">
        <v>152</v>
      </c>
      <c r="BV18" s="552" t="s">
        <v>152</v>
      </c>
      <c r="BW18" s="552" t="s">
        <v>152</v>
      </c>
      <c r="BX18" s="552" t="s">
        <v>152</v>
      </c>
      <c r="BY18" s="552" t="s">
        <v>152</v>
      </c>
      <c r="BZ18" s="430" t="s">
        <v>152</v>
      </c>
      <c r="CA18" s="426"/>
      <c r="CB18" s="555">
        <v>0</v>
      </c>
      <c r="CC18" s="555">
        <v>0</v>
      </c>
      <c r="CD18" s="555">
        <v>0</v>
      </c>
      <c r="CE18" s="555">
        <v>0</v>
      </c>
      <c r="CF18" s="555">
        <v>0</v>
      </c>
      <c r="CG18" s="555" t="s">
        <v>152</v>
      </c>
      <c r="CH18" s="555">
        <v>0</v>
      </c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0"/>
      <c r="CT18" s="410"/>
      <c r="CU18" s="410"/>
      <c r="CV18" s="410"/>
      <c r="CW18" s="410"/>
      <c r="CX18" s="410"/>
      <c r="CY18" s="410"/>
      <c r="CZ18" s="410"/>
      <c r="DA18" s="410"/>
      <c r="DB18" s="410"/>
      <c r="DC18" s="422"/>
      <c r="DD18" s="422"/>
    </row>
    <row r="19" spans="1:108" x14ac:dyDescent="0.25">
      <c r="A19" s="432" t="s">
        <v>53</v>
      </c>
      <c r="B19" s="519">
        <v>0</v>
      </c>
      <c r="C19" s="481"/>
      <c r="D19" s="482"/>
      <c r="E19" s="482"/>
      <c r="F19" s="482"/>
      <c r="G19" s="483"/>
      <c r="H19" s="483"/>
      <c r="I19" s="481"/>
      <c r="J19" s="478"/>
      <c r="K19" s="481"/>
      <c r="L19" s="478"/>
      <c r="M19" s="507">
        <v>0</v>
      </c>
      <c r="N19" s="481"/>
      <c r="O19" s="482"/>
      <c r="P19" s="478"/>
      <c r="Q19" s="521">
        <v>0</v>
      </c>
      <c r="R19" s="481"/>
      <c r="S19" s="482"/>
      <c r="T19" s="478"/>
      <c r="U19" s="489"/>
      <c r="V19" s="531"/>
      <c r="W19" s="481"/>
      <c r="X19" s="478"/>
      <c r="Y19" s="515"/>
      <c r="Z19" s="529"/>
      <c r="AA19" s="478"/>
      <c r="AB19" s="529"/>
      <c r="AC19" s="478"/>
      <c r="AD19" s="530"/>
      <c r="AE19" s="475"/>
      <c r="AF19" s="475"/>
      <c r="AG19" s="530"/>
      <c r="AH19" s="475"/>
      <c r="AI19" s="475"/>
      <c r="AJ19" s="537"/>
      <c r="AK19" s="524"/>
      <c r="AL19" s="520"/>
      <c r="AM19" s="538"/>
      <c r="AN19" s="494"/>
      <c r="AO19" s="537"/>
      <c r="AP19" s="541"/>
      <c r="AQ19" s="542"/>
      <c r="AR19" s="547" t="s">
        <v>151</v>
      </c>
      <c r="AS19" s="408"/>
      <c r="AT19" s="408"/>
      <c r="AU19" s="408"/>
      <c r="AV19" s="408"/>
      <c r="AW19" s="410"/>
      <c r="AX19" s="410"/>
      <c r="AY19" s="410"/>
      <c r="AZ19" s="410"/>
      <c r="BA19" s="410"/>
      <c r="BB19" s="410"/>
      <c r="BC19" s="410"/>
      <c r="BD19" s="410"/>
      <c r="BE19" s="410"/>
      <c r="BF19" s="410"/>
      <c r="BG19" s="410"/>
      <c r="BH19" s="410"/>
      <c r="BI19" s="410"/>
      <c r="BJ19" s="408"/>
      <c r="BK19" s="408"/>
      <c r="BL19" s="408"/>
      <c r="BM19" s="408"/>
      <c r="BN19" s="408"/>
      <c r="BO19" s="408"/>
      <c r="BP19" s="408"/>
      <c r="BQ19" s="408"/>
      <c r="BR19" s="408"/>
      <c r="BS19" s="408"/>
      <c r="BT19" s="552" t="s">
        <v>152</v>
      </c>
      <c r="BU19" s="552" t="s">
        <v>152</v>
      </c>
      <c r="BV19" s="552" t="s">
        <v>152</v>
      </c>
      <c r="BW19" s="552" t="s">
        <v>152</v>
      </c>
      <c r="BX19" s="552" t="s">
        <v>152</v>
      </c>
      <c r="BY19" s="552" t="s">
        <v>152</v>
      </c>
      <c r="BZ19" s="426"/>
      <c r="CA19" s="426"/>
      <c r="CB19" s="555">
        <v>0</v>
      </c>
      <c r="CC19" s="555">
        <v>0</v>
      </c>
      <c r="CD19" s="555">
        <v>0</v>
      </c>
      <c r="CE19" s="555">
        <v>0</v>
      </c>
      <c r="CF19" s="555">
        <v>0</v>
      </c>
      <c r="CG19" s="555" t="s">
        <v>152</v>
      </c>
      <c r="CH19" s="429"/>
      <c r="CI19" s="410"/>
      <c r="CJ19" s="410"/>
      <c r="CK19" s="410"/>
      <c r="CL19" s="410"/>
      <c r="CM19" s="410"/>
      <c r="CN19" s="410"/>
      <c r="CO19" s="410"/>
      <c r="CP19" s="410"/>
      <c r="CQ19" s="410"/>
      <c r="CR19" s="410"/>
      <c r="CS19" s="410"/>
      <c r="CT19" s="410"/>
      <c r="CU19" s="410"/>
      <c r="CV19" s="410"/>
      <c r="CW19" s="410"/>
      <c r="CX19" s="410"/>
      <c r="CY19" s="410"/>
      <c r="CZ19" s="410"/>
      <c r="DA19" s="410"/>
      <c r="DB19" s="410"/>
      <c r="DC19" s="422"/>
      <c r="DD19" s="422"/>
    </row>
    <row r="20" spans="1:108" x14ac:dyDescent="0.25">
      <c r="A20" s="432" t="s">
        <v>54</v>
      </c>
      <c r="B20" s="519">
        <v>0</v>
      </c>
      <c r="C20" s="481"/>
      <c r="D20" s="482"/>
      <c r="E20" s="482"/>
      <c r="F20" s="482"/>
      <c r="G20" s="483"/>
      <c r="H20" s="483"/>
      <c r="I20" s="481"/>
      <c r="J20" s="478"/>
      <c r="K20" s="481"/>
      <c r="L20" s="478"/>
      <c r="M20" s="507">
        <v>0</v>
      </c>
      <c r="N20" s="481"/>
      <c r="O20" s="482"/>
      <c r="P20" s="478"/>
      <c r="Q20" s="521">
        <v>0</v>
      </c>
      <c r="R20" s="481"/>
      <c r="S20" s="482"/>
      <c r="T20" s="478"/>
      <c r="U20" s="481"/>
      <c r="V20" s="515"/>
      <c r="W20" s="481"/>
      <c r="X20" s="478"/>
      <c r="Y20" s="515"/>
      <c r="Z20" s="529"/>
      <c r="AA20" s="478"/>
      <c r="AB20" s="529"/>
      <c r="AC20" s="478"/>
      <c r="AD20" s="530"/>
      <c r="AE20" s="475"/>
      <c r="AF20" s="475"/>
      <c r="AG20" s="530"/>
      <c r="AH20" s="475"/>
      <c r="AI20" s="475"/>
      <c r="AJ20" s="537"/>
      <c r="AK20" s="524"/>
      <c r="AL20" s="520"/>
      <c r="AM20" s="538"/>
      <c r="AN20" s="494"/>
      <c r="AO20" s="537"/>
      <c r="AP20" s="541"/>
      <c r="AQ20" s="542"/>
      <c r="AR20" s="547" t="s">
        <v>151</v>
      </c>
      <c r="AS20" s="408"/>
      <c r="AT20" s="408"/>
      <c r="AU20" s="408"/>
      <c r="AV20" s="408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410"/>
      <c r="BI20" s="410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552" t="s">
        <v>152</v>
      </c>
      <c r="BU20" s="552" t="s">
        <v>152</v>
      </c>
      <c r="BV20" s="552" t="s">
        <v>152</v>
      </c>
      <c r="BW20" s="552" t="s">
        <v>152</v>
      </c>
      <c r="BX20" s="552" t="s">
        <v>152</v>
      </c>
      <c r="BY20" s="552" t="s">
        <v>152</v>
      </c>
      <c r="BZ20" s="430" t="s">
        <v>152</v>
      </c>
      <c r="CA20" s="426"/>
      <c r="CB20" s="555">
        <v>0</v>
      </c>
      <c r="CC20" s="555">
        <v>0</v>
      </c>
      <c r="CD20" s="555">
        <v>0</v>
      </c>
      <c r="CE20" s="555">
        <v>0</v>
      </c>
      <c r="CF20" s="555">
        <v>0</v>
      </c>
      <c r="CG20" s="555" t="s">
        <v>152</v>
      </c>
      <c r="CH20" s="555">
        <v>0</v>
      </c>
      <c r="CI20" s="410"/>
      <c r="CJ20" s="410"/>
      <c r="CK20" s="410"/>
      <c r="CL20" s="410"/>
      <c r="CM20" s="410"/>
      <c r="CN20" s="410"/>
      <c r="CO20" s="410"/>
      <c r="CP20" s="410"/>
      <c r="CQ20" s="410"/>
      <c r="CR20" s="410"/>
      <c r="CS20" s="410"/>
      <c r="CT20" s="410"/>
      <c r="CU20" s="410"/>
      <c r="CV20" s="410"/>
      <c r="CW20" s="410"/>
      <c r="CX20" s="410"/>
      <c r="CY20" s="410"/>
      <c r="CZ20" s="410"/>
      <c r="DA20" s="410"/>
      <c r="DB20" s="410"/>
      <c r="DC20" s="422"/>
      <c r="DD20" s="422"/>
    </row>
    <row r="21" spans="1:108" x14ac:dyDescent="0.25">
      <c r="A21" s="432" t="s">
        <v>55</v>
      </c>
      <c r="B21" s="519">
        <v>0</v>
      </c>
      <c r="C21" s="481"/>
      <c r="D21" s="482"/>
      <c r="E21" s="482"/>
      <c r="F21" s="482"/>
      <c r="G21" s="483"/>
      <c r="H21" s="483"/>
      <c r="I21" s="481"/>
      <c r="J21" s="478"/>
      <c r="K21" s="481"/>
      <c r="L21" s="478"/>
      <c r="M21" s="507">
        <v>0</v>
      </c>
      <c r="N21" s="481"/>
      <c r="O21" s="482"/>
      <c r="P21" s="478"/>
      <c r="Q21" s="521">
        <v>0</v>
      </c>
      <c r="R21" s="481"/>
      <c r="S21" s="482"/>
      <c r="T21" s="478"/>
      <c r="U21" s="489"/>
      <c r="V21" s="531"/>
      <c r="W21" s="481"/>
      <c r="X21" s="478"/>
      <c r="Y21" s="515"/>
      <c r="Z21" s="529"/>
      <c r="AA21" s="478"/>
      <c r="AB21" s="529"/>
      <c r="AC21" s="478"/>
      <c r="AD21" s="530"/>
      <c r="AE21" s="475"/>
      <c r="AF21" s="475"/>
      <c r="AG21" s="530"/>
      <c r="AH21" s="475"/>
      <c r="AI21" s="475"/>
      <c r="AJ21" s="537"/>
      <c r="AK21" s="524"/>
      <c r="AL21" s="520"/>
      <c r="AM21" s="538"/>
      <c r="AN21" s="494"/>
      <c r="AO21" s="537"/>
      <c r="AP21" s="541"/>
      <c r="AQ21" s="542"/>
      <c r="AR21" s="547" t="s">
        <v>151</v>
      </c>
      <c r="AS21" s="408"/>
      <c r="AT21" s="408"/>
      <c r="AU21" s="408"/>
      <c r="AV21" s="408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552" t="s">
        <v>152</v>
      </c>
      <c r="BU21" s="552" t="s">
        <v>152</v>
      </c>
      <c r="BV21" s="552" t="s">
        <v>152</v>
      </c>
      <c r="BW21" s="552" t="s">
        <v>152</v>
      </c>
      <c r="BX21" s="552" t="s">
        <v>152</v>
      </c>
      <c r="BY21" s="552" t="s">
        <v>152</v>
      </c>
      <c r="BZ21" s="426"/>
      <c r="CA21" s="426"/>
      <c r="CB21" s="555">
        <v>0</v>
      </c>
      <c r="CC21" s="555">
        <v>0</v>
      </c>
      <c r="CD21" s="555">
        <v>0</v>
      </c>
      <c r="CE21" s="555">
        <v>0</v>
      </c>
      <c r="CF21" s="555">
        <v>0</v>
      </c>
      <c r="CG21" s="555" t="s">
        <v>152</v>
      </c>
      <c r="CH21" s="429"/>
      <c r="CI21" s="410"/>
      <c r="CJ21" s="410"/>
      <c r="CK21" s="410"/>
      <c r="CL21" s="410"/>
      <c r="CM21" s="410"/>
      <c r="CN21" s="410"/>
      <c r="CO21" s="410"/>
      <c r="CP21" s="410"/>
      <c r="CQ21" s="410"/>
      <c r="CR21" s="410"/>
      <c r="CS21" s="410"/>
      <c r="CT21" s="410"/>
      <c r="CU21" s="410"/>
      <c r="CV21" s="410"/>
      <c r="CW21" s="410"/>
      <c r="CX21" s="410"/>
      <c r="CY21" s="410"/>
      <c r="CZ21" s="410"/>
      <c r="DA21" s="410"/>
      <c r="DB21" s="410"/>
      <c r="DC21" s="422"/>
      <c r="DD21" s="422"/>
    </row>
    <row r="22" spans="1:108" x14ac:dyDescent="0.25">
      <c r="A22" s="432" t="s">
        <v>56</v>
      </c>
      <c r="B22" s="519">
        <v>0</v>
      </c>
      <c r="C22" s="481"/>
      <c r="D22" s="482"/>
      <c r="E22" s="482"/>
      <c r="F22" s="482"/>
      <c r="G22" s="483"/>
      <c r="H22" s="483"/>
      <c r="I22" s="481"/>
      <c r="J22" s="478"/>
      <c r="K22" s="481"/>
      <c r="L22" s="478"/>
      <c r="M22" s="507">
        <v>0</v>
      </c>
      <c r="N22" s="481"/>
      <c r="O22" s="482"/>
      <c r="P22" s="478"/>
      <c r="Q22" s="521">
        <v>0</v>
      </c>
      <c r="R22" s="481"/>
      <c r="S22" s="482"/>
      <c r="T22" s="478"/>
      <c r="U22" s="481"/>
      <c r="V22" s="515"/>
      <c r="W22" s="481"/>
      <c r="X22" s="478"/>
      <c r="Y22" s="515"/>
      <c r="Z22" s="529"/>
      <c r="AA22" s="478"/>
      <c r="AB22" s="529"/>
      <c r="AC22" s="478"/>
      <c r="AD22" s="530"/>
      <c r="AE22" s="475"/>
      <c r="AF22" s="475"/>
      <c r="AG22" s="530"/>
      <c r="AH22" s="475"/>
      <c r="AI22" s="475"/>
      <c r="AJ22" s="537"/>
      <c r="AK22" s="524"/>
      <c r="AL22" s="520"/>
      <c r="AM22" s="538"/>
      <c r="AN22" s="494"/>
      <c r="AO22" s="537"/>
      <c r="AP22" s="541"/>
      <c r="AQ22" s="542"/>
      <c r="AR22" s="547" t="s">
        <v>151</v>
      </c>
      <c r="AS22" s="408"/>
      <c r="AT22" s="408"/>
      <c r="AU22" s="408"/>
      <c r="AV22" s="408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  <c r="BH22" s="410"/>
      <c r="BI22" s="410"/>
      <c r="BJ22" s="408"/>
      <c r="BK22" s="408"/>
      <c r="BL22" s="408"/>
      <c r="BM22" s="408"/>
      <c r="BN22" s="408"/>
      <c r="BO22" s="408"/>
      <c r="BP22" s="408"/>
      <c r="BQ22" s="408"/>
      <c r="BR22" s="408"/>
      <c r="BS22" s="408"/>
      <c r="BT22" s="552" t="s">
        <v>152</v>
      </c>
      <c r="BU22" s="552" t="s">
        <v>152</v>
      </c>
      <c r="BV22" s="552" t="s">
        <v>152</v>
      </c>
      <c r="BW22" s="552" t="s">
        <v>152</v>
      </c>
      <c r="BX22" s="552" t="s">
        <v>152</v>
      </c>
      <c r="BY22" s="552" t="s">
        <v>152</v>
      </c>
      <c r="BZ22" s="430" t="s">
        <v>152</v>
      </c>
      <c r="CA22" s="426"/>
      <c r="CB22" s="555">
        <v>0</v>
      </c>
      <c r="CC22" s="555">
        <v>0</v>
      </c>
      <c r="CD22" s="555">
        <v>0</v>
      </c>
      <c r="CE22" s="555">
        <v>0</v>
      </c>
      <c r="CF22" s="555">
        <v>0</v>
      </c>
      <c r="CG22" s="555" t="s">
        <v>152</v>
      </c>
      <c r="CH22" s="555">
        <v>0</v>
      </c>
      <c r="CI22" s="410"/>
      <c r="CJ22" s="410"/>
      <c r="CK22" s="410"/>
      <c r="CL22" s="410"/>
      <c r="CM22" s="410"/>
      <c r="CN22" s="410"/>
      <c r="CO22" s="410"/>
      <c r="CP22" s="410"/>
      <c r="CQ22" s="410"/>
      <c r="CR22" s="410"/>
      <c r="CS22" s="410"/>
      <c r="CT22" s="410"/>
      <c r="CU22" s="410"/>
      <c r="CV22" s="410"/>
      <c r="CW22" s="410"/>
      <c r="CX22" s="410"/>
      <c r="CY22" s="410"/>
      <c r="CZ22" s="410"/>
      <c r="DA22" s="410"/>
      <c r="DB22" s="410"/>
      <c r="DC22" s="422"/>
      <c r="DD22" s="422"/>
    </row>
    <row r="23" spans="1:108" x14ac:dyDescent="0.25">
      <c r="A23" s="432" t="s">
        <v>57</v>
      </c>
      <c r="B23" s="519">
        <v>0</v>
      </c>
      <c r="C23" s="481"/>
      <c r="D23" s="482"/>
      <c r="E23" s="482"/>
      <c r="F23" s="482"/>
      <c r="G23" s="483"/>
      <c r="H23" s="483"/>
      <c r="I23" s="481"/>
      <c r="J23" s="478"/>
      <c r="K23" s="481"/>
      <c r="L23" s="478"/>
      <c r="M23" s="507">
        <v>0</v>
      </c>
      <c r="N23" s="481"/>
      <c r="O23" s="482"/>
      <c r="P23" s="478"/>
      <c r="Q23" s="521">
        <v>0</v>
      </c>
      <c r="R23" s="481"/>
      <c r="S23" s="482"/>
      <c r="T23" s="478"/>
      <c r="U23" s="489"/>
      <c r="V23" s="531"/>
      <c r="W23" s="481"/>
      <c r="X23" s="478"/>
      <c r="Y23" s="515"/>
      <c r="Z23" s="529"/>
      <c r="AA23" s="478"/>
      <c r="AB23" s="529"/>
      <c r="AC23" s="478"/>
      <c r="AD23" s="530"/>
      <c r="AE23" s="475"/>
      <c r="AF23" s="475"/>
      <c r="AG23" s="530"/>
      <c r="AH23" s="475"/>
      <c r="AI23" s="475"/>
      <c r="AJ23" s="537"/>
      <c r="AK23" s="524"/>
      <c r="AL23" s="520"/>
      <c r="AM23" s="538"/>
      <c r="AN23" s="494"/>
      <c r="AO23" s="537"/>
      <c r="AP23" s="541"/>
      <c r="AQ23" s="542"/>
      <c r="AR23" s="547" t="s">
        <v>151</v>
      </c>
      <c r="AS23" s="408"/>
      <c r="AT23" s="408"/>
      <c r="AU23" s="408"/>
      <c r="AV23" s="408"/>
      <c r="AW23" s="410"/>
      <c r="AX23" s="410"/>
      <c r="AY23" s="410"/>
      <c r="AZ23" s="410"/>
      <c r="BA23" s="410"/>
      <c r="BB23" s="410"/>
      <c r="BC23" s="410"/>
      <c r="BD23" s="410"/>
      <c r="BE23" s="410"/>
      <c r="BF23" s="410"/>
      <c r="BG23" s="410"/>
      <c r="BH23" s="410"/>
      <c r="BI23" s="410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552" t="s">
        <v>152</v>
      </c>
      <c r="BU23" s="552" t="s">
        <v>152</v>
      </c>
      <c r="BV23" s="552" t="s">
        <v>152</v>
      </c>
      <c r="BW23" s="552" t="s">
        <v>152</v>
      </c>
      <c r="BX23" s="552" t="s">
        <v>152</v>
      </c>
      <c r="BY23" s="552" t="s">
        <v>152</v>
      </c>
      <c r="BZ23" s="426"/>
      <c r="CA23" s="426"/>
      <c r="CB23" s="555">
        <v>0</v>
      </c>
      <c r="CC23" s="555">
        <v>0</v>
      </c>
      <c r="CD23" s="555">
        <v>0</v>
      </c>
      <c r="CE23" s="555">
        <v>0</v>
      </c>
      <c r="CF23" s="555">
        <v>0</v>
      </c>
      <c r="CG23" s="555" t="s">
        <v>152</v>
      </c>
      <c r="CH23" s="429"/>
      <c r="CI23" s="410"/>
      <c r="CJ23" s="410"/>
      <c r="CK23" s="410"/>
      <c r="CL23" s="410"/>
      <c r="CM23" s="410"/>
      <c r="CN23" s="410"/>
      <c r="CO23" s="410"/>
      <c r="CP23" s="410"/>
      <c r="CQ23" s="410"/>
      <c r="CR23" s="410"/>
      <c r="CS23" s="410"/>
      <c r="CT23" s="410"/>
      <c r="CU23" s="410"/>
      <c r="CV23" s="410"/>
      <c r="CW23" s="410"/>
      <c r="CX23" s="410"/>
      <c r="CY23" s="410"/>
      <c r="CZ23" s="410"/>
      <c r="DA23" s="410"/>
      <c r="DB23" s="410"/>
      <c r="DC23" s="422"/>
      <c r="DD23" s="422"/>
    </row>
    <row r="24" spans="1:108" x14ac:dyDescent="0.25">
      <c r="A24" s="432" t="s">
        <v>58</v>
      </c>
      <c r="B24" s="519">
        <v>0</v>
      </c>
      <c r="C24" s="481"/>
      <c r="D24" s="482"/>
      <c r="E24" s="482"/>
      <c r="F24" s="482"/>
      <c r="G24" s="483"/>
      <c r="H24" s="483"/>
      <c r="I24" s="481"/>
      <c r="J24" s="478"/>
      <c r="K24" s="481"/>
      <c r="L24" s="478"/>
      <c r="M24" s="507">
        <v>0</v>
      </c>
      <c r="N24" s="481"/>
      <c r="O24" s="482"/>
      <c r="P24" s="478"/>
      <c r="Q24" s="521">
        <v>0</v>
      </c>
      <c r="R24" s="481"/>
      <c r="S24" s="482"/>
      <c r="T24" s="478"/>
      <c r="U24" s="481"/>
      <c r="V24" s="515"/>
      <c r="W24" s="481"/>
      <c r="X24" s="478"/>
      <c r="Y24" s="515"/>
      <c r="Z24" s="529"/>
      <c r="AA24" s="478"/>
      <c r="AB24" s="529"/>
      <c r="AC24" s="478"/>
      <c r="AD24" s="530"/>
      <c r="AE24" s="475"/>
      <c r="AF24" s="475"/>
      <c r="AG24" s="530"/>
      <c r="AH24" s="475"/>
      <c r="AI24" s="475"/>
      <c r="AJ24" s="537"/>
      <c r="AK24" s="524"/>
      <c r="AL24" s="520"/>
      <c r="AM24" s="538"/>
      <c r="AN24" s="494"/>
      <c r="AO24" s="537"/>
      <c r="AP24" s="541"/>
      <c r="AQ24" s="542"/>
      <c r="AR24" s="547" t="s">
        <v>151</v>
      </c>
      <c r="AS24" s="408"/>
      <c r="AT24" s="408"/>
      <c r="AU24" s="408"/>
      <c r="AV24" s="408"/>
      <c r="AW24" s="410"/>
      <c r="AX24" s="410"/>
      <c r="AY24" s="410"/>
      <c r="AZ24" s="410"/>
      <c r="BA24" s="410"/>
      <c r="BB24" s="410"/>
      <c r="BC24" s="410"/>
      <c r="BD24" s="410"/>
      <c r="BE24" s="410"/>
      <c r="BF24" s="410"/>
      <c r="BG24" s="410"/>
      <c r="BH24" s="410"/>
      <c r="BI24" s="410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552" t="s">
        <v>152</v>
      </c>
      <c r="BU24" s="552" t="s">
        <v>152</v>
      </c>
      <c r="BV24" s="552" t="s">
        <v>152</v>
      </c>
      <c r="BW24" s="552" t="s">
        <v>152</v>
      </c>
      <c r="BX24" s="552" t="s">
        <v>152</v>
      </c>
      <c r="BY24" s="552" t="s">
        <v>152</v>
      </c>
      <c r="BZ24" s="430" t="s">
        <v>152</v>
      </c>
      <c r="CA24" s="426"/>
      <c r="CB24" s="555">
        <v>0</v>
      </c>
      <c r="CC24" s="555">
        <v>0</v>
      </c>
      <c r="CD24" s="555">
        <v>0</v>
      </c>
      <c r="CE24" s="555">
        <v>0</v>
      </c>
      <c r="CF24" s="555">
        <v>0</v>
      </c>
      <c r="CG24" s="555" t="s">
        <v>152</v>
      </c>
      <c r="CH24" s="555">
        <v>0</v>
      </c>
      <c r="CI24" s="410"/>
      <c r="CJ24" s="410"/>
      <c r="CK24" s="410"/>
      <c r="CL24" s="410"/>
      <c r="CM24" s="410"/>
      <c r="CN24" s="410"/>
      <c r="CO24" s="410"/>
      <c r="CP24" s="410"/>
      <c r="CQ24" s="410"/>
      <c r="CR24" s="410"/>
      <c r="CS24" s="410"/>
      <c r="CT24" s="410"/>
      <c r="CU24" s="410"/>
      <c r="CV24" s="410"/>
      <c r="CW24" s="410"/>
      <c r="CX24" s="410"/>
      <c r="CY24" s="410"/>
      <c r="CZ24" s="410"/>
      <c r="DA24" s="410"/>
      <c r="DB24" s="410"/>
      <c r="DC24" s="422"/>
      <c r="DD24" s="422"/>
    </row>
    <row r="25" spans="1:108" x14ac:dyDescent="0.25">
      <c r="A25" s="432" t="s">
        <v>59</v>
      </c>
      <c r="B25" s="519">
        <v>0</v>
      </c>
      <c r="C25" s="481"/>
      <c r="D25" s="482"/>
      <c r="E25" s="482"/>
      <c r="F25" s="482"/>
      <c r="G25" s="483"/>
      <c r="H25" s="483"/>
      <c r="I25" s="481"/>
      <c r="J25" s="478"/>
      <c r="K25" s="481"/>
      <c r="L25" s="478"/>
      <c r="M25" s="507">
        <v>0</v>
      </c>
      <c r="N25" s="481"/>
      <c r="O25" s="482"/>
      <c r="P25" s="478"/>
      <c r="Q25" s="521">
        <v>0</v>
      </c>
      <c r="R25" s="481"/>
      <c r="S25" s="482"/>
      <c r="T25" s="478"/>
      <c r="U25" s="481"/>
      <c r="V25" s="515"/>
      <c r="W25" s="481"/>
      <c r="X25" s="478"/>
      <c r="Y25" s="515"/>
      <c r="Z25" s="529"/>
      <c r="AA25" s="478"/>
      <c r="AB25" s="529"/>
      <c r="AC25" s="478"/>
      <c r="AD25" s="530"/>
      <c r="AE25" s="475"/>
      <c r="AF25" s="475"/>
      <c r="AG25" s="530"/>
      <c r="AH25" s="475"/>
      <c r="AI25" s="475"/>
      <c r="AJ25" s="537"/>
      <c r="AK25" s="524"/>
      <c r="AL25" s="520"/>
      <c r="AM25" s="538"/>
      <c r="AN25" s="494"/>
      <c r="AO25" s="537"/>
      <c r="AP25" s="541"/>
      <c r="AQ25" s="542"/>
      <c r="AR25" s="547" t="s">
        <v>151</v>
      </c>
      <c r="AS25" s="408"/>
      <c r="AT25" s="408"/>
      <c r="AU25" s="408"/>
      <c r="AV25" s="408"/>
      <c r="AW25" s="410"/>
      <c r="AX25" s="410"/>
      <c r="AY25" s="410"/>
      <c r="AZ25" s="410"/>
      <c r="BA25" s="410"/>
      <c r="BB25" s="410"/>
      <c r="BC25" s="410"/>
      <c r="BD25" s="410"/>
      <c r="BE25" s="410"/>
      <c r="BF25" s="410"/>
      <c r="BG25" s="410"/>
      <c r="BH25" s="410"/>
      <c r="BI25" s="410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552" t="s">
        <v>152</v>
      </c>
      <c r="BU25" s="552" t="s">
        <v>152</v>
      </c>
      <c r="BV25" s="552" t="s">
        <v>152</v>
      </c>
      <c r="BW25" s="552" t="s">
        <v>152</v>
      </c>
      <c r="BX25" s="552" t="s">
        <v>152</v>
      </c>
      <c r="BY25" s="552" t="s">
        <v>152</v>
      </c>
      <c r="BZ25" s="430" t="s">
        <v>152</v>
      </c>
      <c r="CA25" s="426"/>
      <c r="CB25" s="555">
        <v>0</v>
      </c>
      <c r="CC25" s="555">
        <v>0</v>
      </c>
      <c r="CD25" s="555">
        <v>0</v>
      </c>
      <c r="CE25" s="555">
        <v>0</v>
      </c>
      <c r="CF25" s="555">
        <v>0</v>
      </c>
      <c r="CG25" s="555" t="s">
        <v>152</v>
      </c>
      <c r="CH25" s="555">
        <v>0</v>
      </c>
      <c r="CI25" s="410"/>
      <c r="CJ25" s="410"/>
      <c r="CK25" s="410"/>
      <c r="CL25" s="410"/>
      <c r="CM25" s="410"/>
      <c r="CN25" s="410"/>
      <c r="CO25" s="410"/>
      <c r="CP25" s="410"/>
      <c r="CQ25" s="410"/>
      <c r="CR25" s="410"/>
      <c r="CS25" s="410"/>
      <c r="CT25" s="410"/>
      <c r="CU25" s="410"/>
      <c r="CV25" s="410"/>
      <c r="CW25" s="410"/>
      <c r="CX25" s="410"/>
      <c r="CY25" s="410"/>
      <c r="CZ25" s="410"/>
      <c r="DA25" s="410"/>
      <c r="DB25" s="410"/>
      <c r="DC25" s="422"/>
      <c r="DD25" s="422"/>
    </row>
    <row r="26" spans="1:108" ht="54" x14ac:dyDescent="0.25">
      <c r="A26" s="452" t="s">
        <v>60</v>
      </c>
      <c r="B26" s="519">
        <v>0</v>
      </c>
      <c r="C26" s="481"/>
      <c r="D26" s="482"/>
      <c r="E26" s="482"/>
      <c r="F26" s="482"/>
      <c r="G26" s="483"/>
      <c r="H26" s="483"/>
      <c r="I26" s="481"/>
      <c r="J26" s="478"/>
      <c r="K26" s="481"/>
      <c r="L26" s="478"/>
      <c r="M26" s="507">
        <v>0</v>
      </c>
      <c r="N26" s="481"/>
      <c r="O26" s="482"/>
      <c r="P26" s="478"/>
      <c r="Q26" s="521">
        <v>0</v>
      </c>
      <c r="R26" s="481"/>
      <c r="S26" s="482"/>
      <c r="T26" s="478"/>
      <c r="U26" s="481"/>
      <c r="V26" s="515"/>
      <c r="W26" s="481"/>
      <c r="X26" s="478"/>
      <c r="Y26" s="515"/>
      <c r="Z26" s="529"/>
      <c r="AA26" s="478"/>
      <c r="AB26" s="529"/>
      <c r="AC26" s="478"/>
      <c r="AD26" s="530"/>
      <c r="AE26" s="475"/>
      <c r="AF26" s="475"/>
      <c r="AG26" s="530"/>
      <c r="AH26" s="475"/>
      <c r="AI26" s="475"/>
      <c r="AJ26" s="537"/>
      <c r="AK26" s="524"/>
      <c r="AL26" s="520"/>
      <c r="AM26" s="538"/>
      <c r="AN26" s="494"/>
      <c r="AO26" s="537"/>
      <c r="AP26" s="541"/>
      <c r="AQ26" s="542"/>
      <c r="AR26" s="547" t="s">
        <v>151</v>
      </c>
      <c r="AS26" s="408"/>
      <c r="AT26" s="408"/>
      <c r="AU26" s="408"/>
      <c r="AV26" s="408"/>
      <c r="AW26" s="410"/>
      <c r="AX26" s="410"/>
      <c r="AY26" s="410"/>
      <c r="AZ26" s="410"/>
      <c r="BA26" s="410"/>
      <c r="BB26" s="410"/>
      <c r="BC26" s="410"/>
      <c r="BD26" s="410"/>
      <c r="BE26" s="410"/>
      <c r="BF26" s="410"/>
      <c r="BG26" s="410"/>
      <c r="BH26" s="410"/>
      <c r="BI26" s="410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552" t="s">
        <v>152</v>
      </c>
      <c r="BU26" s="552" t="s">
        <v>152</v>
      </c>
      <c r="BV26" s="552" t="s">
        <v>152</v>
      </c>
      <c r="BW26" s="552" t="s">
        <v>152</v>
      </c>
      <c r="BX26" s="552" t="s">
        <v>152</v>
      </c>
      <c r="BY26" s="552" t="s">
        <v>152</v>
      </c>
      <c r="BZ26" s="430" t="s">
        <v>152</v>
      </c>
      <c r="CA26" s="426"/>
      <c r="CB26" s="555">
        <v>0</v>
      </c>
      <c r="CC26" s="555">
        <v>0</v>
      </c>
      <c r="CD26" s="555">
        <v>0</v>
      </c>
      <c r="CE26" s="555">
        <v>0</v>
      </c>
      <c r="CF26" s="555">
        <v>0</v>
      </c>
      <c r="CG26" s="555" t="s">
        <v>152</v>
      </c>
      <c r="CH26" s="555">
        <v>0</v>
      </c>
      <c r="CI26" s="410"/>
      <c r="CJ26" s="410"/>
      <c r="CK26" s="410"/>
      <c r="CL26" s="410"/>
      <c r="CM26" s="410"/>
      <c r="CN26" s="410"/>
      <c r="CO26" s="410"/>
      <c r="CP26" s="410"/>
      <c r="CQ26" s="410"/>
      <c r="CR26" s="410"/>
      <c r="CS26" s="410"/>
      <c r="CT26" s="410"/>
      <c r="CU26" s="410"/>
      <c r="CV26" s="410"/>
      <c r="CW26" s="410"/>
      <c r="CX26" s="410"/>
      <c r="CY26" s="410"/>
      <c r="CZ26" s="410"/>
      <c r="DA26" s="410"/>
      <c r="DB26" s="410"/>
      <c r="DC26" s="422"/>
      <c r="DD26" s="422"/>
    </row>
    <row r="27" spans="1:108" x14ac:dyDescent="0.25">
      <c r="A27" s="432" t="s">
        <v>61</v>
      </c>
      <c r="B27" s="519">
        <v>0</v>
      </c>
      <c r="C27" s="481"/>
      <c r="D27" s="482"/>
      <c r="E27" s="482"/>
      <c r="F27" s="482"/>
      <c r="G27" s="483"/>
      <c r="H27" s="483"/>
      <c r="I27" s="481"/>
      <c r="J27" s="478"/>
      <c r="K27" s="481"/>
      <c r="L27" s="478"/>
      <c r="M27" s="507">
        <v>0</v>
      </c>
      <c r="N27" s="481"/>
      <c r="O27" s="482"/>
      <c r="P27" s="478"/>
      <c r="Q27" s="521">
        <v>0</v>
      </c>
      <c r="R27" s="481"/>
      <c r="S27" s="482"/>
      <c r="T27" s="478"/>
      <c r="U27" s="481"/>
      <c r="V27" s="515"/>
      <c r="W27" s="481"/>
      <c r="X27" s="478"/>
      <c r="Y27" s="515"/>
      <c r="Z27" s="529"/>
      <c r="AA27" s="478"/>
      <c r="AB27" s="529"/>
      <c r="AC27" s="478"/>
      <c r="AD27" s="530"/>
      <c r="AE27" s="475"/>
      <c r="AF27" s="475"/>
      <c r="AG27" s="530"/>
      <c r="AH27" s="475"/>
      <c r="AI27" s="475"/>
      <c r="AJ27" s="537"/>
      <c r="AK27" s="524"/>
      <c r="AL27" s="520"/>
      <c r="AM27" s="538"/>
      <c r="AN27" s="494"/>
      <c r="AO27" s="537"/>
      <c r="AP27" s="541"/>
      <c r="AQ27" s="542"/>
      <c r="AR27" s="547" t="s">
        <v>151</v>
      </c>
      <c r="AS27" s="408"/>
      <c r="AT27" s="408"/>
      <c r="AU27" s="408"/>
      <c r="AV27" s="408"/>
      <c r="AW27" s="410"/>
      <c r="AX27" s="410"/>
      <c r="AY27" s="410"/>
      <c r="AZ27" s="410"/>
      <c r="BA27" s="410"/>
      <c r="BB27" s="410"/>
      <c r="BC27" s="410"/>
      <c r="BD27" s="410"/>
      <c r="BE27" s="410"/>
      <c r="BF27" s="410"/>
      <c r="BG27" s="410"/>
      <c r="BH27" s="410"/>
      <c r="BI27" s="410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552" t="s">
        <v>152</v>
      </c>
      <c r="BU27" s="552" t="s">
        <v>152</v>
      </c>
      <c r="BV27" s="552" t="s">
        <v>152</v>
      </c>
      <c r="BW27" s="552" t="s">
        <v>152</v>
      </c>
      <c r="BX27" s="552" t="s">
        <v>152</v>
      </c>
      <c r="BY27" s="552" t="s">
        <v>152</v>
      </c>
      <c r="BZ27" s="430" t="s">
        <v>152</v>
      </c>
      <c r="CA27" s="426"/>
      <c r="CB27" s="555">
        <v>0</v>
      </c>
      <c r="CC27" s="555">
        <v>0</v>
      </c>
      <c r="CD27" s="555">
        <v>0</v>
      </c>
      <c r="CE27" s="555">
        <v>0</v>
      </c>
      <c r="CF27" s="555">
        <v>0</v>
      </c>
      <c r="CG27" s="555" t="s">
        <v>152</v>
      </c>
      <c r="CH27" s="555">
        <v>0</v>
      </c>
      <c r="CI27" s="410"/>
      <c r="CJ27" s="410"/>
      <c r="CK27" s="410"/>
      <c r="CL27" s="410"/>
      <c r="CM27" s="410"/>
      <c r="CN27" s="410"/>
      <c r="CO27" s="410"/>
      <c r="CP27" s="410"/>
      <c r="CQ27" s="410"/>
      <c r="CR27" s="410"/>
      <c r="CS27" s="410"/>
      <c r="CT27" s="410"/>
      <c r="CU27" s="410"/>
      <c r="CV27" s="410"/>
      <c r="CW27" s="410"/>
      <c r="CX27" s="410"/>
      <c r="CY27" s="410"/>
      <c r="CZ27" s="410"/>
      <c r="DA27" s="410"/>
      <c r="DB27" s="410"/>
      <c r="DC27" s="422"/>
      <c r="DD27" s="422"/>
    </row>
    <row r="28" spans="1:108" x14ac:dyDescent="0.25">
      <c r="A28" s="432" t="s">
        <v>62</v>
      </c>
      <c r="B28" s="519">
        <v>0</v>
      </c>
      <c r="C28" s="489"/>
      <c r="D28" s="490"/>
      <c r="E28" s="490"/>
      <c r="F28" s="490"/>
      <c r="G28" s="483"/>
      <c r="H28" s="483"/>
      <c r="I28" s="489"/>
      <c r="J28" s="478"/>
      <c r="K28" s="481"/>
      <c r="L28" s="478"/>
      <c r="M28" s="532"/>
      <c r="N28" s="489"/>
      <c r="O28" s="490"/>
      <c r="P28" s="491"/>
      <c r="Q28" s="521">
        <v>0</v>
      </c>
      <c r="R28" s="481"/>
      <c r="S28" s="482"/>
      <c r="T28" s="478"/>
      <c r="U28" s="481"/>
      <c r="V28" s="515"/>
      <c r="W28" s="489"/>
      <c r="X28" s="478"/>
      <c r="Y28" s="515"/>
      <c r="Z28" s="532"/>
      <c r="AA28" s="478"/>
      <c r="AB28" s="532"/>
      <c r="AC28" s="478"/>
      <c r="AD28" s="530"/>
      <c r="AE28" s="475"/>
      <c r="AF28" s="475"/>
      <c r="AG28" s="530"/>
      <c r="AH28" s="475"/>
      <c r="AI28" s="475"/>
      <c r="AJ28" s="537"/>
      <c r="AK28" s="524"/>
      <c r="AL28" s="520"/>
      <c r="AM28" s="538"/>
      <c r="AN28" s="494"/>
      <c r="AO28" s="537"/>
      <c r="AP28" s="532"/>
      <c r="AQ28" s="491"/>
      <c r="AR28" s="547" t="s">
        <v>151</v>
      </c>
      <c r="AS28" s="408"/>
      <c r="AT28" s="408"/>
      <c r="AU28" s="408"/>
      <c r="AV28" s="408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0"/>
      <c r="BH28" s="410"/>
      <c r="BI28" s="410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552" t="s">
        <v>152</v>
      </c>
      <c r="BU28" s="552" t="s">
        <v>152</v>
      </c>
      <c r="BV28" s="552" t="s">
        <v>152</v>
      </c>
      <c r="BW28" s="552" t="s">
        <v>152</v>
      </c>
      <c r="BX28" s="552" t="s">
        <v>152</v>
      </c>
      <c r="BY28" s="552" t="s">
        <v>152</v>
      </c>
      <c r="BZ28" s="430" t="s">
        <v>152</v>
      </c>
      <c r="CA28" s="426"/>
      <c r="CB28" s="555">
        <v>0</v>
      </c>
      <c r="CC28" s="555">
        <v>0</v>
      </c>
      <c r="CD28" s="555">
        <v>0</v>
      </c>
      <c r="CE28" s="555">
        <v>0</v>
      </c>
      <c r="CF28" s="555">
        <v>0</v>
      </c>
      <c r="CG28" s="555" t="s">
        <v>152</v>
      </c>
      <c r="CH28" s="555">
        <v>0</v>
      </c>
      <c r="CI28" s="410"/>
      <c r="CJ28" s="410"/>
      <c r="CK28" s="410"/>
      <c r="CL28" s="410"/>
      <c r="CM28" s="410"/>
      <c r="CN28" s="410"/>
      <c r="CO28" s="410"/>
      <c r="CP28" s="410"/>
      <c r="CQ28" s="410"/>
      <c r="CR28" s="410"/>
      <c r="CS28" s="410"/>
      <c r="CT28" s="410"/>
      <c r="CU28" s="410"/>
      <c r="CV28" s="410"/>
      <c r="CW28" s="410"/>
      <c r="CX28" s="410"/>
      <c r="CY28" s="410"/>
      <c r="CZ28" s="410"/>
      <c r="DA28" s="410"/>
      <c r="DB28" s="410"/>
      <c r="DC28" s="422"/>
      <c r="DD28" s="422"/>
    </row>
    <row r="29" spans="1:108" x14ac:dyDescent="0.25">
      <c r="A29" s="432" t="s">
        <v>63</v>
      </c>
      <c r="B29" s="519">
        <v>0</v>
      </c>
      <c r="C29" s="481"/>
      <c r="D29" s="482"/>
      <c r="E29" s="482"/>
      <c r="F29" s="482"/>
      <c r="G29" s="483"/>
      <c r="H29" s="483"/>
      <c r="I29" s="481"/>
      <c r="J29" s="478"/>
      <c r="K29" s="481"/>
      <c r="L29" s="478"/>
      <c r="M29" s="507">
        <v>0</v>
      </c>
      <c r="N29" s="481"/>
      <c r="O29" s="482"/>
      <c r="P29" s="478"/>
      <c r="Q29" s="521">
        <v>0</v>
      </c>
      <c r="R29" s="481"/>
      <c r="S29" s="482"/>
      <c r="T29" s="478"/>
      <c r="U29" s="481"/>
      <c r="V29" s="515"/>
      <c r="W29" s="481"/>
      <c r="X29" s="478"/>
      <c r="Y29" s="515"/>
      <c r="Z29" s="529"/>
      <c r="AA29" s="478"/>
      <c r="AB29" s="529"/>
      <c r="AC29" s="478"/>
      <c r="AD29" s="530"/>
      <c r="AE29" s="475"/>
      <c r="AF29" s="475"/>
      <c r="AG29" s="530"/>
      <c r="AH29" s="475"/>
      <c r="AI29" s="475"/>
      <c r="AJ29" s="537"/>
      <c r="AK29" s="524"/>
      <c r="AL29" s="520"/>
      <c r="AM29" s="538"/>
      <c r="AN29" s="494"/>
      <c r="AO29" s="537"/>
      <c r="AP29" s="541"/>
      <c r="AQ29" s="542"/>
      <c r="AR29" s="547" t="s">
        <v>151</v>
      </c>
      <c r="AS29" s="408"/>
      <c r="AT29" s="408"/>
      <c r="AU29" s="408"/>
      <c r="AV29" s="408"/>
      <c r="AW29" s="410"/>
      <c r="AX29" s="410"/>
      <c r="AY29" s="410"/>
      <c r="AZ29" s="410"/>
      <c r="BA29" s="410"/>
      <c r="BB29" s="410"/>
      <c r="BC29" s="410"/>
      <c r="BD29" s="410"/>
      <c r="BE29" s="410"/>
      <c r="BF29" s="410"/>
      <c r="BG29" s="410"/>
      <c r="BH29" s="410"/>
      <c r="BI29" s="410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552" t="s">
        <v>152</v>
      </c>
      <c r="BU29" s="552" t="s">
        <v>152</v>
      </c>
      <c r="BV29" s="552" t="s">
        <v>152</v>
      </c>
      <c r="BW29" s="552" t="s">
        <v>152</v>
      </c>
      <c r="BX29" s="552" t="s">
        <v>152</v>
      </c>
      <c r="BY29" s="552" t="s">
        <v>152</v>
      </c>
      <c r="BZ29" s="430" t="s">
        <v>152</v>
      </c>
      <c r="CA29" s="426"/>
      <c r="CB29" s="555">
        <v>0</v>
      </c>
      <c r="CC29" s="555">
        <v>0</v>
      </c>
      <c r="CD29" s="555">
        <v>0</v>
      </c>
      <c r="CE29" s="555">
        <v>0</v>
      </c>
      <c r="CF29" s="555">
        <v>0</v>
      </c>
      <c r="CG29" s="555" t="s">
        <v>152</v>
      </c>
      <c r="CH29" s="555">
        <v>0</v>
      </c>
      <c r="CI29" s="410"/>
      <c r="CJ29" s="410"/>
      <c r="CK29" s="410"/>
      <c r="CL29" s="410"/>
      <c r="CM29" s="410"/>
      <c r="CN29" s="410"/>
      <c r="CO29" s="410"/>
      <c r="CP29" s="410"/>
      <c r="CQ29" s="410"/>
      <c r="CR29" s="410"/>
      <c r="CS29" s="410"/>
      <c r="CT29" s="410"/>
      <c r="CU29" s="410"/>
      <c r="CV29" s="410"/>
      <c r="CW29" s="410"/>
      <c r="CX29" s="410"/>
      <c r="CY29" s="410"/>
      <c r="CZ29" s="410"/>
      <c r="DA29" s="410"/>
      <c r="DB29" s="410"/>
      <c r="DC29" s="422"/>
      <c r="DD29" s="422"/>
    </row>
    <row r="30" spans="1:108" x14ac:dyDescent="0.25">
      <c r="A30" s="432" t="s">
        <v>64</v>
      </c>
      <c r="B30" s="519">
        <v>0</v>
      </c>
      <c r="C30" s="481"/>
      <c r="D30" s="482"/>
      <c r="E30" s="482"/>
      <c r="F30" s="482"/>
      <c r="G30" s="483"/>
      <c r="H30" s="483"/>
      <c r="I30" s="481"/>
      <c r="J30" s="478"/>
      <c r="K30" s="481"/>
      <c r="L30" s="478"/>
      <c r="M30" s="507">
        <v>0</v>
      </c>
      <c r="N30" s="481"/>
      <c r="O30" s="482"/>
      <c r="P30" s="478"/>
      <c r="Q30" s="521">
        <v>0</v>
      </c>
      <c r="R30" s="481"/>
      <c r="S30" s="482"/>
      <c r="T30" s="478"/>
      <c r="U30" s="481"/>
      <c r="V30" s="515"/>
      <c r="W30" s="481"/>
      <c r="X30" s="478"/>
      <c r="Y30" s="515"/>
      <c r="Z30" s="529"/>
      <c r="AA30" s="478"/>
      <c r="AB30" s="529"/>
      <c r="AC30" s="478"/>
      <c r="AD30" s="530"/>
      <c r="AE30" s="475"/>
      <c r="AF30" s="475"/>
      <c r="AG30" s="530"/>
      <c r="AH30" s="475"/>
      <c r="AI30" s="475"/>
      <c r="AJ30" s="537"/>
      <c r="AK30" s="524"/>
      <c r="AL30" s="520"/>
      <c r="AM30" s="538"/>
      <c r="AN30" s="494"/>
      <c r="AO30" s="537"/>
      <c r="AP30" s="541"/>
      <c r="AQ30" s="542"/>
      <c r="AR30" s="547" t="s">
        <v>151</v>
      </c>
      <c r="AS30" s="408"/>
      <c r="AT30" s="408"/>
      <c r="AU30" s="408"/>
      <c r="AV30" s="408"/>
      <c r="AW30" s="410"/>
      <c r="AX30" s="410"/>
      <c r="AY30" s="410"/>
      <c r="AZ30" s="410"/>
      <c r="BA30" s="410"/>
      <c r="BB30" s="410"/>
      <c r="BC30" s="410"/>
      <c r="BD30" s="410"/>
      <c r="BE30" s="410"/>
      <c r="BF30" s="410"/>
      <c r="BG30" s="410"/>
      <c r="BH30" s="410"/>
      <c r="BI30" s="410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552" t="s">
        <v>152</v>
      </c>
      <c r="BU30" s="552" t="s">
        <v>152</v>
      </c>
      <c r="BV30" s="552" t="s">
        <v>152</v>
      </c>
      <c r="BW30" s="552" t="s">
        <v>152</v>
      </c>
      <c r="BX30" s="552" t="s">
        <v>152</v>
      </c>
      <c r="BY30" s="552" t="s">
        <v>152</v>
      </c>
      <c r="BZ30" s="430" t="s">
        <v>152</v>
      </c>
      <c r="CA30" s="426"/>
      <c r="CB30" s="555">
        <v>0</v>
      </c>
      <c r="CC30" s="555">
        <v>0</v>
      </c>
      <c r="CD30" s="555">
        <v>0</v>
      </c>
      <c r="CE30" s="555">
        <v>0</v>
      </c>
      <c r="CF30" s="555">
        <v>0</v>
      </c>
      <c r="CG30" s="555" t="s">
        <v>152</v>
      </c>
      <c r="CH30" s="555">
        <v>0</v>
      </c>
      <c r="CI30" s="410"/>
      <c r="CJ30" s="410"/>
      <c r="CK30" s="410"/>
      <c r="CL30" s="410"/>
      <c r="CM30" s="410"/>
      <c r="CN30" s="410"/>
      <c r="CO30" s="410"/>
      <c r="CP30" s="410"/>
      <c r="CQ30" s="410"/>
      <c r="CR30" s="410"/>
      <c r="CS30" s="410"/>
      <c r="CT30" s="410"/>
      <c r="CU30" s="410"/>
      <c r="CV30" s="410"/>
      <c r="CW30" s="410"/>
      <c r="CX30" s="410"/>
      <c r="CY30" s="410"/>
      <c r="CZ30" s="410"/>
      <c r="DA30" s="410"/>
      <c r="DB30" s="410"/>
      <c r="DC30" s="422"/>
      <c r="DD30" s="422"/>
    </row>
    <row r="31" spans="1:108" x14ac:dyDescent="0.25">
      <c r="A31" s="432" t="s">
        <v>65</v>
      </c>
      <c r="B31" s="519">
        <v>0</v>
      </c>
      <c r="C31" s="481"/>
      <c r="D31" s="482"/>
      <c r="E31" s="482"/>
      <c r="F31" s="482"/>
      <c r="G31" s="483"/>
      <c r="H31" s="483"/>
      <c r="I31" s="481"/>
      <c r="J31" s="478"/>
      <c r="K31" s="481"/>
      <c r="L31" s="478"/>
      <c r="M31" s="507">
        <v>0</v>
      </c>
      <c r="N31" s="481"/>
      <c r="O31" s="482"/>
      <c r="P31" s="478"/>
      <c r="Q31" s="521">
        <v>0</v>
      </c>
      <c r="R31" s="481"/>
      <c r="S31" s="482"/>
      <c r="T31" s="478"/>
      <c r="U31" s="481"/>
      <c r="V31" s="515"/>
      <c r="W31" s="481"/>
      <c r="X31" s="478"/>
      <c r="Y31" s="515"/>
      <c r="Z31" s="529"/>
      <c r="AA31" s="478"/>
      <c r="AB31" s="529"/>
      <c r="AC31" s="478"/>
      <c r="AD31" s="530"/>
      <c r="AE31" s="475"/>
      <c r="AF31" s="475"/>
      <c r="AG31" s="530"/>
      <c r="AH31" s="475"/>
      <c r="AI31" s="475"/>
      <c r="AJ31" s="537"/>
      <c r="AK31" s="524"/>
      <c r="AL31" s="520"/>
      <c r="AM31" s="538"/>
      <c r="AN31" s="494"/>
      <c r="AO31" s="537"/>
      <c r="AP31" s="541"/>
      <c r="AQ31" s="542"/>
      <c r="AR31" s="547" t="s">
        <v>151</v>
      </c>
      <c r="AS31" s="408"/>
      <c r="AT31" s="408"/>
      <c r="AU31" s="408"/>
      <c r="AV31" s="408"/>
      <c r="AW31" s="410"/>
      <c r="AX31" s="410"/>
      <c r="AY31" s="410"/>
      <c r="AZ31" s="410"/>
      <c r="BA31" s="410"/>
      <c r="BB31" s="410"/>
      <c r="BC31" s="410"/>
      <c r="BD31" s="410"/>
      <c r="BE31" s="410"/>
      <c r="BF31" s="410"/>
      <c r="BG31" s="410"/>
      <c r="BH31" s="410"/>
      <c r="BI31" s="410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552" t="s">
        <v>152</v>
      </c>
      <c r="BU31" s="552" t="s">
        <v>152</v>
      </c>
      <c r="BV31" s="552" t="s">
        <v>152</v>
      </c>
      <c r="BW31" s="552" t="s">
        <v>152</v>
      </c>
      <c r="BX31" s="552" t="s">
        <v>152</v>
      </c>
      <c r="BY31" s="552" t="s">
        <v>152</v>
      </c>
      <c r="BZ31" s="430" t="s">
        <v>152</v>
      </c>
      <c r="CA31" s="426"/>
      <c r="CB31" s="555">
        <v>0</v>
      </c>
      <c r="CC31" s="555">
        <v>0</v>
      </c>
      <c r="CD31" s="555">
        <v>0</v>
      </c>
      <c r="CE31" s="555">
        <v>0</v>
      </c>
      <c r="CF31" s="555">
        <v>0</v>
      </c>
      <c r="CG31" s="555" t="s">
        <v>152</v>
      </c>
      <c r="CH31" s="555">
        <v>0</v>
      </c>
      <c r="CI31" s="410"/>
      <c r="CJ31" s="410"/>
      <c r="CK31" s="410"/>
      <c r="CL31" s="410"/>
      <c r="CM31" s="410"/>
      <c r="CN31" s="410"/>
      <c r="CO31" s="410"/>
      <c r="CP31" s="410"/>
      <c r="CQ31" s="410"/>
      <c r="CR31" s="410"/>
      <c r="CS31" s="410"/>
      <c r="CT31" s="410"/>
      <c r="CU31" s="410"/>
      <c r="CV31" s="410"/>
      <c r="CW31" s="410"/>
      <c r="CX31" s="410"/>
      <c r="CY31" s="410"/>
      <c r="CZ31" s="410"/>
      <c r="DA31" s="410"/>
      <c r="DB31" s="410"/>
      <c r="DC31" s="422"/>
      <c r="DD31" s="422"/>
    </row>
    <row r="32" spans="1:108" x14ac:dyDescent="0.25">
      <c r="A32" s="432" t="s">
        <v>66</v>
      </c>
      <c r="B32" s="519">
        <v>0</v>
      </c>
      <c r="C32" s="481"/>
      <c r="D32" s="482"/>
      <c r="E32" s="482"/>
      <c r="F32" s="482"/>
      <c r="G32" s="483"/>
      <c r="H32" s="483"/>
      <c r="I32" s="481"/>
      <c r="J32" s="478"/>
      <c r="K32" s="481"/>
      <c r="L32" s="478"/>
      <c r="M32" s="507">
        <v>0</v>
      </c>
      <c r="N32" s="481"/>
      <c r="O32" s="482"/>
      <c r="P32" s="478"/>
      <c r="Q32" s="521">
        <v>0</v>
      </c>
      <c r="R32" s="481"/>
      <c r="S32" s="482"/>
      <c r="T32" s="478"/>
      <c r="U32" s="481"/>
      <c r="V32" s="515"/>
      <c r="W32" s="481"/>
      <c r="X32" s="478"/>
      <c r="Y32" s="515"/>
      <c r="Z32" s="529"/>
      <c r="AA32" s="478"/>
      <c r="AB32" s="529"/>
      <c r="AC32" s="478"/>
      <c r="AD32" s="530"/>
      <c r="AE32" s="475"/>
      <c r="AF32" s="475"/>
      <c r="AG32" s="530"/>
      <c r="AH32" s="475"/>
      <c r="AI32" s="475"/>
      <c r="AJ32" s="537"/>
      <c r="AK32" s="524"/>
      <c r="AL32" s="520"/>
      <c r="AM32" s="538"/>
      <c r="AN32" s="494"/>
      <c r="AO32" s="537"/>
      <c r="AP32" s="541"/>
      <c r="AQ32" s="542"/>
      <c r="AR32" s="547" t="s">
        <v>151</v>
      </c>
      <c r="AS32" s="408"/>
      <c r="AT32" s="408"/>
      <c r="AU32" s="408"/>
      <c r="AV32" s="408"/>
      <c r="AW32" s="410"/>
      <c r="AX32" s="410"/>
      <c r="AY32" s="410"/>
      <c r="AZ32" s="410"/>
      <c r="BA32" s="410"/>
      <c r="BB32" s="410"/>
      <c r="BC32" s="410"/>
      <c r="BD32" s="410"/>
      <c r="BE32" s="410"/>
      <c r="BF32" s="410"/>
      <c r="BG32" s="410"/>
      <c r="BH32" s="410"/>
      <c r="BI32" s="410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552" t="s">
        <v>152</v>
      </c>
      <c r="BU32" s="552" t="s">
        <v>152</v>
      </c>
      <c r="BV32" s="552" t="s">
        <v>152</v>
      </c>
      <c r="BW32" s="552" t="s">
        <v>152</v>
      </c>
      <c r="BX32" s="552" t="s">
        <v>152</v>
      </c>
      <c r="BY32" s="552" t="s">
        <v>152</v>
      </c>
      <c r="BZ32" s="430" t="s">
        <v>152</v>
      </c>
      <c r="CA32" s="426"/>
      <c r="CB32" s="555">
        <v>0</v>
      </c>
      <c r="CC32" s="555">
        <v>0</v>
      </c>
      <c r="CD32" s="555">
        <v>0</v>
      </c>
      <c r="CE32" s="555">
        <v>0</v>
      </c>
      <c r="CF32" s="555">
        <v>0</v>
      </c>
      <c r="CG32" s="555" t="s">
        <v>152</v>
      </c>
      <c r="CH32" s="555">
        <v>0</v>
      </c>
      <c r="CI32" s="410"/>
      <c r="CJ32" s="410"/>
      <c r="CK32" s="410"/>
      <c r="CL32" s="410"/>
      <c r="CM32" s="410"/>
      <c r="CN32" s="410"/>
      <c r="CO32" s="410"/>
      <c r="CP32" s="410"/>
      <c r="CQ32" s="410"/>
      <c r="CR32" s="410"/>
      <c r="CS32" s="410"/>
      <c r="CT32" s="410"/>
      <c r="CU32" s="410"/>
      <c r="CV32" s="410"/>
      <c r="CW32" s="410"/>
      <c r="CX32" s="410"/>
      <c r="CY32" s="410"/>
      <c r="CZ32" s="410"/>
      <c r="DA32" s="410"/>
      <c r="DB32" s="410"/>
      <c r="DC32" s="422"/>
      <c r="DD32" s="422"/>
    </row>
    <row r="33" spans="1:108" x14ac:dyDescent="0.25">
      <c r="A33" s="432" t="s">
        <v>67</v>
      </c>
      <c r="B33" s="519">
        <v>0</v>
      </c>
      <c r="C33" s="481"/>
      <c r="D33" s="482"/>
      <c r="E33" s="482"/>
      <c r="F33" s="482"/>
      <c r="G33" s="483"/>
      <c r="H33" s="483"/>
      <c r="I33" s="481"/>
      <c r="J33" s="479"/>
      <c r="K33" s="481"/>
      <c r="L33" s="478"/>
      <c r="M33" s="507">
        <v>0</v>
      </c>
      <c r="N33" s="481"/>
      <c r="O33" s="482"/>
      <c r="P33" s="478"/>
      <c r="Q33" s="521">
        <v>0</v>
      </c>
      <c r="R33" s="481"/>
      <c r="S33" s="482"/>
      <c r="T33" s="478"/>
      <c r="U33" s="481"/>
      <c r="V33" s="515"/>
      <c r="W33" s="481"/>
      <c r="X33" s="478"/>
      <c r="Y33" s="515"/>
      <c r="Z33" s="529"/>
      <c r="AA33" s="478"/>
      <c r="AB33" s="529"/>
      <c r="AC33" s="478"/>
      <c r="AD33" s="530"/>
      <c r="AE33" s="475"/>
      <c r="AF33" s="475"/>
      <c r="AG33" s="530"/>
      <c r="AH33" s="475"/>
      <c r="AI33" s="475"/>
      <c r="AJ33" s="537"/>
      <c r="AK33" s="524"/>
      <c r="AL33" s="520"/>
      <c r="AM33" s="538"/>
      <c r="AN33" s="494"/>
      <c r="AO33" s="537"/>
      <c r="AP33" s="541"/>
      <c r="AQ33" s="542"/>
      <c r="AR33" s="547" t="s">
        <v>151</v>
      </c>
      <c r="AS33" s="408"/>
      <c r="AT33" s="408"/>
      <c r="AU33" s="408"/>
      <c r="AV33" s="408"/>
      <c r="AW33" s="410"/>
      <c r="AX33" s="410"/>
      <c r="AY33" s="410"/>
      <c r="AZ33" s="410"/>
      <c r="BA33" s="410"/>
      <c r="BB33" s="410"/>
      <c r="BC33" s="410"/>
      <c r="BD33" s="410"/>
      <c r="BE33" s="410"/>
      <c r="BF33" s="410"/>
      <c r="BG33" s="410"/>
      <c r="BH33" s="410"/>
      <c r="BI33" s="410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552" t="s">
        <v>152</v>
      </c>
      <c r="BU33" s="552" t="s">
        <v>152</v>
      </c>
      <c r="BV33" s="552" t="s">
        <v>152</v>
      </c>
      <c r="BW33" s="552" t="s">
        <v>152</v>
      </c>
      <c r="BX33" s="552" t="s">
        <v>152</v>
      </c>
      <c r="BY33" s="552" t="s">
        <v>152</v>
      </c>
      <c r="BZ33" s="430" t="s">
        <v>152</v>
      </c>
      <c r="CA33" s="426"/>
      <c r="CB33" s="555">
        <v>0</v>
      </c>
      <c r="CC33" s="555">
        <v>0</v>
      </c>
      <c r="CD33" s="555">
        <v>0</v>
      </c>
      <c r="CE33" s="555">
        <v>0</v>
      </c>
      <c r="CF33" s="555">
        <v>0</v>
      </c>
      <c r="CG33" s="555" t="s">
        <v>152</v>
      </c>
      <c r="CH33" s="555">
        <v>0</v>
      </c>
      <c r="CI33" s="410"/>
      <c r="CJ33" s="410"/>
      <c r="CK33" s="410"/>
      <c r="CL33" s="410"/>
      <c r="CM33" s="410"/>
      <c r="CN33" s="410"/>
      <c r="CO33" s="410"/>
      <c r="CP33" s="410"/>
      <c r="CQ33" s="410"/>
      <c r="CR33" s="410"/>
      <c r="CS33" s="410"/>
      <c r="CT33" s="410"/>
      <c r="CU33" s="410"/>
      <c r="CV33" s="410"/>
      <c r="CW33" s="410"/>
      <c r="CX33" s="410"/>
      <c r="CY33" s="410"/>
      <c r="CZ33" s="410"/>
      <c r="DA33" s="410"/>
      <c r="DB33" s="410"/>
      <c r="DC33" s="422"/>
      <c r="DD33" s="422"/>
    </row>
    <row r="34" spans="1:108" x14ac:dyDescent="0.25">
      <c r="A34" s="432" t="s">
        <v>68</v>
      </c>
      <c r="B34" s="519">
        <v>0</v>
      </c>
      <c r="C34" s="481"/>
      <c r="D34" s="482"/>
      <c r="E34" s="482"/>
      <c r="F34" s="482"/>
      <c r="G34" s="523"/>
      <c r="H34" s="523"/>
      <c r="I34" s="529"/>
      <c r="J34" s="478"/>
      <c r="K34" s="481"/>
      <c r="L34" s="478"/>
      <c r="M34" s="507">
        <v>0</v>
      </c>
      <c r="N34" s="481"/>
      <c r="O34" s="482"/>
      <c r="P34" s="478"/>
      <c r="Q34" s="521">
        <v>0</v>
      </c>
      <c r="R34" s="481"/>
      <c r="S34" s="482"/>
      <c r="T34" s="478"/>
      <c r="U34" s="481"/>
      <c r="V34" s="515"/>
      <c r="W34" s="481"/>
      <c r="X34" s="494"/>
      <c r="Y34" s="515"/>
      <c r="Z34" s="529"/>
      <c r="AA34" s="478"/>
      <c r="AB34" s="529"/>
      <c r="AC34" s="478"/>
      <c r="AD34" s="530"/>
      <c r="AE34" s="475"/>
      <c r="AF34" s="475"/>
      <c r="AG34" s="530"/>
      <c r="AH34" s="475"/>
      <c r="AI34" s="475"/>
      <c r="AJ34" s="537"/>
      <c r="AK34" s="524"/>
      <c r="AL34" s="520"/>
      <c r="AM34" s="538"/>
      <c r="AN34" s="494"/>
      <c r="AO34" s="537"/>
      <c r="AP34" s="541"/>
      <c r="AQ34" s="542"/>
      <c r="AR34" s="547" t="s">
        <v>151</v>
      </c>
      <c r="AS34" s="408"/>
      <c r="AT34" s="408"/>
      <c r="AU34" s="408"/>
      <c r="AV34" s="408"/>
      <c r="AW34" s="410"/>
      <c r="AX34" s="410"/>
      <c r="AY34" s="410"/>
      <c r="AZ34" s="410"/>
      <c r="BA34" s="410"/>
      <c r="BB34" s="410"/>
      <c r="BC34" s="410"/>
      <c r="BD34" s="410"/>
      <c r="BE34" s="410"/>
      <c r="BF34" s="410"/>
      <c r="BG34" s="410"/>
      <c r="BH34" s="410"/>
      <c r="BI34" s="410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552" t="s">
        <v>152</v>
      </c>
      <c r="BU34" s="552" t="s">
        <v>152</v>
      </c>
      <c r="BV34" s="552" t="s">
        <v>152</v>
      </c>
      <c r="BW34" s="552" t="s">
        <v>152</v>
      </c>
      <c r="BX34" s="552" t="s">
        <v>152</v>
      </c>
      <c r="BY34" s="552" t="s">
        <v>152</v>
      </c>
      <c r="BZ34" s="430" t="s">
        <v>152</v>
      </c>
      <c r="CA34" s="426"/>
      <c r="CB34" s="555">
        <v>0</v>
      </c>
      <c r="CC34" s="555">
        <v>0</v>
      </c>
      <c r="CD34" s="555">
        <v>0</v>
      </c>
      <c r="CE34" s="555">
        <v>0</v>
      </c>
      <c r="CF34" s="555">
        <v>0</v>
      </c>
      <c r="CG34" s="555" t="s">
        <v>152</v>
      </c>
      <c r="CH34" s="555">
        <v>0</v>
      </c>
      <c r="CI34" s="410"/>
      <c r="CJ34" s="410"/>
      <c r="CK34" s="410"/>
      <c r="CL34" s="410"/>
      <c r="CM34" s="410"/>
      <c r="CN34" s="410"/>
      <c r="CO34" s="410"/>
      <c r="CP34" s="410"/>
      <c r="CQ34" s="410"/>
      <c r="CR34" s="410"/>
      <c r="CS34" s="410"/>
      <c r="CT34" s="410"/>
      <c r="CU34" s="410"/>
      <c r="CV34" s="410"/>
      <c r="CW34" s="410"/>
      <c r="CX34" s="410"/>
      <c r="CY34" s="410"/>
      <c r="CZ34" s="410"/>
      <c r="DA34" s="410"/>
      <c r="DB34" s="410"/>
      <c r="DC34" s="422"/>
      <c r="DD34" s="422"/>
    </row>
    <row r="35" spans="1:108" x14ac:dyDescent="0.25">
      <c r="A35" s="432" t="s">
        <v>69</v>
      </c>
      <c r="B35" s="519">
        <v>0</v>
      </c>
      <c r="C35" s="490"/>
      <c r="D35" s="490"/>
      <c r="E35" s="482"/>
      <c r="F35" s="482"/>
      <c r="G35" s="483"/>
      <c r="H35" s="483"/>
      <c r="I35" s="489"/>
      <c r="J35" s="478"/>
      <c r="K35" s="481"/>
      <c r="L35" s="478"/>
      <c r="M35" s="532"/>
      <c r="N35" s="489"/>
      <c r="O35" s="490"/>
      <c r="P35" s="491"/>
      <c r="Q35" s="521">
        <v>0</v>
      </c>
      <c r="R35" s="481"/>
      <c r="S35" s="482"/>
      <c r="T35" s="478"/>
      <c r="U35" s="481"/>
      <c r="V35" s="515"/>
      <c r="W35" s="489"/>
      <c r="X35" s="494"/>
      <c r="Y35" s="494"/>
      <c r="Z35" s="532"/>
      <c r="AA35" s="478"/>
      <c r="AB35" s="532"/>
      <c r="AC35" s="478"/>
      <c r="AD35" s="530"/>
      <c r="AE35" s="475"/>
      <c r="AF35" s="475"/>
      <c r="AG35" s="530"/>
      <c r="AH35" s="475"/>
      <c r="AI35" s="475"/>
      <c r="AJ35" s="537"/>
      <c r="AK35" s="524"/>
      <c r="AL35" s="520"/>
      <c r="AM35" s="538"/>
      <c r="AN35" s="494"/>
      <c r="AO35" s="530"/>
      <c r="AP35" s="523"/>
      <c r="AQ35" s="542"/>
      <c r="AR35" s="547" t="s">
        <v>151</v>
      </c>
      <c r="AS35" s="408"/>
      <c r="AT35" s="408"/>
      <c r="AU35" s="408"/>
      <c r="AV35" s="408"/>
      <c r="AW35" s="410"/>
      <c r="AX35" s="410"/>
      <c r="AY35" s="410"/>
      <c r="AZ35" s="410"/>
      <c r="BA35" s="410"/>
      <c r="BB35" s="410"/>
      <c r="BC35" s="410"/>
      <c r="BD35" s="410"/>
      <c r="BE35" s="410"/>
      <c r="BF35" s="410"/>
      <c r="BG35" s="410"/>
      <c r="BH35" s="410"/>
      <c r="BI35" s="410"/>
      <c r="BJ35" s="408"/>
      <c r="BK35" s="408"/>
      <c r="BL35" s="408"/>
      <c r="BM35" s="408"/>
      <c r="BN35" s="408"/>
      <c r="BO35" s="408"/>
      <c r="BP35" s="408"/>
      <c r="BQ35" s="408"/>
      <c r="BR35" s="408"/>
      <c r="BS35" s="408"/>
      <c r="BT35" s="552" t="s">
        <v>152</v>
      </c>
      <c r="BU35" s="552" t="s">
        <v>152</v>
      </c>
      <c r="BV35" s="552" t="s">
        <v>152</v>
      </c>
      <c r="BW35" s="552" t="s">
        <v>152</v>
      </c>
      <c r="BX35" s="552" t="s">
        <v>152</v>
      </c>
      <c r="BY35" s="552" t="s">
        <v>152</v>
      </c>
      <c r="BZ35" s="430" t="s">
        <v>152</v>
      </c>
      <c r="CA35" s="426"/>
      <c r="CB35" s="555">
        <v>0</v>
      </c>
      <c r="CC35" s="555">
        <v>0</v>
      </c>
      <c r="CD35" s="555">
        <v>0</v>
      </c>
      <c r="CE35" s="555">
        <v>0</v>
      </c>
      <c r="CF35" s="555">
        <v>0</v>
      </c>
      <c r="CG35" s="555" t="s">
        <v>152</v>
      </c>
      <c r="CH35" s="555">
        <v>0</v>
      </c>
      <c r="CI35" s="410"/>
      <c r="CJ35" s="410"/>
      <c r="CK35" s="410"/>
      <c r="CL35" s="410"/>
      <c r="CM35" s="410"/>
      <c r="CN35" s="410"/>
      <c r="CO35" s="410"/>
      <c r="CP35" s="410"/>
      <c r="CQ35" s="410"/>
      <c r="CR35" s="410"/>
      <c r="CS35" s="410"/>
      <c r="CT35" s="410"/>
      <c r="CU35" s="410"/>
      <c r="CV35" s="410"/>
      <c r="CW35" s="410"/>
      <c r="CX35" s="410"/>
      <c r="CY35" s="410"/>
      <c r="CZ35" s="410"/>
      <c r="DA35" s="410"/>
      <c r="DB35" s="410"/>
      <c r="DC35" s="422"/>
      <c r="DD35" s="422"/>
    </row>
    <row r="36" spans="1:108" x14ac:dyDescent="0.25">
      <c r="A36" s="432" t="s">
        <v>70</v>
      </c>
      <c r="B36" s="519">
        <v>0</v>
      </c>
      <c r="C36" s="481"/>
      <c r="D36" s="482"/>
      <c r="E36" s="482"/>
      <c r="F36" s="482"/>
      <c r="G36" s="483"/>
      <c r="H36" s="483"/>
      <c r="I36" s="481"/>
      <c r="J36" s="478"/>
      <c r="K36" s="481"/>
      <c r="L36" s="478"/>
      <c r="M36" s="507">
        <v>0</v>
      </c>
      <c r="N36" s="481"/>
      <c r="O36" s="482"/>
      <c r="P36" s="478"/>
      <c r="Q36" s="521">
        <v>0</v>
      </c>
      <c r="R36" s="481"/>
      <c r="S36" s="482"/>
      <c r="T36" s="478"/>
      <c r="U36" s="481"/>
      <c r="V36" s="515"/>
      <c r="W36" s="481"/>
      <c r="X36" s="478"/>
      <c r="Y36" s="515"/>
      <c r="Z36" s="529"/>
      <c r="AA36" s="478"/>
      <c r="AB36" s="529"/>
      <c r="AC36" s="478"/>
      <c r="AD36" s="530"/>
      <c r="AE36" s="475"/>
      <c r="AF36" s="475"/>
      <c r="AG36" s="530"/>
      <c r="AH36" s="475"/>
      <c r="AI36" s="475"/>
      <c r="AJ36" s="537"/>
      <c r="AK36" s="524"/>
      <c r="AL36" s="520"/>
      <c r="AM36" s="538"/>
      <c r="AN36" s="494"/>
      <c r="AO36" s="537"/>
      <c r="AP36" s="541"/>
      <c r="AQ36" s="542"/>
      <c r="AR36" s="547" t="s">
        <v>151</v>
      </c>
      <c r="AS36" s="408"/>
      <c r="AT36" s="408"/>
      <c r="AU36" s="408"/>
      <c r="AV36" s="408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552" t="s">
        <v>152</v>
      </c>
      <c r="BU36" s="552" t="s">
        <v>152</v>
      </c>
      <c r="BV36" s="552" t="s">
        <v>152</v>
      </c>
      <c r="BW36" s="552" t="s">
        <v>152</v>
      </c>
      <c r="BX36" s="552" t="s">
        <v>152</v>
      </c>
      <c r="BY36" s="552" t="s">
        <v>152</v>
      </c>
      <c r="BZ36" s="430" t="s">
        <v>152</v>
      </c>
      <c r="CA36" s="426"/>
      <c r="CB36" s="555">
        <v>0</v>
      </c>
      <c r="CC36" s="555">
        <v>0</v>
      </c>
      <c r="CD36" s="555">
        <v>0</v>
      </c>
      <c r="CE36" s="555">
        <v>0</v>
      </c>
      <c r="CF36" s="555">
        <v>0</v>
      </c>
      <c r="CG36" s="555" t="s">
        <v>152</v>
      </c>
      <c r="CH36" s="555">
        <v>0</v>
      </c>
      <c r="CI36" s="410"/>
      <c r="CJ36" s="410"/>
      <c r="CK36" s="410"/>
      <c r="CL36" s="410"/>
      <c r="CM36" s="410"/>
      <c r="CN36" s="410"/>
      <c r="CO36" s="410"/>
      <c r="CP36" s="410"/>
      <c r="CQ36" s="410"/>
      <c r="CR36" s="410"/>
      <c r="CS36" s="410"/>
      <c r="CT36" s="410"/>
      <c r="CU36" s="410"/>
      <c r="CV36" s="410"/>
      <c r="CW36" s="410"/>
      <c r="CX36" s="410"/>
      <c r="CY36" s="410"/>
      <c r="CZ36" s="410"/>
      <c r="DA36" s="410"/>
      <c r="DB36" s="410"/>
      <c r="DC36" s="422"/>
      <c r="DD36" s="422"/>
    </row>
    <row r="37" spans="1:108" ht="54" x14ac:dyDescent="0.25">
      <c r="A37" s="452" t="s">
        <v>71</v>
      </c>
      <c r="B37" s="519">
        <v>0</v>
      </c>
      <c r="C37" s="489"/>
      <c r="D37" s="490"/>
      <c r="E37" s="482"/>
      <c r="F37" s="482"/>
      <c r="G37" s="483"/>
      <c r="H37" s="483"/>
      <c r="I37" s="489"/>
      <c r="J37" s="478"/>
      <c r="K37" s="481"/>
      <c r="L37" s="478"/>
      <c r="M37" s="532"/>
      <c r="N37" s="489"/>
      <c r="O37" s="490"/>
      <c r="P37" s="491"/>
      <c r="Q37" s="521">
        <v>0</v>
      </c>
      <c r="R37" s="481"/>
      <c r="S37" s="482"/>
      <c r="T37" s="478"/>
      <c r="U37" s="481"/>
      <c r="V37" s="515"/>
      <c r="W37" s="489"/>
      <c r="X37" s="478"/>
      <c r="Y37" s="515"/>
      <c r="Z37" s="532"/>
      <c r="AA37" s="478"/>
      <c r="AB37" s="532"/>
      <c r="AC37" s="478"/>
      <c r="AD37" s="530"/>
      <c r="AE37" s="475"/>
      <c r="AF37" s="475"/>
      <c r="AG37" s="530"/>
      <c r="AH37" s="475"/>
      <c r="AI37" s="475"/>
      <c r="AJ37" s="537"/>
      <c r="AK37" s="524"/>
      <c r="AL37" s="520"/>
      <c r="AM37" s="538"/>
      <c r="AN37" s="494"/>
      <c r="AO37" s="537"/>
      <c r="AP37" s="532"/>
      <c r="AQ37" s="542"/>
      <c r="AR37" s="547" t="s">
        <v>151</v>
      </c>
      <c r="AS37" s="408"/>
      <c r="AT37" s="408"/>
      <c r="AU37" s="408"/>
      <c r="AV37" s="408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552" t="s">
        <v>152</v>
      </c>
      <c r="BU37" s="552" t="s">
        <v>152</v>
      </c>
      <c r="BV37" s="552" t="s">
        <v>152</v>
      </c>
      <c r="BW37" s="552" t="s">
        <v>152</v>
      </c>
      <c r="BX37" s="552" t="s">
        <v>152</v>
      </c>
      <c r="BY37" s="552" t="s">
        <v>152</v>
      </c>
      <c r="BZ37" s="430" t="s">
        <v>152</v>
      </c>
      <c r="CA37" s="426"/>
      <c r="CB37" s="555">
        <v>0</v>
      </c>
      <c r="CC37" s="555">
        <v>0</v>
      </c>
      <c r="CD37" s="555">
        <v>0</v>
      </c>
      <c r="CE37" s="555">
        <v>0</v>
      </c>
      <c r="CF37" s="555">
        <v>0</v>
      </c>
      <c r="CG37" s="555" t="s">
        <v>152</v>
      </c>
      <c r="CH37" s="555">
        <v>0</v>
      </c>
      <c r="CI37" s="410"/>
      <c r="CJ37" s="410"/>
      <c r="CK37" s="410"/>
      <c r="CL37" s="410"/>
      <c r="CM37" s="410"/>
      <c r="CN37" s="410"/>
      <c r="CO37" s="410"/>
      <c r="CP37" s="410"/>
      <c r="CQ37" s="410"/>
      <c r="CR37" s="410"/>
      <c r="CS37" s="410"/>
      <c r="CT37" s="410"/>
      <c r="CU37" s="410"/>
      <c r="CV37" s="410"/>
      <c r="CW37" s="410"/>
      <c r="CX37" s="410"/>
      <c r="CY37" s="410"/>
      <c r="CZ37" s="410"/>
      <c r="DA37" s="410"/>
      <c r="DB37" s="410"/>
      <c r="DC37" s="422"/>
      <c r="DD37" s="422"/>
    </row>
    <row r="38" spans="1:108" ht="43.5" x14ac:dyDescent="0.25">
      <c r="A38" s="452" t="s">
        <v>72</v>
      </c>
      <c r="B38" s="519">
        <v>0</v>
      </c>
      <c r="C38" s="489"/>
      <c r="D38" s="490"/>
      <c r="E38" s="482"/>
      <c r="F38" s="482"/>
      <c r="G38" s="483"/>
      <c r="H38" s="483"/>
      <c r="I38" s="489"/>
      <c r="J38" s="478"/>
      <c r="K38" s="481"/>
      <c r="L38" s="478"/>
      <c r="M38" s="532"/>
      <c r="N38" s="489"/>
      <c r="O38" s="490"/>
      <c r="P38" s="491"/>
      <c r="Q38" s="521">
        <v>0</v>
      </c>
      <c r="R38" s="481"/>
      <c r="S38" s="482"/>
      <c r="T38" s="478"/>
      <c r="U38" s="481"/>
      <c r="V38" s="515"/>
      <c r="W38" s="489"/>
      <c r="X38" s="478"/>
      <c r="Y38" s="515"/>
      <c r="Z38" s="532"/>
      <c r="AA38" s="478"/>
      <c r="AB38" s="532"/>
      <c r="AC38" s="478"/>
      <c r="AD38" s="530"/>
      <c r="AE38" s="475"/>
      <c r="AF38" s="475"/>
      <c r="AG38" s="530"/>
      <c r="AH38" s="475"/>
      <c r="AI38" s="475"/>
      <c r="AJ38" s="537"/>
      <c r="AK38" s="524"/>
      <c r="AL38" s="520"/>
      <c r="AM38" s="538"/>
      <c r="AN38" s="494"/>
      <c r="AO38" s="537"/>
      <c r="AP38" s="532"/>
      <c r="AQ38" s="542"/>
      <c r="AR38" s="547" t="s">
        <v>151</v>
      </c>
      <c r="AS38" s="408"/>
      <c r="AT38" s="408"/>
      <c r="AU38" s="408"/>
      <c r="AV38" s="408"/>
      <c r="AW38" s="410"/>
      <c r="AX38" s="410"/>
      <c r="AY38" s="410"/>
      <c r="AZ38" s="410"/>
      <c r="BA38" s="410"/>
      <c r="BB38" s="410"/>
      <c r="BC38" s="410"/>
      <c r="BD38" s="410"/>
      <c r="BE38" s="410"/>
      <c r="BF38" s="410"/>
      <c r="BG38" s="410"/>
      <c r="BH38" s="410"/>
      <c r="BI38" s="410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552" t="s">
        <v>152</v>
      </c>
      <c r="BU38" s="552" t="s">
        <v>152</v>
      </c>
      <c r="BV38" s="552" t="s">
        <v>152</v>
      </c>
      <c r="BW38" s="552" t="s">
        <v>152</v>
      </c>
      <c r="BX38" s="552" t="s">
        <v>152</v>
      </c>
      <c r="BY38" s="552" t="s">
        <v>152</v>
      </c>
      <c r="BZ38" s="430" t="s">
        <v>152</v>
      </c>
      <c r="CA38" s="426"/>
      <c r="CB38" s="555">
        <v>0</v>
      </c>
      <c r="CC38" s="555">
        <v>0</v>
      </c>
      <c r="CD38" s="555">
        <v>0</v>
      </c>
      <c r="CE38" s="555">
        <v>0</v>
      </c>
      <c r="CF38" s="555">
        <v>0</v>
      </c>
      <c r="CG38" s="555" t="s">
        <v>152</v>
      </c>
      <c r="CH38" s="555">
        <v>0</v>
      </c>
      <c r="CI38" s="410"/>
      <c r="CJ38" s="410"/>
      <c r="CK38" s="410"/>
      <c r="CL38" s="410"/>
      <c r="CM38" s="410"/>
      <c r="CN38" s="410"/>
      <c r="CO38" s="410"/>
      <c r="CP38" s="410"/>
      <c r="CQ38" s="410"/>
      <c r="CR38" s="410"/>
      <c r="CS38" s="410"/>
      <c r="CT38" s="410"/>
      <c r="CU38" s="410"/>
      <c r="CV38" s="410"/>
      <c r="CW38" s="410"/>
      <c r="CX38" s="410"/>
      <c r="CY38" s="410"/>
      <c r="CZ38" s="410"/>
      <c r="DA38" s="410"/>
      <c r="DB38" s="410"/>
      <c r="DC38" s="422"/>
      <c r="DD38" s="422"/>
    </row>
    <row r="39" spans="1:108" x14ac:dyDescent="0.25">
      <c r="A39" s="432" t="s">
        <v>73</v>
      </c>
      <c r="B39" s="519">
        <v>0</v>
      </c>
      <c r="C39" s="481"/>
      <c r="D39" s="482"/>
      <c r="E39" s="482"/>
      <c r="F39" s="482"/>
      <c r="G39" s="483"/>
      <c r="H39" s="483"/>
      <c r="I39" s="481"/>
      <c r="J39" s="478"/>
      <c r="K39" s="481"/>
      <c r="L39" s="478"/>
      <c r="M39" s="507">
        <v>0</v>
      </c>
      <c r="N39" s="481"/>
      <c r="O39" s="482"/>
      <c r="P39" s="478"/>
      <c r="Q39" s="521">
        <v>0</v>
      </c>
      <c r="R39" s="481"/>
      <c r="S39" s="482"/>
      <c r="T39" s="478"/>
      <c r="U39" s="481"/>
      <c r="V39" s="515"/>
      <c r="W39" s="481"/>
      <c r="X39" s="478"/>
      <c r="Y39" s="515"/>
      <c r="Z39" s="529"/>
      <c r="AA39" s="478"/>
      <c r="AB39" s="529"/>
      <c r="AC39" s="478"/>
      <c r="AD39" s="530"/>
      <c r="AE39" s="475"/>
      <c r="AF39" s="475"/>
      <c r="AG39" s="530"/>
      <c r="AH39" s="475"/>
      <c r="AI39" s="475"/>
      <c r="AJ39" s="537"/>
      <c r="AK39" s="524"/>
      <c r="AL39" s="520"/>
      <c r="AM39" s="538"/>
      <c r="AN39" s="494"/>
      <c r="AO39" s="537"/>
      <c r="AP39" s="541"/>
      <c r="AQ39" s="542"/>
      <c r="AR39" s="547" t="s">
        <v>151</v>
      </c>
      <c r="AS39" s="408"/>
      <c r="AT39" s="408"/>
      <c r="AU39" s="408"/>
      <c r="AV39" s="408"/>
      <c r="AW39" s="410"/>
      <c r="AX39" s="410"/>
      <c r="AY39" s="410"/>
      <c r="AZ39" s="410"/>
      <c r="BA39" s="410"/>
      <c r="BB39" s="410"/>
      <c r="BC39" s="410"/>
      <c r="BD39" s="410"/>
      <c r="BE39" s="410"/>
      <c r="BF39" s="410"/>
      <c r="BG39" s="410"/>
      <c r="BH39" s="410"/>
      <c r="BI39" s="410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552" t="s">
        <v>152</v>
      </c>
      <c r="BU39" s="552" t="s">
        <v>152</v>
      </c>
      <c r="BV39" s="552" t="s">
        <v>152</v>
      </c>
      <c r="BW39" s="552" t="s">
        <v>152</v>
      </c>
      <c r="BX39" s="552" t="s">
        <v>152</v>
      </c>
      <c r="BY39" s="552" t="s">
        <v>152</v>
      </c>
      <c r="BZ39" s="430" t="s">
        <v>152</v>
      </c>
      <c r="CA39" s="426"/>
      <c r="CB39" s="555">
        <v>0</v>
      </c>
      <c r="CC39" s="555">
        <v>0</v>
      </c>
      <c r="CD39" s="555">
        <v>0</v>
      </c>
      <c r="CE39" s="555">
        <v>0</v>
      </c>
      <c r="CF39" s="555">
        <v>0</v>
      </c>
      <c r="CG39" s="555" t="s">
        <v>152</v>
      </c>
      <c r="CH39" s="555">
        <v>0</v>
      </c>
      <c r="CI39" s="410"/>
      <c r="CJ39" s="410"/>
      <c r="CK39" s="410"/>
      <c r="CL39" s="410"/>
      <c r="CM39" s="410"/>
      <c r="CN39" s="410"/>
      <c r="CO39" s="410"/>
      <c r="CP39" s="410"/>
      <c r="CQ39" s="410"/>
      <c r="CR39" s="410"/>
      <c r="CS39" s="410"/>
      <c r="CT39" s="410"/>
      <c r="CU39" s="410"/>
      <c r="CV39" s="410"/>
      <c r="CW39" s="410"/>
      <c r="CX39" s="410"/>
      <c r="CY39" s="410"/>
      <c r="CZ39" s="410"/>
      <c r="DA39" s="410"/>
      <c r="DB39" s="410"/>
      <c r="DC39" s="422"/>
      <c r="DD39" s="422"/>
    </row>
    <row r="40" spans="1:108" x14ac:dyDescent="0.25">
      <c r="A40" s="432" t="s">
        <v>74</v>
      </c>
      <c r="B40" s="519">
        <v>0</v>
      </c>
      <c r="C40" s="481"/>
      <c r="D40" s="482"/>
      <c r="E40" s="482"/>
      <c r="F40" s="482"/>
      <c r="G40" s="483"/>
      <c r="H40" s="483"/>
      <c r="I40" s="481"/>
      <c r="J40" s="478"/>
      <c r="K40" s="481"/>
      <c r="L40" s="478"/>
      <c r="M40" s="507">
        <v>0</v>
      </c>
      <c r="N40" s="481"/>
      <c r="O40" s="482"/>
      <c r="P40" s="478"/>
      <c r="Q40" s="521">
        <v>0</v>
      </c>
      <c r="R40" s="481"/>
      <c r="S40" s="482"/>
      <c r="T40" s="478"/>
      <c r="U40" s="481"/>
      <c r="V40" s="515"/>
      <c r="W40" s="481"/>
      <c r="X40" s="478"/>
      <c r="Y40" s="515"/>
      <c r="Z40" s="529"/>
      <c r="AA40" s="478"/>
      <c r="AB40" s="529"/>
      <c r="AC40" s="478"/>
      <c r="AD40" s="530"/>
      <c r="AE40" s="475"/>
      <c r="AF40" s="475"/>
      <c r="AG40" s="530"/>
      <c r="AH40" s="475"/>
      <c r="AI40" s="475"/>
      <c r="AJ40" s="537"/>
      <c r="AK40" s="524"/>
      <c r="AL40" s="520"/>
      <c r="AM40" s="538"/>
      <c r="AN40" s="494"/>
      <c r="AO40" s="537"/>
      <c r="AP40" s="541"/>
      <c r="AQ40" s="542"/>
      <c r="AR40" s="547" t="s">
        <v>151</v>
      </c>
      <c r="AS40" s="408"/>
      <c r="AT40" s="408"/>
      <c r="AU40" s="408"/>
      <c r="AV40" s="408"/>
      <c r="AW40" s="410"/>
      <c r="AX40" s="410"/>
      <c r="AY40" s="410"/>
      <c r="AZ40" s="410"/>
      <c r="BA40" s="410"/>
      <c r="BB40" s="410"/>
      <c r="BC40" s="410"/>
      <c r="BD40" s="410"/>
      <c r="BE40" s="410"/>
      <c r="BF40" s="410"/>
      <c r="BG40" s="410"/>
      <c r="BH40" s="410"/>
      <c r="BI40" s="410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552" t="s">
        <v>152</v>
      </c>
      <c r="BU40" s="552" t="s">
        <v>152</v>
      </c>
      <c r="BV40" s="552" t="s">
        <v>152</v>
      </c>
      <c r="BW40" s="552" t="s">
        <v>152</v>
      </c>
      <c r="BX40" s="552" t="s">
        <v>152</v>
      </c>
      <c r="BY40" s="552" t="s">
        <v>152</v>
      </c>
      <c r="BZ40" s="430" t="s">
        <v>152</v>
      </c>
      <c r="CA40" s="426"/>
      <c r="CB40" s="555">
        <v>0</v>
      </c>
      <c r="CC40" s="555">
        <v>0</v>
      </c>
      <c r="CD40" s="555">
        <v>0</v>
      </c>
      <c r="CE40" s="555">
        <v>0</v>
      </c>
      <c r="CF40" s="555">
        <v>0</v>
      </c>
      <c r="CG40" s="555" t="s">
        <v>152</v>
      </c>
      <c r="CH40" s="555">
        <v>0</v>
      </c>
      <c r="CI40" s="410"/>
      <c r="CJ40" s="410"/>
      <c r="CK40" s="410"/>
      <c r="CL40" s="410"/>
      <c r="CM40" s="410"/>
      <c r="CN40" s="410"/>
      <c r="CO40" s="410"/>
      <c r="CP40" s="410"/>
      <c r="CQ40" s="410"/>
      <c r="CR40" s="410"/>
      <c r="CS40" s="410"/>
      <c r="CT40" s="410"/>
      <c r="CU40" s="410"/>
      <c r="CV40" s="410"/>
      <c r="CW40" s="410"/>
      <c r="CX40" s="410"/>
      <c r="CY40" s="410"/>
      <c r="CZ40" s="410"/>
      <c r="DA40" s="410"/>
      <c r="DB40" s="410"/>
      <c r="DC40" s="422"/>
      <c r="DD40" s="422"/>
    </row>
    <row r="41" spans="1:108" x14ac:dyDescent="0.25">
      <c r="A41" s="432" t="s">
        <v>75</v>
      </c>
      <c r="B41" s="519">
        <v>0</v>
      </c>
      <c r="C41" s="489"/>
      <c r="D41" s="490"/>
      <c r="E41" s="482"/>
      <c r="F41" s="482"/>
      <c r="G41" s="483"/>
      <c r="H41" s="483"/>
      <c r="I41" s="489"/>
      <c r="J41" s="478"/>
      <c r="K41" s="481"/>
      <c r="L41" s="478"/>
      <c r="M41" s="532"/>
      <c r="N41" s="489"/>
      <c r="O41" s="490"/>
      <c r="P41" s="491"/>
      <c r="Q41" s="521">
        <v>0</v>
      </c>
      <c r="R41" s="481"/>
      <c r="S41" s="482"/>
      <c r="T41" s="478"/>
      <c r="U41" s="481"/>
      <c r="V41" s="515"/>
      <c r="W41" s="489"/>
      <c r="X41" s="478"/>
      <c r="Y41" s="515"/>
      <c r="Z41" s="532"/>
      <c r="AA41" s="478"/>
      <c r="AB41" s="532"/>
      <c r="AC41" s="478"/>
      <c r="AD41" s="530"/>
      <c r="AE41" s="475"/>
      <c r="AF41" s="475"/>
      <c r="AG41" s="530"/>
      <c r="AH41" s="475"/>
      <c r="AI41" s="475"/>
      <c r="AJ41" s="537"/>
      <c r="AK41" s="524"/>
      <c r="AL41" s="520"/>
      <c r="AM41" s="538"/>
      <c r="AN41" s="494"/>
      <c r="AO41" s="537"/>
      <c r="AP41" s="532"/>
      <c r="AQ41" s="542"/>
      <c r="AR41" s="547" t="s">
        <v>151</v>
      </c>
      <c r="AS41" s="408"/>
      <c r="AT41" s="408"/>
      <c r="AU41" s="408"/>
      <c r="AV41" s="408"/>
      <c r="AW41" s="410"/>
      <c r="AX41" s="410"/>
      <c r="AY41" s="410"/>
      <c r="AZ41" s="410"/>
      <c r="BA41" s="410"/>
      <c r="BB41" s="410"/>
      <c r="BC41" s="410"/>
      <c r="BD41" s="410"/>
      <c r="BE41" s="410"/>
      <c r="BF41" s="410"/>
      <c r="BG41" s="410"/>
      <c r="BH41" s="410"/>
      <c r="BI41" s="410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552" t="s">
        <v>152</v>
      </c>
      <c r="BU41" s="552" t="s">
        <v>152</v>
      </c>
      <c r="BV41" s="552" t="s">
        <v>152</v>
      </c>
      <c r="BW41" s="552" t="s">
        <v>152</v>
      </c>
      <c r="BX41" s="552" t="s">
        <v>152</v>
      </c>
      <c r="BY41" s="552" t="s">
        <v>152</v>
      </c>
      <c r="BZ41" s="430" t="s">
        <v>152</v>
      </c>
      <c r="CA41" s="426"/>
      <c r="CB41" s="555">
        <v>0</v>
      </c>
      <c r="CC41" s="555">
        <v>0</v>
      </c>
      <c r="CD41" s="555">
        <v>0</v>
      </c>
      <c r="CE41" s="555">
        <v>0</v>
      </c>
      <c r="CF41" s="555">
        <v>0</v>
      </c>
      <c r="CG41" s="555" t="s">
        <v>152</v>
      </c>
      <c r="CH41" s="555">
        <v>0</v>
      </c>
      <c r="CI41" s="410"/>
      <c r="CJ41" s="410"/>
      <c r="CK41" s="410"/>
      <c r="CL41" s="410"/>
      <c r="CM41" s="410"/>
      <c r="CN41" s="410"/>
      <c r="CO41" s="410"/>
      <c r="CP41" s="410"/>
      <c r="CQ41" s="410"/>
      <c r="CR41" s="410"/>
      <c r="CS41" s="410"/>
      <c r="CT41" s="410"/>
      <c r="CU41" s="410"/>
      <c r="CV41" s="410"/>
      <c r="CW41" s="410"/>
      <c r="CX41" s="410"/>
      <c r="CY41" s="410"/>
      <c r="CZ41" s="410"/>
      <c r="DA41" s="410"/>
      <c r="DB41" s="410"/>
      <c r="DC41" s="422"/>
      <c r="DD41" s="422"/>
    </row>
    <row r="42" spans="1:108" x14ac:dyDescent="0.25">
      <c r="A42" s="432" t="s">
        <v>76</v>
      </c>
      <c r="B42" s="519">
        <v>0</v>
      </c>
      <c r="C42" s="481"/>
      <c r="D42" s="482"/>
      <c r="E42" s="482"/>
      <c r="F42" s="482"/>
      <c r="G42" s="483"/>
      <c r="H42" s="483"/>
      <c r="I42" s="481"/>
      <c r="J42" s="478"/>
      <c r="K42" s="481"/>
      <c r="L42" s="478"/>
      <c r="M42" s="507">
        <v>0</v>
      </c>
      <c r="N42" s="481"/>
      <c r="O42" s="482"/>
      <c r="P42" s="478"/>
      <c r="Q42" s="521">
        <v>0</v>
      </c>
      <c r="R42" s="481"/>
      <c r="S42" s="482"/>
      <c r="T42" s="478"/>
      <c r="U42" s="481"/>
      <c r="V42" s="515"/>
      <c r="W42" s="481"/>
      <c r="X42" s="478"/>
      <c r="Y42" s="515"/>
      <c r="Z42" s="529"/>
      <c r="AA42" s="478"/>
      <c r="AB42" s="529"/>
      <c r="AC42" s="478"/>
      <c r="AD42" s="530"/>
      <c r="AE42" s="475"/>
      <c r="AF42" s="475"/>
      <c r="AG42" s="530"/>
      <c r="AH42" s="475"/>
      <c r="AI42" s="475"/>
      <c r="AJ42" s="537"/>
      <c r="AK42" s="524"/>
      <c r="AL42" s="520"/>
      <c r="AM42" s="538"/>
      <c r="AN42" s="494"/>
      <c r="AO42" s="537"/>
      <c r="AP42" s="541"/>
      <c r="AQ42" s="542"/>
      <c r="AR42" s="547" t="s">
        <v>151</v>
      </c>
      <c r="AS42" s="408"/>
      <c r="AT42" s="408"/>
      <c r="AU42" s="408"/>
      <c r="AV42" s="408"/>
      <c r="AW42" s="410"/>
      <c r="AX42" s="410"/>
      <c r="AY42" s="410"/>
      <c r="AZ42" s="410"/>
      <c r="BA42" s="410"/>
      <c r="BB42" s="410"/>
      <c r="BC42" s="410"/>
      <c r="BD42" s="410"/>
      <c r="BE42" s="410"/>
      <c r="BF42" s="410"/>
      <c r="BG42" s="410"/>
      <c r="BH42" s="410"/>
      <c r="BI42" s="410"/>
      <c r="BJ42" s="408"/>
      <c r="BK42" s="408"/>
      <c r="BL42" s="408"/>
      <c r="BM42" s="408"/>
      <c r="BN42" s="408"/>
      <c r="BO42" s="408"/>
      <c r="BP42" s="408"/>
      <c r="BQ42" s="408"/>
      <c r="BR42" s="408"/>
      <c r="BS42" s="408"/>
      <c r="BT42" s="552" t="s">
        <v>152</v>
      </c>
      <c r="BU42" s="552" t="s">
        <v>152</v>
      </c>
      <c r="BV42" s="552" t="s">
        <v>152</v>
      </c>
      <c r="BW42" s="552" t="s">
        <v>152</v>
      </c>
      <c r="BX42" s="552" t="s">
        <v>152</v>
      </c>
      <c r="BY42" s="552" t="s">
        <v>152</v>
      </c>
      <c r="BZ42" s="430" t="s">
        <v>152</v>
      </c>
      <c r="CA42" s="426"/>
      <c r="CB42" s="555">
        <v>0</v>
      </c>
      <c r="CC42" s="555">
        <v>0</v>
      </c>
      <c r="CD42" s="555">
        <v>0</v>
      </c>
      <c r="CE42" s="555">
        <v>0</v>
      </c>
      <c r="CF42" s="555">
        <v>0</v>
      </c>
      <c r="CG42" s="555" t="s">
        <v>152</v>
      </c>
      <c r="CH42" s="555">
        <v>0</v>
      </c>
      <c r="CI42" s="410"/>
      <c r="CJ42" s="410"/>
      <c r="CK42" s="410"/>
      <c r="CL42" s="410"/>
      <c r="CM42" s="410"/>
      <c r="CN42" s="410"/>
      <c r="CO42" s="410"/>
      <c r="CP42" s="410"/>
      <c r="CQ42" s="410"/>
      <c r="CR42" s="410"/>
      <c r="CS42" s="410"/>
      <c r="CT42" s="410"/>
      <c r="CU42" s="410"/>
      <c r="CV42" s="410"/>
      <c r="CW42" s="410"/>
      <c r="CX42" s="410"/>
      <c r="CY42" s="410"/>
      <c r="CZ42" s="410"/>
      <c r="DA42" s="410"/>
      <c r="DB42" s="410"/>
      <c r="DC42" s="422"/>
      <c r="DD42" s="422"/>
    </row>
    <row r="43" spans="1:108" x14ac:dyDescent="0.25">
      <c r="A43" s="432" t="s">
        <v>77</v>
      </c>
      <c r="B43" s="519">
        <v>0</v>
      </c>
      <c r="C43" s="489"/>
      <c r="D43" s="490"/>
      <c r="E43" s="482"/>
      <c r="F43" s="482"/>
      <c r="G43" s="483"/>
      <c r="H43" s="483"/>
      <c r="I43" s="489"/>
      <c r="J43" s="478"/>
      <c r="K43" s="481"/>
      <c r="L43" s="478"/>
      <c r="M43" s="532"/>
      <c r="N43" s="489"/>
      <c r="O43" s="490"/>
      <c r="P43" s="491"/>
      <c r="Q43" s="521">
        <v>0</v>
      </c>
      <c r="R43" s="481"/>
      <c r="S43" s="482"/>
      <c r="T43" s="478"/>
      <c r="U43" s="481"/>
      <c r="V43" s="515"/>
      <c r="W43" s="489"/>
      <c r="X43" s="478"/>
      <c r="Y43" s="515"/>
      <c r="Z43" s="532"/>
      <c r="AA43" s="478"/>
      <c r="AB43" s="532"/>
      <c r="AC43" s="478"/>
      <c r="AD43" s="530"/>
      <c r="AE43" s="475"/>
      <c r="AF43" s="475"/>
      <c r="AG43" s="530"/>
      <c r="AH43" s="475"/>
      <c r="AI43" s="475"/>
      <c r="AJ43" s="537"/>
      <c r="AK43" s="524"/>
      <c r="AL43" s="520"/>
      <c r="AM43" s="538"/>
      <c r="AN43" s="494"/>
      <c r="AO43" s="537"/>
      <c r="AP43" s="532"/>
      <c r="AQ43" s="542"/>
      <c r="AR43" s="547" t="s">
        <v>151</v>
      </c>
      <c r="AS43" s="408"/>
      <c r="AT43" s="408"/>
      <c r="AU43" s="408"/>
      <c r="AV43" s="408"/>
      <c r="AW43" s="410"/>
      <c r="AX43" s="410"/>
      <c r="AY43" s="410"/>
      <c r="AZ43" s="410"/>
      <c r="BA43" s="410"/>
      <c r="BB43" s="410"/>
      <c r="BC43" s="410"/>
      <c r="BD43" s="410"/>
      <c r="BE43" s="410"/>
      <c r="BF43" s="410"/>
      <c r="BG43" s="410"/>
      <c r="BH43" s="410"/>
      <c r="BI43" s="410"/>
      <c r="BJ43" s="408"/>
      <c r="BK43" s="408"/>
      <c r="BL43" s="408"/>
      <c r="BM43" s="408"/>
      <c r="BN43" s="408"/>
      <c r="BO43" s="408"/>
      <c r="BP43" s="408"/>
      <c r="BQ43" s="408"/>
      <c r="BR43" s="408"/>
      <c r="BS43" s="408"/>
      <c r="BT43" s="552" t="s">
        <v>152</v>
      </c>
      <c r="BU43" s="552" t="s">
        <v>152</v>
      </c>
      <c r="BV43" s="552" t="s">
        <v>152</v>
      </c>
      <c r="BW43" s="552" t="s">
        <v>152</v>
      </c>
      <c r="BX43" s="552" t="s">
        <v>152</v>
      </c>
      <c r="BY43" s="552" t="s">
        <v>152</v>
      </c>
      <c r="BZ43" s="430" t="s">
        <v>152</v>
      </c>
      <c r="CA43" s="426"/>
      <c r="CB43" s="555">
        <v>0</v>
      </c>
      <c r="CC43" s="555">
        <v>0</v>
      </c>
      <c r="CD43" s="555">
        <v>0</v>
      </c>
      <c r="CE43" s="555">
        <v>0</v>
      </c>
      <c r="CF43" s="555">
        <v>0</v>
      </c>
      <c r="CG43" s="555" t="s">
        <v>152</v>
      </c>
      <c r="CH43" s="555">
        <v>0</v>
      </c>
      <c r="CI43" s="410"/>
      <c r="CJ43" s="410"/>
      <c r="CK43" s="410"/>
      <c r="CL43" s="410"/>
      <c r="CM43" s="410"/>
      <c r="CN43" s="410"/>
      <c r="CO43" s="410"/>
      <c r="CP43" s="410"/>
      <c r="CQ43" s="410"/>
      <c r="CR43" s="410"/>
      <c r="CS43" s="410"/>
      <c r="CT43" s="410"/>
      <c r="CU43" s="410"/>
      <c r="CV43" s="410"/>
      <c r="CW43" s="410"/>
      <c r="CX43" s="410"/>
      <c r="CY43" s="410"/>
      <c r="CZ43" s="410"/>
      <c r="DA43" s="410"/>
      <c r="DB43" s="410"/>
      <c r="DC43" s="422"/>
      <c r="DD43" s="422"/>
    </row>
    <row r="44" spans="1:108" x14ac:dyDescent="0.25">
      <c r="A44" s="432" t="s">
        <v>78</v>
      </c>
      <c r="B44" s="519">
        <v>0</v>
      </c>
      <c r="C44" s="481"/>
      <c r="D44" s="482"/>
      <c r="E44" s="482"/>
      <c r="F44" s="482"/>
      <c r="G44" s="483"/>
      <c r="H44" s="483"/>
      <c r="I44" s="481"/>
      <c r="J44" s="478"/>
      <c r="K44" s="481"/>
      <c r="L44" s="478"/>
      <c r="M44" s="507">
        <v>0</v>
      </c>
      <c r="N44" s="481"/>
      <c r="O44" s="482"/>
      <c r="P44" s="478"/>
      <c r="Q44" s="521">
        <v>0</v>
      </c>
      <c r="R44" s="481"/>
      <c r="S44" s="482"/>
      <c r="T44" s="478"/>
      <c r="U44" s="481"/>
      <c r="V44" s="515"/>
      <c r="W44" s="481"/>
      <c r="X44" s="478"/>
      <c r="Y44" s="515"/>
      <c r="Z44" s="529"/>
      <c r="AA44" s="478"/>
      <c r="AB44" s="529"/>
      <c r="AC44" s="478"/>
      <c r="AD44" s="530"/>
      <c r="AE44" s="475"/>
      <c r="AF44" s="475"/>
      <c r="AG44" s="530"/>
      <c r="AH44" s="475"/>
      <c r="AI44" s="475"/>
      <c r="AJ44" s="537"/>
      <c r="AK44" s="524"/>
      <c r="AL44" s="520"/>
      <c r="AM44" s="538"/>
      <c r="AN44" s="494"/>
      <c r="AO44" s="537"/>
      <c r="AP44" s="541"/>
      <c r="AQ44" s="542"/>
      <c r="AR44" s="547" t="s">
        <v>151</v>
      </c>
      <c r="AS44" s="408"/>
      <c r="AT44" s="408"/>
      <c r="AU44" s="408"/>
      <c r="AV44" s="408"/>
      <c r="AW44" s="410"/>
      <c r="AX44" s="410"/>
      <c r="AY44" s="410"/>
      <c r="AZ44" s="410"/>
      <c r="BA44" s="410"/>
      <c r="BB44" s="410"/>
      <c r="BC44" s="410"/>
      <c r="BD44" s="410"/>
      <c r="BE44" s="410"/>
      <c r="BF44" s="410"/>
      <c r="BG44" s="410"/>
      <c r="BH44" s="410"/>
      <c r="BI44" s="410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552" t="s">
        <v>152</v>
      </c>
      <c r="BU44" s="552" t="s">
        <v>152</v>
      </c>
      <c r="BV44" s="552" t="s">
        <v>152</v>
      </c>
      <c r="BW44" s="552" t="s">
        <v>152</v>
      </c>
      <c r="BX44" s="552" t="s">
        <v>152</v>
      </c>
      <c r="BY44" s="552" t="s">
        <v>152</v>
      </c>
      <c r="BZ44" s="430" t="s">
        <v>152</v>
      </c>
      <c r="CA44" s="426"/>
      <c r="CB44" s="555">
        <v>0</v>
      </c>
      <c r="CC44" s="555">
        <v>0</v>
      </c>
      <c r="CD44" s="555">
        <v>0</v>
      </c>
      <c r="CE44" s="555">
        <v>0</v>
      </c>
      <c r="CF44" s="555">
        <v>0</v>
      </c>
      <c r="CG44" s="555" t="s">
        <v>152</v>
      </c>
      <c r="CH44" s="555">
        <v>0</v>
      </c>
      <c r="CI44" s="410"/>
      <c r="CJ44" s="410"/>
      <c r="CK44" s="410"/>
      <c r="CL44" s="410"/>
      <c r="CM44" s="410"/>
      <c r="CN44" s="410"/>
      <c r="CO44" s="410"/>
      <c r="CP44" s="410"/>
      <c r="CQ44" s="410"/>
      <c r="CR44" s="410"/>
      <c r="CS44" s="410"/>
      <c r="CT44" s="410"/>
      <c r="CU44" s="410"/>
      <c r="CV44" s="410"/>
      <c r="CW44" s="410"/>
      <c r="CX44" s="410"/>
      <c r="CY44" s="410"/>
      <c r="CZ44" s="410"/>
      <c r="DA44" s="410"/>
      <c r="DB44" s="410"/>
      <c r="DC44" s="422"/>
      <c r="DD44" s="422"/>
    </row>
    <row r="45" spans="1:108" x14ac:dyDescent="0.25">
      <c r="A45" s="432" t="s">
        <v>79</v>
      </c>
      <c r="B45" s="519">
        <v>0</v>
      </c>
      <c r="C45" s="481"/>
      <c r="D45" s="482"/>
      <c r="E45" s="482"/>
      <c r="F45" s="482"/>
      <c r="G45" s="483"/>
      <c r="H45" s="483"/>
      <c r="I45" s="481"/>
      <c r="J45" s="478"/>
      <c r="K45" s="481"/>
      <c r="L45" s="478"/>
      <c r="M45" s="507">
        <v>0</v>
      </c>
      <c r="N45" s="481"/>
      <c r="O45" s="482"/>
      <c r="P45" s="478"/>
      <c r="Q45" s="521">
        <v>0</v>
      </c>
      <c r="R45" s="481"/>
      <c r="S45" s="482"/>
      <c r="T45" s="478"/>
      <c r="U45" s="481"/>
      <c r="V45" s="515"/>
      <c r="W45" s="481"/>
      <c r="X45" s="478"/>
      <c r="Y45" s="515"/>
      <c r="Z45" s="529"/>
      <c r="AA45" s="478"/>
      <c r="AB45" s="529"/>
      <c r="AC45" s="478"/>
      <c r="AD45" s="530"/>
      <c r="AE45" s="475"/>
      <c r="AF45" s="475"/>
      <c r="AG45" s="530"/>
      <c r="AH45" s="475"/>
      <c r="AI45" s="475"/>
      <c r="AJ45" s="537"/>
      <c r="AK45" s="524"/>
      <c r="AL45" s="520"/>
      <c r="AM45" s="538"/>
      <c r="AN45" s="494"/>
      <c r="AO45" s="537"/>
      <c r="AP45" s="541"/>
      <c r="AQ45" s="542"/>
      <c r="AR45" s="547" t="s">
        <v>151</v>
      </c>
      <c r="AS45" s="408"/>
      <c r="AT45" s="408"/>
      <c r="AU45" s="408"/>
      <c r="AV45" s="408"/>
      <c r="AW45" s="410"/>
      <c r="AX45" s="410"/>
      <c r="AY45" s="410"/>
      <c r="AZ45" s="410"/>
      <c r="BA45" s="410"/>
      <c r="BB45" s="410"/>
      <c r="BC45" s="410"/>
      <c r="BD45" s="410"/>
      <c r="BE45" s="410"/>
      <c r="BF45" s="410"/>
      <c r="BG45" s="410"/>
      <c r="BH45" s="410"/>
      <c r="BI45" s="410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552" t="s">
        <v>152</v>
      </c>
      <c r="BU45" s="552" t="s">
        <v>152</v>
      </c>
      <c r="BV45" s="552" t="s">
        <v>152</v>
      </c>
      <c r="BW45" s="552" t="s">
        <v>152</v>
      </c>
      <c r="BX45" s="552" t="s">
        <v>152</v>
      </c>
      <c r="BY45" s="552" t="s">
        <v>152</v>
      </c>
      <c r="BZ45" s="430" t="s">
        <v>152</v>
      </c>
      <c r="CA45" s="426"/>
      <c r="CB45" s="555">
        <v>0</v>
      </c>
      <c r="CC45" s="555">
        <v>0</v>
      </c>
      <c r="CD45" s="555">
        <v>0</v>
      </c>
      <c r="CE45" s="555">
        <v>0</v>
      </c>
      <c r="CF45" s="555">
        <v>0</v>
      </c>
      <c r="CG45" s="555" t="s">
        <v>152</v>
      </c>
      <c r="CH45" s="555">
        <v>0</v>
      </c>
      <c r="CI45" s="410"/>
      <c r="CJ45" s="410"/>
      <c r="CK45" s="410"/>
      <c r="CL45" s="410"/>
      <c r="CM45" s="410"/>
      <c r="CN45" s="410"/>
      <c r="CO45" s="410"/>
      <c r="CP45" s="410"/>
      <c r="CQ45" s="410"/>
      <c r="CR45" s="410"/>
      <c r="CS45" s="410"/>
      <c r="CT45" s="410"/>
      <c r="CU45" s="410"/>
      <c r="CV45" s="410"/>
      <c r="CW45" s="410"/>
      <c r="CX45" s="410"/>
      <c r="CY45" s="410"/>
      <c r="CZ45" s="410"/>
      <c r="DA45" s="410"/>
      <c r="DB45" s="410"/>
      <c r="DC45" s="422"/>
      <c r="DD45" s="422"/>
    </row>
    <row r="46" spans="1:108" x14ac:dyDescent="0.25">
      <c r="A46" s="432" t="s">
        <v>80</v>
      </c>
      <c r="B46" s="519">
        <v>0</v>
      </c>
      <c r="C46" s="481"/>
      <c r="D46" s="482"/>
      <c r="E46" s="482"/>
      <c r="F46" s="482"/>
      <c r="G46" s="483"/>
      <c r="H46" s="483"/>
      <c r="I46" s="481"/>
      <c r="J46" s="478"/>
      <c r="K46" s="481"/>
      <c r="L46" s="478"/>
      <c r="M46" s="507">
        <v>0</v>
      </c>
      <c r="N46" s="481"/>
      <c r="O46" s="482"/>
      <c r="P46" s="478"/>
      <c r="Q46" s="521">
        <v>0</v>
      </c>
      <c r="R46" s="481"/>
      <c r="S46" s="482"/>
      <c r="T46" s="478"/>
      <c r="U46" s="489"/>
      <c r="V46" s="531"/>
      <c r="W46" s="481"/>
      <c r="X46" s="478"/>
      <c r="Y46" s="515"/>
      <c r="Z46" s="529"/>
      <c r="AA46" s="478"/>
      <c r="AB46" s="529"/>
      <c r="AC46" s="478"/>
      <c r="AD46" s="530"/>
      <c r="AE46" s="475"/>
      <c r="AF46" s="475"/>
      <c r="AG46" s="530"/>
      <c r="AH46" s="475"/>
      <c r="AI46" s="475"/>
      <c r="AJ46" s="537"/>
      <c r="AK46" s="524"/>
      <c r="AL46" s="520"/>
      <c r="AM46" s="538"/>
      <c r="AN46" s="494"/>
      <c r="AO46" s="537"/>
      <c r="AP46" s="541"/>
      <c r="AQ46" s="542"/>
      <c r="AR46" s="547" t="s">
        <v>151</v>
      </c>
      <c r="AS46" s="408"/>
      <c r="AT46" s="408"/>
      <c r="AU46" s="408"/>
      <c r="AV46" s="408"/>
      <c r="AW46" s="410"/>
      <c r="AX46" s="410"/>
      <c r="AY46" s="410"/>
      <c r="AZ46" s="410"/>
      <c r="BA46" s="410"/>
      <c r="BB46" s="410"/>
      <c r="BC46" s="410"/>
      <c r="BD46" s="410"/>
      <c r="BE46" s="410"/>
      <c r="BF46" s="410"/>
      <c r="BG46" s="410"/>
      <c r="BH46" s="410"/>
      <c r="BI46" s="410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552" t="s">
        <v>152</v>
      </c>
      <c r="BU46" s="552" t="s">
        <v>152</v>
      </c>
      <c r="BV46" s="552" t="s">
        <v>152</v>
      </c>
      <c r="BW46" s="552" t="s">
        <v>152</v>
      </c>
      <c r="BX46" s="552" t="s">
        <v>152</v>
      </c>
      <c r="BY46" s="552" t="s">
        <v>152</v>
      </c>
      <c r="BZ46" s="426"/>
      <c r="CA46" s="426"/>
      <c r="CB46" s="555">
        <v>0</v>
      </c>
      <c r="CC46" s="555">
        <v>0</v>
      </c>
      <c r="CD46" s="555">
        <v>0</v>
      </c>
      <c r="CE46" s="555">
        <v>0</v>
      </c>
      <c r="CF46" s="555">
        <v>0</v>
      </c>
      <c r="CG46" s="555" t="s">
        <v>152</v>
      </c>
      <c r="CH46" s="429"/>
      <c r="CI46" s="410"/>
      <c r="CJ46" s="410"/>
      <c r="CK46" s="410"/>
      <c r="CL46" s="410"/>
      <c r="CM46" s="410"/>
      <c r="CN46" s="410"/>
      <c r="CO46" s="410"/>
      <c r="CP46" s="410"/>
      <c r="CQ46" s="410"/>
      <c r="CR46" s="410"/>
      <c r="CS46" s="410"/>
      <c r="CT46" s="410"/>
      <c r="CU46" s="410"/>
      <c r="CV46" s="410"/>
      <c r="CW46" s="410"/>
      <c r="CX46" s="410"/>
      <c r="CY46" s="410"/>
      <c r="CZ46" s="410"/>
      <c r="DA46" s="410"/>
      <c r="DB46" s="410"/>
      <c r="DC46" s="422"/>
      <c r="DD46" s="422"/>
    </row>
    <row r="47" spans="1:108" x14ac:dyDescent="0.25">
      <c r="A47" s="432" t="s">
        <v>81</v>
      </c>
      <c r="B47" s="519">
        <v>0</v>
      </c>
      <c r="C47" s="481"/>
      <c r="D47" s="482"/>
      <c r="E47" s="482"/>
      <c r="F47" s="482"/>
      <c r="G47" s="483"/>
      <c r="H47" s="483"/>
      <c r="I47" s="481"/>
      <c r="J47" s="478"/>
      <c r="K47" s="489"/>
      <c r="L47" s="478"/>
      <c r="M47" s="507">
        <v>0</v>
      </c>
      <c r="N47" s="481"/>
      <c r="O47" s="482"/>
      <c r="P47" s="478"/>
      <c r="Q47" s="521">
        <v>0</v>
      </c>
      <c r="R47" s="481"/>
      <c r="S47" s="482"/>
      <c r="T47" s="478"/>
      <c r="U47" s="481"/>
      <c r="V47" s="515"/>
      <c r="W47" s="481"/>
      <c r="X47" s="478"/>
      <c r="Y47" s="515"/>
      <c r="Z47" s="529"/>
      <c r="AA47" s="478"/>
      <c r="AB47" s="529"/>
      <c r="AC47" s="478"/>
      <c r="AD47" s="530"/>
      <c r="AE47" s="475"/>
      <c r="AF47" s="475"/>
      <c r="AG47" s="530"/>
      <c r="AH47" s="475"/>
      <c r="AI47" s="475"/>
      <c r="AJ47" s="537"/>
      <c r="AK47" s="524"/>
      <c r="AL47" s="520"/>
      <c r="AM47" s="538"/>
      <c r="AN47" s="494"/>
      <c r="AO47" s="537"/>
      <c r="AP47" s="541"/>
      <c r="AQ47" s="542"/>
      <c r="AR47" s="547" t="s">
        <v>151</v>
      </c>
      <c r="AS47" s="408"/>
      <c r="AT47" s="408"/>
      <c r="AU47" s="408"/>
      <c r="AV47" s="408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0"/>
      <c r="BI47" s="410"/>
      <c r="BJ47" s="408"/>
      <c r="BK47" s="408"/>
      <c r="BL47" s="408"/>
      <c r="BM47" s="408"/>
      <c r="BN47" s="408"/>
      <c r="BO47" s="408"/>
      <c r="BP47" s="408"/>
      <c r="BQ47" s="408"/>
      <c r="BR47" s="408"/>
      <c r="BS47" s="408"/>
      <c r="BT47" s="552" t="s">
        <v>152</v>
      </c>
      <c r="BU47" s="552" t="s">
        <v>152</v>
      </c>
      <c r="BV47" s="552" t="s">
        <v>152</v>
      </c>
      <c r="BW47" s="552" t="s">
        <v>152</v>
      </c>
      <c r="BX47" s="552" t="s">
        <v>152</v>
      </c>
      <c r="BY47" s="552" t="s">
        <v>152</v>
      </c>
      <c r="BZ47" s="430" t="s">
        <v>152</v>
      </c>
      <c r="CA47" s="426"/>
      <c r="CB47" s="555">
        <v>0</v>
      </c>
      <c r="CC47" s="555">
        <v>0</v>
      </c>
      <c r="CD47" s="555">
        <v>0</v>
      </c>
      <c r="CE47" s="555">
        <v>0</v>
      </c>
      <c r="CF47" s="555">
        <v>0</v>
      </c>
      <c r="CG47" s="555" t="s">
        <v>152</v>
      </c>
      <c r="CH47" s="555">
        <v>0</v>
      </c>
      <c r="CI47" s="410"/>
      <c r="CJ47" s="410"/>
      <c r="CK47" s="410"/>
      <c r="CL47" s="410"/>
      <c r="CM47" s="410"/>
      <c r="CN47" s="410"/>
      <c r="CO47" s="410"/>
      <c r="CP47" s="410"/>
      <c r="CQ47" s="410"/>
      <c r="CR47" s="410"/>
      <c r="CS47" s="410"/>
      <c r="CT47" s="410"/>
      <c r="CU47" s="410"/>
      <c r="CV47" s="410"/>
      <c r="CW47" s="410"/>
      <c r="CX47" s="410"/>
      <c r="CY47" s="410"/>
      <c r="CZ47" s="410"/>
      <c r="DA47" s="410"/>
      <c r="DB47" s="410"/>
      <c r="DC47" s="422"/>
      <c r="DD47" s="422"/>
    </row>
    <row r="48" spans="1:108" ht="43.5" x14ac:dyDescent="0.25">
      <c r="A48" s="452" t="s">
        <v>82</v>
      </c>
      <c r="B48" s="519">
        <v>0</v>
      </c>
      <c r="C48" s="481"/>
      <c r="D48" s="482"/>
      <c r="E48" s="482"/>
      <c r="F48" s="482"/>
      <c r="G48" s="483"/>
      <c r="H48" s="483"/>
      <c r="I48" s="481"/>
      <c r="J48" s="478"/>
      <c r="K48" s="481"/>
      <c r="L48" s="478"/>
      <c r="M48" s="507">
        <v>0</v>
      </c>
      <c r="N48" s="481"/>
      <c r="O48" s="482"/>
      <c r="P48" s="478"/>
      <c r="Q48" s="521">
        <v>0</v>
      </c>
      <c r="R48" s="481"/>
      <c r="S48" s="482"/>
      <c r="T48" s="478"/>
      <c r="U48" s="481"/>
      <c r="V48" s="515"/>
      <c r="W48" s="481"/>
      <c r="X48" s="478"/>
      <c r="Y48" s="515"/>
      <c r="Z48" s="529"/>
      <c r="AA48" s="478"/>
      <c r="AB48" s="529"/>
      <c r="AC48" s="478"/>
      <c r="AD48" s="530"/>
      <c r="AE48" s="475"/>
      <c r="AF48" s="475"/>
      <c r="AG48" s="530"/>
      <c r="AH48" s="475"/>
      <c r="AI48" s="475"/>
      <c r="AJ48" s="537"/>
      <c r="AK48" s="524"/>
      <c r="AL48" s="520"/>
      <c r="AM48" s="538"/>
      <c r="AN48" s="494"/>
      <c r="AO48" s="537"/>
      <c r="AP48" s="541"/>
      <c r="AQ48" s="542"/>
      <c r="AR48" s="547" t="s">
        <v>151</v>
      </c>
      <c r="AS48" s="408"/>
      <c r="AT48" s="408"/>
      <c r="AU48" s="408"/>
      <c r="AV48" s="408"/>
      <c r="AW48" s="410"/>
      <c r="AX48" s="410"/>
      <c r="AY48" s="410"/>
      <c r="AZ48" s="410"/>
      <c r="BA48" s="410"/>
      <c r="BB48" s="410"/>
      <c r="BC48" s="410"/>
      <c r="BD48" s="410"/>
      <c r="BE48" s="410"/>
      <c r="BF48" s="410"/>
      <c r="BG48" s="410"/>
      <c r="BH48" s="410"/>
      <c r="BI48" s="410"/>
      <c r="BJ48" s="408"/>
      <c r="BK48" s="408"/>
      <c r="BL48" s="408"/>
      <c r="BM48" s="408"/>
      <c r="BN48" s="408"/>
      <c r="BO48" s="408"/>
      <c r="BP48" s="408"/>
      <c r="BQ48" s="408"/>
      <c r="BR48" s="408"/>
      <c r="BS48" s="408"/>
      <c r="BT48" s="552" t="s">
        <v>152</v>
      </c>
      <c r="BU48" s="552" t="s">
        <v>152</v>
      </c>
      <c r="BV48" s="552" t="s">
        <v>152</v>
      </c>
      <c r="BW48" s="552" t="s">
        <v>152</v>
      </c>
      <c r="BX48" s="552" t="s">
        <v>152</v>
      </c>
      <c r="BY48" s="552" t="s">
        <v>152</v>
      </c>
      <c r="BZ48" s="430" t="s">
        <v>152</v>
      </c>
      <c r="CA48" s="426"/>
      <c r="CB48" s="555">
        <v>0</v>
      </c>
      <c r="CC48" s="555">
        <v>0</v>
      </c>
      <c r="CD48" s="555">
        <v>0</v>
      </c>
      <c r="CE48" s="555">
        <v>0</v>
      </c>
      <c r="CF48" s="555">
        <v>0</v>
      </c>
      <c r="CG48" s="555" t="s">
        <v>152</v>
      </c>
      <c r="CH48" s="555">
        <v>0</v>
      </c>
      <c r="CI48" s="410"/>
      <c r="CJ48" s="410"/>
      <c r="CK48" s="410"/>
      <c r="CL48" s="410"/>
      <c r="CM48" s="410"/>
      <c r="CN48" s="410"/>
      <c r="CO48" s="410"/>
      <c r="CP48" s="410"/>
      <c r="CQ48" s="410"/>
      <c r="CR48" s="410"/>
      <c r="CS48" s="410"/>
      <c r="CT48" s="410"/>
      <c r="CU48" s="410"/>
      <c r="CV48" s="410"/>
      <c r="CW48" s="410"/>
      <c r="CX48" s="410"/>
      <c r="CY48" s="410"/>
      <c r="CZ48" s="410"/>
      <c r="DA48" s="410"/>
      <c r="DB48" s="410"/>
      <c r="DC48" s="422"/>
      <c r="DD48" s="422"/>
    </row>
    <row r="49" spans="1:108" ht="43.5" x14ac:dyDescent="0.25">
      <c r="A49" s="452" t="s">
        <v>83</v>
      </c>
      <c r="B49" s="519">
        <v>0</v>
      </c>
      <c r="C49" s="481"/>
      <c r="D49" s="482"/>
      <c r="E49" s="482"/>
      <c r="F49" s="482"/>
      <c r="G49" s="483"/>
      <c r="H49" s="483"/>
      <c r="I49" s="481"/>
      <c r="J49" s="478"/>
      <c r="K49" s="489"/>
      <c r="L49" s="478"/>
      <c r="M49" s="507">
        <v>0</v>
      </c>
      <c r="N49" s="481"/>
      <c r="O49" s="482"/>
      <c r="P49" s="478"/>
      <c r="Q49" s="521">
        <v>0</v>
      </c>
      <c r="R49" s="481"/>
      <c r="S49" s="482"/>
      <c r="T49" s="478"/>
      <c r="U49" s="481"/>
      <c r="V49" s="515"/>
      <c r="W49" s="481"/>
      <c r="X49" s="478"/>
      <c r="Y49" s="515"/>
      <c r="Z49" s="529"/>
      <c r="AA49" s="478"/>
      <c r="AB49" s="529"/>
      <c r="AC49" s="478"/>
      <c r="AD49" s="530"/>
      <c r="AE49" s="475"/>
      <c r="AF49" s="475"/>
      <c r="AG49" s="530"/>
      <c r="AH49" s="475"/>
      <c r="AI49" s="475"/>
      <c r="AJ49" s="537"/>
      <c r="AK49" s="524"/>
      <c r="AL49" s="520"/>
      <c r="AM49" s="538"/>
      <c r="AN49" s="494"/>
      <c r="AO49" s="537"/>
      <c r="AP49" s="541"/>
      <c r="AQ49" s="542"/>
      <c r="AR49" s="547" t="s">
        <v>151</v>
      </c>
      <c r="AS49" s="408"/>
      <c r="AT49" s="408"/>
      <c r="AU49" s="408"/>
      <c r="AV49" s="408"/>
      <c r="AW49" s="410"/>
      <c r="AX49" s="410"/>
      <c r="AY49" s="410"/>
      <c r="AZ49" s="410"/>
      <c r="BA49" s="410"/>
      <c r="BB49" s="410"/>
      <c r="BC49" s="410"/>
      <c r="BD49" s="410"/>
      <c r="BE49" s="410"/>
      <c r="BF49" s="410"/>
      <c r="BG49" s="410"/>
      <c r="BH49" s="410"/>
      <c r="BI49" s="410"/>
      <c r="BJ49" s="408"/>
      <c r="BK49" s="408"/>
      <c r="BL49" s="408"/>
      <c r="BM49" s="408"/>
      <c r="BN49" s="408"/>
      <c r="BO49" s="408"/>
      <c r="BP49" s="408"/>
      <c r="BQ49" s="408"/>
      <c r="BR49" s="408"/>
      <c r="BS49" s="408"/>
      <c r="BT49" s="552" t="s">
        <v>152</v>
      </c>
      <c r="BU49" s="552" t="s">
        <v>152</v>
      </c>
      <c r="BV49" s="552" t="s">
        <v>152</v>
      </c>
      <c r="BW49" s="552" t="s">
        <v>152</v>
      </c>
      <c r="BX49" s="552" t="s">
        <v>152</v>
      </c>
      <c r="BY49" s="552" t="s">
        <v>152</v>
      </c>
      <c r="BZ49" s="430" t="s">
        <v>152</v>
      </c>
      <c r="CA49" s="426"/>
      <c r="CB49" s="555">
        <v>0</v>
      </c>
      <c r="CC49" s="555">
        <v>0</v>
      </c>
      <c r="CD49" s="555">
        <v>0</v>
      </c>
      <c r="CE49" s="555">
        <v>0</v>
      </c>
      <c r="CF49" s="555">
        <v>0</v>
      </c>
      <c r="CG49" s="555" t="s">
        <v>152</v>
      </c>
      <c r="CH49" s="555">
        <v>0</v>
      </c>
      <c r="CI49" s="410"/>
      <c r="CJ49" s="410"/>
      <c r="CK49" s="410"/>
      <c r="CL49" s="410"/>
      <c r="CM49" s="410"/>
      <c r="CN49" s="410"/>
      <c r="CO49" s="410"/>
      <c r="CP49" s="410"/>
      <c r="CQ49" s="410"/>
      <c r="CR49" s="410"/>
      <c r="CS49" s="410"/>
      <c r="CT49" s="410"/>
      <c r="CU49" s="410"/>
      <c r="CV49" s="410"/>
      <c r="CW49" s="410"/>
      <c r="CX49" s="410"/>
      <c r="CY49" s="410"/>
      <c r="CZ49" s="410"/>
      <c r="DA49" s="410"/>
      <c r="DB49" s="410"/>
      <c r="DC49" s="422"/>
      <c r="DD49" s="422"/>
    </row>
    <row r="50" spans="1:108" x14ac:dyDescent="0.25">
      <c r="A50" s="432" t="s">
        <v>84</v>
      </c>
      <c r="B50" s="519">
        <v>0</v>
      </c>
      <c r="C50" s="481"/>
      <c r="D50" s="482"/>
      <c r="E50" s="482"/>
      <c r="F50" s="482"/>
      <c r="G50" s="483"/>
      <c r="H50" s="483"/>
      <c r="I50" s="481"/>
      <c r="J50" s="478"/>
      <c r="K50" s="481"/>
      <c r="L50" s="478"/>
      <c r="M50" s="507">
        <v>0</v>
      </c>
      <c r="N50" s="481"/>
      <c r="O50" s="482"/>
      <c r="P50" s="478"/>
      <c r="Q50" s="521">
        <v>0</v>
      </c>
      <c r="R50" s="481"/>
      <c r="S50" s="482"/>
      <c r="T50" s="478"/>
      <c r="U50" s="481"/>
      <c r="V50" s="515"/>
      <c r="W50" s="481"/>
      <c r="X50" s="478"/>
      <c r="Y50" s="515"/>
      <c r="Z50" s="529"/>
      <c r="AA50" s="478"/>
      <c r="AB50" s="529"/>
      <c r="AC50" s="478"/>
      <c r="AD50" s="530"/>
      <c r="AE50" s="475"/>
      <c r="AF50" s="475"/>
      <c r="AG50" s="530"/>
      <c r="AH50" s="475"/>
      <c r="AI50" s="475"/>
      <c r="AJ50" s="537"/>
      <c r="AK50" s="524"/>
      <c r="AL50" s="520"/>
      <c r="AM50" s="538"/>
      <c r="AN50" s="494"/>
      <c r="AO50" s="537"/>
      <c r="AP50" s="541"/>
      <c r="AQ50" s="542"/>
      <c r="AR50" s="547" t="s">
        <v>151</v>
      </c>
      <c r="AS50" s="408"/>
      <c r="AT50" s="408"/>
      <c r="AU50" s="408"/>
      <c r="AV50" s="408"/>
      <c r="AW50" s="410"/>
      <c r="AX50" s="410"/>
      <c r="AY50" s="410"/>
      <c r="AZ50" s="410"/>
      <c r="BA50" s="410"/>
      <c r="BB50" s="410"/>
      <c r="BC50" s="410"/>
      <c r="BD50" s="410"/>
      <c r="BE50" s="410"/>
      <c r="BF50" s="410"/>
      <c r="BG50" s="410"/>
      <c r="BH50" s="410"/>
      <c r="BI50" s="410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552" t="s">
        <v>152</v>
      </c>
      <c r="BU50" s="552" t="s">
        <v>152</v>
      </c>
      <c r="BV50" s="552" t="s">
        <v>152</v>
      </c>
      <c r="BW50" s="552" t="s">
        <v>152</v>
      </c>
      <c r="BX50" s="552" t="s">
        <v>152</v>
      </c>
      <c r="BY50" s="552" t="s">
        <v>152</v>
      </c>
      <c r="BZ50" s="430" t="s">
        <v>152</v>
      </c>
      <c r="CA50" s="430" t="s">
        <v>152</v>
      </c>
      <c r="CB50" s="555">
        <v>0</v>
      </c>
      <c r="CC50" s="555">
        <v>0</v>
      </c>
      <c r="CD50" s="555">
        <v>0</v>
      </c>
      <c r="CE50" s="555">
        <v>0</v>
      </c>
      <c r="CF50" s="555">
        <v>0</v>
      </c>
      <c r="CG50" s="555" t="s">
        <v>152</v>
      </c>
      <c r="CH50" s="555">
        <v>0</v>
      </c>
      <c r="CI50" s="555">
        <v>0</v>
      </c>
      <c r="CJ50" s="410"/>
      <c r="CK50" s="410"/>
      <c r="CL50" s="410"/>
      <c r="CM50" s="410"/>
      <c r="CN50" s="410"/>
      <c r="CO50" s="410"/>
      <c r="CP50" s="410"/>
      <c r="CQ50" s="410"/>
      <c r="CR50" s="410"/>
      <c r="CS50" s="410"/>
      <c r="CT50" s="410"/>
      <c r="CU50" s="410"/>
      <c r="CV50" s="410"/>
      <c r="CW50" s="410"/>
      <c r="CX50" s="410"/>
      <c r="CY50" s="410"/>
      <c r="CZ50" s="410"/>
      <c r="DA50" s="410"/>
      <c r="DB50" s="410"/>
      <c r="DC50" s="422"/>
      <c r="DD50" s="422"/>
    </row>
    <row r="51" spans="1:108" x14ac:dyDescent="0.25">
      <c r="A51" s="432" t="s">
        <v>85</v>
      </c>
      <c r="B51" s="519">
        <v>0</v>
      </c>
      <c r="C51" s="481"/>
      <c r="D51" s="482"/>
      <c r="E51" s="482"/>
      <c r="F51" s="482"/>
      <c r="G51" s="483"/>
      <c r="H51" s="483"/>
      <c r="I51" s="481"/>
      <c r="J51" s="478"/>
      <c r="K51" s="481"/>
      <c r="L51" s="478"/>
      <c r="M51" s="507">
        <v>0</v>
      </c>
      <c r="N51" s="481"/>
      <c r="O51" s="482"/>
      <c r="P51" s="478"/>
      <c r="Q51" s="521">
        <v>0</v>
      </c>
      <c r="R51" s="481"/>
      <c r="S51" s="482"/>
      <c r="T51" s="478"/>
      <c r="U51" s="481"/>
      <c r="V51" s="515"/>
      <c r="W51" s="481"/>
      <c r="X51" s="478"/>
      <c r="Y51" s="515"/>
      <c r="Z51" s="529"/>
      <c r="AA51" s="478"/>
      <c r="AB51" s="529"/>
      <c r="AC51" s="478"/>
      <c r="AD51" s="530"/>
      <c r="AE51" s="475"/>
      <c r="AF51" s="475"/>
      <c r="AG51" s="530"/>
      <c r="AH51" s="475"/>
      <c r="AI51" s="475"/>
      <c r="AJ51" s="537"/>
      <c r="AK51" s="524"/>
      <c r="AL51" s="520"/>
      <c r="AM51" s="538"/>
      <c r="AN51" s="494"/>
      <c r="AO51" s="537"/>
      <c r="AP51" s="541"/>
      <c r="AQ51" s="542"/>
      <c r="AR51" s="547" t="s">
        <v>151</v>
      </c>
      <c r="AS51" s="408"/>
      <c r="AT51" s="408"/>
      <c r="AU51" s="408"/>
      <c r="AV51" s="408"/>
      <c r="AW51" s="410"/>
      <c r="AX51" s="410"/>
      <c r="AY51" s="410"/>
      <c r="AZ51" s="410"/>
      <c r="BA51" s="410"/>
      <c r="BB51" s="410"/>
      <c r="BC51" s="410"/>
      <c r="BD51" s="410"/>
      <c r="BE51" s="410"/>
      <c r="BF51" s="410"/>
      <c r="BG51" s="410"/>
      <c r="BH51" s="410"/>
      <c r="BI51" s="410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552" t="s">
        <v>152</v>
      </c>
      <c r="BU51" s="552" t="s">
        <v>152</v>
      </c>
      <c r="BV51" s="552" t="s">
        <v>152</v>
      </c>
      <c r="BW51" s="552" t="s">
        <v>152</v>
      </c>
      <c r="BX51" s="552" t="s">
        <v>152</v>
      </c>
      <c r="BY51" s="552" t="s">
        <v>152</v>
      </c>
      <c r="BZ51" s="430" t="s">
        <v>152</v>
      </c>
      <c r="CA51" s="430" t="s">
        <v>152</v>
      </c>
      <c r="CB51" s="555">
        <v>0</v>
      </c>
      <c r="CC51" s="555">
        <v>0</v>
      </c>
      <c r="CD51" s="555">
        <v>0</v>
      </c>
      <c r="CE51" s="555">
        <v>0</v>
      </c>
      <c r="CF51" s="555">
        <v>0</v>
      </c>
      <c r="CG51" s="555" t="s">
        <v>152</v>
      </c>
      <c r="CH51" s="555">
        <v>0</v>
      </c>
      <c r="CI51" s="555">
        <v>0</v>
      </c>
      <c r="CJ51" s="410"/>
      <c r="CK51" s="410"/>
      <c r="CL51" s="410"/>
      <c r="CM51" s="410"/>
      <c r="CN51" s="410"/>
      <c r="CO51" s="410"/>
      <c r="CP51" s="410"/>
      <c r="CQ51" s="410"/>
      <c r="CR51" s="410"/>
      <c r="CS51" s="410"/>
      <c r="CT51" s="410"/>
      <c r="CU51" s="410"/>
      <c r="CV51" s="410"/>
      <c r="CW51" s="410"/>
      <c r="CX51" s="410"/>
      <c r="CY51" s="410"/>
      <c r="CZ51" s="410"/>
      <c r="DA51" s="410"/>
      <c r="DB51" s="410"/>
      <c r="DC51" s="422"/>
      <c r="DD51" s="422"/>
    </row>
    <row r="52" spans="1:108" x14ac:dyDescent="0.25">
      <c r="A52" s="432" t="s">
        <v>86</v>
      </c>
      <c r="B52" s="519">
        <v>0</v>
      </c>
      <c r="C52" s="481"/>
      <c r="D52" s="482"/>
      <c r="E52" s="482"/>
      <c r="F52" s="482"/>
      <c r="G52" s="483"/>
      <c r="H52" s="483"/>
      <c r="I52" s="481"/>
      <c r="J52" s="478"/>
      <c r="K52" s="481"/>
      <c r="L52" s="478"/>
      <c r="M52" s="507">
        <v>0</v>
      </c>
      <c r="N52" s="481"/>
      <c r="O52" s="482"/>
      <c r="P52" s="478"/>
      <c r="Q52" s="521">
        <v>0</v>
      </c>
      <c r="R52" s="481"/>
      <c r="S52" s="482"/>
      <c r="T52" s="478"/>
      <c r="U52" s="481"/>
      <c r="V52" s="515"/>
      <c r="W52" s="481"/>
      <c r="X52" s="478"/>
      <c r="Y52" s="515"/>
      <c r="Z52" s="529"/>
      <c r="AA52" s="478"/>
      <c r="AB52" s="529"/>
      <c r="AC52" s="478"/>
      <c r="AD52" s="530"/>
      <c r="AE52" s="475"/>
      <c r="AF52" s="475"/>
      <c r="AG52" s="530"/>
      <c r="AH52" s="475"/>
      <c r="AI52" s="475"/>
      <c r="AJ52" s="537"/>
      <c r="AK52" s="524"/>
      <c r="AL52" s="520"/>
      <c r="AM52" s="538"/>
      <c r="AN52" s="494"/>
      <c r="AO52" s="537"/>
      <c r="AP52" s="541"/>
      <c r="AQ52" s="542"/>
      <c r="AR52" s="547" t="s">
        <v>151</v>
      </c>
      <c r="AS52" s="408"/>
      <c r="AT52" s="408"/>
      <c r="AU52" s="408"/>
      <c r="AV52" s="408"/>
      <c r="AW52" s="410"/>
      <c r="AX52" s="410"/>
      <c r="AY52" s="410"/>
      <c r="AZ52" s="410"/>
      <c r="BA52" s="410"/>
      <c r="BB52" s="410"/>
      <c r="BC52" s="410"/>
      <c r="BD52" s="410"/>
      <c r="BE52" s="410"/>
      <c r="BF52" s="410"/>
      <c r="BG52" s="410"/>
      <c r="BH52" s="410"/>
      <c r="BI52" s="410"/>
      <c r="BJ52" s="408"/>
      <c r="BK52" s="408"/>
      <c r="BL52" s="408"/>
      <c r="BM52" s="408"/>
      <c r="BN52" s="408"/>
      <c r="BO52" s="408"/>
      <c r="BP52" s="408"/>
      <c r="BQ52" s="408"/>
      <c r="BR52" s="408"/>
      <c r="BS52" s="408"/>
      <c r="BT52" s="552" t="s">
        <v>152</v>
      </c>
      <c r="BU52" s="552" t="s">
        <v>152</v>
      </c>
      <c r="BV52" s="552" t="s">
        <v>152</v>
      </c>
      <c r="BW52" s="552" t="s">
        <v>152</v>
      </c>
      <c r="BX52" s="552" t="s">
        <v>152</v>
      </c>
      <c r="BY52" s="552" t="s">
        <v>152</v>
      </c>
      <c r="BZ52" s="430" t="s">
        <v>152</v>
      </c>
      <c r="CA52" s="430" t="s">
        <v>152</v>
      </c>
      <c r="CB52" s="555">
        <v>0</v>
      </c>
      <c r="CC52" s="555">
        <v>0</v>
      </c>
      <c r="CD52" s="555">
        <v>0</v>
      </c>
      <c r="CE52" s="555">
        <v>0</v>
      </c>
      <c r="CF52" s="555">
        <v>0</v>
      </c>
      <c r="CG52" s="555" t="s">
        <v>152</v>
      </c>
      <c r="CH52" s="555">
        <v>0</v>
      </c>
      <c r="CI52" s="555">
        <v>0</v>
      </c>
      <c r="CJ52" s="410"/>
      <c r="CK52" s="410"/>
      <c r="CL52" s="410"/>
      <c r="CM52" s="410"/>
      <c r="CN52" s="410"/>
      <c r="CO52" s="410"/>
      <c r="CP52" s="410"/>
      <c r="CQ52" s="410"/>
      <c r="CR52" s="410"/>
      <c r="CS52" s="410"/>
      <c r="CT52" s="410"/>
      <c r="CU52" s="410"/>
      <c r="CV52" s="410"/>
      <c r="CW52" s="410"/>
      <c r="CX52" s="410"/>
      <c r="CY52" s="410"/>
      <c r="CZ52" s="410"/>
      <c r="DA52" s="410"/>
      <c r="DB52" s="410"/>
      <c r="DC52" s="422"/>
      <c r="DD52" s="422"/>
    </row>
    <row r="53" spans="1:108" x14ac:dyDescent="0.25">
      <c r="A53" s="432" t="s">
        <v>87</v>
      </c>
      <c r="B53" s="519">
        <v>0</v>
      </c>
      <c r="C53" s="489"/>
      <c r="D53" s="490"/>
      <c r="E53" s="482"/>
      <c r="F53" s="482"/>
      <c r="G53" s="483"/>
      <c r="H53" s="483"/>
      <c r="I53" s="489"/>
      <c r="J53" s="478"/>
      <c r="K53" s="481"/>
      <c r="L53" s="478"/>
      <c r="M53" s="532"/>
      <c r="N53" s="489"/>
      <c r="O53" s="490"/>
      <c r="P53" s="491"/>
      <c r="Q53" s="521">
        <v>0</v>
      </c>
      <c r="R53" s="481"/>
      <c r="S53" s="482"/>
      <c r="T53" s="478"/>
      <c r="U53" s="481"/>
      <c r="V53" s="515"/>
      <c r="W53" s="489"/>
      <c r="X53" s="478"/>
      <c r="Y53" s="515"/>
      <c r="Z53" s="532"/>
      <c r="AA53" s="478"/>
      <c r="AB53" s="532"/>
      <c r="AC53" s="478"/>
      <c r="AD53" s="530"/>
      <c r="AE53" s="475"/>
      <c r="AF53" s="475"/>
      <c r="AG53" s="530"/>
      <c r="AH53" s="475"/>
      <c r="AI53" s="475"/>
      <c r="AJ53" s="537"/>
      <c r="AK53" s="524"/>
      <c r="AL53" s="520"/>
      <c r="AM53" s="538"/>
      <c r="AN53" s="494"/>
      <c r="AO53" s="537"/>
      <c r="AP53" s="532"/>
      <c r="AQ53" s="542"/>
      <c r="AR53" s="547" t="s">
        <v>151</v>
      </c>
      <c r="AS53" s="408"/>
      <c r="AT53" s="408"/>
      <c r="AU53" s="408"/>
      <c r="AV53" s="408"/>
      <c r="AW53" s="410"/>
      <c r="AX53" s="410"/>
      <c r="AY53" s="410"/>
      <c r="AZ53" s="410"/>
      <c r="BA53" s="410"/>
      <c r="BB53" s="410"/>
      <c r="BC53" s="410"/>
      <c r="BD53" s="410"/>
      <c r="BE53" s="410"/>
      <c r="BF53" s="410"/>
      <c r="BG53" s="410"/>
      <c r="BH53" s="410"/>
      <c r="BI53" s="410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552" t="s">
        <v>152</v>
      </c>
      <c r="BU53" s="552" t="s">
        <v>152</v>
      </c>
      <c r="BV53" s="552" t="s">
        <v>152</v>
      </c>
      <c r="BW53" s="552" t="s">
        <v>152</v>
      </c>
      <c r="BX53" s="552" t="s">
        <v>152</v>
      </c>
      <c r="BY53" s="552" t="s">
        <v>152</v>
      </c>
      <c r="BZ53" s="430" t="s">
        <v>152</v>
      </c>
      <c r="CA53" s="426"/>
      <c r="CB53" s="555">
        <v>0</v>
      </c>
      <c r="CC53" s="555">
        <v>0</v>
      </c>
      <c r="CD53" s="555">
        <v>0</v>
      </c>
      <c r="CE53" s="555">
        <v>0</v>
      </c>
      <c r="CF53" s="555">
        <v>0</v>
      </c>
      <c r="CG53" s="555" t="s">
        <v>152</v>
      </c>
      <c r="CH53" s="555">
        <v>0</v>
      </c>
      <c r="CI53" s="410"/>
      <c r="CJ53" s="410"/>
      <c r="CK53" s="410"/>
      <c r="CL53" s="410"/>
      <c r="CM53" s="410"/>
      <c r="CN53" s="410"/>
      <c r="CO53" s="410"/>
      <c r="CP53" s="410"/>
      <c r="CQ53" s="410"/>
      <c r="CR53" s="410"/>
      <c r="CS53" s="410"/>
      <c r="CT53" s="410"/>
      <c r="CU53" s="410"/>
      <c r="CV53" s="410"/>
      <c r="CW53" s="410"/>
      <c r="CX53" s="410"/>
      <c r="CY53" s="410"/>
      <c r="CZ53" s="410"/>
      <c r="DA53" s="410"/>
      <c r="DB53" s="410"/>
      <c r="DC53" s="422"/>
      <c r="DD53" s="422"/>
    </row>
    <row r="54" spans="1:108" x14ac:dyDescent="0.25">
      <c r="A54" s="432" t="s">
        <v>88</v>
      </c>
      <c r="B54" s="519">
        <v>0</v>
      </c>
      <c r="C54" s="481"/>
      <c r="D54" s="482"/>
      <c r="E54" s="482"/>
      <c r="F54" s="482"/>
      <c r="G54" s="483"/>
      <c r="H54" s="483"/>
      <c r="I54" s="481"/>
      <c r="J54" s="478"/>
      <c r="K54" s="481"/>
      <c r="L54" s="478"/>
      <c r="M54" s="507">
        <v>0</v>
      </c>
      <c r="N54" s="481"/>
      <c r="O54" s="482"/>
      <c r="P54" s="478"/>
      <c r="Q54" s="521">
        <v>0</v>
      </c>
      <c r="R54" s="481"/>
      <c r="S54" s="482"/>
      <c r="T54" s="478"/>
      <c r="U54" s="481"/>
      <c r="V54" s="515"/>
      <c r="W54" s="481"/>
      <c r="X54" s="478"/>
      <c r="Y54" s="515"/>
      <c r="Z54" s="529"/>
      <c r="AA54" s="478"/>
      <c r="AB54" s="529"/>
      <c r="AC54" s="478"/>
      <c r="AD54" s="530"/>
      <c r="AE54" s="475"/>
      <c r="AF54" s="475"/>
      <c r="AG54" s="530"/>
      <c r="AH54" s="475"/>
      <c r="AI54" s="475"/>
      <c r="AJ54" s="537"/>
      <c r="AK54" s="524"/>
      <c r="AL54" s="520"/>
      <c r="AM54" s="538"/>
      <c r="AN54" s="494"/>
      <c r="AO54" s="537"/>
      <c r="AP54" s="541"/>
      <c r="AQ54" s="542"/>
      <c r="AR54" s="547" t="s">
        <v>151</v>
      </c>
      <c r="AS54" s="408"/>
      <c r="AT54" s="408"/>
      <c r="AU54" s="408"/>
      <c r="AV54" s="408"/>
      <c r="AW54" s="410"/>
      <c r="AX54" s="410"/>
      <c r="AY54" s="410"/>
      <c r="AZ54" s="410"/>
      <c r="BA54" s="410"/>
      <c r="BB54" s="410"/>
      <c r="BC54" s="410"/>
      <c r="BD54" s="410"/>
      <c r="BE54" s="410"/>
      <c r="BF54" s="410"/>
      <c r="BG54" s="410"/>
      <c r="BH54" s="410"/>
      <c r="BI54" s="410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552" t="s">
        <v>152</v>
      </c>
      <c r="BU54" s="552" t="s">
        <v>152</v>
      </c>
      <c r="BV54" s="552" t="s">
        <v>152</v>
      </c>
      <c r="BW54" s="552" t="s">
        <v>152</v>
      </c>
      <c r="BX54" s="552" t="s">
        <v>152</v>
      </c>
      <c r="BY54" s="552" t="s">
        <v>152</v>
      </c>
      <c r="BZ54" s="430" t="s">
        <v>152</v>
      </c>
      <c r="CA54" s="426"/>
      <c r="CB54" s="555">
        <v>0</v>
      </c>
      <c r="CC54" s="555">
        <v>0</v>
      </c>
      <c r="CD54" s="555">
        <v>0</v>
      </c>
      <c r="CE54" s="555">
        <v>0</v>
      </c>
      <c r="CF54" s="555">
        <v>0</v>
      </c>
      <c r="CG54" s="555" t="s">
        <v>152</v>
      </c>
      <c r="CH54" s="555">
        <v>0</v>
      </c>
      <c r="CI54" s="410"/>
      <c r="CJ54" s="410"/>
      <c r="CK54" s="410"/>
      <c r="CL54" s="410"/>
      <c r="CM54" s="410"/>
      <c r="CN54" s="410"/>
      <c r="CO54" s="410"/>
      <c r="CP54" s="410"/>
      <c r="CQ54" s="410"/>
      <c r="CR54" s="410"/>
      <c r="CS54" s="410"/>
      <c r="CT54" s="410"/>
      <c r="CU54" s="410"/>
      <c r="CV54" s="410"/>
      <c r="CW54" s="410"/>
      <c r="CX54" s="410"/>
      <c r="CY54" s="410"/>
      <c r="CZ54" s="410"/>
      <c r="DA54" s="410"/>
      <c r="DB54" s="410"/>
      <c r="DC54" s="422"/>
      <c r="DD54" s="422"/>
    </row>
    <row r="55" spans="1:108" x14ac:dyDescent="0.25">
      <c r="A55" s="432" t="s">
        <v>89</v>
      </c>
      <c r="B55" s="519">
        <v>0</v>
      </c>
      <c r="C55" s="481"/>
      <c r="D55" s="482"/>
      <c r="E55" s="482"/>
      <c r="F55" s="482"/>
      <c r="G55" s="483"/>
      <c r="H55" s="483"/>
      <c r="I55" s="481"/>
      <c r="J55" s="478"/>
      <c r="K55" s="481"/>
      <c r="L55" s="478"/>
      <c r="M55" s="507">
        <v>0</v>
      </c>
      <c r="N55" s="481"/>
      <c r="O55" s="482"/>
      <c r="P55" s="478"/>
      <c r="Q55" s="521">
        <v>0</v>
      </c>
      <c r="R55" s="481"/>
      <c r="S55" s="482"/>
      <c r="T55" s="478"/>
      <c r="U55" s="481"/>
      <c r="V55" s="515"/>
      <c r="W55" s="481"/>
      <c r="X55" s="478"/>
      <c r="Y55" s="515"/>
      <c r="Z55" s="529"/>
      <c r="AA55" s="478"/>
      <c r="AB55" s="529"/>
      <c r="AC55" s="478"/>
      <c r="AD55" s="530"/>
      <c r="AE55" s="475"/>
      <c r="AF55" s="475"/>
      <c r="AG55" s="530"/>
      <c r="AH55" s="475"/>
      <c r="AI55" s="475"/>
      <c r="AJ55" s="537"/>
      <c r="AK55" s="524"/>
      <c r="AL55" s="520"/>
      <c r="AM55" s="538"/>
      <c r="AN55" s="494"/>
      <c r="AO55" s="537"/>
      <c r="AP55" s="541"/>
      <c r="AQ55" s="542"/>
      <c r="AR55" s="547" t="s">
        <v>151</v>
      </c>
      <c r="AS55" s="408"/>
      <c r="AT55" s="408"/>
      <c r="AU55" s="408"/>
      <c r="AV55" s="408"/>
      <c r="AW55" s="410"/>
      <c r="AX55" s="410"/>
      <c r="AY55" s="410"/>
      <c r="AZ55" s="410"/>
      <c r="BA55" s="410"/>
      <c r="BB55" s="410"/>
      <c r="BC55" s="410"/>
      <c r="BD55" s="410"/>
      <c r="BE55" s="410"/>
      <c r="BF55" s="410"/>
      <c r="BG55" s="410"/>
      <c r="BH55" s="410"/>
      <c r="BI55" s="410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552" t="s">
        <v>152</v>
      </c>
      <c r="BU55" s="552" t="s">
        <v>152</v>
      </c>
      <c r="BV55" s="552" t="s">
        <v>152</v>
      </c>
      <c r="BW55" s="552" t="s">
        <v>152</v>
      </c>
      <c r="BX55" s="552" t="s">
        <v>152</v>
      </c>
      <c r="BY55" s="552" t="s">
        <v>152</v>
      </c>
      <c r="BZ55" s="430" t="s">
        <v>152</v>
      </c>
      <c r="CA55" s="426"/>
      <c r="CB55" s="555">
        <v>0</v>
      </c>
      <c r="CC55" s="555">
        <v>0</v>
      </c>
      <c r="CD55" s="555">
        <v>0</v>
      </c>
      <c r="CE55" s="555">
        <v>0</v>
      </c>
      <c r="CF55" s="555">
        <v>0</v>
      </c>
      <c r="CG55" s="555" t="s">
        <v>152</v>
      </c>
      <c r="CH55" s="555">
        <v>0</v>
      </c>
      <c r="CI55" s="410"/>
      <c r="CJ55" s="410"/>
      <c r="CK55" s="410"/>
      <c r="CL55" s="410"/>
      <c r="CM55" s="410"/>
      <c r="CN55" s="410"/>
      <c r="CO55" s="410"/>
      <c r="CP55" s="410"/>
      <c r="CQ55" s="410"/>
      <c r="CR55" s="410"/>
      <c r="CS55" s="410"/>
      <c r="CT55" s="410"/>
      <c r="CU55" s="410"/>
      <c r="CV55" s="410"/>
      <c r="CW55" s="410"/>
      <c r="CX55" s="410"/>
      <c r="CY55" s="410"/>
      <c r="CZ55" s="410"/>
      <c r="DA55" s="410"/>
      <c r="DB55" s="410"/>
      <c r="DC55" s="422"/>
      <c r="DD55" s="422"/>
    </row>
    <row r="56" spans="1:108" x14ac:dyDescent="0.25">
      <c r="A56" s="453" t="s">
        <v>90</v>
      </c>
      <c r="B56" s="495">
        <v>0</v>
      </c>
      <c r="C56" s="496"/>
      <c r="D56" s="497"/>
      <c r="E56" s="497"/>
      <c r="F56" s="497"/>
      <c r="G56" s="498"/>
      <c r="H56" s="498"/>
      <c r="I56" s="496"/>
      <c r="J56" s="479"/>
      <c r="K56" s="518"/>
      <c r="L56" s="510"/>
      <c r="M56" s="533">
        <v>0</v>
      </c>
      <c r="N56" s="496"/>
      <c r="O56" s="497"/>
      <c r="P56" s="479"/>
      <c r="Q56" s="522">
        <v>0</v>
      </c>
      <c r="R56" s="496"/>
      <c r="S56" s="497"/>
      <c r="T56" s="479"/>
      <c r="U56" s="496"/>
      <c r="V56" s="516"/>
      <c r="W56" s="484"/>
      <c r="X56" s="485"/>
      <c r="Y56" s="516"/>
      <c r="Z56" s="511"/>
      <c r="AA56" s="485"/>
      <c r="AB56" s="511"/>
      <c r="AC56" s="485"/>
      <c r="AD56" s="530"/>
      <c r="AE56" s="476"/>
      <c r="AF56" s="476"/>
      <c r="AG56" s="530"/>
      <c r="AH56" s="476"/>
      <c r="AI56" s="476"/>
      <c r="AJ56" s="537"/>
      <c r="AK56" s="524"/>
      <c r="AL56" s="520"/>
      <c r="AM56" s="538"/>
      <c r="AN56" s="499"/>
      <c r="AO56" s="537"/>
      <c r="AP56" s="543"/>
      <c r="AQ56" s="544"/>
      <c r="AR56" s="547" t="s">
        <v>151</v>
      </c>
      <c r="AS56" s="408"/>
      <c r="AT56" s="408"/>
      <c r="AU56" s="408"/>
      <c r="AV56" s="408"/>
      <c r="AW56" s="410"/>
      <c r="AX56" s="410"/>
      <c r="AY56" s="410"/>
      <c r="AZ56" s="410"/>
      <c r="BA56" s="410"/>
      <c r="BB56" s="410"/>
      <c r="BC56" s="410"/>
      <c r="BD56" s="410"/>
      <c r="BE56" s="410"/>
      <c r="BF56" s="410"/>
      <c r="BG56" s="410"/>
      <c r="BH56" s="410"/>
      <c r="BI56" s="410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552" t="s">
        <v>152</v>
      </c>
      <c r="BU56" s="552" t="s">
        <v>152</v>
      </c>
      <c r="BV56" s="552" t="s">
        <v>152</v>
      </c>
      <c r="BW56" s="552" t="s">
        <v>152</v>
      </c>
      <c r="BX56" s="552" t="s">
        <v>152</v>
      </c>
      <c r="BY56" s="552" t="s">
        <v>152</v>
      </c>
      <c r="BZ56" s="430" t="s">
        <v>152</v>
      </c>
      <c r="CA56" s="426"/>
      <c r="CB56" s="555">
        <v>0</v>
      </c>
      <c r="CC56" s="555">
        <v>0</v>
      </c>
      <c r="CD56" s="555">
        <v>0</v>
      </c>
      <c r="CE56" s="555">
        <v>0</v>
      </c>
      <c r="CF56" s="555">
        <v>0</v>
      </c>
      <c r="CG56" s="555" t="s">
        <v>152</v>
      </c>
      <c r="CH56" s="555">
        <v>0</v>
      </c>
      <c r="CI56" s="410"/>
      <c r="CJ56" s="410"/>
      <c r="CK56" s="410"/>
      <c r="CL56" s="410"/>
      <c r="CM56" s="410"/>
      <c r="CN56" s="410"/>
      <c r="CO56" s="410"/>
      <c r="CP56" s="410"/>
      <c r="CQ56" s="410"/>
      <c r="CR56" s="410"/>
      <c r="CS56" s="410"/>
      <c r="CT56" s="410"/>
      <c r="CU56" s="410"/>
      <c r="CV56" s="410"/>
      <c r="CW56" s="410"/>
      <c r="CX56" s="410"/>
      <c r="CY56" s="410"/>
      <c r="CZ56" s="410"/>
      <c r="DA56" s="410"/>
      <c r="DB56" s="410"/>
      <c r="DC56" s="422"/>
      <c r="DD56" s="422"/>
    </row>
    <row r="57" spans="1:108" x14ac:dyDescent="0.25">
      <c r="A57" s="450" t="s">
        <v>40</v>
      </c>
      <c r="B57" s="500">
        <v>0</v>
      </c>
      <c r="C57" s="509">
        <v>0</v>
      </c>
      <c r="D57" s="502">
        <v>0</v>
      </c>
      <c r="E57" s="525">
        <v>0</v>
      </c>
      <c r="F57" s="503">
        <v>0</v>
      </c>
      <c r="G57" s="503">
        <v>0</v>
      </c>
      <c r="H57" s="503">
        <v>0</v>
      </c>
      <c r="I57" s="509">
        <v>0</v>
      </c>
      <c r="J57" s="504">
        <v>0</v>
      </c>
      <c r="K57" s="509">
        <v>0</v>
      </c>
      <c r="L57" s="504">
        <v>0</v>
      </c>
      <c r="M57" s="509">
        <v>0</v>
      </c>
      <c r="N57" s="509">
        <v>0</v>
      </c>
      <c r="O57" s="502">
        <v>0</v>
      </c>
      <c r="P57" s="517">
        <v>0</v>
      </c>
      <c r="Q57" s="501">
        <v>0</v>
      </c>
      <c r="R57" s="509">
        <v>0</v>
      </c>
      <c r="S57" s="502">
        <v>0</v>
      </c>
      <c r="T57" s="504">
        <v>0</v>
      </c>
      <c r="U57" s="501">
        <v>0</v>
      </c>
      <c r="V57" s="517">
        <v>0</v>
      </c>
      <c r="W57" s="509">
        <v>0</v>
      </c>
      <c r="X57" s="504">
        <v>0</v>
      </c>
      <c r="Y57" s="517">
        <v>0</v>
      </c>
      <c r="Z57" s="509">
        <v>0</v>
      </c>
      <c r="AA57" s="504">
        <v>0</v>
      </c>
      <c r="AB57" s="509">
        <v>0</v>
      </c>
      <c r="AC57" s="504">
        <v>0</v>
      </c>
      <c r="AD57" s="534"/>
      <c r="AE57" s="501">
        <v>0</v>
      </c>
      <c r="AF57" s="509">
        <v>0</v>
      </c>
      <c r="AG57" s="534"/>
      <c r="AH57" s="501">
        <v>0</v>
      </c>
      <c r="AI57" s="500">
        <v>0</v>
      </c>
      <c r="AJ57" s="537"/>
      <c r="AK57" s="501">
        <v>0</v>
      </c>
      <c r="AL57" s="500">
        <v>0</v>
      </c>
      <c r="AM57" s="534"/>
      <c r="AN57" s="501">
        <v>0</v>
      </c>
      <c r="AO57" s="534"/>
      <c r="AP57" s="525">
        <v>0</v>
      </c>
      <c r="AQ57" s="504">
        <v>0</v>
      </c>
      <c r="AR57" s="547" t="s">
        <v>151</v>
      </c>
      <c r="AS57" s="408"/>
      <c r="AT57" s="408"/>
      <c r="AU57" s="408"/>
      <c r="AV57" s="408"/>
      <c r="AW57" s="410"/>
      <c r="AX57" s="410"/>
      <c r="AY57" s="410"/>
      <c r="AZ57" s="410"/>
      <c r="BA57" s="410"/>
      <c r="BB57" s="410"/>
      <c r="BC57" s="410"/>
      <c r="BD57" s="410"/>
      <c r="BE57" s="410"/>
      <c r="BF57" s="410"/>
      <c r="BG57" s="410"/>
      <c r="BH57" s="410"/>
      <c r="BI57" s="410"/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552" t="s">
        <v>152</v>
      </c>
      <c r="BU57" s="552" t="s">
        <v>152</v>
      </c>
      <c r="BV57" s="552" t="s">
        <v>152</v>
      </c>
      <c r="BW57" s="552" t="s">
        <v>152</v>
      </c>
      <c r="BX57" s="552" t="s">
        <v>152</v>
      </c>
      <c r="BY57" s="552" t="s">
        <v>152</v>
      </c>
      <c r="BZ57" s="430" t="s">
        <v>152</v>
      </c>
      <c r="CA57" s="426"/>
      <c r="CB57" s="555">
        <v>0</v>
      </c>
      <c r="CC57" s="555">
        <v>0</v>
      </c>
      <c r="CD57" s="555">
        <v>0</v>
      </c>
      <c r="CE57" s="555">
        <v>0</v>
      </c>
      <c r="CF57" s="555">
        <v>0</v>
      </c>
      <c r="CG57" s="555" t="s">
        <v>152</v>
      </c>
      <c r="CH57" s="555">
        <v>0</v>
      </c>
      <c r="CI57" s="410"/>
      <c r="CJ57" s="410"/>
      <c r="CK57" s="410"/>
      <c r="CL57" s="410"/>
      <c r="CM57" s="410"/>
      <c r="CN57" s="410"/>
      <c r="CO57" s="410"/>
      <c r="CP57" s="410"/>
      <c r="CQ57" s="410"/>
      <c r="CR57" s="410"/>
      <c r="CS57" s="410"/>
      <c r="CT57" s="410"/>
      <c r="CU57" s="410"/>
      <c r="CV57" s="410"/>
      <c r="CW57" s="410"/>
      <c r="CX57" s="410"/>
      <c r="CY57" s="410"/>
      <c r="CZ57" s="410"/>
      <c r="DA57" s="410"/>
      <c r="DB57" s="410"/>
      <c r="DC57" s="422"/>
      <c r="DD57" s="422"/>
    </row>
    <row r="58" spans="1:108" x14ac:dyDescent="0.25">
      <c r="A58" s="454" t="s">
        <v>91</v>
      </c>
      <c r="B58" s="454"/>
      <c r="C58" s="454"/>
      <c r="D58" s="454"/>
      <c r="E58" s="454"/>
      <c r="F58" s="454"/>
      <c r="G58" s="454"/>
      <c r="H58" s="454"/>
      <c r="I58" s="454"/>
      <c r="J58" s="429"/>
      <c r="K58" s="429"/>
      <c r="L58" s="429"/>
      <c r="M58" s="416"/>
      <c r="N58" s="416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16"/>
      <c r="AD58" s="408"/>
      <c r="AE58" s="408"/>
      <c r="AF58" s="416"/>
      <c r="AG58" s="408"/>
      <c r="AH58" s="408"/>
      <c r="AI58" s="416"/>
      <c r="AJ58" s="408"/>
      <c r="AK58" s="408"/>
      <c r="AL58" s="416"/>
      <c r="AM58" s="416"/>
      <c r="AN58" s="416"/>
      <c r="AO58" s="408"/>
      <c r="AP58" s="408"/>
      <c r="AQ58" s="408"/>
      <c r="AR58" s="408"/>
      <c r="AS58" s="408"/>
      <c r="AT58" s="408"/>
      <c r="AU58" s="408"/>
      <c r="AV58" s="408"/>
      <c r="AW58" s="410"/>
      <c r="AX58" s="410"/>
      <c r="AY58" s="410"/>
      <c r="AZ58" s="410"/>
      <c r="BA58" s="410"/>
      <c r="BB58" s="410"/>
      <c r="BC58" s="410"/>
      <c r="BD58" s="410"/>
      <c r="BE58" s="410"/>
      <c r="BF58" s="410"/>
      <c r="BG58" s="410"/>
      <c r="BH58" s="410"/>
      <c r="BI58" s="410"/>
      <c r="BJ58" s="408"/>
      <c r="BK58" s="408"/>
      <c r="BL58" s="408"/>
      <c r="BM58" s="408"/>
      <c r="BN58" s="408"/>
      <c r="BO58" s="408"/>
      <c r="BP58" s="408"/>
      <c r="BQ58" s="408"/>
      <c r="BR58" s="408"/>
      <c r="BS58" s="408"/>
      <c r="BT58" s="408"/>
      <c r="BU58" s="408"/>
      <c r="BV58" s="408"/>
      <c r="BW58" s="408"/>
      <c r="BX58" s="408"/>
      <c r="BY58" s="408"/>
      <c r="BZ58" s="408"/>
      <c r="CA58" s="408"/>
      <c r="CB58" s="408"/>
      <c r="CC58" s="408"/>
      <c r="CD58" s="408"/>
      <c r="CE58" s="408"/>
      <c r="CF58" s="408"/>
      <c r="CG58" s="410"/>
      <c r="CH58" s="410"/>
      <c r="CI58" s="410"/>
      <c r="CJ58" s="410"/>
      <c r="CK58" s="410"/>
      <c r="CL58" s="410"/>
      <c r="CM58" s="410"/>
      <c r="CN58" s="410"/>
      <c r="CO58" s="410"/>
      <c r="CP58" s="410"/>
      <c r="CQ58" s="410"/>
      <c r="CR58" s="410"/>
      <c r="CS58" s="410"/>
      <c r="CT58" s="410"/>
      <c r="CU58" s="410"/>
      <c r="CV58" s="410"/>
      <c r="CW58" s="410"/>
      <c r="CX58" s="410"/>
      <c r="CY58" s="410"/>
      <c r="CZ58" s="410"/>
      <c r="DA58" s="410"/>
      <c r="DB58" s="410"/>
      <c r="DC58" s="422"/>
      <c r="DD58" s="422"/>
    </row>
    <row r="59" spans="1:108" x14ac:dyDescent="0.2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16"/>
      <c r="AB59" s="408"/>
      <c r="AC59" s="408"/>
      <c r="AD59" s="416"/>
      <c r="AE59" s="408"/>
      <c r="AF59" s="408"/>
      <c r="AG59" s="416"/>
      <c r="AH59" s="408"/>
      <c r="AI59" s="408"/>
      <c r="AJ59" s="416"/>
      <c r="AK59" s="408"/>
      <c r="AL59" s="408"/>
      <c r="AM59" s="408"/>
      <c r="AN59" s="408"/>
      <c r="AO59" s="408"/>
      <c r="AP59" s="408"/>
      <c r="AQ59" s="408"/>
      <c r="AR59" s="413"/>
      <c r="AS59" s="408"/>
      <c r="AT59" s="408"/>
      <c r="AU59" s="408"/>
      <c r="AV59" s="408"/>
      <c r="AW59" s="410"/>
      <c r="AX59" s="410"/>
      <c r="AY59" s="410"/>
      <c r="AZ59" s="410"/>
      <c r="BA59" s="410"/>
      <c r="BB59" s="410"/>
      <c r="BC59" s="410"/>
      <c r="BD59" s="410"/>
      <c r="BE59" s="410"/>
      <c r="BF59" s="410"/>
      <c r="BG59" s="410"/>
      <c r="BH59" s="410"/>
      <c r="BI59" s="410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8"/>
      <c r="CG59" s="410"/>
      <c r="CH59" s="410"/>
      <c r="CI59" s="410"/>
      <c r="CJ59" s="410"/>
      <c r="CK59" s="410"/>
      <c r="CL59" s="410"/>
      <c r="CM59" s="410"/>
      <c r="CN59" s="410"/>
      <c r="CO59" s="410"/>
      <c r="CP59" s="410"/>
      <c r="CQ59" s="410"/>
      <c r="CR59" s="410"/>
      <c r="CS59" s="410"/>
      <c r="CT59" s="410"/>
      <c r="CU59" s="410"/>
      <c r="CV59" s="410"/>
      <c r="CW59" s="410"/>
      <c r="CX59" s="410"/>
      <c r="CY59" s="410"/>
      <c r="CZ59" s="410"/>
      <c r="DA59" s="410"/>
      <c r="DB59" s="410"/>
      <c r="DC59" s="422"/>
      <c r="DD59" s="422"/>
    </row>
    <row r="60" spans="1:108" x14ac:dyDescent="0.25">
      <c r="A60" s="1528"/>
      <c r="B60" s="1513"/>
      <c r="C60" s="421" t="s">
        <v>97</v>
      </c>
      <c r="D60" s="421" t="s">
        <v>30</v>
      </c>
      <c r="E60" s="421" t="s">
        <v>31</v>
      </c>
      <c r="F60" s="421" t="s">
        <v>32</v>
      </c>
      <c r="G60" s="421" t="s">
        <v>33</v>
      </c>
      <c r="H60" s="421" t="s">
        <v>34</v>
      </c>
      <c r="I60" s="421" t="s">
        <v>98</v>
      </c>
      <c r="J60" s="421" t="s">
        <v>39</v>
      </c>
      <c r="K60" s="1529"/>
      <c r="L60" s="1529"/>
      <c r="M60" s="413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12"/>
      <c r="AB60" s="408"/>
      <c r="AC60" s="408"/>
      <c r="AD60" s="416"/>
      <c r="AE60" s="408"/>
      <c r="AF60" s="408"/>
      <c r="AG60" s="416"/>
      <c r="AH60" s="408"/>
      <c r="AI60" s="408"/>
      <c r="AJ60" s="416"/>
      <c r="AK60" s="408"/>
      <c r="AL60" s="408"/>
      <c r="AM60" s="408"/>
      <c r="AN60" s="408"/>
      <c r="AO60" s="413"/>
      <c r="AP60" s="413"/>
      <c r="AQ60" s="413"/>
      <c r="AR60" s="413"/>
      <c r="AS60" s="408"/>
      <c r="AT60" s="408"/>
      <c r="AU60" s="408"/>
      <c r="AV60" s="408"/>
      <c r="AW60" s="410"/>
      <c r="AX60" s="410"/>
      <c r="AY60" s="410"/>
      <c r="AZ60" s="410"/>
      <c r="BA60" s="410"/>
      <c r="BB60" s="410"/>
      <c r="BC60" s="410"/>
      <c r="BD60" s="410"/>
      <c r="BE60" s="410"/>
      <c r="BF60" s="410"/>
      <c r="BG60" s="410"/>
      <c r="BH60" s="410"/>
      <c r="BI60" s="410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8"/>
      <c r="BV60" s="408"/>
      <c r="BW60" s="408"/>
      <c r="BX60" s="408"/>
      <c r="BY60" s="408"/>
      <c r="BZ60" s="408"/>
      <c r="CA60" s="408"/>
      <c r="CB60" s="408"/>
      <c r="CC60" s="408"/>
      <c r="CD60" s="408"/>
      <c r="CE60" s="408"/>
      <c r="CF60" s="408"/>
      <c r="CG60" s="410"/>
      <c r="CH60" s="410"/>
      <c r="CI60" s="410"/>
      <c r="CJ60" s="410"/>
      <c r="CK60" s="410"/>
      <c r="CL60" s="410"/>
      <c r="CM60" s="410"/>
      <c r="CN60" s="410"/>
      <c r="CO60" s="410"/>
      <c r="CP60" s="410"/>
      <c r="CQ60" s="410"/>
      <c r="CR60" s="410"/>
      <c r="CS60" s="410"/>
      <c r="CT60" s="410"/>
      <c r="CU60" s="410"/>
      <c r="CV60" s="410"/>
      <c r="CW60" s="410"/>
      <c r="CX60" s="410"/>
      <c r="CY60" s="410"/>
      <c r="CZ60" s="410"/>
      <c r="DA60" s="410"/>
      <c r="DB60" s="410"/>
      <c r="DC60" s="422"/>
      <c r="DD60" s="422"/>
    </row>
    <row r="61" spans="1:108" x14ac:dyDescent="0.25">
      <c r="A61" s="456" t="s">
        <v>99</v>
      </c>
      <c r="B61" s="527">
        <v>0</v>
      </c>
      <c r="C61" s="474"/>
      <c r="D61" s="474"/>
      <c r="E61" s="474"/>
      <c r="F61" s="474"/>
      <c r="G61" s="474"/>
      <c r="H61" s="474"/>
      <c r="I61" s="474"/>
      <c r="J61" s="474"/>
      <c r="K61" s="474"/>
      <c r="L61" s="474"/>
      <c r="M61" s="547" t="s">
        <v>151</v>
      </c>
      <c r="N61" s="408"/>
      <c r="O61" s="413"/>
      <c r="P61" s="408"/>
      <c r="Q61" s="413"/>
      <c r="R61" s="413"/>
      <c r="S61" s="413"/>
      <c r="T61" s="413"/>
      <c r="U61" s="413"/>
      <c r="V61" s="413"/>
      <c r="W61" s="413"/>
      <c r="X61" s="413"/>
      <c r="Y61" s="417"/>
      <c r="Z61" s="408"/>
      <c r="AA61" s="408"/>
      <c r="AB61" s="408"/>
      <c r="AC61" s="412"/>
      <c r="AD61" s="412"/>
      <c r="AE61" s="413"/>
      <c r="AF61" s="413"/>
      <c r="AG61" s="412"/>
      <c r="AH61" s="420"/>
      <c r="AI61" s="413"/>
      <c r="AJ61" s="412"/>
      <c r="AK61" s="420"/>
      <c r="AL61" s="413"/>
      <c r="AM61" s="413"/>
      <c r="AN61" s="413"/>
      <c r="AO61" s="412"/>
      <c r="AP61" s="413"/>
      <c r="AQ61" s="413"/>
      <c r="AR61" s="413"/>
      <c r="AS61" s="413"/>
      <c r="AT61" s="413"/>
      <c r="AU61" s="413"/>
      <c r="AV61" s="408"/>
      <c r="AW61" s="410"/>
      <c r="AX61" s="410"/>
      <c r="AY61" s="410"/>
      <c r="AZ61" s="410"/>
      <c r="BA61" s="410"/>
      <c r="BB61" s="410"/>
      <c r="BC61" s="410"/>
      <c r="BD61" s="410"/>
      <c r="BE61" s="410"/>
      <c r="BF61" s="410"/>
      <c r="BG61" s="410"/>
      <c r="BH61" s="410"/>
      <c r="BI61" s="410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552" t="s">
        <v>152</v>
      </c>
      <c r="BU61" s="552" t="s">
        <v>152</v>
      </c>
      <c r="BV61" s="552" t="s">
        <v>152</v>
      </c>
      <c r="BW61" s="408"/>
      <c r="BX61" s="408"/>
      <c r="BY61" s="408"/>
      <c r="BZ61" s="408"/>
      <c r="CA61" s="408"/>
      <c r="CB61" s="470">
        <v>0</v>
      </c>
      <c r="CC61" s="470">
        <v>0</v>
      </c>
      <c r="CD61" s="470" t="s">
        <v>152</v>
      </c>
      <c r="CE61" s="408"/>
      <c r="CF61" s="408"/>
      <c r="CG61" s="410"/>
      <c r="CH61" s="410"/>
      <c r="CI61" s="410"/>
      <c r="CJ61" s="410"/>
      <c r="CK61" s="410"/>
      <c r="CL61" s="410"/>
      <c r="CM61" s="410"/>
      <c r="CN61" s="410"/>
      <c r="CO61" s="410"/>
      <c r="CP61" s="410"/>
      <c r="CQ61" s="410"/>
      <c r="CR61" s="410"/>
      <c r="CS61" s="410"/>
      <c r="CT61" s="410"/>
      <c r="CU61" s="410"/>
      <c r="CV61" s="410"/>
      <c r="CW61" s="410"/>
      <c r="CX61" s="410"/>
      <c r="CY61" s="410"/>
      <c r="CZ61" s="410"/>
      <c r="DA61" s="410"/>
      <c r="DB61" s="410"/>
      <c r="DC61" s="422"/>
      <c r="DD61" s="422"/>
    </row>
    <row r="62" spans="1:108" x14ac:dyDescent="0.25">
      <c r="A62" s="457" t="s">
        <v>100</v>
      </c>
      <c r="B62" s="487">
        <v>0</v>
      </c>
      <c r="C62" s="475"/>
      <c r="D62" s="475"/>
      <c r="E62" s="475"/>
      <c r="F62" s="475"/>
      <c r="G62" s="475"/>
      <c r="H62" s="475"/>
      <c r="I62" s="475"/>
      <c r="J62" s="475"/>
      <c r="K62" s="475"/>
      <c r="L62" s="475"/>
      <c r="M62" s="547" t="s">
        <v>151</v>
      </c>
      <c r="N62" s="408"/>
      <c r="O62" s="413"/>
      <c r="P62" s="408"/>
      <c r="Q62" s="413"/>
      <c r="R62" s="413"/>
      <c r="S62" s="413"/>
      <c r="T62" s="413"/>
      <c r="U62" s="413"/>
      <c r="V62" s="413"/>
      <c r="W62" s="413"/>
      <c r="X62" s="413"/>
      <c r="Y62" s="417"/>
      <c r="Z62" s="408"/>
      <c r="AA62" s="408"/>
      <c r="AB62" s="408"/>
      <c r="AC62" s="412"/>
      <c r="AD62" s="412"/>
      <c r="AE62" s="413"/>
      <c r="AF62" s="413"/>
      <c r="AG62" s="412"/>
      <c r="AH62" s="420"/>
      <c r="AI62" s="413"/>
      <c r="AJ62" s="412"/>
      <c r="AK62" s="420"/>
      <c r="AL62" s="413"/>
      <c r="AM62" s="413"/>
      <c r="AN62" s="413"/>
      <c r="AO62" s="412"/>
      <c r="AP62" s="413"/>
      <c r="AQ62" s="413"/>
      <c r="AR62" s="413"/>
      <c r="AS62" s="413"/>
      <c r="AT62" s="413"/>
      <c r="AU62" s="413"/>
      <c r="AV62" s="408"/>
      <c r="AW62" s="410"/>
      <c r="AX62" s="410"/>
      <c r="AY62" s="410"/>
      <c r="AZ62" s="410"/>
      <c r="BA62" s="410"/>
      <c r="BB62" s="410"/>
      <c r="BC62" s="410"/>
      <c r="BD62" s="410"/>
      <c r="BE62" s="410"/>
      <c r="BF62" s="410"/>
      <c r="BG62" s="410"/>
      <c r="BH62" s="410"/>
      <c r="BI62" s="410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552" t="s">
        <v>152</v>
      </c>
      <c r="BU62" s="552" t="s">
        <v>152</v>
      </c>
      <c r="BV62" s="552" t="s">
        <v>152</v>
      </c>
      <c r="BW62" s="408"/>
      <c r="BX62" s="408"/>
      <c r="BY62" s="408"/>
      <c r="BZ62" s="408"/>
      <c r="CA62" s="408"/>
      <c r="CB62" s="470">
        <v>0</v>
      </c>
      <c r="CC62" s="470">
        <v>0</v>
      </c>
      <c r="CD62" s="470" t="s">
        <v>152</v>
      </c>
      <c r="CE62" s="408"/>
      <c r="CF62" s="408"/>
      <c r="CG62" s="410"/>
      <c r="CH62" s="410"/>
      <c r="CI62" s="410"/>
      <c r="CJ62" s="410"/>
      <c r="CK62" s="410"/>
      <c r="CL62" s="410"/>
      <c r="CM62" s="410"/>
      <c r="CN62" s="410"/>
      <c r="CO62" s="410"/>
      <c r="CP62" s="410"/>
      <c r="CQ62" s="410"/>
      <c r="CR62" s="410"/>
      <c r="CS62" s="410"/>
      <c r="CT62" s="410"/>
      <c r="CU62" s="410"/>
      <c r="CV62" s="410"/>
      <c r="CW62" s="410"/>
      <c r="CX62" s="410"/>
      <c r="CY62" s="410"/>
      <c r="CZ62" s="410"/>
      <c r="DA62" s="410"/>
      <c r="DB62" s="410"/>
      <c r="DC62" s="422"/>
      <c r="DD62" s="422"/>
    </row>
    <row r="63" spans="1:108" x14ac:dyDescent="0.25">
      <c r="A63" s="457" t="s">
        <v>101</v>
      </c>
      <c r="B63" s="487">
        <v>0</v>
      </c>
      <c r="C63" s="475"/>
      <c r="D63" s="475"/>
      <c r="E63" s="475"/>
      <c r="F63" s="475"/>
      <c r="G63" s="475"/>
      <c r="H63" s="475"/>
      <c r="I63" s="475"/>
      <c r="J63" s="475"/>
      <c r="K63" s="475"/>
      <c r="L63" s="475"/>
      <c r="M63" s="547" t="s">
        <v>151</v>
      </c>
      <c r="N63" s="408"/>
      <c r="O63" s="413"/>
      <c r="P63" s="408"/>
      <c r="Q63" s="413"/>
      <c r="R63" s="413"/>
      <c r="S63" s="413"/>
      <c r="T63" s="413"/>
      <c r="U63" s="413"/>
      <c r="V63" s="413"/>
      <c r="W63" s="413"/>
      <c r="X63" s="413"/>
      <c r="Y63" s="417"/>
      <c r="Z63" s="408"/>
      <c r="AA63" s="408"/>
      <c r="AB63" s="408"/>
      <c r="AC63" s="412"/>
      <c r="AD63" s="412"/>
      <c r="AE63" s="413"/>
      <c r="AF63" s="413"/>
      <c r="AG63" s="412"/>
      <c r="AH63" s="420"/>
      <c r="AI63" s="413"/>
      <c r="AJ63" s="412"/>
      <c r="AK63" s="420"/>
      <c r="AL63" s="413"/>
      <c r="AM63" s="413"/>
      <c r="AN63" s="413"/>
      <c r="AO63" s="412"/>
      <c r="AP63" s="413"/>
      <c r="AQ63" s="413"/>
      <c r="AR63" s="413"/>
      <c r="AS63" s="413"/>
      <c r="AT63" s="413"/>
      <c r="AU63" s="413"/>
      <c r="AV63" s="408"/>
      <c r="AW63" s="410"/>
      <c r="AX63" s="410"/>
      <c r="AY63" s="410"/>
      <c r="AZ63" s="410"/>
      <c r="BA63" s="410"/>
      <c r="BB63" s="410"/>
      <c r="BC63" s="410"/>
      <c r="BD63" s="410"/>
      <c r="BE63" s="410"/>
      <c r="BF63" s="410"/>
      <c r="BG63" s="410"/>
      <c r="BH63" s="410"/>
      <c r="BI63" s="410"/>
      <c r="BJ63" s="408"/>
      <c r="BK63" s="408"/>
      <c r="BL63" s="408"/>
      <c r="BM63" s="408"/>
      <c r="BN63" s="408"/>
      <c r="BO63" s="408"/>
      <c r="BP63" s="408"/>
      <c r="BQ63" s="408"/>
      <c r="BR63" s="408"/>
      <c r="BS63" s="408"/>
      <c r="BT63" s="552" t="s">
        <v>152</v>
      </c>
      <c r="BU63" s="552" t="s">
        <v>152</v>
      </c>
      <c r="BV63" s="552" t="s">
        <v>152</v>
      </c>
      <c r="BW63" s="408"/>
      <c r="BX63" s="408"/>
      <c r="BY63" s="408"/>
      <c r="BZ63" s="408"/>
      <c r="CA63" s="408"/>
      <c r="CB63" s="470">
        <v>0</v>
      </c>
      <c r="CC63" s="470">
        <v>0</v>
      </c>
      <c r="CD63" s="470" t="s">
        <v>152</v>
      </c>
      <c r="CE63" s="408"/>
      <c r="CF63" s="408"/>
      <c r="CG63" s="410"/>
      <c r="CH63" s="410"/>
      <c r="CI63" s="410"/>
      <c r="CJ63" s="410"/>
      <c r="CK63" s="410"/>
      <c r="CL63" s="410"/>
      <c r="CM63" s="410"/>
      <c r="CN63" s="410"/>
      <c r="CO63" s="410"/>
      <c r="CP63" s="410"/>
      <c r="CQ63" s="410"/>
      <c r="CR63" s="410"/>
      <c r="CS63" s="410"/>
      <c r="CT63" s="410"/>
      <c r="CU63" s="410"/>
      <c r="CV63" s="410"/>
      <c r="CW63" s="410"/>
      <c r="CX63" s="410"/>
      <c r="CY63" s="410"/>
      <c r="CZ63" s="410"/>
      <c r="DA63" s="410"/>
      <c r="DB63" s="410"/>
      <c r="DC63" s="422"/>
      <c r="DD63" s="422"/>
    </row>
    <row r="64" spans="1:108" x14ac:dyDescent="0.25">
      <c r="A64" s="433" t="s">
        <v>102</v>
      </c>
      <c r="B64" s="507">
        <v>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547" t="s">
        <v>151</v>
      </c>
      <c r="N64" s="408"/>
      <c r="O64" s="413"/>
      <c r="P64" s="408"/>
      <c r="Q64" s="413"/>
      <c r="R64" s="413"/>
      <c r="S64" s="413"/>
      <c r="T64" s="413"/>
      <c r="U64" s="413"/>
      <c r="V64" s="413"/>
      <c r="W64" s="413"/>
      <c r="X64" s="413"/>
      <c r="Y64" s="417"/>
      <c r="Z64" s="408"/>
      <c r="AA64" s="408"/>
      <c r="AB64" s="408"/>
      <c r="AC64" s="412"/>
      <c r="AD64" s="412"/>
      <c r="AE64" s="413"/>
      <c r="AF64" s="413"/>
      <c r="AG64" s="412"/>
      <c r="AH64" s="420"/>
      <c r="AI64" s="413"/>
      <c r="AJ64" s="412"/>
      <c r="AK64" s="420"/>
      <c r="AL64" s="413"/>
      <c r="AM64" s="413"/>
      <c r="AN64" s="413"/>
      <c r="AO64" s="412"/>
      <c r="AP64" s="413"/>
      <c r="AQ64" s="413"/>
      <c r="AR64" s="413"/>
      <c r="AS64" s="413"/>
      <c r="AT64" s="413"/>
      <c r="AU64" s="413"/>
      <c r="AV64" s="408"/>
      <c r="AW64" s="410"/>
      <c r="AX64" s="410"/>
      <c r="AY64" s="410"/>
      <c r="AZ64" s="410"/>
      <c r="BA64" s="410"/>
      <c r="BB64" s="410"/>
      <c r="BC64" s="410"/>
      <c r="BD64" s="410"/>
      <c r="BE64" s="410"/>
      <c r="BF64" s="410"/>
      <c r="BG64" s="410"/>
      <c r="BH64" s="410"/>
      <c r="BI64" s="410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552" t="s">
        <v>152</v>
      </c>
      <c r="BU64" s="552" t="s">
        <v>152</v>
      </c>
      <c r="BV64" s="552" t="s">
        <v>152</v>
      </c>
      <c r="BW64" s="408"/>
      <c r="BX64" s="408"/>
      <c r="BY64" s="408"/>
      <c r="BZ64" s="408"/>
      <c r="CA64" s="408"/>
      <c r="CB64" s="470">
        <v>0</v>
      </c>
      <c r="CC64" s="470">
        <v>0</v>
      </c>
      <c r="CD64" s="470" t="s">
        <v>152</v>
      </c>
      <c r="CE64" s="408"/>
      <c r="CF64" s="408"/>
      <c r="CG64" s="410"/>
      <c r="CH64" s="410"/>
      <c r="CI64" s="410"/>
      <c r="CJ64" s="410"/>
      <c r="CK64" s="410"/>
      <c r="CL64" s="410"/>
      <c r="CM64" s="410"/>
      <c r="CN64" s="410"/>
      <c r="CO64" s="410"/>
      <c r="CP64" s="410"/>
      <c r="CQ64" s="410"/>
      <c r="CR64" s="410"/>
      <c r="CS64" s="410"/>
      <c r="CT64" s="410"/>
      <c r="CU64" s="410"/>
      <c r="CV64" s="410"/>
      <c r="CW64" s="410"/>
      <c r="CX64" s="410"/>
      <c r="CY64" s="410"/>
      <c r="CZ64" s="410"/>
      <c r="DA64" s="410"/>
      <c r="DB64" s="410"/>
      <c r="DC64" s="422"/>
      <c r="DD64" s="422"/>
    </row>
    <row r="65" spans="1:108" x14ac:dyDescent="0.25">
      <c r="A65" s="433" t="s">
        <v>103</v>
      </c>
      <c r="B65" s="487">
        <v>0</v>
      </c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547" t="s">
        <v>151</v>
      </c>
      <c r="N65" s="408"/>
      <c r="O65" s="413"/>
      <c r="P65" s="408"/>
      <c r="Q65" s="413"/>
      <c r="R65" s="413"/>
      <c r="S65" s="413"/>
      <c r="T65" s="413"/>
      <c r="U65" s="413"/>
      <c r="V65" s="413"/>
      <c r="W65" s="413"/>
      <c r="X65" s="413"/>
      <c r="Y65" s="417"/>
      <c r="Z65" s="408"/>
      <c r="AA65" s="408"/>
      <c r="AB65" s="408"/>
      <c r="AC65" s="412"/>
      <c r="AD65" s="412"/>
      <c r="AE65" s="413"/>
      <c r="AF65" s="413"/>
      <c r="AG65" s="412"/>
      <c r="AH65" s="420"/>
      <c r="AI65" s="413"/>
      <c r="AJ65" s="412"/>
      <c r="AK65" s="420"/>
      <c r="AL65" s="413"/>
      <c r="AM65" s="413"/>
      <c r="AN65" s="413"/>
      <c r="AO65" s="412"/>
      <c r="AP65" s="413"/>
      <c r="AQ65" s="413"/>
      <c r="AR65" s="413"/>
      <c r="AS65" s="413"/>
      <c r="AT65" s="413"/>
      <c r="AU65" s="413"/>
      <c r="AV65" s="408"/>
      <c r="AW65" s="410"/>
      <c r="AX65" s="410"/>
      <c r="AY65" s="410"/>
      <c r="AZ65" s="410"/>
      <c r="BA65" s="410"/>
      <c r="BB65" s="410"/>
      <c r="BC65" s="410"/>
      <c r="BD65" s="410"/>
      <c r="BE65" s="410"/>
      <c r="BF65" s="410"/>
      <c r="BG65" s="410"/>
      <c r="BH65" s="410"/>
      <c r="BI65" s="410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552" t="s">
        <v>152</v>
      </c>
      <c r="BU65" s="552" t="s">
        <v>152</v>
      </c>
      <c r="BV65" s="552" t="s">
        <v>152</v>
      </c>
      <c r="BW65" s="408"/>
      <c r="BX65" s="408"/>
      <c r="BY65" s="408"/>
      <c r="BZ65" s="408"/>
      <c r="CA65" s="408"/>
      <c r="CB65" s="470">
        <v>0</v>
      </c>
      <c r="CC65" s="470">
        <v>0</v>
      </c>
      <c r="CD65" s="470" t="s">
        <v>152</v>
      </c>
      <c r="CE65" s="408"/>
      <c r="CF65" s="408"/>
      <c r="CG65" s="410"/>
      <c r="CH65" s="410"/>
      <c r="CI65" s="410"/>
      <c r="CJ65" s="410"/>
      <c r="CK65" s="410"/>
      <c r="CL65" s="410"/>
      <c r="CM65" s="410"/>
      <c r="CN65" s="410"/>
      <c r="CO65" s="410"/>
      <c r="CP65" s="410"/>
      <c r="CQ65" s="410"/>
      <c r="CR65" s="410"/>
      <c r="CS65" s="410"/>
      <c r="CT65" s="410"/>
      <c r="CU65" s="410"/>
      <c r="CV65" s="410"/>
      <c r="CW65" s="410"/>
      <c r="CX65" s="410"/>
      <c r="CY65" s="410"/>
      <c r="CZ65" s="410"/>
      <c r="DA65" s="410"/>
      <c r="DB65" s="410"/>
      <c r="DC65" s="422"/>
      <c r="DD65" s="422"/>
    </row>
    <row r="66" spans="1:108" x14ac:dyDescent="0.25">
      <c r="A66" s="419" t="s">
        <v>104</v>
      </c>
      <c r="B66" s="507">
        <v>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547" t="s">
        <v>151</v>
      </c>
      <c r="N66" s="408"/>
      <c r="O66" s="413"/>
      <c r="P66" s="408"/>
      <c r="Q66" s="413"/>
      <c r="R66" s="413"/>
      <c r="S66" s="413"/>
      <c r="T66" s="413"/>
      <c r="U66" s="413"/>
      <c r="V66" s="413"/>
      <c r="W66" s="413"/>
      <c r="X66" s="413"/>
      <c r="Y66" s="417"/>
      <c r="Z66" s="408"/>
      <c r="AA66" s="408"/>
      <c r="AB66" s="408"/>
      <c r="AC66" s="412"/>
      <c r="AD66" s="412"/>
      <c r="AE66" s="413"/>
      <c r="AF66" s="413"/>
      <c r="AG66" s="412"/>
      <c r="AH66" s="420"/>
      <c r="AI66" s="413"/>
      <c r="AJ66" s="412"/>
      <c r="AK66" s="420"/>
      <c r="AL66" s="413"/>
      <c r="AM66" s="413"/>
      <c r="AN66" s="413"/>
      <c r="AO66" s="412"/>
      <c r="AP66" s="413"/>
      <c r="AQ66" s="413"/>
      <c r="AR66" s="413"/>
      <c r="AS66" s="413"/>
      <c r="AT66" s="413"/>
      <c r="AU66" s="413"/>
      <c r="AV66" s="408"/>
      <c r="AW66" s="410"/>
      <c r="AX66" s="410"/>
      <c r="AY66" s="410"/>
      <c r="AZ66" s="410"/>
      <c r="BA66" s="410"/>
      <c r="BB66" s="410"/>
      <c r="BC66" s="410"/>
      <c r="BD66" s="410"/>
      <c r="BE66" s="410"/>
      <c r="BF66" s="410"/>
      <c r="BG66" s="410"/>
      <c r="BH66" s="410"/>
      <c r="BI66" s="410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552" t="s">
        <v>152</v>
      </c>
      <c r="BU66" s="552" t="s">
        <v>152</v>
      </c>
      <c r="BV66" s="552" t="s">
        <v>152</v>
      </c>
      <c r="BW66" s="408"/>
      <c r="BX66" s="408"/>
      <c r="BY66" s="408"/>
      <c r="BZ66" s="408"/>
      <c r="CA66" s="408"/>
      <c r="CB66" s="470">
        <v>0</v>
      </c>
      <c r="CC66" s="470">
        <v>0</v>
      </c>
      <c r="CD66" s="470" t="s">
        <v>152</v>
      </c>
      <c r="CE66" s="408"/>
      <c r="CF66" s="408"/>
      <c r="CG66" s="410"/>
      <c r="CH66" s="410"/>
      <c r="CI66" s="410"/>
      <c r="CJ66" s="410"/>
      <c r="CK66" s="410"/>
      <c r="CL66" s="410"/>
      <c r="CM66" s="410"/>
      <c r="CN66" s="410"/>
      <c r="CO66" s="410"/>
      <c r="CP66" s="410"/>
      <c r="CQ66" s="410"/>
      <c r="CR66" s="410"/>
      <c r="CS66" s="410"/>
      <c r="CT66" s="410"/>
      <c r="CU66" s="410"/>
      <c r="CV66" s="410"/>
      <c r="CW66" s="410"/>
      <c r="CX66" s="410"/>
      <c r="CY66" s="410"/>
      <c r="CZ66" s="410"/>
      <c r="DA66" s="410"/>
      <c r="DB66" s="410"/>
      <c r="DC66" s="422"/>
      <c r="DD66" s="422"/>
    </row>
    <row r="67" spans="1:108" x14ac:dyDescent="0.25">
      <c r="A67" s="433" t="s">
        <v>105</v>
      </c>
      <c r="B67" s="507">
        <v>0</v>
      </c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547" t="s">
        <v>151</v>
      </c>
      <c r="N67" s="408"/>
      <c r="O67" s="413"/>
      <c r="P67" s="408"/>
      <c r="Q67" s="413"/>
      <c r="R67" s="413"/>
      <c r="S67" s="413"/>
      <c r="T67" s="413"/>
      <c r="U67" s="413"/>
      <c r="V67" s="413"/>
      <c r="W67" s="413"/>
      <c r="X67" s="413"/>
      <c r="Y67" s="417"/>
      <c r="Z67" s="408"/>
      <c r="AA67" s="408"/>
      <c r="AB67" s="408"/>
      <c r="AC67" s="412"/>
      <c r="AD67" s="412"/>
      <c r="AE67" s="413"/>
      <c r="AF67" s="413"/>
      <c r="AG67" s="412"/>
      <c r="AH67" s="420"/>
      <c r="AI67" s="413"/>
      <c r="AJ67" s="412"/>
      <c r="AK67" s="420"/>
      <c r="AL67" s="413"/>
      <c r="AM67" s="413"/>
      <c r="AN67" s="413"/>
      <c r="AO67" s="412"/>
      <c r="AP67" s="413"/>
      <c r="AQ67" s="413"/>
      <c r="AR67" s="413"/>
      <c r="AS67" s="413"/>
      <c r="AT67" s="413"/>
      <c r="AU67" s="413"/>
      <c r="AV67" s="408"/>
      <c r="AW67" s="410"/>
      <c r="AX67" s="410"/>
      <c r="AY67" s="410"/>
      <c r="AZ67" s="410"/>
      <c r="BA67" s="410"/>
      <c r="BB67" s="410"/>
      <c r="BC67" s="410"/>
      <c r="BD67" s="410"/>
      <c r="BE67" s="410"/>
      <c r="BF67" s="410"/>
      <c r="BG67" s="410"/>
      <c r="BH67" s="410"/>
      <c r="BI67" s="410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552" t="s">
        <v>152</v>
      </c>
      <c r="BU67" s="552" t="s">
        <v>152</v>
      </c>
      <c r="BV67" s="552" t="s">
        <v>152</v>
      </c>
      <c r="BW67" s="408"/>
      <c r="BX67" s="408"/>
      <c r="BY67" s="408"/>
      <c r="BZ67" s="408"/>
      <c r="CA67" s="408"/>
      <c r="CB67" s="470">
        <v>0</v>
      </c>
      <c r="CC67" s="470">
        <v>0</v>
      </c>
      <c r="CD67" s="470" t="s">
        <v>152</v>
      </c>
      <c r="CE67" s="408"/>
      <c r="CF67" s="408"/>
      <c r="CG67" s="410"/>
      <c r="CH67" s="410"/>
      <c r="CI67" s="410"/>
      <c r="CJ67" s="410"/>
      <c r="CK67" s="410"/>
      <c r="CL67" s="410"/>
      <c r="CM67" s="410"/>
      <c r="CN67" s="410"/>
      <c r="CO67" s="410"/>
      <c r="CP67" s="410"/>
      <c r="CQ67" s="410"/>
      <c r="CR67" s="410"/>
      <c r="CS67" s="410"/>
      <c r="CT67" s="410"/>
      <c r="CU67" s="410"/>
      <c r="CV67" s="410"/>
      <c r="CW67" s="410"/>
      <c r="CX67" s="410"/>
      <c r="CY67" s="410"/>
      <c r="CZ67" s="410"/>
      <c r="DA67" s="410"/>
      <c r="DB67" s="410"/>
      <c r="DC67" s="422"/>
      <c r="DD67" s="422"/>
    </row>
    <row r="68" spans="1:108" x14ac:dyDescent="0.25">
      <c r="A68" s="458" t="s">
        <v>106</v>
      </c>
      <c r="B68" s="507">
        <v>0</v>
      </c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547" t="s">
        <v>151</v>
      </c>
      <c r="N68" s="408"/>
      <c r="O68" s="413"/>
      <c r="P68" s="408"/>
      <c r="Q68" s="413"/>
      <c r="R68" s="413"/>
      <c r="S68" s="413"/>
      <c r="T68" s="413"/>
      <c r="U68" s="413"/>
      <c r="V68" s="413"/>
      <c r="W68" s="413"/>
      <c r="X68" s="413"/>
      <c r="Y68" s="417"/>
      <c r="Z68" s="408"/>
      <c r="AA68" s="408"/>
      <c r="AB68" s="408"/>
      <c r="AC68" s="412"/>
      <c r="AD68" s="412"/>
      <c r="AE68" s="413"/>
      <c r="AF68" s="413"/>
      <c r="AG68" s="412"/>
      <c r="AH68" s="420"/>
      <c r="AI68" s="413"/>
      <c r="AJ68" s="412"/>
      <c r="AK68" s="420"/>
      <c r="AL68" s="413"/>
      <c r="AM68" s="413"/>
      <c r="AN68" s="413"/>
      <c r="AO68" s="412"/>
      <c r="AP68" s="413"/>
      <c r="AQ68" s="413"/>
      <c r="AR68" s="413"/>
      <c r="AS68" s="413"/>
      <c r="AT68" s="413"/>
      <c r="AU68" s="413"/>
      <c r="AV68" s="408"/>
      <c r="AW68" s="410"/>
      <c r="AX68" s="410"/>
      <c r="AY68" s="410"/>
      <c r="AZ68" s="410"/>
      <c r="BA68" s="410"/>
      <c r="BB68" s="410"/>
      <c r="BC68" s="410"/>
      <c r="BD68" s="410"/>
      <c r="BE68" s="410"/>
      <c r="BF68" s="410"/>
      <c r="BG68" s="410"/>
      <c r="BH68" s="410"/>
      <c r="BI68" s="410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552" t="s">
        <v>152</v>
      </c>
      <c r="BU68" s="552" t="s">
        <v>152</v>
      </c>
      <c r="BV68" s="552" t="s">
        <v>152</v>
      </c>
      <c r="BW68" s="408"/>
      <c r="BX68" s="408"/>
      <c r="BY68" s="408"/>
      <c r="BZ68" s="408"/>
      <c r="CA68" s="408"/>
      <c r="CB68" s="470">
        <v>0</v>
      </c>
      <c r="CC68" s="470">
        <v>0</v>
      </c>
      <c r="CD68" s="470" t="s">
        <v>152</v>
      </c>
      <c r="CE68" s="408"/>
      <c r="CF68" s="408"/>
      <c r="CG68" s="410"/>
      <c r="CH68" s="410"/>
      <c r="CI68" s="410"/>
      <c r="CJ68" s="410"/>
      <c r="CK68" s="410"/>
      <c r="CL68" s="410"/>
      <c r="CM68" s="410"/>
      <c r="CN68" s="410"/>
      <c r="CO68" s="410"/>
      <c r="CP68" s="410"/>
      <c r="CQ68" s="410"/>
      <c r="CR68" s="410"/>
      <c r="CS68" s="410"/>
      <c r="CT68" s="410"/>
      <c r="CU68" s="410"/>
      <c r="CV68" s="410"/>
      <c r="CW68" s="410"/>
      <c r="CX68" s="410"/>
      <c r="CY68" s="410"/>
      <c r="CZ68" s="410"/>
      <c r="DA68" s="410"/>
      <c r="DB68" s="410"/>
      <c r="DC68" s="422"/>
      <c r="DD68" s="422"/>
    </row>
    <row r="69" spans="1:108" x14ac:dyDescent="0.25">
      <c r="A69" s="459" t="s">
        <v>107</v>
      </c>
      <c r="B69" s="488">
        <v>0</v>
      </c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547" t="s">
        <v>151</v>
      </c>
      <c r="N69" s="408"/>
      <c r="O69" s="413"/>
      <c r="P69" s="408"/>
      <c r="Q69" s="413"/>
      <c r="R69" s="413"/>
      <c r="S69" s="413"/>
      <c r="T69" s="413"/>
      <c r="U69" s="413"/>
      <c r="V69" s="413"/>
      <c r="W69" s="413"/>
      <c r="X69" s="413"/>
      <c r="Y69" s="417"/>
      <c r="Z69" s="408"/>
      <c r="AA69" s="408"/>
      <c r="AB69" s="408"/>
      <c r="AC69" s="412"/>
      <c r="AD69" s="412"/>
      <c r="AE69" s="413"/>
      <c r="AF69" s="413"/>
      <c r="AG69" s="412"/>
      <c r="AH69" s="420"/>
      <c r="AI69" s="413"/>
      <c r="AJ69" s="412"/>
      <c r="AK69" s="420"/>
      <c r="AL69" s="413"/>
      <c r="AM69" s="413"/>
      <c r="AN69" s="413"/>
      <c r="AO69" s="412"/>
      <c r="AP69" s="413"/>
      <c r="AQ69" s="413"/>
      <c r="AR69" s="413"/>
      <c r="AS69" s="413"/>
      <c r="AT69" s="413"/>
      <c r="AU69" s="413"/>
      <c r="AV69" s="408"/>
      <c r="AW69" s="410"/>
      <c r="AX69" s="410"/>
      <c r="AY69" s="410"/>
      <c r="AZ69" s="410"/>
      <c r="BA69" s="410"/>
      <c r="BB69" s="410"/>
      <c r="BC69" s="410"/>
      <c r="BD69" s="410"/>
      <c r="BE69" s="410"/>
      <c r="BF69" s="410"/>
      <c r="BG69" s="410"/>
      <c r="BH69" s="410"/>
      <c r="BI69" s="410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552" t="s">
        <v>152</v>
      </c>
      <c r="BU69" s="552" t="s">
        <v>152</v>
      </c>
      <c r="BV69" s="552" t="s">
        <v>152</v>
      </c>
      <c r="BW69" s="408"/>
      <c r="BX69" s="408"/>
      <c r="BY69" s="408"/>
      <c r="BZ69" s="408"/>
      <c r="CA69" s="408"/>
      <c r="CB69" s="470">
        <v>0</v>
      </c>
      <c r="CC69" s="470">
        <v>0</v>
      </c>
      <c r="CD69" s="470" t="s">
        <v>152</v>
      </c>
      <c r="CE69" s="408"/>
      <c r="CF69" s="408"/>
      <c r="CG69" s="410"/>
      <c r="CH69" s="410"/>
      <c r="CI69" s="410"/>
      <c r="CJ69" s="410"/>
      <c r="CK69" s="410"/>
      <c r="CL69" s="410"/>
      <c r="CM69" s="410"/>
      <c r="CN69" s="410"/>
      <c r="CO69" s="410"/>
      <c r="CP69" s="410"/>
      <c r="CQ69" s="410"/>
      <c r="CR69" s="410"/>
      <c r="CS69" s="410"/>
      <c r="CT69" s="410"/>
      <c r="CU69" s="410"/>
      <c r="CV69" s="410"/>
      <c r="CW69" s="410"/>
      <c r="CX69" s="410"/>
      <c r="CY69" s="410"/>
      <c r="CZ69" s="410"/>
      <c r="DA69" s="410"/>
      <c r="DB69" s="410"/>
      <c r="DC69" s="422"/>
      <c r="DD69" s="422"/>
    </row>
    <row r="70" spans="1:108" x14ac:dyDescent="0.25">
      <c r="A70" s="460" t="s">
        <v>40</v>
      </c>
      <c r="B70" s="526">
        <v>0</v>
      </c>
      <c r="C70" s="526">
        <v>0</v>
      </c>
      <c r="D70" s="526">
        <v>0</v>
      </c>
      <c r="E70" s="526">
        <v>0</v>
      </c>
      <c r="F70" s="526">
        <v>0</v>
      </c>
      <c r="G70" s="526">
        <v>0</v>
      </c>
      <c r="H70" s="526">
        <v>0</v>
      </c>
      <c r="I70" s="526">
        <v>0</v>
      </c>
      <c r="J70" s="526">
        <v>0</v>
      </c>
      <c r="K70" s="526">
        <v>0</v>
      </c>
      <c r="L70" s="526">
        <v>0</v>
      </c>
      <c r="M70" s="547" t="s">
        <v>151</v>
      </c>
      <c r="N70" s="408"/>
      <c r="O70" s="413"/>
      <c r="P70" s="408"/>
      <c r="Q70" s="413"/>
      <c r="R70" s="413"/>
      <c r="S70" s="413"/>
      <c r="T70" s="413"/>
      <c r="U70" s="413"/>
      <c r="V70" s="413"/>
      <c r="W70" s="413"/>
      <c r="X70" s="413"/>
      <c r="Y70" s="417"/>
      <c r="Z70" s="408"/>
      <c r="AA70" s="408"/>
      <c r="AB70" s="408"/>
      <c r="AC70" s="412"/>
      <c r="AD70" s="412"/>
      <c r="AE70" s="413"/>
      <c r="AF70" s="413"/>
      <c r="AG70" s="412"/>
      <c r="AH70" s="420"/>
      <c r="AI70" s="413"/>
      <c r="AJ70" s="412"/>
      <c r="AK70" s="420"/>
      <c r="AL70" s="413"/>
      <c r="AM70" s="413"/>
      <c r="AN70" s="413"/>
      <c r="AO70" s="412"/>
      <c r="AP70" s="413"/>
      <c r="AQ70" s="413"/>
      <c r="AR70" s="413"/>
      <c r="AS70" s="413"/>
      <c r="AT70" s="413"/>
      <c r="AU70" s="413"/>
      <c r="AV70" s="408"/>
      <c r="AW70" s="410"/>
      <c r="AX70" s="410"/>
      <c r="AY70" s="410"/>
      <c r="AZ70" s="410"/>
      <c r="BA70" s="410"/>
      <c r="BB70" s="410"/>
      <c r="BC70" s="410"/>
      <c r="BD70" s="410"/>
      <c r="BE70" s="410"/>
      <c r="BF70" s="410"/>
      <c r="BG70" s="410"/>
      <c r="BH70" s="410"/>
      <c r="BI70" s="410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552" t="s">
        <v>152</v>
      </c>
      <c r="BU70" s="552" t="s">
        <v>152</v>
      </c>
      <c r="BV70" s="552" t="s">
        <v>152</v>
      </c>
      <c r="BW70" s="408"/>
      <c r="BX70" s="408"/>
      <c r="BY70" s="408"/>
      <c r="BZ70" s="408"/>
      <c r="CA70" s="408"/>
      <c r="CB70" s="470">
        <v>0</v>
      </c>
      <c r="CC70" s="470">
        <v>0</v>
      </c>
      <c r="CD70" s="470" t="s">
        <v>152</v>
      </c>
      <c r="CE70" s="408"/>
      <c r="CF70" s="408"/>
      <c r="CG70" s="410"/>
      <c r="CH70" s="410"/>
      <c r="CI70" s="410"/>
      <c r="CJ70" s="410"/>
      <c r="CK70" s="410"/>
      <c r="CL70" s="410"/>
      <c r="CM70" s="410"/>
      <c r="CN70" s="410"/>
      <c r="CO70" s="410"/>
      <c r="CP70" s="410"/>
      <c r="CQ70" s="410"/>
      <c r="CR70" s="410"/>
      <c r="CS70" s="410"/>
      <c r="CT70" s="410"/>
      <c r="CU70" s="410"/>
      <c r="CV70" s="410"/>
      <c r="CW70" s="410"/>
      <c r="CX70" s="410"/>
      <c r="CY70" s="410"/>
      <c r="CZ70" s="410"/>
      <c r="DA70" s="410"/>
      <c r="DB70" s="410"/>
      <c r="DC70" s="422"/>
      <c r="DD70" s="422"/>
    </row>
    <row r="71" spans="1:108" x14ac:dyDescent="0.25">
      <c r="A71" s="461" t="s">
        <v>108</v>
      </c>
      <c r="B71" s="461"/>
      <c r="C71" s="461"/>
      <c r="D71" s="461"/>
      <c r="E71" s="461"/>
      <c r="F71" s="462"/>
      <c r="G71" s="462"/>
      <c r="H71" s="462"/>
      <c r="I71" s="462"/>
      <c r="J71" s="429"/>
      <c r="K71" s="429"/>
      <c r="L71" s="410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16"/>
      <c r="AD71" s="408"/>
      <c r="AE71" s="408"/>
      <c r="AF71" s="416"/>
      <c r="AG71" s="408"/>
      <c r="AH71" s="408"/>
      <c r="AI71" s="416"/>
      <c r="AJ71" s="408"/>
      <c r="AK71" s="408"/>
      <c r="AL71" s="416"/>
      <c r="AM71" s="416"/>
      <c r="AN71" s="416"/>
      <c r="AO71" s="408"/>
      <c r="AP71" s="408"/>
      <c r="AQ71" s="408"/>
      <c r="AR71" s="408"/>
      <c r="AS71" s="408"/>
      <c r="AT71" s="408"/>
      <c r="AU71" s="408"/>
      <c r="AV71" s="408"/>
      <c r="AW71" s="410"/>
      <c r="AX71" s="410"/>
      <c r="AY71" s="410"/>
      <c r="AZ71" s="410"/>
      <c r="BA71" s="410"/>
      <c r="BB71" s="410"/>
      <c r="BC71" s="410"/>
      <c r="BD71" s="410"/>
      <c r="BE71" s="410"/>
      <c r="BF71" s="410"/>
      <c r="BG71" s="410"/>
      <c r="BH71" s="410"/>
      <c r="BI71" s="410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CG71" s="410"/>
      <c r="CH71" s="410"/>
      <c r="CI71" s="410"/>
      <c r="CJ71" s="410"/>
      <c r="CK71" s="410"/>
      <c r="CL71" s="410"/>
      <c r="CM71" s="410"/>
      <c r="CN71" s="410"/>
      <c r="CO71" s="410"/>
      <c r="CP71" s="410"/>
      <c r="CQ71" s="410"/>
      <c r="CR71" s="410"/>
      <c r="CS71" s="410"/>
      <c r="CT71" s="410"/>
      <c r="CU71" s="410"/>
      <c r="CV71" s="410"/>
      <c r="CW71" s="410"/>
      <c r="CX71" s="410"/>
      <c r="CY71" s="410"/>
      <c r="CZ71" s="410"/>
      <c r="DA71" s="410"/>
      <c r="DB71" s="410"/>
      <c r="DC71" s="422"/>
      <c r="DD71" s="422"/>
    </row>
    <row r="72" spans="1:108" x14ac:dyDescent="0.2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408"/>
      <c r="N72" s="408"/>
      <c r="O72" s="416"/>
      <c r="P72" s="408"/>
      <c r="Q72" s="408"/>
      <c r="R72" s="416"/>
      <c r="S72" s="408"/>
      <c r="T72" s="408"/>
      <c r="U72" s="408"/>
      <c r="V72" s="408"/>
      <c r="W72" s="416"/>
      <c r="X72" s="408"/>
      <c r="Y72" s="408"/>
      <c r="Z72" s="416"/>
      <c r="AA72" s="408"/>
      <c r="AB72" s="408"/>
      <c r="AC72" s="408"/>
      <c r="AD72" s="408"/>
      <c r="AE72" s="408"/>
      <c r="AF72" s="408"/>
      <c r="AG72" s="408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08"/>
      <c r="AT72" s="408"/>
      <c r="AU72" s="408"/>
      <c r="AV72" s="408"/>
      <c r="AW72" s="410"/>
      <c r="AX72" s="410"/>
      <c r="AY72" s="410"/>
      <c r="AZ72" s="410"/>
      <c r="BA72" s="410"/>
      <c r="BB72" s="410"/>
      <c r="BC72" s="410"/>
      <c r="BD72" s="410"/>
      <c r="BE72" s="410"/>
      <c r="BF72" s="410"/>
      <c r="BG72" s="410"/>
      <c r="BH72" s="410"/>
      <c r="BI72" s="410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8"/>
      <c r="BV72" s="408"/>
      <c r="BW72" s="408"/>
      <c r="BX72" s="408"/>
      <c r="BY72" s="408"/>
      <c r="BZ72" s="408"/>
      <c r="CA72" s="408"/>
      <c r="CB72" s="408"/>
      <c r="CC72" s="408"/>
      <c r="CD72" s="408"/>
      <c r="CE72" s="408"/>
      <c r="CF72" s="408"/>
      <c r="CG72" s="410"/>
      <c r="CH72" s="410"/>
      <c r="CI72" s="410"/>
      <c r="CJ72" s="410"/>
      <c r="CK72" s="410"/>
      <c r="CL72" s="410"/>
      <c r="CM72" s="410"/>
      <c r="CN72" s="410"/>
      <c r="CO72" s="410"/>
      <c r="CP72" s="410"/>
      <c r="CQ72" s="410"/>
      <c r="CR72" s="410"/>
      <c r="CS72" s="410"/>
      <c r="CT72" s="410"/>
      <c r="CU72" s="410"/>
      <c r="CV72" s="410"/>
      <c r="CW72" s="410"/>
      <c r="CX72" s="410"/>
      <c r="CY72" s="410"/>
      <c r="CZ72" s="410"/>
      <c r="DA72" s="410"/>
      <c r="DB72" s="410"/>
      <c r="DC72" s="422"/>
      <c r="DD72" s="422"/>
    </row>
    <row r="73" spans="1:108" x14ac:dyDescent="0.25">
      <c r="A73" s="1528"/>
      <c r="B73" s="1499"/>
      <c r="C73" s="1513"/>
      <c r="D73" s="421" t="s">
        <v>97</v>
      </c>
      <c r="E73" s="421" t="s">
        <v>30</v>
      </c>
      <c r="F73" s="421" t="s">
        <v>31</v>
      </c>
      <c r="G73" s="421" t="s">
        <v>32</v>
      </c>
      <c r="H73" s="421" t="s">
        <v>33</v>
      </c>
      <c r="I73" s="421" t="s">
        <v>34</v>
      </c>
      <c r="J73" s="421" t="s">
        <v>98</v>
      </c>
      <c r="K73" s="421" t="s">
        <v>39</v>
      </c>
      <c r="L73" s="1529"/>
      <c r="M73" s="408"/>
      <c r="N73" s="408"/>
      <c r="O73" s="416"/>
      <c r="P73" s="408"/>
      <c r="Q73" s="408"/>
      <c r="R73" s="416"/>
      <c r="S73" s="408"/>
      <c r="T73" s="408"/>
      <c r="U73" s="408"/>
      <c r="V73" s="408"/>
      <c r="W73" s="416"/>
      <c r="X73" s="408"/>
      <c r="Y73" s="408"/>
      <c r="Z73" s="416"/>
      <c r="AA73" s="408"/>
      <c r="AB73" s="408"/>
      <c r="AC73" s="408"/>
      <c r="AD73" s="408"/>
      <c r="AE73" s="408"/>
      <c r="AF73" s="408"/>
      <c r="AG73" s="408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08"/>
      <c r="AT73" s="408"/>
      <c r="AU73" s="408"/>
      <c r="AV73" s="408"/>
      <c r="AW73" s="410"/>
      <c r="AX73" s="410"/>
      <c r="AY73" s="410"/>
      <c r="AZ73" s="410"/>
      <c r="BA73" s="410"/>
      <c r="BB73" s="410"/>
      <c r="BC73" s="410"/>
      <c r="BD73" s="410"/>
      <c r="BE73" s="410"/>
      <c r="BF73" s="410"/>
      <c r="BG73" s="410"/>
      <c r="BH73" s="410"/>
      <c r="BI73" s="410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CG73" s="410"/>
      <c r="CH73" s="410"/>
      <c r="CI73" s="410"/>
      <c r="CJ73" s="410"/>
      <c r="CK73" s="410"/>
      <c r="CL73" s="410"/>
      <c r="CM73" s="410"/>
      <c r="CN73" s="410"/>
      <c r="CO73" s="410"/>
      <c r="CP73" s="410"/>
      <c r="CQ73" s="410"/>
      <c r="CR73" s="410"/>
      <c r="CS73" s="410"/>
      <c r="CT73" s="410"/>
      <c r="CU73" s="410"/>
      <c r="CV73" s="410"/>
      <c r="CW73" s="410"/>
      <c r="CX73" s="410"/>
      <c r="CY73" s="410"/>
      <c r="CZ73" s="410"/>
      <c r="DA73" s="410"/>
      <c r="DB73" s="410"/>
      <c r="DC73" s="422"/>
      <c r="DD73" s="422"/>
    </row>
    <row r="74" spans="1:108" x14ac:dyDescent="0.25">
      <c r="A74" s="1530" t="s">
        <v>110</v>
      </c>
      <c r="B74" s="456" t="s">
        <v>99</v>
      </c>
      <c r="C74" s="486">
        <v>0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1" t="s">
        <v>151</v>
      </c>
      <c r="N74" s="408"/>
      <c r="O74" s="416"/>
      <c r="P74" s="408"/>
      <c r="Q74" s="408"/>
      <c r="R74" s="416"/>
      <c r="S74" s="408"/>
      <c r="T74" s="408"/>
      <c r="U74" s="408"/>
      <c r="V74" s="408"/>
      <c r="W74" s="416"/>
      <c r="X74" s="408"/>
      <c r="Y74" s="408"/>
      <c r="Z74" s="416"/>
      <c r="AA74" s="408"/>
      <c r="AB74" s="408"/>
      <c r="AC74" s="408"/>
      <c r="AD74" s="408"/>
      <c r="AE74" s="408"/>
      <c r="AF74" s="408"/>
      <c r="AG74" s="408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08"/>
      <c r="AT74" s="408"/>
      <c r="AU74" s="408"/>
      <c r="AV74" s="408"/>
      <c r="AW74" s="410"/>
      <c r="AX74" s="410"/>
      <c r="AY74" s="410"/>
      <c r="AZ74" s="410"/>
      <c r="BA74" s="410"/>
      <c r="BB74" s="410"/>
      <c r="BC74" s="410"/>
      <c r="BD74" s="410"/>
      <c r="BE74" s="410"/>
      <c r="BF74" s="410"/>
      <c r="BG74" s="410"/>
      <c r="BH74" s="410"/>
      <c r="BI74" s="410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552" t="s">
        <v>152</v>
      </c>
      <c r="BU74" s="552" t="s">
        <v>152</v>
      </c>
      <c r="BV74" s="552" t="s">
        <v>152</v>
      </c>
      <c r="BW74" s="552" t="s">
        <v>152</v>
      </c>
      <c r="BX74" s="408"/>
      <c r="BY74" s="408"/>
      <c r="BZ74" s="408"/>
      <c r="CA74" s="408"/>
      <c r="CB74" s="470">
        <v>0</v>
      </c>
      <c r="CC74" s="470">
        <v>0</v>
      </c>
      <c r="CD74" s="470" t="s">
        <v>152</v>
      </c>
      <c r="CE74" s="470">
        <v>0</v>
      </c>
      <c r="CF74" s="408"/>
      <c r="CG74" s="410"/>
      <c r="CH74" s="410"/>
      <c r="CI74" s="410"/>
      <c r="CJ74" s="410"/>
      <c r="CK74" s="410"/>
      <c r="CL74" s="410"/>
      <c r="CM74" s="410"/>
      <c r="CN74" s="410"/>
      <c r="CO74" s="410"/>
      <c r="CP74" s="410"/>
      <c r="CQ74" s="410"/>
      <c r="CR74" s="410"/>
      <c r="CS74" s="410"/>
      <c r="CT74" s="410"/>
      <c r="CU74" s="410"/>
      <c r="CV74" s="410"/>
      <c r="CW74" s="410"/>
      <c r="CX74" s="410"/>
      <c r="CY74" s="410"/>
      <c r="CZ74" s="410"/>
      <c r="DA74" s="410"/>
      <c r="DB74" s="410"/>
      <c r="DC74" s="422"/>
      <c r="DD74" s="422"/>
    </row>
    <row r="75" spans="1:108" x14ac:dyDescent="0.25">
      <c r="A75" s="1531"/>
      <c r="B75" s="463" t="s">
        <v>100</v>
      </c>
      <c r="C75" s="488">
        <v>0</v>
      </c>
      <c r="D75" s="477"/>
      <c r="E75" s="477"/>
      <c r="F75" s="477"/>
      <c r="G75" s="477"/>
      <c r="H75" s="477"/>
      <c r="I75" s="477"/>
      <c r="J75" s="477"/>
      <c r="K75" s="477"/>
      <c r="L75" s="477"/>
      <c r="M75" s="556" t="s">
        <v>151</v>
      </c>
      <c r="N75" s="408"/>
      <c r="O75" s="416"/>
      <c r="P75" s="408"/>
      <c r="Q75" s="408"/>
      <c r="R75" s="416"/>
      <c r="S75" s="408"/>
      <c r="T75" s="408"/>
      <c r="U75" s="408"/>
      <c r="V75" s="408"/>
      <c r="W75" s="416"/>
      <c r="X75" s="408"/>
      <c r="Y75" s="408"/>
      <c r="Z75" s="416"/>
      <c r="AA75" s="408"/>
      <c r="AB75" s="408"/>
      <c r="AC75" s="408"/>
      <c r="AD75" s="408"/>
      <c r="AE75" s="408"/>
      <c r="AF75" s="408"/>
      <c r="AG75" s="408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08"/>
      <c r="AT75" s="408"/>
      <c r="AU75" s="408"/>
      <c r="AV75" s="408"/>
      <c r="AW75" s="410"/>
      <c r="AX75" s="410"/>
      <c r="AY75" s="410"/>
      <c r="AZ75" s="410"/>
      <c r="BA75" s="410"/>
      <c r="BB75" s="410"/>
      <c r="BC75" s="410"/>
      <c r="BD75" s="410"/>
      <c r="BE75" s="410"/>
      <c r="BF75" s="410"/>
      <c r="BG75" s="410"/>
      <c r="BH75" s="410"/>
      <c r="BI75" s="410"/>
      <c r="BJ75" s="408"/>
      <c r="BK75" s="408"/>
      <c r="BL75" s="408"/>
      <c r="BM75" s="408"/>
      <c r="BN75" s="408"/>
      <c r="BO75" s="408"/>
      <c r="BP75" s="408"/>
      <c r="BQ75" s="408"/>
      <c r="BR75" s="408"/>
      <c r="BS75" s="408"/>
      <c r="BT75" s="552" t="s">
        <v>152</v>
      </c>
      <c r="BU75" s="552" t="s">
        <v>152</v>
      </c>
      <c r="BV75" s="552" t="s">
        <v>152</v>
      </c>
      <c r="BW75" s="552" t="s">
        <v>152</v>
      </c>
      <c r="BX75" s="408"/>
      <c r="BY75" s="408"/>
      <c r="BZ75" s="408"/>
      <c r="CA75" s="408"/>
      <c r="CB75" s="470">
        <v>0</v>
      </c>
      <c r="CC75" s="470">
        <v>0</v>
      </c>
      <c r="CD75" s="470" t="s">
        <v>152</v>
      </c>
      <c r="CE75" s="470">
        <v>0</v>
      </c>
      <c r="CF75" s="408"/>
      <c r="CG75" s="410"/>
      <c r="CH75" s="410"/>
      <c r="CI75" s="410"/>
      <c r="CJ75" s="410"/>
      <c r="CK75" s="410"/>
      <c r="CL75" s="410"/>
      <c r="CM75" s="410"/>
      <c r="CN75" s="410"/>
      <c r="CO75" s="410"/>
      <c r="CP75" s="410"/>
      <c r="CQ75" s="410"/>
      <c r="CR75" s="410"/>
      <c r="CS75" s="410"/>
      <c r="CT75" s="410"/>
      <c r="CU75" s="410"/>
      <c r="CV75" s="410"/>
      <c r="CW75" s="410"/>
      <c r="CX75" s="410"/>
      <c r="CY75" s="410"/>
      <c r="CZ75" s="410"/>
      <c r="DA75" s="410"/>
      <c r="DB75" s="410"/>
      <c r="DC75" s="422"/>
      <c r="DD75" s="422"/>
    </row>
    <row r="76" spans="1:108" x14ac:dyDescent="0.25">
      <c r="A76" s="1524" t="s">
        <v>111</v>
      </c>
      <c r="B76" s="456" t="s">
        <v>99</v>
      </c>
      <c r="C76" s="486">
        <v>0</v>
      </c>
      <c r="D76" s="474"/>
      <c r="E76" s="474"/>
      <c r="F76" s="474"/>
      <c r="G76" s="474"/>
      <c r="H76" s="474"/>
      <c r="I76" s="474"/>
      <c r="J76" s="474"/>
      <c r="K76" s="474"/>
      <c r="L76" s="474"/>
      <c r="M76" s="556" t="s">
        <v>151</v>
      </c>
      <c r="N76" s="408"/>
      <c r="O76" s="416"/>
      <c r="P76" s="408"/>
      <c r="Q76" s="408"/>
      <c r="R76" s="416"/>
      <c r="S76" s="408"/>
      <c r="T76" s="408"/>
      <c r="U76" s="408"/>
      <c r="V76" s="408"/>
      <c r="W76" s="416"/>
      <c r="X76" s="408"/>
      <c r="Y76" s="408"/>
      <c r="Z76" s="416"/>
      <c r="AA76" s="408"/>
      <c r="AB76" s="408"/>
      <c r="AC76" s="408"/>
      <c r="AD76" s="408"/>
      <c r="AE76" s="408"/>
      <c r="AF76" s="408"/>
      <c r="AG76" s="408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08"/>
      <c r="AT76" s="408"/>
      <c r="AU76" s="408"/>
      <c r="AV76" s="408"/>
      <c r="AW76" s="410"/>
      <c r="AX76" s="410"/>
      <c r="AY76" s="410"/>
      <c r="AZ76" s="410"/>
      <c r="BA76" s="410"/>
      <c r="BB76" s="410"/>
      <c r="BC76" s="410"/>
      <c r="BD76" s="410"/>
      <c r="BE76" s="410"/>
      <c r="BF76" s="410"/>
      <c r="BG76" s="410"/>
      <c r="BH76" s="410"/>
      <c r="BI76" s="410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552" t="s">
        <v>152</v>
      </c>
      <c r="BU76" s="552" t="s">
        <v>152</v>
      </c>
      <c r="BV76" s="552" t="s">
        <v>152</v>
      </c>
      <c r="BW76" s="552" t="s">
        <v>152</v>
      </c>
      <c r="BX76" s="408"/>
      <c r="BY76" s="408"/>
      <c r="BZ76" s="408"/>
      <c r="CA76" s="408"/>
      <c r="CB76" s="470">
        <v>0</v>
      </c>
      <c r="CC76" s="470">
        <v>0</v>
      </c>
      <c r="CD76" s="470" t="s">
        <v>152</v>
      </c>
      <c r="CE76" s="470">
        <v>0</v>
      </c>
      <c r="CF76" s="408"/>
      <c r="CG76" s="410"/>
      <c r="CH76" s="410"/>
      <c r="CI76" s="410"/>
      <c r="CJ76" s="410"/>
      <c r="CK76" s="410"/>
      <c r="CL76" s="410"/>
      <c r="CM76" s="410"/>
      <c r="CN76" s="410"/>
      <c r="CO76" s="410"/>
      <c r="CP76" s="410"/>
      <c r="CQ76" s="410"/>
      <c r="CR76" s="410"/>
      <c r="CS76" s="410"/>
      <c r="CT76" s="410"/>
      <c r="CU76" s="410"/>
      <c r="CV76" s="410"/>
      <c r="CW76" s="410"/>
      <c r="CX76" s="410"/>
      <c r="CY76" s="410"/>
      <c r="CZ76" s="410"/>
      <c r="DA76" s="410"/>
      <c r="DB76" s="410"/>
      <c r="DC76" s="422"/>
      <c r="DD76" s="422"/>
    </row>
    <row r="77" spans="1:108" x14ac:dyDescent="0.25">
      <c r="A77" s="1525"/>
      <c r="B77" s="457" t="s">
        <v>100</v>
      </c>
      <c r="C77" s="487">
        <v>0</v>
      </c>
      <c r="D77" s="475"/>
      <c r="E77" s="475"/>
      <c r="F77" s="475"/>
      <c r="G77" s="475"/>
      <c r="H77" s="475"/>
      <c r="I77" s="475"/>
      <c r="J77" s="475"/>
      <c r="K77" s="475"/>
      <c r="L77" s="475"/>
      <c r="M77" s="556" t="s">
        <v>151</v>
      </c>
      <c r="N77" s="408"/>
      <c r="O77" s="416"/>
      <c r="P77" s="408"/>
      <c r="Q77" s="408"/>
      <c r="R77" s="416"/>
      <c r="S77" s="408"/>
      <c r="T77" s="408"/>
      <c r="U77" s="408"/>
      <c r="V77" s="408"/>
      <c r="W77" s="416"/>
      <c r="X77" s="408"/>
      <c r="Y77" s="408"/>
      <c r="Z77" s="416"/>
      <c r="AA77" s="408"/>
      <c r="AB77" s="408"/>
      <c r="AC77" s="408"/>
      <c r="AD77" s="408"/>
      <c r="AE77" s="408"/>
      <c r="AF77" s="408"/>
      <c r="AG77" s="408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08"/>
      <c r="AT77" s="408"/>
      <c r="AU77" s="408"/>
      <c r="AV77" s="408"/>
      <c r="AW77" s="410"/>
      <c r="AX77" s="410"/>
      <c r="AY77" s="410"/>
      <c r="AZ77" s="410"/>
      <c r="BA77" s="410"/>
      <c r="BB77" s="410"/>
      <c r="BC77" s="410"/>
      <c r="BD77" s="410"/>
      <c r="BE77" s="410"/>
      <c r="BF77" s="410"/>
      <c r="BG77" s="410"/>
      <c r="BH77" s="410"/>
      <c r="BI77" s="410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552" t="s">
        <v>152</v>
      </c>
      <c r="BU77" s="552" t="s">
        <v>152</v>
      </c>
      <c r="BV77" s="552" t="s">
        <v>152</v>
      </c>
      <c r="BW77" s="552" t="s">
        <v>152</v>
      </c>
      <c r="BX77" s="408"/>
      <c r="BY77" s="408"/>
      <c r="BZ77" s="408"/>
      <c r="CA77" s="408"/>
      <c r="CB77" s="470">
        <v>0</v>
      </c>
      <c r="CC77" s="470">
        <v>0</v>
      </c>
      <c r="CD77" s="470" t="s">
        <v>152</v>
      </c>
      <c r="CE77" s="470">
        <v>0</v>
      </c>
      <c r="CF77" s="408"/>
      <c r="CG77" s="410"/>
      <c r="CH77" s="410"/>
      <c r="CI77" s="410"/>
      <c r="CJ77" s="410"/>
      <c r="CK77" s="410"/>
      <c r="CL77" s="410"/>
      <c r="CM77" s="410"/>
      <c r="CN77" s="410"/>
      <c r="CO77" s="410"/>
      <c r="CP77" s="410"/>
      <c r="CQ77" s="410"/>
      <c r="CR77" s="410"/>
      <c r="CS77" s="410"/>
      <c r="CT77" s="410"/>
      <c r="CU77" s="410"/>
      <c r="CV77" s="410"/>
      <c r="CW77" s="410"/>
      <c r="CX77" s="410"/>
      <c r="CY77" s="410"/>
      <c r="CZ77" s="410"/>
      <c r="DA77" s="410"/>
      <c r="DB77" s="410"/>
      <c r="DC77" s="422"/>
      <c r="DD77" s="422"/>
    </row>
    <row r="78" spans="1:108" x14ac:dyDescent="0.25">
      <c r="A78" s="1526"/>
      <c r="B78" s="463" t="s">
        <v>112</v>
      </c>
      <c r="C78" s="488">
        <v>0</v>
      </c>
      <c r="D78" s="477"/>
      <c r="E78" s="477"/>
      <c r="F78" s="477"/>
      <c r="G78" s="477"/>
      <c r="H78" s="477"/>
      <c r="I78" s="477"/>
      <c r="J78" s="477"/>
      <c r="K78" s="477"/>
      <c r="L78" s="477"/>
      <c r="M78" s="556" t="s">
        <v>151</v>
      </c>
      <c r="N78" s="408"/>
      <c r="O78" s="416"/>
      <c r="P78" s="408"/>
      <c r="Q78" s="408"/>
      <c r="R78" s="416"/>
      <c r="S78" s="408"/>
      <c r="T78" s="408"/>
      <c r="U78" s="408"/>
      <c r="V78" s="408"/>
      <c r="W78" s="416"/>
      <c r="X78" s="408"/>
      <c r="Y78" s="408"/>
      <c r="Z78" s="416"/>
      <c r="AA78" s="408"/>
      <c r="AB78" s="408"/>
      <c r="AC78" s="408"/>
      <c r="AD78" s="408"/>
      <c r="AE78" s="408"/>
      <c r="AF78" s="408"/>
      <c r="AG78" s="408"/>
      <c r="AH78" s="413"/>
      <c r="AI78" s="413"/>
      <c r="AJ78" s="413"/>
      <c r="AK78" s="413"/>
      <c r="AL78" s="413"/>
      <c r="AM78" s="413"/>
      <c r="AN78" s="413"/>
      <c r="AO78" s="413"/>
      <c r="AP78" s="413"/>
      <c r="AQ78" s="413"/>
      <c r="AR78" s="413"/>
      <c r="AS78" s="408"/>
      <c r="AT78" s="408"/>
      <c r="AU78" s="408"/>
      <c r="AV78" s="408"/>
      <c r="AW78" s="410"/>
      <c r="AX78" s="410"/>
      <c r="AY78" s="410"/>
      <c r="AZ78" s="410"/>
      <c r="BA78" s="410"/>
      <c r="BB78" s="410"/>
      <c r="BC78" s="410"/>
      <c r="BD78" s="410"/>
      <c r="BE78" s="410"/>
      <c r="BF78" s="410"/>
      <c r="BG78" s="410"/>
      <c r="BH78" s="410"/>
      <c r="BI78" s="410"/>
      <c r="BJ78" s="408"/>
      <c r="BK78" s="408"/>
      <c r="BL78" s="408"/>
      <c r="BM78" s="408"/>
      <c r="BN78" s="408"/>
      <c r="BO78" s="408"/>
      <c r="BP78" s="408"/>
      <c r="BQ78" s="408"/>
      <c r="BR78" s="408"/>
      <c r="BS78" s="408"/>
      <c r="BT78" s="552" t="s">
        <v>152</v>
      </c>
      <c r="BU78" s="552" t="s">
        <v>152</v>
      </c>
      <c r="BV78" s="552" t="s">
        <v>152</v>
      </c>
      <c r="BW78" s="552" t="s">
        <v>152</v>
      </c>
      <c r="BX78" s="408"/>
      <c r="BY78" s="408"/>
      <c r="BZ78" s="408"/>
      <c r="CA78" s="408"/>
      <c r="CB78" s="470">
        <v>0</v>
      </c>
      <c r="CC78" s="470">
        <v>0</v>
      </c>
      <c r="CD78" s="470" t="s">
        <v>152</v>
      </c>
      <c r="CE78" s="470">
        <v>0</v>
      </c>
      <c r="CF78" s="408"/>
      <c r="CG78" s="410"/>
      <c r="CH78" s="410"/>
      <c r="CI78" s="410"/>
      <c r="CJ78" s="410"/>
      <c r="CK78" s="410"/>
      <c r="CL78" s="410"/>
      <c r="CM78" s="410"/>
      <c r="CN78" s="410"/>
      <c r="CO78" s="410"/>
      <c r="CP78" s="410"/>
      <c r="CQ78" s="410"/>
      <c r="CR78" s="410"/>
      <c r="CS78" s="410"/>
      <c r="CT78" s="410"/>
      <c r="CU78" s="410"/>
      <c r="CV78" s="410"/>
      <c r="CW78" s="410"/>
      <c r="CX78" s="410"/>
      <c r="CY78" s="410"/>
      <c r="CZ78" s="410"/>
      <c r="DA78" s="410"/>
      <c r="DB78" s="410"/>
      <c r="DC78" s="422"/>
      <c r="DD78" s="422"/>
    </row>
    <row r="79" spans="1:108" x14ac:dyDescent="0.25">
      <c r="A79" s="1494" t="s">
        <v>113</v>
      </c>
      <c r="B79" s="456" t="s">
        <v>99</v>
      </c>
      <c r="C79" s="486">
        <v>0</v>
      </c>
      <c r="D79" s="474"/>
      <c r="E79" s="474"/>
      <c r="F79" s="474"/>
      <c r="G79" s="474"/>
      <c r="H79" s="474"/>
      <c r="I79" s="474"/>
      <c r="J79" s="474"/>
      <c r="K79" s="474"/>
      <c r="L79" s="474"/>
      <c r="M79" s="556" t="s">
        <v>151</v>
      </c>
      <c r="N79" s="408"/>
      <c r="O79" s="416"/>
      <c r="P79" s="408"/>
      <c r="Q79" s="408"/>
      <c r="R79" s="416"/>
      <c r="S79" s="408"/>
      <c r="T79" s="408"/>
      <c r="U79" s="408"/>
      <c r="V79" s="408"/>
      <c r="W79" s="416"/>
      <c r="X79" s="408"/>
      <c r="Y79" s="408"/>
      <c r="Z79" s="416"/>
      <c r="AA79" s="408"/>
      <c r="AB79" s="408"/>
      <c r="AC79" s="408"/>
      <c r="AD79" s="408"/>
      <c r="AE79" s="408"/>
      <c r="AF79" s="408"/>
      <c r="AG79" s="408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08"/>
      <c r="AT79" s="408"/>
      <c r="AU79" s="408"/>
      <c r="AV79" s="408"/>
      <c r="AW79" s="410"/>
      <c r="AX79" s="410"/>
      <c r="AY79" s="410"/>
      <c r="AZ79" s="410"/>
      <c r="BA79" s="410"/>
      <c r="BB79" s="410"/>
      <c r="BC79" s="410"/>
      <c r="BD79" s="410"/>
      <c r="BE79" s="410"/>
      <c r="BF79" s="410"/>
      <c r="BG79" s="410"/>
      <c r="BH79" s="410"/>
      <c r="BI79" s="410"/>
      <c r="BJ79" s="408"/>
      <c r="BK79" s="408"/>
      <c r="BL79" s="408"/>
      <c r="BM79" s="408"/>
      <c r="BN79" s="408"/>
      <c r="BO79" s="408"/>
      <c r="BP79" s="408"/>
      <c r="BQ79" s="408"/>
      <c r="BR79" s="408"/>
      <c r="BS79" s="408"/>
      <c r="BT79" s="552" t="s">
        <v>152</v>
      </c>
      <c r="BU79" s="552" t="s">
        <v>152</v>
      </c>
      <c r="BV79" s="552" t="s">
        <v>152</v>
      </c>
      <c r="BW79" s="410"/>
      <c r="BX79" s="408"/>
      <c r="BY79" s="408"/>
      <c r="BZ79" s="408"/>
      <c r="CA79" s="408"/>
      <c r="CB79" s="470">
        <v>0</v>
      </c>
      <c r="CC79" s="470">
        <v>0</v>
      </c>
      <c r="CD79" s="470" t="s">
        <v>152</v>
      </c>
      <c r="CE79" s="408"/>
      <c r="CF79" s="408"/>
      <c r="CG79" s="410"/>
      <c r="CH79" s="410"/>
      <c r="CI79" s="410"/>
      <c r="CJ79" s="410"/>
      <c r="CK79" s="410"/>
      <c r="CL79" s="410"/>
      <c r="CM79" s="410"/>
      <c r="CN79" s="410"/>
      <c r="CO79" s="410"/>
      <c r="CP79" s="410"/>
      <c r="CQ79" s="410"/>
      <c r="CR79" s="410"/>
      <c r="CS79" s="410"/>
      <c r="CT79" s="410"/>
      <c r="CU79" s="410"/>
      <c r="CV79" s="410"/>
      <c r="CW79" s="410"/>
      <c r="CX79" s="410"/>
      <c r="CY79" s="410"/>
      <c r="CZ79" s="410"/>
      <c r="DA79" s="410"/>
      <c r="DB79" s="410"/>
      <c r="DC79" s="422"/>
      <c r="DD79" s="422"/>
    </row>
    <row r="80" spans="1:108" x14ac:dyDescent="0.25">
      <c r="A80" s="1496"/>
      <c r="B80" s="463" t="s">
        <v>100</v>
      </c>
      <c r="C80" s="488">
        <v>0</v>
      </c>
      <c r="D80" s="514"/>
      <c r="E80" s="514"/>
      <c r="F80" s="514"/>
      <c r="G80" s="514"/>
      <c r="H80" s="514"/>
      <c r="I80" s="514"/>
      <c r="J80" s="514"/>
      <c r="K80" s="514"/>
      <c r="L80" s="514"/>
      <c r="M80" s="556" t="s">
        <v>151</v>
      </c>
      <c r="N80" s="408"/>
      <c r="O80" s="416"/>
      <c r="P80" s="408"/>
      <c r="Q80" s="408"/>
      <c r="R80" s="416"/>
      <c r="S80" s="408"/>
      <c r="T80" s="408"/>
      <c r="U80" s="408"/>
      <c r="V80" s="408"/>
      <c r="W80" s="416"/>
      <c r="X80" s="408"/>
      <c r="Y80" s="408"/>
      <c r="Z80" s="416"/>
      <c r="AA80" s="408"/>
      <c r="AB80" s="408"/>
      <c r="AC80" s="408"/>
      <c r="AD80" s="408"/>
      <c r="AE80" s="408"/>
      <c r="AF80" s="408"/>
      <c r="AG80" s="408"/>
      <c r="AH80" s="413"/>
      <c r="AI80" s="413"/>
      <c r="AJ80" s="413"/>
      <c r="AK80" s="413"/>
      <c r="AL80" s="413"/>
      <c r="AM80" s="413"/>
      <c r="AN80" s="413"/>
      <c r="AO80" s="413"/>
      <c r="AP80" s="413"/>
      <c r="AQ80" s="413"/>
      <c r="AR80" s="413"/>
      <c r="AS80" s="408"/>
      <c r="AT80" s="408"/>
      <c r="AU80" s="408"/>
      <c r="AV80" s="408"/>
      <c r="AW80" s="410"/>
      <c r="AX80" s="410"/>
      <c r="AY80" s="410"/>
      <c r="AZ80" s="410"/>
      <c r="BA80" s="410"/>
      <c r="BB80" s="410"/>
      <c r="BC80" s="410"/>
      <c r="BD80" s="410"/>
      <c r="BE80" s="410"/>
      <c r="BF80" s="410"/>
      <c r="BG80" s="410"/>
      <c r="BH80" s="410"/>
      <c r="BI80" s="410"/>
      <c r="BJ80" s="408"/>
      <c r="BK80" s="408"/>
      <c r="BL80" s="408"/>
      <c r="BM80" s="408"/>
      <c r="BN80" s="408"/>
      <c r="BO80" s="408"/>
      <c r="BP80" s="408"/>
      <c r="BQ80" s="408"/>
      <c r="BR80" s="408"/>
      <c r="BS80" s="408"/>
      <c r="BT80" s="552" t="s">
        <v>152</v>
      </c>
      <c r="BU80" s="552" t="s">
        <v>152</v>
      </c>
      <c r="BV80" s="552" t="s">
        <v>152</v>
      </c>
      <c r="BW80" s="410"/>
      <c r="BX80" s="408"/>
      <c r="BY80" s="408"/>
      <c r="BZ80" s="408"/>
      <c r="CA80" s="408"/>
      <c r="CB80" s="470">
        <v>0</v>
      </c>
      <c r="CC80" s="470">
        <v>0</v>
      </c>
      <c r="CD80" s="470" t="s">
        <v>152</v>
      </c>
      <c r="CE80" s="408"/>
      <c r="CF80" s="408"/>
      <c r="CG80" s="410"/>
      <c r="CH80" s="410"/>
      <c r="CI80" s="410"/>
      <c r="CJ80" s="410"/>
      <c r="CK80" s="410"/>
      <c r="CL80" s="410"/>
      <c r="CM80" s="410"/>
      <c r="CN80" s="410"/>
      <c r="CO80" s="410"/>
      <c r="CP80" s="410"/>
      <c r="CQ80" s="410"/>
      <c r="CR80" s="410"/>
      <c r="CS80" s="410"/>
      <c r="CT80" s="410"/>
      <c r="CU80" s="410"/>
      <c r="CV80" s="410"/>
      <c r="CW80" s="410"/>
      <c r="CX80" s="410"/>
      <c r="CY80" s="410"/>
      <c r="CZ80" s="410"/>
      <c r="DA80" s="410"/>
      <c r="DB80" s="410"/>
      <c r="DC80" s="422"/>
      <c r="DD80" s="422"/>
    </row>
    <row r="81" spans="1:108" x14ac:dyDescent="0.25">
      <c r="A81" s="472" t="s">
        <v>114</v>
      </c>
      <c r="B81" s="409"/>
      <c r="C81" s="409"/>
      <c r="D81" s="409"/>
      <c r="E81" s="409"/>
      <c r="F81" s="409"/>
      <c r="G81" s="409"/>
      <c r="H81" s="409"/>
      <c r="I81" s="409"/>
      <c r="J81" s="409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8"/>
      <c r="Y81" s="408"/>
      <c r="Z81" s="408"/>
      <c r="AA81" s="408"/>
      <c r="AB81" s="408"/>
      <c r="AC81" s="416"/>
      <c r="AD81" s="408"/>
      <c r="AE81" s="408"/>
      <c r="AF81" s="416"/>
      <c r="AG81" s="408"/>
      <c r="AH81" s="408"/>
      <c r="AI81" s="416"/>
      <c r="AJ81" s="408"/>
      <c r="AK81" s="408"/>
      <c r="AL81" s="416"/>
      <c r="AM81" s="416"/>
      <c r="AN81" s="416"/>
      <c r="AO81" s="408"/>
      <c r="AP81" s="408"/>
      <c r="AQ81" s="408"/>
      <c r="AR81" s="408"/>
      <c r="AS81" s="408"/>
      <c r="AT81" s="408"/>
      <c r="AU81" s="408"/>
      <c r="AV81" s="408"/>
      <c r="AW81" s="408"/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408"/>
      <c r="BJ81" s="408"/>
      <c r="BK81" s="408"/>
      <c r="BL81" s="408"/>
      <c r="BM81" s="408"/>
      <c r="BN81" s="408"/>
      <c r="BO81" s="408"/>
      <c r="BP81" s="408"/>
      <c r="BQ81" s="408"/>
      <c r="BR81" s="408"/>
      <c r="BS81" s="408"/>
      <c r="BT81" s="408"/>
      <c r="BU81" s="408"/>
      <c r="BV81" s="408"/>
      <c r="BW81" s="408"/>
      <c r="BX81" s="408"/>
      <c r="BY81" s="408"/>
      <c r="BZ81" s="408"/>
      <c r="CA81" s="408"/>
      <c r="CB81" s="408"/>
      <c r="CC81" s="408">
        <v>0</v>
      </c>
      <c r="CD81" s="408"/>
      <c r="CE81" s="408"/>
      <c r="CF81" s="408"/>
      <c r="CG81" s="408"/>
      <c r="CH81" s="408"/>
      <c r="CI81" s="408"/>
      <c r="CJ81" s="408"/>
      <c r="CK81" s="408"/>
      <c r="CL81" s="408"/>
      <c r="CM81" s="408"/>
      <c r="CN81" s="408"/>
      <c r="CO81" s="408"/>
      <c r="CP81" s="408"/>
      <c r="CQ81" s="408"/>
      <c r="CR81" s="408"/>
      <c r="CS81" s="408"/>
      <c r="CT81" s="408"/>
      <c r="CU81" s="408"/>
      <c r="CV81" s="408"/>
      <c r="CW81" s="408"/>
      <c r="CX81" s="408"/>
      <c r="CY81" s="408"/>
      <c r="CZ81" s="408"/>
      <c r="DA81" s="408"/>
      <c r="DB81" s="408"/>
      <c r="DC81" s="413"/>
      <c r="DD81" s="413"/>
    </row>
    <row r="82" spans="1:108" ht="64.5" x14ac:dyDescent="0.25">
      <c r="A82" s="455" t="s">
        <v>115</v>
      </c>
      <c r="B82" s="464" t="s">
        <v>116</v>
      </c>
      <c r="C82" s="416"/>
      <c r="D82" s="416"/>
      <c r="E82" s="416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16"/>
      <c r="Y82" s="408"/>
      <c r="Z82" s="408"/>
      <c r="AA82" s="416"/>
      <c r="AB82" s="408"/>
      <c r="AC82" s="408"/>
      <c r="AD82" s="416"/>
      <c r="AE82" s="408"/>
      <c r="AF82" s="408"/>
      <c r="AG82" s="416"/>
      <c r="AH82" s="408"/>
      <c r="AI82" s="408"/>
      <c r="AJ82" s="408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AW82" s="410"/>
      <c r="AX82" s="410"/>
      <c r="AY82" s="410"/>
      <c r="AZ82" s="410"/>
      <c r="BA82" s="410"/>
      <c r="BB82" s="410"/>
      <c r="BC82" s="410"/>
      <c r="BD82" s="410"/>
      <c r="BE82" s="410"/>
      <c r="BF82" s="410"/>
      <c r="BG82" s="410"/>
      <c r="BH82" s="410"/>
      <c r="BI82" s="410"/>
      <c r="BJ82" s="408"/>
      <c r="BK82" s="408"/>
      <c r="BL82" s="408"/>
      <c r="BM82" s="408"/>
      <c r="BN82" s="408"/>
      <c r="BO82" s="408"/>
      <c r="BP82" s="408"/>
      <c r="BQ82" s="408"/>
      <c r="BR82" s="408"/>
      <c r="BS82" s="408"/>
      <c r="BT82" s="408"/>
      <c r="BU82" s="408"/>
      <c r="BV82" s="408"/>
      <c r="BW82" s="408"/>
      <c r="BX82" s="408"/>
      <c r="BY82" s="408"/>
      <c r="BZ82" s="408"/>
      <c r="CA82" s="408"/>
      <c r="CB82" s="408">
        <v>0</v>
      </c>
      <c r="CC82" s="408"/>
      <c r="CD82" s="408"/>
      <c r="CE82" s="408"/>
      <c r="CF82" s="408"/>
      <c r="CG82" s="410"/>
      <c r="CH82" s="410"/>
      <c r="CI82" s="410"/>
      <c r="CJ82" s="410"/>
      <c r="CK82" s="410"/>
      <c r="CL82" s="410"/>
      <c r="CM82" s="410"/>
      <c r="CN82" s="410"/>
      <c r="CO82" s="410"/>
      <c r="CP82" s="410"/>
      <c r="CQ82" s="410"/>
      <c r="CR82" s="410"/>
      <c r="CS82" s="410"/>
      <c r="CT82" s="410"/>
      <c r="CU82" s="410"/>
      <c r="CV82" s="410"/>
      <c r="CW82" s="410"/>
      <c r="CX82" s="410"/>
      <c r="CY82" s="410"/>
      <c r="CZ82" s="410"/>
      <c r="DA82" s="422"/>
      <c r="DB82" s="422"/>
      <c r="DC82" s="410"/>
      <c r="DD82" s="410"/>
    </row>
    <row r="83" spans="1:108" x14ac:dyDescent="0.25">
      <c r="A83" s="456" t="s">
        <v>117</v>
      </c>
      <c r="B83" s="512"/>
      <c r="C83" s="554" t="s">
        <v>152</v>
      </c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16"/>
      <c r="Y83" s="408"/>
      <c r="Z83" s="408"/>
      <c r="AA83" s="416"/>
      <c r="AB83" s="408"/>
      <c r="AC83" s="408"/>
      <c r="AD83" s="416"/>
      <c r="AE83" s="408"/>
      <c r="AF83" s="408"/>
      <c r="AG83" s="416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AW83" s="410"/>
      <c r="AX83" s="410"/>
      <c r="AY83" s="410"/>
      <c r="AZ83" s="410"/>
      <c r="BA83" s="410"/>
      <c r="BB83" s="410"/>
      <c r="BC83" s="410"/>
      <c r="BD83" s="410"/>
      <c r="BE83" s="410"/>
      <c r="BF83" s="410"/>
      <c r="BG83" s="410"/>
      <c r="BH83" s="410"/>
      <c r="BI83" s="410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30" t="s">
        <v>152</v>
      </c>
      <c r="BU83" s="410"/>
      <c r="BV83" s="408"/>
      <c r="BW83" s="408"/>
      <c r="BX83" s="408"/>
      <c r="BY83" s="408"/>
      <c r="BZ83" s="408"/>
      <c r="CA83" s="408"/>
      <c r="CB83" s="470">
        <v>0</v>
      </c>
      <c r="CC83" s="408"/>
      <c r="CD83" s="408"/>
      <c r="CE83" s="408"/>
      <c r="CF83" s="408"/>
      <c r="CG83" s="410"/>
      <c r="CH83" s="410"/>
      <c r="CI83" s="410"/>
      <c r="CJ83" s="410"/>
      <c r="CK83" s="410"/>
      <c r="CL83" s="410"/>
      <c r="CM83" s="410"/>
      <c r="CN83" s="410"/>
      <c r="CO83" s="410"/>
      <c r="CP83" s="410"/>
      <c r="CQ83" s="410"/>
      <c r="CR83" s="410"/>
      <c r="CS83" s="410"/>
      <c r="CT83" s="410"/>
      <c r="CU83" s="410"/>
      <c r="CV83" s="410"/>
      <c r="CW83" s="410"/>
      <c r="CX83" s="410"/>
      <c r="CY83" s="410"/>
      <c r="CZ83" s="410"/>
      <c r="DA83" s="422"/>
      <c r="DB83" s="422"/>
      <c r="DC83" s="410"/>
      <c r="DD83" s="410"/>
    </row>
    <row r="84" spans="1:108" x14ac:dyDescent="0.25">
      <c r="A84" s="463" t="s">
        <v>86</v>
      </c>
      <c r="B84" s="473"/>
      <c r="C84" s="554" t="s">
        <v>152</v>
      </c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16"/>
      <c r="Y84" s="408"/>
      <c r="Z84" s="408"/>
      <c r="AA84" s="416"/>
      <c r="AB84" s="408"/>
      <c r="AC84" s="408"/>
      <c r="AD84" s="416"/>
      <c r="AE84" s="408"/>
      <c r="AF84" s="408"/>
      <c r="AG84" s="416"/>
      <c r="AH84" s="408"/>
      <c r="AI84" s="408"/>
      <c r="AJ84" s="408"/>
      <c r="AK84" s="408"/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AW84" s="410"/>
      <c r="AX84" s="410"/>
      <c r="AY84" s="410"/>
      <c r="AZ84" s="410"/>
      <c r="BA84" s="410"/>
      <c r="BB84" s="410"/>
      <c r="BC84" s="410"/>
      <c r="BD84" s="410"/>
      <c r="BE84" s="410"/>
      <c r="BF84" s="410"/>
      <c r="BG84" s="410"/>
      <c r="BH84" s="410"/>
      <c r="BI84" s="410"/>
      <c r="BJ84" s="408"/>
      <c r="BK84" s="408"/>
      <c r="BL84" s="408"/>
      <c r="BM84" s="408"/>
      <c r="BN84" s="408"/>
      <c r="BO84" s="408"/>
      <c r="BP84" s="408"/>
      <c r="BQ84" s="408"/>
      <c r="BR84" s="408"/>
      <c r="BS84" s="408"/>
      <c r="BT84" s="430" t="s">
        <v>152</v>
      </c>
      <c r="BU84" s="410"/>
      <c r="BV84" s="408"/>
      <c r="BW84" s="408"/>
      <c r="BX84" s="408"/>
      <c r="BY84" s="408"/>
      <c r="BZ84" s="408"/>
      <c r="CA84" s="408"/>
      <c r="CB84" s="470">
        <v>0</v>
      </c>
      <c r="CC84" s="408"/>
      <c r="CD84" s="408"/>
      <c r="CE84" s="408"/>
      <c r="CF84" s="408"/>
      <c r="CG84" s="410"/>
      <c r="CH84" s="410"/>
      <c r="CI84" s="410"/>
      <c r="CJ84" s="410"/>
      <c r="CK84" s="410"/>
      <c r="CL84" s="410"/>
      <c r="CM84" s="410"/>
      <c r="CN84" s="410"/>
      <c r="CO84" s="410"/>
      <c r="CP84" s="410"/>
      <c r="CQ84" s="410"/>
      <c r="CR84" s="410"/>
      <c r="CS84" s="410"/>
      <c r="CT84" s="410"/>
      <c r="CU84" s="410"/>
      <c r="CV84" s="410"/>
      <c r="CW84" s="410"/>
      <c r="CX84" s="410"/>
      <c r="CY84" s="410"/>
      <c r="CZ84" s="410"/>
      <c r="DA84" s="422"/>
      <c r="DB84" s="422"/>
      <c r="DC84" s="410"/>
      <c r="DD84" s="410"/>
    </row>
    <row r="85" spans="1:108" ht="15.75" x14ac:dyDescent="0.25">
      <c r="A85" s="440" t="s">
        <v>118</v>
      </c>
      <c r="B85" s="441"/>
      <c r="C85" s="441"/>
      <c r="D85" s="441"/>
      <c r="E85" s="423"/>
      <c r="F85" s="423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8"/>
      <c r="Y85" s="408"/>
      <c r="Z85" s="416"/>
      <c r="AA85" s="408"/>
      <c r="AB85" s="408"/>
      <c r="AC85" s="416"/>
      <c r="AD85" s="408"/>
      <c r="AE85" s="408"/>
      <c r="AF85" s="416"/>
      <c r="AG85" s="408"/>
      <c r="AH85" s="408"/>
      <c r="AI85" s="416"/>
      <c r="AJ85" s="408"/>
      <c r="AK85" s="408"/>
      <c r="AL85" s="408"/>
      <c r="AM85" s="408"/>
      <c r="AN85" s="408"/>
      <c r="AO85" s="408"/>
      <c r="AP85" s="408"/>
      <c r="AQ85" s="408"/>
      <c r="AR85" s="413"/>
      <c r="AS85" s="408"/>
      <c r="AT85" s="408"/>
      <c r="AU85" s="408"/>
      <c r="AV85" s="408"/>
      <c r="AW85" s="408"/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408"/>
      <c r="BJ85" s="408"/>
      <c r="BK85" s="408"/>
      <c r="BL85" s="408"/>
      <c r="BM85" s="408"/>
      <c r="BN85" s="408"/>
      <c r="BO85" s="408"/>
      <c r="BP85" s="408"/>
      <c r="BQ85" s="408"/>
      <c r="BR85" s="408"/>
      <c r="BS85" s="408"/>
      <c r="BT85" s="408"/>
      <c r="BU85" s="408"/>
      <c r="BV85" s="408"/>
      <c r="BW85" s="408"/>
      <c r="BX85" s="408"/>
      <c r="BY85" s="408"/>
      <c r="BZ85" s="408"/>
      <c r="CA85" s="408"/>
      <c r="CB85" s="408"/>
      <c r="CC85" s="410"/>
      <c r="CD85" s="408"/>
      <c r="CE85" s="408"/>
      <c r="CF85" s="408"/>
      <c r="CG85" s="408"/>
      <c r="CH85" s="408"/>
      <c r="CI85" s="408"/>
      <c r="CJ85" s="408"/>
      <c r="CK85" s="408"/>
      <c r="CL85" s="408"/>
      <c r="CM85" s="408"/>
      <c r="CN85" s="408"/>
      <c r="CO85" s="408"/>
      <c r="CP85" s="408"/>
      <c r="CQ85" s="408"/>
      <c r="CR85" s="408"/>
      <c r="CS85" s="408"/>
      <c r="CT85" s="408"/>
      <c r="CU85" s="408"/>
      <c r="CV85" s="408"/>
      <c r="CW85" s="408"/>
      <c r="CX85" s="408"/>
      <c r="CY85" s="408"/>
      <c r="CZ85" s="408"/>
      <c r="DA85" s="408"/>
      <c r="DB85" s="408"/>
      <c r="DC85" s="413"/>
      <c r="DD85" s="413"/>
    </row>
    <row r="86" spans="1:108" ht="52.5" x14ac:dyDescent="0.25">
      <c r="A86" s="1488" t="s">
        <v>119</v>
      </c>
      <c r="B86" s="1522"/>
      <c r="C86" s="442" t="s">
        <v>120</v>
      </c>
      <c r="D86" s="442" t="s">
        <v>121</v>
      </c>
      <c r="E86" s="442" t="s">
        <v>122</v>
      </c>
      <c r="F86" s="424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16"/>
      <c r="AA86" s="408"/>
      <c r="AB86" s="408"/>
      <c r="AC86" s="416"/>
      <c r="AD86" s="408"/>
      <c r="AE86" s="408"/>
      <c r="AF86" s="416"/>
      <c r="AG86" s="408"/>
      <c r="AH86" s="408"/>
      <c r="AI86" s="416"/>
      <c r="AJ86" s="408"/>
      <c r="AK86" s="408"/>
      <c r="AL86" s="408"/>
      <c r="AM86" s="408"/>
      <c r="AN86" s="408"/>
      <c r="AO86" s="408"/>
      <c r="AP86" s="408"/>
      <c r="AQ86" s="408"/>
      <c r="AR86" s="413"/>
      <c r="AS86" s="408"/>
      <c r="AT86" s="408"/>
      <c r="AU86" s="408"/>
      <c r="AV86" s="408"/>
      <c r="AW86" s="410"/>
      <c r="AX86" s="410"/>
      <c r="AY86" s="410"/>
      <c r="AZ86" s="410"/>
      <c r="BA86" s="410"/>
      <c r="BB86" s="410"/>
      <c r="BC86" s="410"/>
      <c r="BD86" s="410"/>
      <c r="BE86" s="410"/>
      <c r="BF86" s="410"/>
      <c r="BG86" s="410"/>
      <c r="BH86" s="410"/>
      <c r="BI86" s="410"/>
      <c r="BJ86" s="408"/>
      <c r="BK86" s="408"/>
      <c r="BL86" s="408"/>
      <c r="BM86" s="408"/>
      <c r="BN86" s="408"/>
      <c r="BO86" s="408"/>
      <c r="BP86" s="408"/>
      <c r="BQ86" s="408"/>
      <c r="BR86" s="408"/>
      <c r="BS86" s="408"/>
      <c r="BT86" s="408"/>
      <c r="BU86" s="408"/>
      <c r="BV86" s="408"/>
      <c r="BW86" s="408"/>
      <c r="BX86" s="408"/>
      <c r="BY86" s="408"/>
      <c r="BZ86" s="408"/>
      <c r="CA86" s="408"/>
      <c r="CB86" s="408"/>
      <c r="CC86" s="408"/>
      <c r="CD86" s="408"/>
      <c r="CE86" s="408"/>
      <c r="CF86" s="408"/>
      <c r="CG86" s="410"/>
      <c r="CH86" s="410"/>
      <c r="CI86" s="410"/>
      <c r="CJ86" s="410"/>
      <c r="CK86" s="410"/>
      <c r="CL86" s="410"/>
      <c r="CM86" s="410"/>
      <c r="CN86" s="410"/>
      <c r="CO86" s="410"/>
      <c r="CP86" s="410"/>
      <c r="CQ86" s="410"/>
      <c r="CR86" s="410"/>
      <c r="CS86" s="410"/>
      <c r="CT86" s="410"/>
      <c r="CU86" s="410"/>
      <c r="CV86" s="410"/>
      <c r="CW86" s="410"/>
      <c r="CX86" s="410"/>
      <c r="CY86" s="410"/>
      <c r="CZ86" s="410"/>
      <c r="DA86" s="410"/>
      <c r="DB86" s="410"/>
      <c r="DC86" s="422"/>
      <c r="DD86" s="422"/>
    </row>
    <row r="87" spans="1:108" x14ac:dyDescent="0.25">
      <c r="A87" s="1523" t="s">
        <v>123</v>
      </c>
      <c r="B87" s="1523"/>
      <c r="C87" s="474"/>
      <c r="D87" s="474"/>
      <c r="E87" s="474"/>
      <c r="F87" s="424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16"/>
      <c r="AD87" s="408"/>
      <c r="AE87" s="408"/>
      <c r="AF87" s="416"/>
      <c r="AG87" s="408"/>
      <c r="AH87" s="408"/>
      <c r="AI87" s="416"/>
      <c r="AJ87" s="408"/>
      <c r="AK87" s="408"/>
      <c r="AL87" s="416"/>
      <c r="AM87" s="416"/>
      <c r="AN87" s="416"/>
      <c r="AO87" s="408"/>
      <c r="AP87" s="408"/>
      <c r="AQ87" s="408"/>
      <c r="AR87" s="408"/>
      <c r="AS87" s="408"/>
      <c r="AT87" s="408"/>
      <c r="AU87" s="408"/>
      <c r="AV87" s="408"/>
      <c r="AW87" s="410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410"/>
      <c r="BJ87" s="408"/>
      <c r="BK87" s="408"/>
      <c r="BL87" s="408"/>
      <c r="BM87" s="408"/>
      <c r="BN87" s="408"/>
      <c r="BO87" s="408"/>
      <c r="BP87" s="408"/>
      <c r="BQ87" s="408"/>
      <c r="BR87" s="408"/>
      <c r="BS87" s="408"/>
      <c r="BT87" s="408"/>
      <c r="BU87" s="408"/>
      <c r="BV87" s="408"/>
      <c r="BW87" s="408"/>
      <c r="BX87" s="408"/>
      <c r="BY87" s="408"/>
      <c r="BZ87" s="408"/>
      <c r="CA87" s="408"/>
      <c r="CB87" s="408"/>
      <c r="CC87" s="408"/>
      <c r="CD87" s="408"/>
      <c r="CE87" s="408"/>
      <c r="CF87" s="408"/>
      <c r="CG87" s="410"/>
      <c r="CH87" s="410"/>
      <c r="CI87" s="410"/>
      <c r="CJ87" s="410"/>
      <c r="CK87" s="410"/>
      <c r="CL87" s="410"/>
      <c r="CM87" s="410"/>
      <c r="CN87" s="410"/>
      <c r="CO87" s="410"/>
      <c r="CP87" s="410"/>
      <c r="CQ87" s="410"/>
      <c r="CR87" s="410"/>
      <c r="CS87" s="410"/>
      <c r="CT87" s="410"/>
      <c r="CU87" s="410"/>
      <c r="CV87" s="410"/>
      <c r="CW87" s="410"/>
      <c r="CX87" s="410"/>
      <c r="CY87" s="410"/>
      <c r="CZ87" s="410"/>
      <c r="DA87" s="410"/>
      <c r="DB87" s="410"/>
      <c r="DC87" s="422"/>
      <c r="DD87" s="422"/>
    </row>
    <row r="88" spans="1:108" x14ac:dyDescent="0.25">
      <c r="A88" s="1520" t="s">
        <v>124</v>
      </c>
      <c r="B88" s="1520"/>
      <c r="C88" s="475"/>
      <c r="D88" s="475"/>
      <c r="E88" s="475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16"/>
      <c r="AD88" s="408"/>
      <c r="AE88" s="408"/>
      <c r="AF88" s="416"/>
      <c r="AG88" s="408"/>
      <c r="AH88" s="408"/>
      <c r="AI88" s="416"/>
      <c r="AJ88" s="408"/>
      <c r="AK88" s="408"/>
      <c r="AL88" s="416"/>
      <c r="AM88" s="416"/>
      <c r="AN88" s="416"/>
      <c r="AO88" s="408"/>
      <c r="AP88" s="408"/>
      <c r="AQ88" s="408"/>
      <c r="AR88" s="408"/>
      <c r="AS88" s="408"/>
      <c r="AT88" s="408"/>
      <c r="AU88" s="408"/>
      <c r="AV88" s="408"/>
      <c r="AW88" s="410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410"/>
      <c r="BJ88" s="408"/>
      <c r="BK88" s="408"/>
      <c r="BL88" s="408"/>
      <c r="BM88" s="408"/>
      <c r="BN88" s="408"/>
      <c r="BO88" s="408"/>
      <c r="BP88" s="408"/>
      <c r="BQ88" s="408"/>
      <c r="BR88" s="408"/>
      <c r="BS88" s="408"/>
      <c r="BT88" s="408"/>
      <c r="BU88" s="408"/>
      <c r="BV88" s="408"/>
      <c r="BW88" s="408"/>
      <c r="BX88" s="408"/>
      <c r="BY88" s="408"/>
      <c r="BZ88" s="408"/>
      <c r="CA88" s="408"/>
      <c r="CB88" s="408"/>
      <c r="CC88" s="408"/>
      <c r="CD88" s="408"/>
      <c r="CE88" s="408"/>
      <c r="CF88" s="408"/>
      <c r="CG88" s="410"/>
      <c r="CH88" s="410"/>
      <c r="CI88" s="410"/>
      <c r="CJ88" s="410"/>
      <c r="CK88" s="410"/>
      <c r="CL88" s="410"/>
      <c r="CM88" s="410"/>
      <c r="CN88" s="410"/>
      <c r="CO88" s="410"/>
      <c r="CP88" s="410"/>
      <c r="CQ88" s="410"/>
      <c r="CR88" s="410"/>
      <c r="CS88" s="410"/>
      <c r="CT88" s="410"/>
      <c r="CU88" s="410"/>
      <c r="CV88" s="410"/>
      <c r="CW88" s="410"/>
      <c r="CX88" s="410"/>
      <c r="CY88" s="410"/>
      <c r="CZ88" s="410"/>
      <c r="DA88" s="410"/>
      <c r="DB88" s="410"/>
      <c r="DC88" s="422"/>
      <c r="DD88" s="422"/>
    </row>
    <row r="89" spans="1:108" x14ac:dyDescent="0.25">
      <c r="A89" s="1520" t="s">
        <v>125</v>
      </c>
      <c r="B89" s="1520"/>
      <c r="C89" s="475"/>
      <c r="D89" s="475"/>
      <c r="E89" s="475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16"/>
      <c r="AD89" s="408"/>
      <c r="AE89" s="408"/>
      <c r="AF89" s="416"/>
      <c r="AG89" s="408"/>
      <c r="AH89" s="408"/>
      <c r="AI89" s="416"/>
      <c r="AJ89" s="408"/>
      <c r="AK89" s="408"/>
      <c r="AL89" s="416"/>
      <c r="AM89" s="416"/>
      <c r="AN89" s="416"/>
      <c r="AO89" s="408"/>
      <c r="AP89" s="408"/>
      <c r="AQ89" s="408"/>
      <c r="AR89" s="408"/>
      <c r="AS89" s="408"/>
      <c r="AT89" s="408"/>
      <c r="AU89" s="408"/>
      <c r="AV89" s="408"/>
      <c r="AW89" s="410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410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CG89" s="410"/>
      <c r="CH89" s="410"/>
      <c r="CI89" s="410"/>
      <c r="CJ89" s="410"/>
      <c r="CK89" s="410"/>
      <c r="CL89" s="410"/>
      <c r="CM89" s="410"/>
      <c r="CN89" s="410"/>
      <c r="CO89" s="410"/>
      <c r="CP89" s="410"/>
      <c r="CQ89" s="410"/>
      <c r="CR89" s="410"/>
      <c r="CS89" s="410"/>
      <c r="CT89" s="410"/>
      <c r="CU89" s="410"/>
      <c r="CV89" s="410"/>
      <c r="CW89" s="410"/>
      <c r="CX89" s="410"/>
      <c r="CY89" s="410"/>
      <c r="CZ89" s="410"/>
      <c r="DA89" s="410"/>
      <c r="DB89" s="410"/>
      <c r="DC89" s="422"/>
      <c r="DD89" s="422"/>
    </row>
    <row r="90" spans="1:108" x14ac:dyDescent="0.25">
      <c r="A90" s="1520" t="s">
        <v>126</v>
      </c>
      <c r="B90" s="1520"/>
      <c r="C90" s="475"/>
      <c r="D90" s="475"/>
      <c r="E90" s="475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16"/>
      <c r="AD90" s="408"/>
      <c r="AE90" s="408"/>
      <c r="AF90" s="416"/>
      <c r="AG90" s="408"/>
      <c r="AH90" s="408"/>
      <c r="AI90" s="416"/>
      <c r="AJ90" s="408"/>
      <c r="AK90" s="408"/>
      <c r="AL90" s="416"/>
      <c r="AM90" s="416"/>
      <c r="AN90" s="416"/>
      <c r="AO90" s="408"/>
      <c r="AP90" s="408"/>
      <c r="AQ90" s="408"/>
      <c r="AR90" s="408"/>
      <c r="AS90" s="408"/>
      <c r="AT90" s="408"/>
      <c r="AU90" s="408"/>
      <c r="AV90" s="408"/>
      <c r="AW90" s="410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410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CG90" s="410"/>
      <c r="CH90" s="410"/>
      <c r="CI90" s="410"/>
      <c r="CJ90" s="410"/>
      <c r="CK90" s="410"/>
      <c r="CL90" s="410"/>
      <c r="CM90" s="410"/>
      <c r="CN90" s="410"/>
      <c r="CO90" s="410"/>
      <c r="CP90" s="410"/>
      <c r="CQ90" s="410"/>
      <c r="CR90" s="410"/>
      <c r="CS90" s="410"/>
      <c r="CT90" s="410"/>
      <c r="CU90" s="410"/>
      <c r="CV90" s="410"/>
      <c r="CW90" s="410"/>
      <c r="CX90" s="410"/>
      <c r="CY90" s="410"/>
      <c r="CZ90" s="410"/>
      <c r="DA90" s="410"/>
      <c r="DB90" s="410"/>
      <c r="DC90" s="422"/>
      <c r="DD90" s="422"/>
    </row>
    <row r="91" spans="1:108" x14ac:dyDescent="0.25">
      <c r="A91" s="1520" t="s">
        <v>127</v>
      </c>
      <c r="B91" s="1520"/>
      <c r="C91" s="475"/>
      <c r="D91" s="475"/>
      <c r="E91" s="475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16"/>
      <c r="AD91" s="408"/>
      <c r="AE91" s="408"/>
      <c r="AF91" s="416"/>
      <c r="AG91" s="408"/>
      <c r="AH91" s="408"/>
      <c r="AI91" s="416"/>
      <c r="AJ91" s="408"/>
      <c r="AK91" s="408"/>
      <c r="AL91" s="416"/>
      <c r="AM91" s="416"/>
      <c r="AN91" s="416"/>
      <c r="AO91" s="408"/>
      <c r="AP91" s="408"/>
      <c r="AQ91" s="408"/>
      <c r="AR91" s="408"/>
      <c r="AS91" s="408"/>
      <c r="AT91" s="408"/>
      <c r="AU91" s="408"/>
      <c r="AV91" s="408"/>
      <c r="AW91" s="410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410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CG91" s="410"/>
      <c r="CH91" s="410"/>
      <c r="CI91" s="410"/>
      <c r="CJ91" s="410"/>
      <c r="CK91" s="410"/>
      <c r="CL91" s="410"/>
      <c r="CM91" s="410"/>
      <c r="CN91" s="410"/>
      <c r="CO91" s="410"/>
      <c r="CP91" s="410"/>
      <c r="CQ91" s="410"/>
      <c r="CR91" s="410"/>
      <c r="CS91" s="410"/>
      <c r="CT91" s="410"/>
      <c r="CU91" s="410"/>
      <c r="CV91" s="410"/>
      <c r="CW91" s="410"/>
      <c r="CX91" s="410"/>
      <c r="CY91" s="410"/>
      <c r="CZ91" s="410"/>
      <c r="DA91" s="410"/>
      <c r="DB91" s="410"/>
      <c r="DC91" s="422"/>
      <c r="DD91" s="422"/>
    </row>
    <row r="92" spans="1:108" x14ac:dyDescent="0.25">
      <c r="A92" s="1520" t="s">
        <v>128</v>
      </c>
      <c r="B92" s="1520"/>
      <c r="C92" s="475"/>
      <c r="D92" s="475"/>
      <c r="E92" s="475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16"/>
      <c r="AD92" s="408"/>
      <c r="AE92" s="408"/>
      <c r="AF92" s="416"/>
      <c r="AG92" s="408"/>
      <c r="AH92" s="408"/>
      <c r="AI92" s="416"/>
      <c r="AJ92" s="408"/>
      <c r="AK92" s="408"/>
      <c r="AL92" s="416"/>
      <c r="AM92" s="416"/>
      <c r="AN92" s="416"/>
      <c r="AO92" s="408"/>
      <c r="AP92" s="408"/>
      <c r="AQ92" s="408"/>
      <c r="AR92" s="408"/>
      <c r="AS92" s="408"/>
      <c r="AT92" s="408"/>
      <c r="AU92" s="408"/>
      <c r="AV92" s="408"/>
      <c r="AW92" s="410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410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CG92" s="410"/>
      <c r="CH92" s="410"/>
      <c r="CI92" s="410"/>
      <c r="CJ92" s="410"/>
      <c r="CK92" s="410"/>
      <c r="CL92" s="410"/>
      <c r="CM92" s="410"/>
      <c r="CN92" s="410"/>
      <c r="CO92" s="410"/>
      <c r="CP92" s="410"/>
      <c r="CQ92" s="410"/>
      <c r="CR92" s="410"/>
      <c r="CS92" s="410"/>
      <c r="CT92" s="410"/>
      <c r="CU92" s="410"/>
      <c r="CV92" s="410"/>
      <c r="CW92" s="410"/>
      <c r="CX92" s="410"/>
      <c r="CY92" s="410"/>
      <c r="CZ92" s="410"/>
      <c r="DA92" s="410"/>
      <c r="DB92" s="410"/>
      <c r="DC92" s="422"/>
      <c r="DD92" s="422"/>
    </row>
    <row r="93" spans="1:108" x14ac:dyDescent="0.25">
      <c r="A93" s="1520" t="s">
        <v>129</v>
      </c>
      <c r="B93" s="1520"/>
      <c r="C93" s="475"/>
      <c r="D93" s="475"/>
      <c r="E93" s="475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16"/>
      <c r="AD93" s="408"/>
      <c r="AE93" s="408"/>
      <c r="AF93" s="416"/>
      <c r="AG93" s="408"/>
      <c r="AH93" s="408"/>
      <c r="AI93" s="416"/>
      <c r="AJ93" s="408"/>
      <c r="AK93" s="408"/>
      <c r="AL93" s="416"/>
      <c r="AM93" s="416"/>
      <c r="AN93" s="416"/>
      <c r="AO93" s="408"/>
      <c r="AP93" s="408"/>
      <c r="AQ93" s="408"/>
      <c r="AR93" s="408"/>
      <c r="AS93" s="408"/>
      <c r="AT93" s="408"/>
      <c r="AU93" s="408"/>
      <c r="AV93" s="408"/>
      <c r="AW93" s="410"/>
      <c r="AX93" s="410"/>
      <c r="AY93" s="410"/>
      <c r="AZ93" s="410"/>
      <c r="BA93" s="410"/>
      <c r="BB93" s="410"/>
      <c r="BC93" s="410"/>
      <c r="BD93" s="410"/>
      <c r="BE93" s="410"/>
      <c r="BF93" s="410"/>
      <c r="BG93" s="410"/>
      <c r="BH93" s="410"/>
      <c r="BI93" s="410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CG93" s="410"/>
      <c r="CH93" s="410"/>
      <c r="CI93" s="410"/>
      <c r="CJ93" s="410"/>
      <c r="CK93" s="410"/>
      <c r="CL93" s="410"/>
      <c r="CM93" s="410"/>
      <c r="CN93" s="410"/>
      <c r="CO93" s="410"/>
      <c r="CP93" s="410"/>
      <c r="CQ93" s="410"/>
      <c r="CR93" s="410"/>
      <c r="CS93" s="410"/>
      <c r="CT93" s="410"/>
      <c r="CU93" s="410"/>
      <c r="CV93" s="410"/>
      <c r="CW93" s="410"/>
      <c r="CX93" s="410"/>
      <c r="CY93" s="410"/>
      <c r="CZ93" s="410"/>
      <c r="DA93" s="410"/>
      <c r="DB93" s="410"/>
      <c r="DC93" s="422"/>
      <c r="DD93" s="422"/>
    </row>
    <row r="94" spans="1:108" x14ac:dyDescent="0.25">
      <c r="A94" s="1520" t="s">
        <v>130</v>
      </c>
      <c r="B94" s="1520"/>
      <c r="C94" s="475"/>
      <c r="D94" s="475"/>
      <c r="E94" s="475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16"/>
      <c r="AD94" s="408"/>
      <c r="AE94" s="408"/>
      <c r="AF94" s="416"/>
      <c r="AG94" s="408"/>
      <c r="AH94" s="408"/>
      <c r="AI94" s="416"/>
      <c r="AJ94" s="408"/>
      <c r="AK94" s="408"/>
      <c r="AL94" s="416"/>
      <c r="AM94" s="416"/>
      <c r="AN94" s="416"/>
      <c r="AO94" s="408"/>
      <c r="AP94" s="408"/>
      <c r="AQ94" s="416"/>
      <c r="AR94" s="408"/>
      <c r="AS94" s="408"/>
      <c r="AT94" s="408"/>
      <c r="AU94" s="408"/>
      <c r="AV94" s="408"/>
      <c r="AW94" s="410"/>
      <c r="AX94" s="410"/>
      <c r="AY94" s="410"/>
      <c r="AZ94" s="410"/>
      <c r="BA94" s="410"/>
      <c r="BB94" s="410"/>
      <c r="BC94" s="410"/>
      <c r="BD94" s="410"/>
      <c r="BE94" s="410"/>
      <c r="BF94" s="410"/>
      <c r="BG94" s="410"/>
      <c r="BH94" s="410"/>
      <c r="BI94" s="410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CG94" s="410"/>
      <c r="CH94" s="410"/>
      <c r="CI94" s="410"/>
      <c r="CJ94" s="410"/>
      <c r="CK94" s="410"/>
      <c r="CL94" s="410"/>
      <c r="CM94" s="410"/>
      <c r="CN94" s="410"/>
      <c r="CO94" s="410"/>
      <c r="CP94" s="410"/>
      <c r="CQ94" s="410"/>
      <c r="CR94" s="410"/>
      <c r="CS94" s="410"/>
      <c r="CT94" s="410"/>
      <c r="CU94" s="410"/>
      <c r="CV94" s="410"/>
      <c r="CW94" s="410"/>
      <c r="CX94" s="410"/>
      <c r="CY94" s="410"/>
      <c r="CZ94" s="410"/>
      <c r="DA94" s="410"/>
      <c r="DB94" s="410"/>
      <c r="DC94" s="422"/>
      <c r="DD94" s="422"/>
    </row>
    <row r="95" spans="1:108" x14ac:dyDescent="0.25">
      <c r="A95" s="1520" t="s">
        <v>131</v>
      </c>
      <c r="B95" s="1520"/>
      <c r="C95" s="475"/>
      <c r="D95" s="475"/>
      <c r="E95" s="475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16"/>
      <c r="AD95" s="408"/>
      <c r="AE95" s="408"/>
      <c r="AF95" s="416"/>
      <c r="AG95" s="408"/>
      <c r="AH95" s="408"/>
      <c r="AI95" s="416"/>
      <c r="AJ95" s="408"/>
      <c r="AK95" s="408"/>
      <c r="AL95" s="416"/>
      <c r="AM95" s="416"/>
      <c r="AN95" s="416"/>
      <c r="AO95" s="408"/>
      <c r="AP95" s="408"/>
      <c r="AQ95" s="416"/>
      <c r="AR95" s="408"/>
      <c r="AS95" s="408"/>
      <c r="AT95" s="408"/>
      <c r="AU95" s="408"/>
      <c r="AV95" s="408"/>
      <c r="AW95" s="410"/>
      <c r="AX95" s="410"/>
      <c r="AY95" s="410"/>
      <c r="AZ95" s="410"/>
      <c r="BA95" s="410"/>
      <c r="BB95" s="410"/>
      <c r="BC95" s="410"/>
      <c r="BD95" s="410"/>
      <c r="BE95" s="410"/>
      <c r="BF95" s="410"/>
      <c r="BG95" s="410"/>
      <c r="BH95" s="410"/>
      <c r="BI95" s="410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CG95" s="410"/>
      <c r="CH95" s="410"/>
      <c r="CI95" s="410"/>
      <c r="CJ95" s="410"/>
      <c r="CK95" s="410"/>
      <c r="CL95" s="410"/>
      <c r="CM95" s="410"/>
      <c r="CN95" s="410"/>
      <c r="CO95" s="410"/>
      <c r="CP95" s="410"/>
      <c r="CQ95" s="410"/>
      <c r="CR95" s="410"/>
      <c r="CS95" s="410"/>
      <c r="CT95" s="410"/>
      <c r="CU95" s="410"/>
      <c r="CV95" s="410"/>
      <c r="CW95" s="410"/>
      <c r="CX95" s="410"/>
      <c r="CY95" s="410"/>
      <c r="CZ95" s="410"/>
      <c r="DA95" s="410"/>
      <c r="DB95" s="410"/>
      <c r="DC95" s="422"/>
      <c r="DD95" s="422"/>
    </row>
    <row r="96" spans="1:108" x14ac:dyDescent="0.25">
      <c r="A96" s="1520" t="s">
        <v>132</v>
      </c>
      <c r="B96" s="1520"/>
      <c r="C96" s="475"/>
      <c r="D96" s="475"/>
      <c r="E96" s="475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16"/>
      <c r="AD96" s="408"/>
      <c r="AE96" s="408"/>
      <c r="AF96" s="416"/>
      <c r="AG96" s="408"/>
      <c r="AH96" s="408"/>
      <c r="AI96" s="416"/>
      <c r="AJ96" s="408"/>
      <c r="AK96" s="408"/>
      <c r="AL96" s="416"/>
      <c r="AM96" s="416"/>
      <c r="AN96" s="416"/>
      <c r="AO96" s="408"/>
      <c r="AP96" s="408"/>
      <c r="AQ96" s="416"/>
      <c r="AR96" s="408"/>
      <c r="AS96" s="408"/>
      <c r="AT96" s="408"/>
      <c r="AU96" s="408"/>
      <c r="AV96" s="408"/>
      <c r="AW96" s="410"/>
      <c r="AX96" s="410"/>
      <c r="AY96" s="410"/>
      <c r="AZ96" s="410"/>
      <c r="BA96" s="410"/>
      <c r="BB96" s="410"/>
      <c r="BC96" s="410"/>
      <c r="BD96" s="410"/>
      <c r="BE96" s="410"/>
      <c r="BF96" s="410"/>
      <c r="BG96" s="410"/>
      <c r="BH96" s="410"/>
      <c r="BI96" s="410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CG96" s="410"/>
      <c r="CH96" s="410"/>
      <c r="CI96" s="410"/>
      <c r="CJ96" s="410"/>
      <c r="CK96" s="410"/>
      <c r="CL96" s="410"/>
      <c r="CM96" s="410"/>
      <c r="CN96" s="410"/>
      <c r="CO96" s="410"/>
      <c r="CP96" s="410"/>
      <c r="CQ96" s="410"/>
      <c r="CR96" s="410"/>
      <c r="CS96" s="410"/>
      <c r="CT96" s="410"/>
      <c r="CU96" s="410"/>
      <c r="CV96" s="410"/>
      <c r="CW96" s="410"/>
      <c r="CX96" s="410"/>
      <c r="CY96" s="410"/>
      <c r="CZ96" s="410"/>
      <c r="DA96" s="410"/>
      <c r="DB96" s="410"/>
      <c r="DC96" s="422"/>
      <c r="DD96" s="422"/>
    </row>
    <row r="97" spans="1:108" x14ac:dyDescent="0.25">
      <c r="A97" s="1520" t="s">
        <v>86</v>
      </c>
      <c r="B97" s="1520"/>
      <c r="C97" s="475"/>
      <c r="D97" s="475"/>
      <c r="E97" s="475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16"/>
      <c r="AD97" s="408"/>
      <c r="AE97" s="408"/>
      <c r="AF97" s="416"/>
      <c r="AG97" s="408"/>
      <c r="AH97" s="408"/>
      <c r="AI97" s="416"/>
      <c r="AJ97" s="408"/>
      <c r="AK97" s="408"/>
      <c r="AL97" s="416"/>
      <c r="AM97" s="416"/>
      <c r="AN97" s="416"/>
      <c r="AO97" s="408"/>
      <c r="AP97" s="408"/>
      <c r="AQ97" s="416"/>
      <c r="AR97" s="408"/>
      <c r="AS97" s="408"/>
      <c r="AT97" s="408"/>
      <c r="AU97" s="408"/>
      <c r="AV97" s="408"/>
      <c r="AW97" s="410"/>
      <c r="AX97" s="410"/>
      <c r="AY97" s="410"/>
      <c r="AZ97" s="410"/>
      <c r="BA97" s="410"/>
      <c r="BB97" s="410"/>
      <c r="BC97" s="410"/>
      <c r="BD97" s="410"/>
      <c r="BE97" s="410"/>
      <c r="BF97" s="410"/>
      <c r="BG97" s="410"/>
      <c r="BH97" s="410"/>
      <c r="BI97" s="410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10"/>
      <c r="CH97" s="410"/>
      <c r="CI97" s="410"/>
      <c r="CJ97" s="410"/>
      <c r="CK97" s="410"/>
      <c r="CL97" s="410"/>
      <c r="CM97" s="410"/>
      <c r="CN97" s="410"/>
      <c r="CO97" s="410"/>
      <c r="CP97" s="410"/>
      <c r="CQ97" s="410"/>
      <c r="CR97" s="410"/>
      <c r="CS97" s="410"/>
      <c r="CT97" s="410"/>
      <c r="CU97" s="410"/>
      <c r="CV97" s="410"/>
      <c r="CW97" s="410"/>
      <c r="CX97" s="410"/>
      <c r="CY97" s="410"/>
      <c r="CZ97" s="410"/>
      <c r="DA97" s="410"/>
      <c r="DB97" s="410"/>
      <c r="DC97" s="422"/>
      <c r="DD97" s="422"/>
    </row>
    <row r="98" spans="1:108" x14ac:dyDescent="0.25">
      <c r="A98" s="1520" t="s">
        <v>117</v>
      </c>
      <c r="B98" s="1520"/>
      <c r="C98" s="475"/>
      <c r="D98" s="475"/>
      <c r="E98" s="475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16"/>
      <c r="AD98" s="408"/>
      <c r="AE98" s="408"/>
      <c r="AF98" s="416"/>
      <c r="AG98" s="408"/>
      <c r="AH98" s="408"/>
      <c r="AI98" s="416"/>
      <c r="AJ98" s="408"/>
      <c r="AK98" s="408"/>
      <c r="AL98" s="416"/>
      <c r="AM98" s="416"/>
      <c r="AN98" s="416"/>
      <c r="AO98" s="408"/>
      <c r="AP98" s="408"/>
      <c r="AQ98" s="416"/>
      <c r="AR98" s="408"/>
      <c r="AS98" s="408"/>
      <c r="AT98" s="408"/>
      <c r="AU98" s="408"/>
      <c r="AV98" s="408"/>
      <c r="AW98" s="410"/>
      <c r="AX98" s="410"/>
      <c r="AY98" s="410"/>
      <c r="AZ98" s="410"/>
      <c r="BA98" s="410"/>
      <c r="BB98" s="410"/>
      <c r="BC98" s="410"/>
      <c r="BD98" s="410"/>
      <c r="BE98" s="410"/>
      <c r="BF98" s="410"/>
      <c r="BG98" s="410"/>
      <c r="BH98" s="410"/>
      <c r="BI98" s="410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10"/>
      <c r="CH98" s="410"/>
      <c r="CI98" s="410"/>
      <c r="CJ98" s="410"/>
      <c r="CK98" s="410"/>
      <c r="CL98" s="410"/>
      <c r="CM98" s="410"/>
      <c r="CN98" s="410"/>
      <c r="CO98" s="410"/>
      <c r="CP98" s="410"/>
      <c r="CQ98" s="410"/>
      <c r="CR98" s="410"/>
      <c r="CS98" s="410"/>
      <c r="CT98" s="410"/>
      <c r="CU98" s="410"/>
      <c r="CV98" s="410"/>
      <c r="CW98" s="410"/>
      <c r="CX98" s="410"/>
      <c r="CY98" s="410"/>
      <c r="CZ98" s="410"/>
      <c r="DA98" s="410"/>
      <c r="DB98" s="410"/>
      <c r="DC98" s="422"/>
      <c r="DD98" s="422"/>
    </row>
    <row r="99" spans="1:108" x14ac:dyDescent="0.25">
      <c r="A99" s="1502" t="s">
        <v>133</v>
      </c>
      <c r="B99" s="1502"/>
      <c r="C99" s="477"/>
      <c r="D99" s="477"/>
      <c r="E99" s="477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16"/>
      <c r="AD99" s="416"/>
      <c r="AE99" s="408"/>
      <c r="AF99" s="408"/>
      <c r="AG99" s="416"/>
      <c r="AH99" s="408"/>
      <c r="AI99" s="408"/>
      <c r="AJ99" s="416"/>
      <c r="AK99" s="408"/>
      <c r="AL99" s="408"/>
      <c r="AM99" s="408"/>
      <c r="AN99" s="408"/>
      <c r="AO99" s="416"/>
      <c r="AP99" s="408"/>
      <c r="AQ99" s="408"/>
      <c r="AR99" s="408"/>
      <c r="AS99" s="408"/>
      <c r="AT99" s="408"/>
      <c r="AU99" s="408"/>
      <c r="AV99" s="408"/>
      <c r="AW99" s="410"/>
      <c r="AX99" s="410"/>
      <c r="AY99" s="410"/>
      <c r="AZ99" s="410"/>
      <c r="BA99" s="410"/>
      <c r="BB99" s="410"/>
      <c r="BC99" s="410"/>
      <c r="BD99" s="410"/>
      <c r="BE99" s="410"/>
      <c r="BF99" s="410"/>
      <c r="BG99" s="410"/>
      <c r="BH99" s="410"/>
      <c r="BI99" s="410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10"/>
      <c r="CH99" s="410"/>
      <c r="CI99" s="410"/>
      <c r="CJ99" s="410"/>
      <c r="CK99" s="410"/>
      <c r="CL99" s="410"/>
      <c r="CM99" s="410"/>
      <c r="CN99" s="410"/>
      <c r="CO99" s="410"/>
      <c r="CP99" s="410"/>
      <c r="CQ99" s="410"/>
      <c r="CR99" s="410"/>
      <c r="CS99" s="410"/>
      <c r="CT99" s="410"/>
      <c r="CU99" s="410"/>
      <c r="CV99" s="410"/>
      <c r="CW99" s="410"/>
      <c r="CX99" s="410"/>
      <c r="CY99" s="410"/>
      <c r="CZ99" s="410"/>
      <c r="DA99" s="410"/>
      <c r="DB99" s="410"/>
      <c r="DC99" s="410"/>
      <c r="DD99" s="410"/>
    </row>
    <row r="100" spans="1:108" x14ac:dyDescent="0.25">
      <c r="A100" s="467" t="s">
        <v>134</v>
      </c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548"/>
      <c r="N100" s="408"/>
      <c r="O100" s="408"/>
      <c r="P100" s="408"/>
      <c r="Q100" s="408"/>
      <c r="R100" s="408"/>
      <c r="S100" s="408"/>
      <c r="T100" s="408"/>
      <c r="U100" s="408"/>
      <c r="V100" s="408"/>
      <c r="W100" s="436"/>
      <c r="X100" s="408"/>
      <c r="Y100" s="408"/>
      <c r="Z100" s="408"/>
      <c r="AA100" s="408"/>
      <c r="AB100" s="408"/>
      <c r="AC100" s="416"/>
      <c r="AD100" s="416"/>
      <c r="AE100" s="408"/>
      <c r="AF100" s="408"/>
      <c r="AG100" s="416"/>
      <c r="AH100" s="408"/>
      <c r="AI100" s="408"/>
      <c r="AJ100" s="416"/>
      <c r="AK100" s="408"/>
      <c r="AL100" s="408"/>
      <c r="AM100" s="408"/>
      <c r="AN100" s="408"/>
      <c r="AO100" s="416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  <c r="CH100" s="408"/>
      <c r="CI100" s="408"/>
      <c r="CJ100" s="408"/>
      <c r="CK100" s="408"/>
      <c r="CL100" s="408"/>
      <c r="CM100" s="408"/>
      <c r="CN100" s="408"/>
      <c r="CO100" s="408"/>
      <c r="CP100" s="408"/>
      <c r="CQ100" s="408"/>
      <c r="CR100" s="408"/>
      <c r="CS100" s="408"/>
      <c r="CT100" s="408"/>
      <c r="CU100" s="408"/>
      <c r="CV100" s="408"/>
      <c r="CW100" s="408"/>
      <c r="CX100" s="408"/>
      <c r="CY100" s="408"/>
      <c r="CZ100" s="408"/>
      <c r="DA100" s="408"/>
      <c r="DB100" s="408"/>
      <c r="DC100" s="408"/>
      <c r="DD100" s="408"/>
    </row>
    <row r="101" spans="1:108" x14ac:dyDescent="0.2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408"/>
      <c r="Z101" s="408"/>
      <c r="AA101" s="416"/>
      <c r="AB101" s="416"/>
      <c r="AC101" s="408"/>
      <c r="AD101" s="408"/>
      <c r="AE101" s="416"/>
      <c r="AF101" s="408"/>
      <c r="AG101" s="408"/>
      <c r="AH101" s="416"/>
      <c r="AI101" s="408"/>
      <c r="AJ101" s="408"/>
      <c r="AK101" s="408"/>
      <c r="AL101" s="408"/>
      <c r="AM101" s="416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10"/>
      <c r="AX101" s="410"/>
      <c r="AY101" s="410"/>
      <c r="AZ101" s="410"/>
      <c r="BA101" s="410"/>
      <c r="BB101" s="410"/>
      <c r="BC101" s="410"/>
      <c r="BD101" s="410"/>
      <c r="BE101" s="410"/>
      <c r="BF101" s="410"/>
      <c r="BG101" s="410"/>
      <c r="BH101" s="410"/>
      <c r="BI101" s="410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10"/>
      <c r="CH101" s="410"/>
      <c r="CI101" s="410"/>
      <c r="CJ101" s="410"/>
      <c r="CK101" s="410"/>
      <c r="CL101" s="410"/>
      <c r="CM101" s="410"/>
      <c r="CN101" s="410"/>
      <c r="CO101" s="410"/>
      <c r="CP101" s="410"/>
      <c r="CQ101" s="410"/>
      <c r="CR101" s="410"/>
      <c r="CS101" s="410"/>
      <c r="CT101" s="410"/>
      <c r="CU101" s="410"/>
      <c r="CV101" s="410"/>
      <c r="CW101" s="410"/>
      <c r="CX101" s="410"/>
      <c r="CY101" s="410"/>
      <c r="CZ101" s="410"/>
      <c r="DA101" s="410"/>
      <c r="DB101" s="410"/>
      <c r="DC101" s="410"/>
      <c r="DD101" s="410"/>
    </row>
    <row r="102" spans="1:108" x14ac:dyDescent="0.2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438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408"/>
      <c r="Z102" s="408"/>
      <c r="AA102" s="416"/>
      <c r="AB102" s="416"/>
      <c r="AC102" s="408"/>
      <c r="AD102" s="408"/>
      <c r="AE102" s="416"/>
      <c r="AF102" s="408"/>
      <c r="AG102" s="408"/>
      <c r="AH102" s="416"/>
      <c r="AI102" s="408"/>
      <c r="AJ102" s="408"/>
      <c r="AK102" s="408"/>
      <c r="AL102" s="408"/>
      <c r="AM102" s="416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10"/>
      <c r="AX102" s="410"/>
      <c r="AY102" s="410"/>
      <c r="AZ102" s="410"/>
      <c r="BA102" s="410"/>
      <c r="BB102" s="410"/>
      <c r="BC102" s="410"/>
      <c r="BD102" s="410"/>
      <c r="BE102" s="410"/>
      <c r="BF102" s="410"/>
      <c r="BG102" s="410"/>
      <c r="BH102" s="410"/>
      <c r="BI102" s="410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10"/>
      <c r="CH102" s="410"/>
      <c r="CI102" s="410"/>
      <c r="CJ102" s="410"/>
      <c r="CK102" s="410"/>
      <c r="CL102" s="410"/>
      <c r="CM102" s="410"/>
      <c r="CN102" s="410"/>
      <c r="CO102" s="410"/>
      <c r="CP102" s="410"/>
      <c r="CQ102" s="410"/>
      <c r="CR102" s="410"/>
      <c r="CS102" s="410"/>
      <c r="CT102" s="410"/>
      <c r="CU102" s="410"/>
      <c r="CV102" s="410"/>
      <c r="CW102" s="410"/>
      <c r="CX102" s="410"/>
      <c r="CY102" s="410"/>
      <c r="CZ102" s="410"/>
      <c r="DA102" s="410"/>
      <c r="DB102" s="410"/>
      <c r="DC102" s="410"/>
      <c r="DD102" s="410"/>
    </row>
    <row r="103" spans="1:108" x14ac:dyDescent="0.2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408"/>
      <c r="Z103" s="408"/>
      <c r="AA103" s="416"/>
      <c r="AB103" s="416"/>
      <c r="AC103" s="408"/>
      <c r="AD103" s="408"/>
      <c r="AE103" s="416"/>
      <c r="AF103" s="408"/>
      <c r="AG103" s="408"/>
      <c r="AH103" s="416"/>
      <c r="AI103" s="408"/>
      <c r="AJ103" s="408"/>
      <c r="AK103" s="408"/>
      <c r="AL103" s="408"/>
      <c r="AM103" s="416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10"/>
      <c r="AX103" s="410"/>
      <c r="AY103" s="410"/>
      <c r="AZ103" s="410"/>
      <c r="BA103" s="410"/>
      <c r="BB103" s="410"/>
      <c r="BC103" s="410"/>
      <c r="BD103" s="410"/>
      <c r="BE103" s="410"/>
      <c r="BF103" s="410"/>
      <c r="BG103" s="410"/>
      <c r="BH103" s="410"/>
      <c r="BI103" s="410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10"/>
      <c r="CH103" s="410"/>
      <c r="CI103" s="410"/>
      <c r="CJ103" s="410"/>
      <c r="CK103" s="410"/>
      <c r="CL103" s="410"/>
      <c r="CM103" s="410"/>
      <c r="CN103" s="410"/>
      <c r="CO103" s="410"/>
      <c r="CP103" s="410"/>
      <c r="CQ103" s="410"/>
      <c r="CR103" s="410"/>
      <c r="CS103" s="410"/>
      <c r="CT103" s="410"/>
      <c r="CU103" s="410"/>
      <c r="CV103" s="410"/>
      <c r="CW103" s="410"/>
      <c r="CX103" s="410"/>
      <c r="CY103" s="410"/>
      <c r="CZ103" s="410"/>
      <c r="DA103" s="410"/>
      <c r="DB103" s="410"/>
      <c r="DC103" s="410"/>
      <c r="DD103" s="410"/>
    </row>
    <row r="104" spans="1:108" ht="21" x14ac:dyDescent="0.25">
      <c r="A104" s="1505"/>
      <c r="B104" s="1499"/>
      <c r="C104" s="1521"/>
      <c r="D104" s="1501"/>
      <c r="E104" s="1501"/>
      <c r="F104" s="1501"/>
      <c r="G104" s="1501"/>
      <c r="H104" s="1518"/>
      <c r="I104" s="415" t="s">
        <v>22</v>
      </c>
      <c r="J104" s="427" t="s">
        <v>37</v>
      </c>
      <c r="K104" s="439" t="s">
        <v>38</v>
      </c>
      <c r="L104" s="427" t="s">
        <v>39</v>
      </c>
      <c r="M104" s="450" t="s">
        <v>40</v>
      </c>
      <c r="N104" s="437" t="s">
        <v>41</v>
      </c>
      <c r="O104" s="418" t="s">
        <v>42</v>
      </c>
      <c r="P104" s="427" t="s">
        <v>43</v>
      </c>
      <c r="Q104" s="437" t="s">
        <v>40</v>
      </c>
      <c r="R104" s="437" t="s">
        <v>41</v>
      </c>
      <c r="S104" s="418" t="s">
        <v>42</v>
      </c>
      <c r="T104" s="465" t="s">
        <v>43</v>
      </c>
      <c r="U104" s="1496"/>
      <c r="V104" s="1499"/>
      <c r="W104" s="1487"/>
      <c r="X104" s="1493"/>
      <c r="Y104" s="408"/>
      <c r="Z104" s="408"/>
      <c r="AA104" s="416"/>
      <c r="AB104" s="416"/>
      <c r="AC104" s="408"/>
      <c r="AD104" s="408"/>
      <c r="AE104" s="416"/>
      <c r="AF104" s="408"/>
      <c r="AG104" s="408"/>
      <c r="AH104" s="416"/>
      <c r="AI104" s="408"/>
      <c r="AJ104" s="408"/>
      <c r="AK104" s="408"/>
      <c r="AL104" s="408"/>
      <c r="AM104" s="416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10"/>
      <c r="AX104" s="410"/>
      <c r="AY104" s="410"/>
      <c r="AZ104" s="410"/>
      <c r="BA104" s="410"/>
      <c r="BB104" s="410"/>
      <c r="BC104" s="410"/>
      <c r="BD104" s="410"/>
      <c r="BE104" s="410"/>
      <c r="BF104" s="410"/>
      <c r="BG104" s="410"/>
      <c r="BH104" s="410"/>
      <c r="BI104" s="410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10"/>
      <c r="CH104" s="410"/>
      <c r="CI104" s="410"/>
      <c r="CJ104" s="410"/>
      <c r="CK104" s="410"/>
      <c r="CL104" s="410"/>
      <c r="CM104" s="410"/>
      <c r="CN104" s="410"/>
      <c r="CO104" s="410"/>
      <c r="CP104" s="410"/>
      <c r="CQ104" s="410"/>
      <c r="CR104" s="410"/>
      <c r="CS104" s="410"/>
      <c r="CT104" s="410"/>
      <c r="CU104" s="410"/>
      <c r="CV104" s="410"/>
      <c r="CW104" s="410"/>
      <c r="CX104" s="410"/>
      <c r="CY104" s="410"/>
      <c r="CZ104" s="410"/>
      <c r="DA104" s="410"/>
      <c r="DB104" s="410"/>
      <c r="DC104" s="410"/>
      <c r="DD104" s="410"/>
    </row>
    <row r="105" spans="1:108" x14ac:dyDescent="0.25">
      <c r="A105" s="432" t="s">
        <v>139</v>
      </c>
      <c r="B105" s="519">
        <v>0</v>
      </c>
      <c r="C105" s="481"/>
      <c r="D105" s="482"/>
      <c r="E105" s="482"/>
      <c r="F105" s="482"/>
      <c r="G105" s="483"/>
      <c r="H105" s="483"/>
      <c r="I105" s="481"/>
      <c r="J105" s="478"/>
      <c r="K105" s="481"/>
      <c r="L105" s="478"/>
      <c r="M105" s="507">
        <v>0</v>
      </c>
      <c r="N105" s="481"/>
      <c r="O105" s="482"/>
      <c r="P105" s="478"/>
      <c r="Q105" s="521">
        <v>0</v>
      </c>
      <c r="R105" s="481"/>
      <c r="S105" s="482"/>
      <c r="T105" s="535"/>
      <c r="U105" s="524"/>
      <c r="V105" s="524"/>
      <c r="W105" s="557"/>
      <c r="X105" s="540"/>
      <c r="Y105" s="547" t="s">
        <v>151</v>
      </c>
      <c r="Z105" s="408"/>
      <c r="AA105" s="416"/>
      <c r="AB105" s="416"/>
      <c r="AC105" s="408"/>
      <c r="AD105" s="408"/>
      <c r="AE105" s="416"/>
      <c r="AF105" s="408"/>
      <c r="AG105" s="408"/>
      <c r="AH105" s="416"/>
      <c r="AI105" s="408"/>
      <c r="AJ105" s="408"/>
      <c r="AK105" s="408"/>
      <c r="AL105" s="408"/>
      <c r="AM105" s="416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10"/>
      <c r="AX105" s="410"/>
      <c r="AY105" s="410"/>
      <c r="AZ105" s="410"/>
      <c r="BA105" s="410"/>
      <c r="BB105" s="410"/>
      <c r="BC105" s="410"/>
      <c r="BD105" s="410"/>
      <c r="BE105" s="410"/>
      <c r="BF105" s="410"/>
      <c r="BG105" s="410"/>
      <c r="BH105" s="410"/>
      <c r="BI105" s="410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552" t="s">
        <v>152</v>
      </c>
      <c r="BU105" s="552" t="s">
        <v>152</v>
      </c>
      <c r="BV105" s="552" t="s">
        <v>152</v>
      </c>
      <c r="BW105" s="552" t="s">
        <v>152</v>
      </c>
      <c r="BX105" s="410"/>
      <c r="BY105" s="410"/>
      <c r="BZ105" s="410"/>
      <c r="CA105" s="410"/>
      <c r="CB105" s="470">
        <v>0</v>
      </c>
      <c r="CC105" s="470">
        <v>0</v>
      </c>
      <c r="CD105" s="470">
        <v>0</v>
      </c>
      <c r="CE105" s="470" t="s">
        <v>152</v>
      </c>
      <c r="CF105" s="408"/>
      <c r="CG105" s="410"/>
      <c r="CH105" s="410"/>
      <c r="CI105" s="410"/>
      <c r="CJ105" s="410"/>
      <c r="CK105" s="410"/>
      <c r="CL105" s="410"/>
      <c r="CM105" s="410"/>
      <c r="CN105" s="410"/>
      <c r="CO105" s="410"/>
      <c r="CP105" s="410"/>
      <c r="CQ105" s="410"/>
      <c r="CR105" s="410"/>
      <c r="CS105" s="410"/>
      <c r="CT105" s="410"/>
      <c r="CU105" s="410"/>
      <c r="CV105" s="410"/>
      <c r="CW105" s="410"/>
      <c r="CX105" s="410"/>
      <c r="CY105" s="410"/>
      <c r="CZ105" s="410"/>
      <c r="DA105" s="410"/>
      <c r="DB105" s="410"/>
      <c r="DC105" s="410"/>
      <c r="DD105" s="410"/>
    </row>
    <row r="106" spans="1:108" x14ac:dyDescent="0.25">
      <c r="A106" s="432" t="s">
        <v>140</v>
      </c>
      <c r="B106" s="519">
        <v>0</v>
      </c>
      <c r="C106" s="481"/>
      <c r="D106" s="482"/>
      <c r="E106" s="482"/>
      <c r="F106" s="482"/>
      <c r="G106" s="483"/>
      <c r="H106" s="483"/>
      <c r="I106" s="481"/>
      <c r="J106" s="478"/>
      <c r="K106" s="481"/>
      <c r="L106" s="478"/>
      <c r="M106" s="507">
        <v>0</v>
      </c>
      <c r="N106" s="481"/>
      <c r="O106" s="482"/>
      <c r="P106" s="478"/>
      <c r="Q106" s="521">
        <v>0</v>
      </c>
      <c r="R106" s="481"/>
      <c r="S106" s="482"/>
      <c r="T106" s="535"/>
      <c r="U106" s="524"/>
      <c r="V106" s="524"/>
      <c r="W106" s="558"/>
      <c r="X106" s="542"/>
      <c r="Y106" s="547" t="s">
        <v>151</v>
      </c>
      <c r="Z106" s="408"/>
      <c r="AA106" s="416"/>
      <c r="AB106" s="416"/>
      <c r="AC106" s="408"/>
      <c r="AD106" s="408"/>
      <c r="AE106" s="416"/>
      <c r="AF106" s="408"/>
      <c r="AG106" s="408"/>
      <c r="AH106" s="416"/>
      <c r="AI106" s="408"/>
      <c r="AJ106" s="408"/>
      <c r="AK106" s="408"/>
      <c r="AL106" s="408"/>
      <c r="AM106" s="416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10"/>
      <c r="AX106" s="410"/>
      <c r="AY106" s="410"/>
      <c r="AZ106" s="410"/>
      <c r="BA106" s="410"/>
      <c r="BB106" s="410"/>
      <c r="BC106" s="410"/>
      <c r="BD106" s="410"/>
      <c r="BE106" s="410"/>
      <c r="BF106" s="410"/>
      <c r="BG106" s="410"/>
      <c r="BH106" s="410"/>
      <c r="BI106" s="410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552" t="s">
        <v>152</v>
      </c>
      <c r="BU106" s="552" t="s">
        <v>152</v>
      </c>
      <c r="BV106" s="552" t="s">
        <v>152</v>
      </c>
      <c r="BW106" s="552" t="s">
        <v>152</v>
      </c>
      <c r="BX106" s="410"/>
      <c r="BY106" s="410"/>
      <c r="BZ106" s="410"/>
      <c r="CA106" s="410"/>
      <c r="CB106" s="470">
        <v>0</v>
      </c>
      <c r="CC106" s="470">
        <v>0</v>
      </c>
      <c r="CD106" s="470">
        <v>0</v>
      </c>
      <c r="CE106" s="470" t="s">
        <v>152</v>
      </c>
      <c r="CF106" s="408"/>
      <c r="CG106" s="410"/>
      <c r="CH106" s="410"/>
      <c r="CI106" s="410"/>
      <c r="CJ106" s="410"/>
      <c r="CK106" s="410"/>
      <c r="CL106" s="410"/>
      <c r="CM106" s="410"/>
      <c r="CN106" s="410"/>
      <c r="CO106" s="410"/>
      <c r="CP106" s="410"/>
      <c r="CQ106" s="410"/>
      <c r="CR106" s="410"/>
      <c r="CS106" s="410"/>
      <c r="CT106" s="410"/>
      <c r="CU106" s="410"/>
      <c r="CV106" s="410"/>
      <c r="CW106" s="410"/>
      <c r="CX106" s="410"/>
      <c r="CY106" s="410"/>
      <c r="CZ106" s="410"/>
      <c r="DA106" s="410"/>
      <c r="DB106" s="410"/>
      <c r="DC106" s="410"/>
      <c r="DD106" s="410"/>
    </row>
    <row r="107" spans="1:108" x14ac:dyDescent="0.25">
      <c r="A107" s="432" t="s">
        <v>141</v>
      </c>
      <c r="B107" s="519">
        <v>0</v>
      </c>
      <c r="C107" s="481"/>
      <c r="D107" s="482"/>
      <c r="E107" s="482"/>
      <c r="F107" s="482"/>
      <c r="G107" s="483"/>
      <c r="H107" s="483"/>
      <c r="I107" s="481"/>
      <c r="J107" s="478"/>
      <c r="K107" s="481"/>
      <c r="L107" s="478"/>
      <c r="M107" s="507">
        <v>0</v>
      </c>
      <c r="N107" s="481"/>
      <c r="O107" s="482"/>
      <c r="P107" s="478"/>
      <c r="Q107" s="521">
        <v>0</v>
      </c>
      <c r="R107" s="481"/>
      <c r="S107" s="482"/>
      <c r="T107" s="535"/>
      <c r="U107" s="524"/>
      <c r="V107" s="524"/>
      <c r="W107" s="558"/>
      <c r="X107" s="542"/>
      <c r="Y107" s="547" t="s">
        <v>151</v>
      </c>
      <c r="Z107" s="408"/>
      <c r="AA107" s="416"/>
      <c r="AB107" s="416"/>
      <c r="AC107" s="408"/>
      <c r="AD107" s="408"/>
      <c r="AE107" s="416"/>
      <c r="AF107" s="408"/>
      <c r="AG107" s="408"/>
      <c r="AH107" s="416"/>
      <c r="AI107" s="408"/>
      <c r="AJ107" s="408"/>
      <c r="AK107" s="408"/>
      <c r="AL107" s="408"/>
      <c r="AM107" s="416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10"/>
      <c r="AX107" s="410"/>
      <c r="AY107" s="410"/>
      <c r="AZ107" s="410"/>
      <c r="BA107" s="410"/>
      <c r="BB107" s="410"/>
      <c r="BC107" s="410"/>
      <c r="BD107" s="410"/>
      <c r="BE107" s="410"/>
      <c r="BF107" s="410"/>
      <c r="BG107" s="410"/>
      <c r="BH107" s="410"/>
      <c r="BI107" s="410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552" t="s">
        <v>152</v>
      </c>
      <c r="BU107" s="552" t="s">
        <v>152</v>
      </c>
      <c r="BV107" s="552" t="s">
        <v>152</v>
      </c>
      <c r="BW107" s="552" t="s">
        <v>152</v>
      </c>
      <c r="BX107" s="410"/>
      <c r="BY107" s="410"/>
      <c r="BZ107" s="410"/>
      <c r="CA107" s="410"/>
      <c r="CB107" s="470">
        <v>0</v>
      </c>
      <c r="CC107" s="470">
        <v>0</v>
      </c>
      <c r="CD107" s="470">
        <v>0</v>
      </c>
      <c r="CE107" s="470" t="s">
        <v>152</v>
      </c>
      <c r="CF107" s="408"/>
      <c r="CG107" s="410"/>
      <c r="CH107" s="410"/>
      <c r="CI107" s="410"/>
      <c r="CJ107" s="410"/>
      <c r="CK107" s="410"/>
      <c r="CL107" s="410"/>
      <c r="CM107" s="410"/>
      <c r="CN107" s="410"/>
      <c r="CO107" s="410"/>
      <c r="CP107" s="410"/>
      <c r="CQ107" s="410"/>
      <c r="CR107" s="410"/>
      <c r="CS107" s="410"/>
      <c r="CT107" s="410"/>
      <c r="CU107" s="410"/>
      <c r="CV107" s="410"/>
      <c r="CW107" s="410"/>
      <c r="CX107" s="410"/>
      <c r="CY107" s="410"/>
      <c r="CZ107" s="410"/>
      <c r="DA107" s="410"/>
      <c r="DB107" s="410"/>
      <c r="DC107" s="410"/>
      <c r="DD107" s="410"/>
    </row>
    <row r="108" spans="1:108" x14ac:dyDescent="0.25">
      <c r="A108" s="432" t="s">
        <v>142</v>
      </c>
      <c r="B108" s="519">
        <v>0</v>
      </c>
      <c r="C108" s="481"/>
      <c r="D108" s="482"/>
      <c r="E108" s="482"/>
      <c r="F108" s="482"/>
      <c r="G108" s="483"/>
      <c r="H108" s="483"/>
      <c r="I108" s="481"/>
      <c r="J108" s="478"/>
      <c r="K108" s="481"/>
      <c r="L108" s="478"/>
      <c r="M108" s="507">
        <v>0</v>
      </c>
      <c r="N108" s="481"/>
      <c r="O108" s="482"/>
      <c r="P108" s="478"/>
      <c r="Q108" s="521">
        <v>0</v>
      </c>
      <c r="R108" s="481"/>
      <c r="S108" s="482"/>
      <c r="T108" s="535"/>
      <c r="U108" s="524"/>
      <c r="V108" s="524"/>
      <c r="W108" s="558"/>
      <c r="X108" s="542"/>
      <c r="Y108" s="547" t="s">
        <v>151</v>
      </c>
      <c r="Z108" s="408"/>
      <c r="AA108" s="416"/>
      <c r="AB108" s="416"/>
      <c r="AC108" s="408"/>
      <c r="AD108" s="408"/>
      <c r="AE108" s="416"/>
      <c r="AF108" s="408"/>
      <c r="AG108" s="408"/>
      <c r="AH108" s="416"/>
      <c r="AI108" s="408"/>
      <c r="AJ108" s="408"/>
      <c r="AK108" s="408"/>
      <c r="AL108" s="408"/>
      <c r="AM108" s="416"/>
      <c r="AN108" s="408"/>
      <c r="AO108" s="408"/>
      <c r="AP108" s="408"/>
      <c r="AQ108" s="408"/>
      <c r="AR108" s="408"/>
      <c r="AS108" s="408"/>
      <c r="AT108" s="408"/>
      <c r="AU108" s="408"/>
      <c r="AV108" s="408"/>
      <c r="AW108" s="410"/>
      <c r="AX108" s="410"/>
      <c r="AY108" s="410"/>
      <c r="AZ108" s="410"/>
      <c r="BA108" s="410"/>
      <c r="BB108" s="410"/>
      <c r="BC108" s="410"/>
      <c r="BD108" s="410"/>
      <c r="BE108" s="410"/>
      <c r="BF108" s="410"/>
      <c r="BG108" s="410"/>
      <c r="BH108" s="410"/>
      <c r="BI108" s="410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552" t="s">
        <v>152</v>
      </c>
      <c r="BU108" s="552" t="s">
        <v>152</v>
      </c>
      <c r="BV108" s="552" t="s">
        <v>152</v>
      </c>
      <c r="BW108" s="552" t="s">
        <v>152</v>
      </c>
      <c r="BX108" s="410"/>
      <c r="BY108" s="410"/>
      <c r="BZ108" s="410"/>
      <c r="CA108" s="410"/>
      <c r="CB108" s="470">
        <v>0</v>
      </c>
      <c r="CC108" s="470">
        <v>0</v>
      </c>
      <c r="CD108" s="470">
        <v>0</v>
      </c>
      <c r="CE108" s="470" t="s">
        <v>152</v>
      </c>
      <c r="CF108" s="408"/>
      <c r="CG108" s="410"/>
      <c r="CH108" s="410"/>
      <c r="CI108" s="410"/>
      <c r="CJ108" s="410"/>
      <c r="CK108" s="410"/>
      <c r="CL108" s="410"/>
      <c r="CM108" s="410"/>
      <c r="CN108" s="410"/>
      <c r="CO108" s="410"/>
      <c r="CP108" s="410"/>
      <c r="CQ108" s="410"/>
      <c r="CR108" s="410"/>
      <c r="CS108" s="410"/>
      <c r="CT108" s="410"/>
      <c r="CU108" s="410"/>
      <c r="CV108" s="410"/>
      <c r="CW108" s="410"/>
      <c r="CX108" s="410"/>
      <c r="CY108" s="410"/>
      <c r="CZ108" s="410"/>
      <c r="DA108" s="410"/>
      <c r="DB108" s="410"/>
      <c r="DC108" s="410"/>
      <c r="DD108" s="410"/>
    </row>
    <row r="109" spans="1:108" x14ac:dyDescent="0.25">
      <c r="A109" s="432" t="s">
        <v>143</v>
      </c>
      <c r="B109" s="519">
        <v>0</v>
      </c>
      <c r="C109" s="481"/>
      <c r="D109" s="482"/>
      <c r="E109" s="482"/>
      <c r="F109" s="482"/>
      <c r="G109" s="483"/>
      <c r="H109" s="483"/>
      <c r="I109" s="481"/>
      <c r="J109" s="478"/>
      <c r="K109" s="481"/>
      <c r="L109" s="478"/>
      <c r="M109" s="507">
        <v>0</v>
      </c>
      <c r="N109" s="481"/>
      <c r="O109" s="482"/>
      <c r="P109" s="478"/>
      <c r="Q109" s="521">
        <v>0</v>
      </c>
      <c r="R109" s="481"/>
      <c r="S109" s="482"/>
      <c r="T109" s="535"/>
      <c r="U109" s="524"/>
      <c r="V109" s="524"/>
      <c r="W109" s="558"/>
      <c r="X109" s="542"/>
      <c r="Y109" s="547" t="s">
        <v>151</v>
      </c>
      <c r="Z109" s="408"/>
      <c r="AA109" s="416"/>
      <c r="AB109" s="416"/>
      <c r="AC109" s="408"/>
      <c r="AD109" s="408"/>
      <c r="AE109" s="416"/>
      <c r="AF109" s="408"/>
      <c r="AG109" s="408"/>
      <c r="AH109" s="416"/>
      <c r="AI109" s="408"/>
      <c r="AJ109" s="408"/>
      <c r="AK109" s="408"/>
      <c r="AL109" s="408"/>
      <c r="AM109" s="416"/>
      <c r="AN109" s="408"/>
      <c r="AO109" s="408"/>
      <c r="AP109" s="408"/>
      <c r="AQ109" s="408"/>
      <c r="AR109" s="408"/>
      <c r="AS109" s="408"/>
      <c r="AT109" s="408"/>
      <c r="AU109" s="408"/>
      <c r="AV109" s="408"/>
      <c r="AW109" s="410"/>
      <c r="AX109" s="410"/>
      <c r="AY109" s="410"/>
      <c r="AZ109" s="410"/>
      <c r="BA109" s="410"/>
      <c r="BB109" s="410"/>
      <c r="BC109" s="410"/>
      <c r="BD109" s="410"/>
      <c r="BE109" s="410"/>
      <c r="BF109" s="410"/>
      <c r="BG109" s="410"/>
      <c r="BH109" s="410"/>
      <c r="BI109" s="410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552" t="s">
        <v>152</v>
      </c>
      <c r="BU109" s="552" t="s">
        <v>152</v>
      </c>
      <c r="BV109" s="552" t="s">
        <v>152</v>
      </c>
      <c r="BW109" s="552" t="s">
        <v>152</v>
      </c>
      <c r="BX109" s="410"/>
      <c r="BY109" s="410"/>
      <c r="BZ109" s="410"/>
      <c r="CA109" s="410"/>
      <c r="CB109" s="470">
        <v>0</v>
      </c>
      <c r="CC109" s="470">
        <v>0</v>
      </c>
      <c r="CD109" s="470">
        <v>0</v>
      </c>
      <c r="CE109" s="470" t="s">
        <v>152</v>
      </c>
      <c r="CF109" s="408"/>
      <c r="CG109" s="410"/>
      <c r="CH109" s="410"/>
      <c r="CI109" s="410"/>
      <c r="CJ109" s="410"/>
      <c r="CK109" s="410"/>
      <c r="CL109" s="410"/>
      <c r="CM109" s="410"/>
      <c r="CN109" s="410"/>
      <c r="CO109" s="410"/>
      <c r="CP109" s="410"/>
      <c r="CQ109" s="410"/>
      <c r="CR109" s="410"/>
      <c r="CS109" s="410"/>
      <c r="CT109" s="410"/>
      <c r="CU109" s="410"/>
      <c r="CV109" s="410"/>
      <c r="CW109" s="410"/>
      <c r="CX109" s="410"/>
      <c r="CY109" s="410"/>
      <c r="CZ109" s="410"/>
      <c r="DA109" s="410"/>
      <c r="DB109" s="410"/>
      <c r="DC109" s="410"/>
      <c r="DD109" s="410"/>
    </row>
    <row r="110" spans="1:108" x14ac:dyDescent="0.25">
      <c r="A110" s="453" t="s">
        <v>144</v>
      </c>
      <c r="B110" s="495">
        <v>0</v>
      </c>
      <c r="C110" s="496"/>
      <c r="D110" s="497"/>
      <c r="E110" s="497"/>
      <c r="F110" s="497"/>
      <c r="G110" s="498"/>
      <c r="H110" s="498"/>
      <c r="I110" s="496"/>
      <c r="J110" s="479"/>
      <c r="K110" s="518"/>
      <c r="L110" s="510"/>
      <c r="M110" s="533">
        <v>0</v>
      </c>
      <c r="N110" s="496"/>
      <c r="O110" s="497"/>
      <c r="P110" s="479"/>
      <c r="Q110" s="522">
        <v>0</v>
      </c>
      <c r="R110" s="496"/>
      <c r="S110" s="497"/>
      <c r="T110" s="536"/>
      <c r="U110" s="524"/>
      <c r="V110" s="524"/>
      <c r="W110" s="558"/>
      <c r="X110" s="542"/>
      <c r="Y110" s="547" t="s">
        <v>151</v>
      </c>
      <c r="Z110" s="408"/>
      <c r="AA110" s="416"/>
      <c r="AB110" s="416"/>
      <c r="AC110" s="408"/>
      <c r="AD110" s="408"/>
      <c r="AE110" s="416"/>
      <c r="AF110" s="408"/>
      <c r="AG110" s="408"/>
      <c r="AH110" s="416"/>
      <c r="AI110" s="408"/>
      <c r="AJ110" s="408"/>
      <c r="AK110" s="408"/>
      <c r="AL110" s="408"/>
      <c r="AM110" s="416"/>
      <c r="AN110" s="408"/>
      <c r="AO110" s="408"/>
      <c r="AP110" s="408"/>
      <c r="AQ110" s="408"/>
      <c r="AR110" s="408"/>
      <c r="AS110" s="408"/>
      <c r="AT110" s="408"/>
      <c r="AU110" s="408"/>
      <c r="AV110" s="408"/>
      <c r="AW110" s="410"/>
      <c r="AX110" s="410"/>
      <c r="AY110" s="410"/>
      <c r="AZ110" s="410"/>
      <c r="BA110" s="410"/>
      <c r="BB110" s="410"/>
      <c r="BC110" s="410"/>
      <c r="BD110" s="410"/>
      <c r="BE110" s="410"/>
      <c r="BF110" s="410"/>
      <c r="BG110" s="410"/>
      <c r="BH110" s="410"/>
      <c r="BI110" s="410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552" t="s">
        <v>152</v>
      </c>
      <c r="BU110" s="552" t="s">
        <v>152</v>
      </c>
      <c r="BV110" s="552" t="s">
        <v>152</v>
      </c>
      <c r="BW110" s="552" t="s">
        <v>152</v>
      </c>
      <c r="BX110" s="410"/>
      <c r="BY110" s="410"/>
      <c r="BZ110" s="410"/>
      <c r="CA110" s="410"/>
      <c r="CB110" s="470">
        <v>0</v>
      </c>
      <c r="CC110" s="470">
        <v>0</v>
      </c>
      <c r="CD110" s="470">
        <v>0</v>
      </c>
      <c r="CE110" s="470" t="s">
        <v>152</v>
      </c>
      <c r="CF110" s="408"/>
      <c r="CG110" s="410"/>
      <c r="CH110" s="410"/>
      <c r="CI110" s="410"/>
      <c r="CJ110" s="410"/>
      <c r="CK110" s="410"/>
      <c r="CL110" s="410"/>
      <c r="CM110" s="410"/>
      <c r="CN110" s="410"/>
      <c r="CO110" s="410"/>
      <c r="CP110" s="410"/>
      <c r="CQ110" s="410"/>
      <c r="CR110" s="410"/>
      <c r="CS110" s="410"/>
      <c r="CT110" s="410"/>
      <c r="CU110" s="410"/>
      <c r="CV110" s="410"/>
      <c r="CW110" s="410"/>
      <c r="CX110" s="410"/>
      <c r="CY110" s="410"/>
      <c r="CZ110" s="410"/>
      <c r="DA110" s="410"/>
      <c r="DB110" s="410"/>
      <c r="DC110" s="410"/>
      <c r="DD110" s="410"/>
    </row>
    <row r="111" spans="1:108" x14ac:dyDescent="0.25">
      <c r="A111" s="450" t="s">
        <v>40</v>
      </c>
      <c r="B111" s="500">
        <v>0</v>
      </c>
      <c r="C111" s="509">
        <v>0</v>
      </c>
      <c r="D111" s="502">
        <v>0</v>
      </c>
      <c r="E111" s="525">
        <v>0</v>
      </c>
      <c r="F111" s="503">
        <v>0</v>
      </c>
      <c r="G111" s="503">
        <v>0</v>
      </c>
      <c r="H111" s="503">
        <v>0</v>
      </c>
      <c r="I111" s="509">
        <v>0</v>
      </c>
      <c r="J111" s="504">
        <v>0</v>
      </c>
      <c r="K111" s="509">
        <v>0</v>
      </c>
      <c r="L111" s="504">
        <v>0</v>
      </c>
      <c r="M111" s="509">
        <v>0</v>
      </c>
      <c r="N111" s="509">
        <v>0</v>
      </c>
      <c r="O111" s="502">
        <v>0</v>
      </c>
      <c r="P111" s="517">
        <v>0</v>
      </c>
      <c r="Q111" s="501">
        <v>0</v>
      </c>
      <c r="R111" s="509">
        <v>0</v>
      </c>
      <c r="S111" s="502">
        <v>0</v>
      </c>
      <c r="T111" s="545">
        <v>0</v>
      </c>
      <c r="U111" s="505">
        <v>0</v>
      </c>
      <c r="V111" s="505">
        <v>0</v>
      </c>
      <c r="W111" s="501">
        <v>0</v>
      </c>
      <c r="X111" s="504">
        <v>0</v>
      </c>
      <c r="Y111" s="547" t="s">
        <v>151</v>
      </c>
      <c r="Z111" s="408"/>
      <c r="AA111" s="416"/>
      <c r="AB111" s="416"/>
      <c r="AC111" s="408"/>
      <c r="AD111" s="408"/>
      <c r="AE111" s="416"/>
      <c r="AF111" s="408"/>
      <c r="AG111" s="408"/>
      <c r="AH111" s="416"/>
      <c r="AI111" s="408"/>
      <c r="AJ111" s="408"/>
      <c r="AK111" s="408"/>
      <c r="AL111" s="408"/>
      <c r="AM111" s="416"/>
      <c r="AN111" s="408"/>
      <c r="AO111" s="408"/>
      <c r="AP111" s="408"/>
      <c r="AQ111" s="408"/>
      <c r="AR111" s="408"/>
      <c r="AS111" s="408"/>
      <c r="AT111" s="408"/>
      <c r="AU111" s="408"/>
      <c r="AV111" s="408"/>
      <c r="AW111" s="410"/>
      <c r="AX111" s="410"/>
      <c r="AY111" s="410"/>
      <c r="AZ111" s="410"/>
      <c r="BA111" s="410"/>
      <c r="BB111" s="410"/>
      <c r="BC111" s="410"/>
      <c r="BD111" s="410"/>
      <c r="BE111" s="410"/>
      <c r="BF111" s="410"/>
      <c r="BG111" s="410"/>
      <c r="BH111" s="410"/>
      <c r="BI111" s="410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552" t="s">
        <v>152</v>
      </c>
      <c r="BU111" s="552" t="s">
        <v>152</v>
      </c>
      <c r="BV111" s="552" t="s">
        <v>152</v>
      </c>
      <c r="BW111" s="552" t="s">
        <v>152</v>
      </c>
      <c r="BX111" s="410"/>
      <c r="BY111" s="410"/>
      <c r="BZ111" s="410"/>
      <c r="CA111" s="410"/>
      <c r="CB111" s="470">
        <v>0</v>
      </c>
      <c r="CC111" s="470">
        <v>0</v>
      </c>
      <c r="CD111" s="470">
        <v>0</v>
      </c>
      <c r="CE111" s="470" t="s">
        <v>152</v>
      </c>
      <c r="CF111" s="408"/>
      <c r="CG111" s="410"/>
      <c r="CH111" s="410"/>
      <c r="CI111" s="410"/>
      <c r="CJ111" s="410"/>
      <c r="CK111" s="410"/>
      <c r="CL111" s="410"/>
      <c r="CM111" s="410"/>
      <c r="CN111" s="410"/>
      <c r="CO111" s="410"/>
      <c r="CP111" s="410"/>
      <c r="CQ111" s="410"/>
      <c r="CR111" s="410"/>
      <c r="CS111" s="410"/>
      <c r="CT111" s="410"/>
      <c r="CU111" s="410"/>
      <c r="CV111" s="410"/>
      <c r="CW111" s="410"/>
      <c r="CX111" s="410"/>
      <c r="CY111" s="410"/>
      <c r="CZ111" s="410"/>
      <c r="DA111" s="410"/>
      <c r="DB111" s="410"/>
      <c r="DC111" s="410"/>
      <c r="DD111" s="410"/>
    </row>
    <row r="112" spans="1:108" x14ac:dyDescent="0.25">
      <c r="A112" s="408" t="s">
        <v>145</v>
      </c>
      <c r="B112" s="408"/>
      <c r="C112" s="408"/>
      <c r="D112" s="408"/>
      <c r="E112" s="408"/>
      <c r="F112" s="408"/>
      <c r="G112" s="408"/>
      <c r="H112" s="408"/>
      <c r="I112" s="408"/>
      <c r="J112" s="408"/>
      <c r="K112" s="408"/>
      <c r="L112" s="408"/>
      <c r="M112" s="408"/>
      <c r="N112" s="408"/>
      <c r="O112" s="408"/>
      <c r="P112" s="408"/>
      <c r="Q112" s="408"/>
      <c r="R112" s="408"/>
      <c r="S112" s="408"/>
      <c r="T112" s="408"/>
      <c r="U112" s="408"/>
      <c r="V112" s="408"/>
      <c r="W112" s="551"/>
      <c r="X112" s="408"/>
      <c r="Y112" s="408"/>
      <c r="Z112" s="408"/>
      <c r="AA112" s="408"/>
      <c r="AB112" s="408"/>
      <c r="AC112" s="416"/>
      <c r="AD112" s="416"/>
      <c r="AE112" s="408"/>
      <c r="AF112" s="408"/>
      <c r="AG112" s="416"/>
      <c r="AH112" s="408"/>
      <c r="AI112" s="408"/>
      <c r="AJ112" s="416"/>
      <c r="AK112" s="408"/>
      <c r="AL112" s="408"/>
      <c r="AM112" s="408"/>
      <c r="AN112" s="408"/>
      <c r="AO112" s="416"/>
      <c r="AP112" s="408"/>
      <c r="AQ112" s="408"/>
      <c r="AR112" s="408"/>
      <c r="AS112" s="408"/>
      <c r="AT112" s="408"/>
      <c r="AU112" s="408"/>
      <c r="AV112" s="408"/>
      <c r="AW112" s="408"/>
      <c r="AX112" s="408"/>
      <c r="AY112" s="408"/>
      <c r="AZ112" s="408"/>
      <c r="BA112" s="408"/>
      <c r="BB112" s="408"/>
      <c r="BC112" s="408"/>
      <c r="BD112" s="408"/>
      <c r="BE112" s="408"/>
      <c r="BF112" s="408"/>
      <c r="BG112" s="408"/>
      <c r="BH112" s="408"/>
      <c r="BI112" s="408"/>
      <c r="BJ112" s="408"/>
      <c r="BK112" s="408"/>
      <c r="BL112" s="408"/>
      <c r="BM112" s="408"/>
      <c r="BN112" s="408"/>
      <c r="BO112" s="408"/>
      <c r="BP112" s="408"/>
      <c r="BQ112" s="408"/>
      <c r="BR112" s="408"/>
      <c r="BS112" s="408"/>
      <c r="BT112" s="408"/>
      <c r="BU112" s="408"/>
      <c r="BV112" s="408"/>
      <c r="BW112" s="408"/>
      <c r="BX112" s="408"/>
      <c r="BY112" s="408"/>
      <c r="BZ112" s="408"/>
      <c r="CA112" s="408"/>
      <c r="CB112" s="408"/>
      <c r="CC112" s="408"/>
      <c r="CD112" s="408"/>
      <c r="CE112" s="408"/>
      <c r="CF112" s="408"/>
      <c r="CG112" s="408"/>
      <c r="CH112" s="408"/>
      <c r="CI112" s="408"/>
      <c r="CJ112" s="408"/>
      <c r="CK112" s="408"/>
      <c r="CL112" s="408"/>
      <c r="CM112" s="408"/>
      <c r="CN112" s="408"/>
      <c r="CO112" s="408"/>
      <c r="CP112" s="408"/>
      <c r="CQ112" s="408"/>
      <c r="CR112" s="408"/>
      <c r="CS112" s="408"/>
      <c r="CT112" s="408"/>
      <c r="CU112" s="408"/>
      <c r="CV112" s="408"/>
      <c r="CW112" s="408"/>
      <c r="CX112" s="408"/>
      <c r="CY112" s="408"/>
      <c r="CZ112" s="408"/>
      <c r="DA112" s="408"/>
      <c r="DB112" s="408"/>
      <c r="DC112" s="408"/>
      <c r="DD112" s="408"/>
    </row>
    <row r="113" spans="1:41" x14ac:dyDescent="0.25">
      <c r="A113" s="408" t="s">
        <v>146</v>
      </c>
      <c r="B113" s="408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8"/>
      <c r="U113" s="408"/>
      <c r="V113" s="408"/>
      <c r="W113" s="408"/>
      <c r="X113" s="408"/>
      <c r="Y113" s="408"/>
      <c r="Z113" s="408"/>
      <c r="AA113" s="408"/>
      <c r="AB113" s="408"/>
      <c r="AC113" s="416"/>
      <c r="AD113" s="416"/>
      <c r="AE113" s="408"/>
      <c r="AF113" s="408"/>
      <c r="AG113" s="416"/>
      <c r="AH113" s="408"/>
      <c r="AI113" s="408"/>
      <c r="AJ113" s="416"/>
      <c r="AK113" s="408"/>
      <c r="AL113" s="408"/>
      <c r="AM113" s="408"/>
      <c r="AN113" s="408"/>
      <c r="AO113" s="416"/>
    </row>
    <row r="114" spans="1:41" x14ac:dyDescent="0.25">
      <c r="A114" s="408"/>
      <c r="B114" s="408"/>
      <c r="C114" s="408"/>
      <c r="D114" s="408"/>
      <c r="E114" s="408"/>
      <c r="F114" s="408"/>
      <c r="G114" s="408"/>
      <c r="H114" s="408"/>
      <c r="I114" s="408"/>
      <c r="J114" s="408"/>
      <c r="K114" s="408"/>
      <c r="L114" s="408"/>
      <c r="M114" s="408"/>
      <c r="N114" s="408"/>
      <c r="O114" s="408"/>
      <c r="P114" s="408"/>
      <c r="Q114" s="408"/>
      <c r="R114" s="408"/>
      <c r="S114" s="408"/>
      <c r="T114" s="408"/>
      <c r="U114" s="408"/>
      <c r="V114" s="408"/>
      <c r="W114" s="408"/>
      <c r="X114" s="408"/>
      <c r="Y114" s="408"/>
      <c r="Z114" s="408"/>
      <c r="AA114" s="408"/>
      <c r="AB114" s="408"/>
      <c r="AC114" s="416"/>
      <c r="AD114" s="416"/>
      <c r="AE114" s="408"/>
      <c r="AF114" s="408"/>
      <c r="AG114" s="416"/>
      <c r="AH114" s="408"/>
      <c r="AI114" s="408"/>
      <c r="AJ114" s="416"/>
      <c r="AK114" s="408"/>
      <c r="AL114" s="408"/>
      <c r="AM114" s="408"/>
      <c r="AN114" s="408"/>
      <c r="AO114" s="416"/>
    </row>
    <row r="115" spans="1:41" x14ac:dyDescent="0.25">
      <c r="A115" s="408"/>
      <c r="B115" s="408"/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  <c r="U115" s="408"/>
      <c r="V115" s="408"/>
      <c r="W115" s="408"/>
      <c r="X115" s="408"/>
      <c r="Y115" s="408"/>
      <c r="Z115" s="408"/>
      <c r="AA115" s="408"/>
      <c r="AB115" s="408"/>
      <c r="AC115" s="416"/>
      <c r="AD115" s="416"/>
      <c r="AE115" s="408"/>
      <c r="AF115" s="408"/>
      <c r="AG115" s="416"/>
      <c r="AH115" s="408"/>
      <c r="AI115" s="408"/>
      <c r="AJ115" s="416"/>
      <c r="AK115" s="408"/>
      <c r="AL115" s="408"/>
      <c r="AM115" s="408"/>
      <c r="AN115" s="408"/>
      <c r="AO115" s="416"/>
    </row>
    <row r="116" spans="1:41" x14ac:dyDescent="0.25">
      <c r="A116" s="408"/>
      <c r="B116" s="408"/>
      <c r="C116" s="408"/>
      <c r="D116" s="408"/>
      <c r="E116" s="408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08"/>
      <c r="V116" s="408"/>
      <c r="W116" s="408"/>
      <c r="X116" s="408"/>
      <c r="Y116" s="408"/>
      <c r="Z116" s="408"/>
      <c r="AA116" s="408"/>
      <c r="AB116" s="408"/>
      <c r="AC116" s="416"/>
      <c r="AD116" s="416"/>
      <c r="AE116" s="408"/>
      <c r="AF116" s="408"/>
      <c r="AG116" s="416"/>
      <c r="AH116" s="408"/>
      <c r="AI116" s="408"/>
      <c r="AJ116" s="416"/>
      <c r="AK116" s="408"/>
      <c r="AL116" s="408"/>
      <c r="AM116" s="408"/>
      <c r="AN116" s="408"/>
      <c r="AO116" s="416"/>
    </row>
    <row r="117" spans="1:41" x14ac:dyDescent="0.25">
      <c r="A117" s="408"/>
      <c r="B117" s="408"/>
      <c r="C117" s="408"/>
      <c r="D117" s="408"/>
      <c r="E117" s="408"/>
      <c r="F117" s="408"/>
      <c r="G117" s="408"/>
      <c r="H117" s="408"/>
      <c r="I117" s="408"/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8"/>
      <c r="U117" s="408"/>
      <c r="V117" s="408"/>
      <c r="W117" s="408"/>
      <c r="X117" s="408"/>
      <c r="Y117" s="408"/>
      <c r="Z117" s="408"/>
      <c r="AA117" s="408"/>
      <c r="AB117" s="408"/>
      <c r="AC117" s="416"/>
      <c r="AD117" s="416"/>
      <c r="AE117" s="408"/>
      <c r="AF117" s="408"/>
      <c r="AG117" s="416"/>
      <c r="AH117" s="408"/>
      <c r="AI117" s="408"/>
      <c r="AJ117" s="416"/>
      <c r="AK117" s="408"/>
      <c r="AL117" s="408"/>
      <c r="AM117" s="408"/>
      <c r="AN117" s="408"/>
      <c r="AO117" s="416"/>
    </row>
    <row r="118" spans="1:41" x14ac:dyDescent="0.25">
      <c r="A118" s="408"/>
      <c r="B118" s="408"/>
      <c r="C118" s="408"/>
      <c r="D118" s="408"/>
      <c r="E118" s="408"/>
      <c r="F118" s="408"/>
      <c r="G118" s="408"/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  <c r="U118" s="408"/>
      <c r="V118" s="408"/>
      <c r="W118" s="408"/>
      <c r="X118" s="408"/>
      <c r="Y118" s="408"/>
      <c r="Z118" s="408"/>
      <c r="AA118" s="408"/>
      <c r="AB118" s="408"/>
      <c r="AC118" s="416"/>
      <c r="AD118" s="416"/>
      <c r="AE118" s="408"/>
      <c r="AF118" s="408"/>
      <c r="AG118" s="416"/>
      <c r="AH118" s="408"/>
      <c r="AI118" s="408"/>
      <c r="AJ118" s="416"/>
      <c r="AK118" s="408"/>
      <c r="AL118" s="408"/>
      <c r="AM118" s="408"/>
      <c r="AN118" s="408"/>
      <c r="AO118" s="416"/>
    </row>
    <row r="119" spans="1:41" x14ac:dyDescent="0.25">
      <c r="A119" s="408"/>
      <c r="B119" s="408"/>
      <c r="C119" s="408"/>
      <c r="D119" s="408"/>
      <c r="E119" s="408"/>
      <c r="F119" s="408"/>
      <c r="G119" s="408"/>
      <c r="H119" s="408"/>
      <c r="I119" s="40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8"/>
      <c r="U119" s="408"/>
      <c r="V119" s="408"/>
      <c r="W119" s="408"/>
      <c r="X119" s="408"/>
      <c r="Y119" s="408"/>
      <c r="Z119" s="408"/>
      <c r="AA119" s="408"/>
      <c r="AB119" s="408"/>
      <c r="AC119" s="416"/>
      <c r="AD119" s="416"/>
      <c r="AE119" s="408"/>
      <c r="AF119" s="408"/>
      <c r="AG119" s="416"/>
      <c r="AH119" s="408"/>
      <c r="AI119" s="408"/>
      <c r="AJ119" s="416"/>
      <c r="AK119" s="408"/>
      <c r="AL119" s="408"/>
      <c r="AM119" s="408"/>
      <c r="AN119" s="408"/>
      <c r="AO119" s="416"/>
    </row>
    <row r="120" spans="1:41" x14ac:dyDescent="0.25">
      <c r="A120" s="408"/>
      <c r="B120" s="408"/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  <c r="M120" s="408"/>
      <c r="N120" s="408"/>
      <c r="O120" s="408"/>
      <c r="P120" s="408"/>
      <c r="Q120" s="408"/>
      <c r="R120" s="408"/>
      <c r="S120" s="408"/>
      <c r="T120" s="408"/>
      <c r="U120" s="408"/>
      <c r="V120" s="408"/>
      <c r="W120" s="408"/>
      <c r="X120" s="408"/>
      <c r="Y120" s="408"/>
      <c r="Z120" s="408"/>
      <c r="AA120" s="408"/>
      <c r="AB120" s="408"/>
      <c r="AC120" s="416"/>
      <c r="AD120" s="416"/>
      <c r="AE120" s="408"/>
      <c r="AF120" s="408"/>
      <c r="AG120" s="416"/>
      <c r="AH120" s="408"/>
      <c r="AI120" s="408"/>
      <c r="AJ120" s="416"/>
      <c r="AK120" s="408"/>
      <c r="AL120" s="408"/>
      <c r="AM120" s="408"/>
      <c r="AN120" s="408"/>
      <c r="AO120" s="416"/>
    </row>
    <row r="121" spans="1:41" x14ac:dyDescent="0.25">
      <c r="A121" s="408"/>
      <c r="B121" s="408"/>
      <c r="C121" s="408"/>
      <c r="D121" s="408"/>
      <c r="E121" s="408"/>
      <c r="F121" s="408"/>
      <c r="G121" s="408"/>
      <c r="H121" s="408"/>
      <c r="I121" s="408"/>
      <c r="J121" s="408"/>
      <c r="K121" s="408"/>
      <c r="L121" s="408"/>
      <c r="M121" s="408"/>
      <c r="N121" s="408"/>
      <c r="O121" s="408"/>
      <c r="P121" s="408"/>
      <c r="Q121" s="408"/>
      <c r="R121" s="408"/>
      <c r="S121" s="408"/>
      <c r="T121" s="408"/>
      <c r="U121" s="408"/>
      <c r="V121" s="408"/>
      <c r="W121" s="408"/>
      <c r="X121" s="408"/>
      <c r="Y121" s="408"/>
      <c r="Z121" s="408"/>
      <c r="AA121" s="408"/>
      <c r="AB121" s="408"/>
      <c r="AC121" s="416"/>
      <c r="AD121" s="416"/>
      <c r="AE121" s="408"/>
      <c r="AF121" s="408"/>
      <c r="AG121" s="416"/>
      <c r="AH121" s="408"/>
      <c r="AI121" s="408"/>
      <c r="AJ121" s="416"/>
      <c r="AK121" s="408"/>
      <c r="AL121" s="408"/>
      <c r="AM121" s="408"/>
      <c r="AN121" s="408"/>
      <c r="AO121" s="416"/>
    </row>
    <row r="122" spans="1:41" x14ac:dyDescent="0.25">
      <c r="A122" s="408"/>
      <c r="B122" s="408"/>
      <c r="C122" s="408"/>
      <c r="D122" s="408"/>
      <c r="E122" s="408"/>
      <c r="F122" s="408"/>
      <c r="G122" s="408"/>
      <c r="H122" s="408"/>
      <c r="I122" s="408"/>
      <c r="J122" s="408"/>
      <c r="K122" s="408"/>
      <c r="L122" s="408"/>
      <c r="M122" s="408"/>
      <c r="N122" s="408"/>
      <c r="O122" s="408"/>
      <c r="P122" s="408"/>
      <c r="Q122" s="408"/>
      <c r="R122" s="408"/>
      <c r="S122" s="408"/>
      <c r="T122" s="408"/>
      <c r="U122" s="408"/>
      <c r="V122" s="408"/>
      <c r="W122" s="408"/>
      <c r="X122" s="408"/>
      <c r="Y122" s="408"/>
      <c r="Z122" s="408"/>
      <c r="AA122" s="408"/>
      <c r="AB122" s="408"/>
      <c r="AC122" s="416"/>
      <c r="AD122" s="416"/>
      <c r="AE122" s="408"/>
      <c r="AF122" s="408"/>
      <c r="AG122" s="416"/>
      <c r="AH122" s="408"/>
      <c r="AI122" s="408"/>
      <c r="AJ122" s="416"/>
      <c r="AK122" s="408"/>
      <c r="AL122" s="408"/>
      <c r="AM122" s="408"/>
      <c r="AN122" s="408"/>
      <c r="AO122" s="416"/>
    </row>
    <row r="123" spans="1:41" x14ac:dyDescent="0.25">
      <c r="A123" s="408"/>
      <c r="B123" s="408"/>
      <c r="C123" s="408"/>
      <c r="D123" s="408"/>
      <c r="E123" s="408"/>
      <c r="F123" s="408"/>
      <c r="G123" s="408"/>
      <c r="H123" s="408"/>
      <c r="I123" s="408"/>
      <c r="J123" s="408"/>
      <c r="K123" s="408"/>
      <c r="L123" s="408"/>
      <c r="M123" s="408"/>
      <c r="N123" s="408"/>
      <c r="O123" s="408"/>
      <c r="P123" s="408"/>
      <c r="Q123" s="408"/>
      <c r="R123" s="408"/>
      <c r="S123" s="408"/>
      <c r="T123" s="408"/>
      <c r="U123" s="408"/>
      <c r="V123" s="408"/>
      <c r="W123" s="408"/>
      <c r="X123" s="408"/>
      <c r="Y123" s="408"/>
      <c r="Z123" s="408"/>
      <c r="AA123" s="408"/>
      <c r="AB123" s="408"/>
      <c r="AC123" s="416"/>
      <c r="AD123" s="416"/>
      <c r="AE123" s="408"/>
      <c r="AF123" s="408"/>
      <c r="AG123" s="416"/>
      <c r="AH123" s="408"/>
      <c r="AI123" s="408"/>
      <c r="AJ123" s="416"/>
      <c r="AK123" s="408"/>
      <c r="AL123" s="408"/>
      <c r="AM123" s="408"/>
      <c r="AN123" s="408"/>
      <c r="AO123" s="416"/>
    </row>
    <row r="124" spans="1:41" x14ac:dyDescent="0.25">
      <c r="A124" s="408"/>
      <c r="B124" s="408"/>
      <c r="C124" s="408"/>
      <c r="D124" s="408"/>
      <c r="E124" s="408"/>
      <c r="F124" s="408"/>
      <c r="G124" s="408"/>
      <c r="H124" s="408"/>
      <c r="I124" s="408"/>
      <c r="J124" s="408"/>
      <c r="K124" s="408"/>
      <c r="L124" s="408"/>
      <c r="M124" s="408"/>
      <c r="N124" s="408"/>
      <c r="O124" s="408"/>
      <c r="P124" s="408"/>
      <c r="Q124" s="408"/>
      <c r="R124" s="408"/>
      <c r="S124" s="408"/>
      <c r="T124" s="408"/>
      <c r="U124" s="408"/>
      <c r="V124" s="408"/>
      <c r="W124" s="408"/>
      <c r="X124" s="408"/>
      <c r="Y124" s="408"/>
      <c r="Z124" s="408"/>
      <c r="AA124" s="408"/>
      <c r="AB124" s="408"/>
      <c r="AC124" s="416"/>
      <c r="AD124" s="416"/>
      <c r="AE124" s="408"/>
      <c r="AF124" s="408"/>
      <c r="AG124" s="416"/>
      <c r="AH124" s="408"/>
      <c r="AI124" s="408"/>
      <c r="AJ124" s="416"/>
      <c r="AK124" s="408"/>
      <c r="AL124" s="408"/>
      <c r="AM124" s="408"/>
      <c r="AN124" s="408"/>
      <c r="AO124" s="416"/>
    </row>
    <row r="125" spans="1:41" x14ac:dyDescent="0.25">
      <c r="A125" s="408"/>
      <c r="B125" s="408"/>
      <c r="C125" s="408"/>
      <c r="D125" s="408"/>
      <c r="E125" s="408"/>
      <c r="F125" s="408"/>
      <c r="G125" s="408"/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408"/>
      <c r="S125" s="408"/>
      <c r="T125" s="408"/>
      <c r="U125" s="408"/>
      <c r="V125" s="408"/>
      <c r="W125" s="408"/>
      <c r="X125" s="408"/>
      <c r="Y125" s="408"/>
      <c r="Z125" s="408"/>
      <c r="AA125" s="408"/>
      <c r="AB125" s="408"/>
      <c r="AC125" s="416"/>
      <c r="AD125" s="416"/>
      <c r="AE125" s="408"/>
      <c r="AF125" s="408"/>
      <c r="AG125" s="416"/>
      <c r="AH125" s="408"/>
      <c r="AI125" s="408"/>
      <c r="AJ125" s="416"/>
      <c r="AK125" s="408"/>
      <c r="AL125" s="408"/>
      <c r="AM125" s="408"/>
      <c r="AN125" s="408"/>
      <c r="AO125" s="416"/>
    </row>
    <row r="126" spans="1:41" x14ac:dyDescent="0.25">
      <c r="A126" s="408"/>
      <c r="B126" s="408"/>
      <c r="C126" s="408"/>
      <c r="D126" s="408"/>
      <c r="E126" s="408"/>
      <c r="F126" s="408"/>
      <c r="G126" s="408"/>
      <c r="H126" s="408"/>
      <c r="I126" s="408"/>
      <c r="J126" s="408"/>
      <c r="K126" s="408"/>
      <c r="L126" s="408"/>
      <c r="M126" s="408"/>
      <c r="N126" s="408"/>
      <c r="O126" s="408"/>
      <c r="P126" s="408"/>
      <c r="Q126" s="408"/>
      <c r="R126" s="408"/>
      <c r="S126" s="408"/>
      <c r="T126" s="408"/>
      <c r="U126" s="408"/>
      <c r="V126" s="408"/>
      <c r="W126" s="408"/>
      <c r="X126" s="408"/>
      <c r="Y126" s="408"/>
      <c r="Z126" s="408"/>
      <c r="AA126" s="408"/>
      <c r="AB126" s="408"/>
      <c r="AC126" s="416"/>
      <c r="AD126" s="416"/>
      <c r="AE126" s="408"/>
      <c r="AF126" s="408"/>
      <c r="AG126" s="416"/>
      <c r="AH126" s="408"/>
      <c r="AI126" s="408"/>
      <c r="AJ126" s="416"/>
      <c r="AK126" s="408"/>
      <c r="AL126" s="408"/>
      <c r="AM126" s="408"/>
      <c r="AN126" s="408"/>
      <c r="AO126" s="416"/>
    </row>
    <row r="127" spans="1:41" x14ac:dyDescent="0.25">
      <c r="A127" s="408"/>
      <c r="B127" s="408"/>
      <c r="C127" s="408"/>
      <c r="D127" s="408"/>
      <c r="E127" s="408"/>
      <c r="F127" s="408"/>
      <c r="G127" s="408"/>
      <c r="H127" s="408"/>
      <c r="I127" s="408"/>
      <c r="J127" s="408"/>
      <c r="K127" s="408"/>
      <c r="L127" s="408"/>
      <c r="M127" s="408"/>
      <c r="N127" s="408"/>
      <c r="O127" s="408"/>
      <c r="P127" s="408"/>
      <c r="Q127" s="408"/>
      <c r="R127" s="408"/>
      <c r="S127" s="408"/>
      <c r="T127" s="408"/>
      <c r="U127" s="408"/>
      <c r="V127" s="408"/>
      <c r="W127" s="408"/>
      <c r="X127" s="408"/>
      <c r="Y127" s="408"/>
      <c r="Z127" s="408"/>
      <c r="AA127" s="408"/>
      <c r="AB127" s="408"/>
      <c r="AC127" s="416"/>
      <c r="AD127" s="416"/>
      <c r="AE127" s="408"/>
      <c r="AF127" s="408"/>
      <c r="AG127" s="416"/>
      <c r="AH127" s="408"/>
      <c r="AI127" s="408"/>
      <c r="AJ127" s="416"/>
      <c r="AK127" s="408"/>
      <c r="AL127" s="408"/>
      <c r="AM127" s="408"/>
      <c r="AN127" s="408"/>
      <c r="AO127" s="416"/>
    </row>
    <row r="128" spans="1:41" x14ac:dyDescent="0.25">
      <c r="A128" s="408"/>
      <c r="B128" s="408"/>
      <c r="C128" s="408"/>
      <c r="D128" s="408"/>
      <c r="E128" s="408"/>
      <c r="F128" s="408"/>
      <c r="G128" s="408"/>
      <c r="H128" s="408"/>
      <c r="I128" s="408"/>
      <c r="J128" s="408"/>
      <c r="K128" s="408"/>
      <c r="L128" s="408"/>
      <c r="M128" s="408"/>
      <c r="N128" s="408"/>
      <c r="O128" s="408"/>
      <c r="P128" s="408"/>
      <c r="Q128" s="408"/>
      <c r="R128" s="408"/>
      <c r="S128" s="408"/>
      <c r="T128" s="408"/>
      <c r="U128" s="408"/>
      <c r="V128" s="408"/>
      <c r="W128" s="408"/>
      <c r="X128" s="408"/>
      <c r="Y128" s="408"/>
      <c r="Z128" s="408"/>
      <c r="AA128" s="408"/>
      <c r="AB128" s="408"/>
      <c r="AC128" s="416"/>
      <c r="AD128" s="416"/>
      <c r="AE128" s="408"/>
      <c r="AF128" s="408"/>
      <c r="AG128" s="416"/>
      <c r="AH128" s="408"/>
      <c r="AI128" s="408"/>
      <c r="AJ128" s="416"/>
      <c r="AK128" s="408"/>
      <c r="AL128" s="408"/>
      <c r="AM128" s="408"/>
      <c r="AN128" s="408"/>
      <c r="AO128" s="416"/>
    </row>
    <row r="129" spans="29:41" x14ac:dyDescent="0.25">
      <c r="AC129" s="416"/>
      <c r="AD129" s="416"/>
      <c r="AE129" s="408"/>
      <c r="AF129" s="408"/>
      <c r="AG129" s="416"/>
      <c r="AH129" s="408"/>
      <c r="AI129" s="408"/>
      <c r="AJ129" s="416"/>
      <c r="AK129" s="408"/>
      <c r="AL129" s="408"/>
      <c r="AM129" s="408"/>
      <c r="AN129" s="408"/>
      <c r="AO129" s="416"/>
    </row>
    <row r="130" spans="29:41" x14ac:dyDescent="0.25">
      <c r="AC130" s="416"/>
      <c r="AD130" s="416"/>
      <c r="AE130" s="408"/>
      <c r="AF130" s="408"/>
      <c r="AG130" s="416"/>
      <c r="AH130" s="408"/>
      <c r="AI130" s="408"/>
      <c r="AJ130" s="416"/>
      <c r="AK130" s="408"/>
      <c r="AL130" s="408"/>
      <c r="AM130" s="408"/>
      <c r="AN130" s="408"/>
      <c r="AO130" s="416"/>
    </row>
    <row r="131" spans="29:41" x14ac:dyDescent="0.25">
      <c r="AC131" s="416"/>
      <c r="AD131" s="416"/>
      <c r="AE131" s="408"/>
      <c r="AF131" s="408"/>
      <c r="AG131" s="416"/>
      <c r="AH131" s="408"/>
      <c r="AI131" s="408"/>
      <c r="AJ131" s="416"/>
      <c r="AK131" s="408"/>
      <c r="AL131" s="408"/>
      <c r="AM131" s="408"/>
      <c r="AN131" s="408"/>
      <c r="AO131" s="416"/>
    </row>
    <row r="132" spans="29:41" x14ac:dyDescent="0.25">
      <c r="AC132" s="416"/>
      <c r="AD132" s="416"/>
      <c r="AE132" s="408"/>
      <c r="AF132" s="408"/>
      <c r="AG132" s="416"/>
      <c r="AH132" s="408"/>
      <c r="AI132" s="408"/>
      <c r="AJ132" s="416"/>
      <c r="AK132" s="408"/>
      <c r="AL132" s="408"/>
      <c r="AM132" s="408"/>
      <c r="AN132" s="408"/>
      <c r="AO132" s="416"/>
    </row>
    <row r="133" spans="29:41" x14ac:dyDescent="0.25">
      <c r="AC133" s="416"/>
      <c r="AD133" s="416"/>
      <c r="AE133" s="408"/>
      <c r="AF133" s="408"/>
      <c r="AG133" s="416"/>
      <c r="AH133" s="408"/>
      <c r="AI133" s="408"/>
      <c r="AJ133" s="416"/>
      <c r="AK133" s="408"/>
      <c r="AL133" s="408"/>
      <c r="AM133" s="408"/>
      <c r="AN133" s="408"/>
      <c r="AO133" s="416"/>
    </row>
    <row r="134" spans="29:41" x14ac:dyDescent="0.25">
      <c r="AC134" s="416"/>
      <c r="AD134" s="416"/>
      <c r="AE134" s="408"/>
      <c r="AF134" s="408"/>
      <c r="AG134" s="416"/>
      <c r="AH134" s="408"/>
      <c r="AI134" s="408"/>
      <c r="AJ134" s="416"/>
      <c r="AK134" s="408"/>
      <c r="AL134" s="408"/>
      <c r="AM134" s="408"/>
      <c r="AN134" s="408"/>
      <c r="AO134" s="416"/>
    </row>
    <row r="135" spans="29:41" x14ac:dyDescent="0.25">
      <c r="AC135" s="416"/>
      <c r="AD135" s="416"/>
      <c r="AE135" s="408"/>
      <c r="AF135" s="408"/>
      <c r="AG135" s="416"/>
      <c r="AH135" s="408"/>
      <c r="AI135" s="408"/>
      <c r="AJ135" s="416"/>
      <c r="AK135" s="408"/>
      <c r="AL135" s="408"/>
      <c r="AM135" s="408"/>
      <c r="AN135" s="408"/>
      <c r="AO135" s="416"/>
    </row>
    <row r="136" spans="29:41" x14ac:dyDescent="0.25">
      <c r="AC136" s="416"/>
      <c r="AD136" s="416"/>
      <c r="AE136" s="408"/>
      <c r="AF136" s="408"/>
      <c r="AG136" s="416"/>
      <c r="AH136" s="408"/>
      <c r="AI136" s="408"/>
      <c r="AJ136" s="416"/>
      <c r="AK136" s="408"/>
      <c r="AL136" s="408"/>
      <c r="AM136" s="408"/>
      <c r="AN136" s="408"/>
      <c r="AO136" s="416"/>
    </row>
    <row r="137" spans="29:41" x14ac:dyDescent="0.25">
      <c r="AC137" s="416"/>
      <c r="AD137" s="416"/>
      <c r="AE137" s="408"/>
      <c r="AF137" s="408"/>
      <c r="AG137" s="416"/>
      <c r="AH137" s="408"/>
      <c r="AI137" s="408"/>
      <c r="AJ137" s="416"/>
      <c r="AK137" s="408"/>
      <c r="AL137" s="408"/>
      <c r="AM137" s="408"/>
      <c r="AN137" s="408"/>
      <c r="AO137" s="416"/>
    </row>
    <row r="138" spans="29:41" x14ac:dyDescent="0.25">
      <c r="AC138" s="416"/>
      <c r="AD138" s="416"/>
      <c r="AE138" s="408"/>
      <c r="AF138" s="408"/>
      <c r="AG138" s="416"/>
      <c r="AH138" s="408"/>
      <c r="AI138" s="408"/>
      <c r="AJ138" s="416"/>
      <c r="AK138" s="408"/>
      <c r="AL138" s="408"/>
      <c r="AM138" s="408"/>
      <c r="AN138" s="408"/>
      <c r="AO138" s="416"/>
    </row>
    <row r="139" spans="29:41" x14ac:dyDescent="0.25">
      <c r="AC139" s="416"/>
      <c r="AD139" s="416"/>
      <c r="AE139" s="408"/>
      <c r="AF139" s="408"/>
      <c r="AG139" s="416"/>
      <c r="AH139" s="408"/>
      <c r="AI139" s="408"/>
      <c r="AJ139" s="416"/>
      <c r="AK139" s="408"/>
      <c r="AL139" s="408"/>
      <c r="AM139" s="408"/>
      <c r="AN139" s="408"/>
      <c r="AO139" s="416"/>
    </row>
    <row r="140" spans="29:41" x14ac:dyDescent="0.25">
      <c r="AC140" s="416"/>
      <c r="AD140" s="416"/>
      <c r="AE140" s="408"/>
      <c r="AF140" s="408"/>
      <c r="AG140" s="416"/>
      <c r="AH140" s="408"/>
      <c r="AI140" s="408"/>
      <c r="AJ140" s="416"/>
      <c r="AK140" s="408"/>
      <c r="AL140" s="408"/>
      <c r="AM140" s="408"/>
      <c r="AN140" s="408"/>
      <c r="AO140" s="416"/>
    </row>
    <row r="141" spans="29:41" x14ac:dyDescent="0.25">
      <c r="AC141" s="416"/>
      <c r="AD141" s="416"/>
      <c r="AE141" s="408"/>
      <c r="AF141" s="408"/>
      <c r="AG141" s="416"/>
      <c r="AH141" s="408"/>
      <c r="AI141" s="408"/>
      <c r="AJ141" s="416"/>
      <c r="AK141" s="408"/>
      <c r="AL141" s="408"/>
      <c r="AM141" s="408"/>
      <c r="AN141" s="408"/>
      <c r="AO141" s="416"/>
    </row>
    <row r="142" spans="29:41" x14ac:dyDescent="0.25">
      <c r="AC142" s="416"/>
      <c r="AD142" s="416"/>
      <c r="AE142" s="408"/>
      <c r="AF142" s="408"/>
      <c r="AG142" s="416"/>
      <c r="AH142" s="408"/>
      <c r="AI142" s="408"/>
      <c r="AJ142" s="416"/>
      <c r="AK142" s="408"/>
      <c r="AL142" s="408"/>
      <c r="AM142" s="408"/>
      <c r="AN142" s="408"/>
      <c r="AO142" s="416"/>
    </row>
    <row r="143" spans="29:41" x14ac:dyDescent="0.25">
      <c r="AC143" s="416"/>
      <c r="AD143" s="416"/>
      <c r="AE143" s="408"/>
      <c r="AF143" s="408"/>
      <c r="AG143" s="416"/>
      <c r="AH143" s="408"/>
      <c r="AI143" s="408"/>
      <c r="AJ143" s="416"/>
      <c r="AK143" s="408"/>
      <c r="AL143" s="408"/>
      <c r="AM143" s="408"/>
      <c r="AN143" s="408"/>
      <c r="AO143" s="416"/>
    </row>
    <row r="144" spans="29:41" x14ac:dyDescent="0.25">
      <c r="AC144" s="416"/>
      <c r="AD144" s="416"/>
      <c r="AE144" s="408"/>
      <c r="AF144" s="408"/>
      <c r="AG144" s="416"/>
      <c r="AH144" s="408"/>
      <c r="AI144" s="408"/>
      <c r="AJ144" s="416"/>
      <c r="AK144" s="408"/>
      <c r="AL144" s="408"/>
      <c r="AM144" s="408"/>
      <c r="AN144" s="408"/>
      <c r="AO144" s="416"/>
    </row>
    <row r="145" spans="29:41" x14ac:dyDescent="0.25">
      <c r="AC145" s="416"/>
      <c r="AD145" s="416"/>
      <c r="AE145" s="408"/>
      <c r="AF145" s="408"/>
      <c r="AG145" s="416"/>
      <c r="AH145" s="408"/>
      <c r="AI145" s="408"/>
      <c r="AJ145" s="416"/>
      <c r="AK145" s="408"/>
      <c r="AL145" s="408"/>
      <c r="AM145" s="408"/>
      <c r="AN145" s="408"/>
      <c r="AO145" s="416"/>
    </row>
    <row r="146" spans="29:41" x14ac:dyDescent="0.25">
      <c r="AC146" s="416"/>
      <c r="AD146" s="416"/>
      <c r="AE146" s="408"/>
      <c r="AF146" s="408"/>
      <c r="AG146" s="416"/>
      <c r="AH146" s="408"/>
      <c r="AI146" s="408"/>
      <c r="AJ146" s="416"/>
      <c r="AK146" s="408"/>
      <c r="AL146" s="408"/>
      <c r="AM146" s="408"/>
      <c r="AN146" s="408"/>
      <c r="AO146" s="416"/>
    </row>
    <row r="147" spans="29:41" x14ac:dyDescent="0.25">
      <c r="AC147" s="416"/>
      <c r="AD147" s="416"/>
      <c r="AE147" s="408"/>
      <c r="AF147" s="408"/>
      <c r="AG147" s="416"/>
      <c r="AH147" s="408"/>
      <c r="AI147" s="408"/>
      <c r="AJ147" s="416"/>
      <c r="AK147" s="408"/>
      <c r="AL147" s="408"/>
      <c r="AM147" s="408"/>
      <c r="AN147" s="408"/>
      <c r="AO147" s="416"/>
    </row>
    <row r="148" spans="29:41" x14ac:dyDescent="0.25">
      <c r="AC148" s="416"/>
      <c r="AD148" s="416"/>
      <c r="AE148" s="408"/>
      <c r="AF148" s="408"/>
      <c r="AG148" s="416"/>
      <c r="AH148" s="408"/>
      <c r="AI148" s="408"/>
      <c r="AJ148" s="416"/>
      <c r="AK148" s="408"/>
      <c r="AL148" s="408"/>
      <c r="AM148" s="408"/>
      <c r="AN148" s="408"/>
      <c r="AO148" s="416"/>
    </row>
    <row r="149" spans="29:41" x14ac:dyDescent="0.25">
      <c r="AC149" s="416"/>
      <c r="AD149" s="416"/>
      <c r="AE149" s="408"/>
      <c r="AF149" s="408"/>
      <c r="AG149" s="416"/>
      <c r="AH149" s="408"/>
      <c r="AI149" s="408"/>
      <c r="AJ149" s="416"/>
      <c r="AK149" s="408"/>
      <c r="AL149" s="408"/>
      <c r="AM149" s="408"/>
      <c r="AN149" s="408"/>
      <c r="AO149" s="416"/>
    </row>
    <row r="150" spans="29:41" x14ac:dyDescent="0.25">
      <c r="AC150" s="416"/>
      <c r="AD150" s="416"/>
      <c r="AE150" s="408"/>
      <c r="AF150" s="408"/>
      <c r="AG150" s="416"/>
      <c r="AH150" s="408"/>
      <c r="AI150" s="408"/>
      <c r="AJ150" s="416"/>
      <c r="AK150" s="408"/>
      <c r="AL150" s="408"/>
      <c r="AM150" s="408"/>
      <c r="AN150" s="408"/>
      <c r="AO150" s="416"/>
    </row>
    <row r="151" spans="29:41" x14ac:dyDescent="0.25">
      <c r="AC151" s="416"/>
      <c r="AD151" s="416"/>
      <c r="AE151" s="408"/>
      <c r="AF151" s="408"/>
      <c r="AG151" s="416"/>
      <c r="AH151" s="408"/>
      <c r="AI151" s="408"/>
      <c r="AJ151" s="416"/>
      <c r="AK151" s="408"/>
      <c r="AL151" s="408"/>
      <c r="AM151" s="408"/>
      <c r="AN151" s="408"/>
      <c r="AO151" s="416"/>
    </row>
    <row r="152" spans="29:41" x14ac:dyDescent="0.25">
      <c r="AC152" s="416"/>
      <c r="AD152" s="416"/>
      <c r="AE152" s="408"/>
      <c r="AF152" s="408"/>
      <c r="AG152" s="416"/>
      <c r="AH152" s="408"/>
      <c r="AI152" s="408"/>
      <c r="AJ152" s="416"/>
      <c r="AK152" s="408"/>
      <c r="AL152" s="408"/>
      <c r="AM152" s="408"/>
      <c r="AN152" s="408"/>
      <c r="AO152" s="416"/>
    </row>
    <row r="153" spans="29:41" x14ac:dyDescent="0.25">
      <c r="AC153" s="416"/>
      <c r="AD153" s="416"/>
      <c r="AE153" s="408"/>
      <c r="AF153" s="408"/>
      <c r="AG153" s="416"/>
      <c r="AH153" s="408"/>
      <c r="AI153" s="408"/>
      <c r="AJ153" s="416"/>
      <c r="AK153" s="408"/>
      <c r="AL153" s="408"/>
      <c r="AM153" s="408"/>
      <c r="AN153" s="408"/>
      <c r="AO153" s="416"/>
    </row>
    <row r="154" spans="29:41" x14ac:dyDescent="0.25">
      <c r="AC154" s="416"/>
      <c r="AD154" s="416"/>
      <c r="AE154" s="408"/>
      <c r="AF154" s="408"/>
      <c r="AG154" s="416"/>
      <c r="AH154" s="408"/>
      <c r="AI154" s="408"/>
      <c r="AJ154" s="416"/>
      <c r="AK154" s="408"/>
      <c r="AL154" s="408"/>
      <c r="AM154" s="408"/>
      <c r="AN154" s="408"/>
      <c r="AO154" s="416"/>
    </row>
    <row r="155" spans="29:41" x14ac:dyDescent="0.25">
      <c r="AC155" s="416"/>
      <c r="AD155" s="416"/>
      <c r="AE155" s="408"/>
      <c r="AF155" s="408"/>
      <c r="AG155" s="416"/>
      <c r="AH155" s="408"/>
      <c r="AI155" s="408"/>
      <c r="AJ155" s="416"/>
      <c r="AK155" s="408"/>
      <c r="AL155" s="408"/>
      <c r="AM155" s="408"/>
      <c r="AN155" s="408"/>
      <c r="AO155" s="416"/>
    </row>
    <row r="156" spans="29:41" x14ac:dyDescent="0.25">
      <c r="AC156" s="416"/>
      <c r="AD156" s="416"/>
      <c r="AE156" s="408"/>
      <c r="AF156" s="408"/>
      <c r="AG156" s="416"/>
      <c r="AH156" s="408"/>
      <c r="AI156" s="408"/>
      <c r="AJ156" s="416"/>
      <c r="AK156" s="408"/>
      <c r="AL156" s="408"/>
      <c r="AM156" s="408"/>
      <c r="AN156" s="408"/>
      <c r="AO156" s="416"/>
    </row>
    <row r="157" spans="29:41" x14ac:dyDescent="0.25">
      <c r="AC157" s="416"/>
      <c r="AD157" s="416"/>
      <c r="AE157" s="408"/>
      <c r="AF157" s="408"/>
      <c r="AG157" s="416"/>
      <c r="AH157" s="408"/>
      <c r="AI157" s="408"/>
      <c r="AJ157" s="416"/>
      <c r="AK157" s="408"/>
      <c r="AL157" s="408"/>
      <c r="AM157" s="408"/>
      <c r="AN157" s="408"/>
      <c r="AO157" s="416"/>
    </row>
    <row r="158" spans="29:41" x14ac:dyDescent="0.25">
      <c r="AC158" s="416"/>
      <c r="AD158" s="416"/>
      <c r="AE158" s="408"/>
      <c r="AF158" s="408"/>
      <c r="AG158" s="416"/>
      <c r="AH158" s="408"/>
      <c r="AI158" s="408"/>
      <c r="AJ158" s="416"/>
      <c r="AK158" s="408"/>
      <c r="AL158" s="408"/>
      <c r="AM158" s="408"/>
      <c r="AN158" s="408"/>
      <c r="AO158" s="416"/>
    </row>
    <row r="159" spans="29:41" x14ac:dyDescent="0.25">
      <c r="AC159" s="416"/>
      <c r="AD159" s="416"/>
      <c r="AE159" s="408"/>
      <c r="AF159" s="408"/>
      <c r="AG159" s="416"/>
      <c r="AH159" s="408"/>
      <c r="AI159" s="408"/>
      <c r="AJ159" s="416"/>
      <c r="AK159" s="408"/>
      <c r="AL159" s="408"/>
      <c r="AM159" s="408"/>
      <c r="AN159" s="408"/>
      <c r="AO159" s="416"/>
    </row>
    <row r="160" spans="29:41" x14ac:dyDescent="0.25">
      <c r="AC160" s="416"/>
      <c r="AD160" s="416"/>
      <c r="AE160" s="408"/>
      <c r="AF160" s="408"/>
      <c r="AG160" s="416"/>
      <c r="AH160" s="408"/>
      <c r="AI160" s="408"/>
      <c r="AJ160" s="416"/>
      <c r="AK160" s="408"/>
      <c r="AL160" s="408"/>
      <c r="AM160" s="408"/>
      <c r="AN160" s="408"/>
      <c r="AO160" s="416"/>
    </row>
    <row r="161" spans="1:58" x14ac:dyDescent="0.25">
      <c r="A161" s="408"/>
      <c r="B161" s="408"/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8"/>
      <c r="Q161" s="408"/>
      <c r="R161" s="408"/>
      <c r="S161" s="408"/>
      <c r="T161" s="408"/>
      <c r="U161" s="408"/>
      <c r="V161" s="408"/>
      <c r="W161" s="408"/>
      <c r="X161" s="408"/>
      <c r="Y161" s="408"/>
      <c r="Z161" s="408"/>
      <c r="AA161" s="408"/>
      <c r="AB161" s="408"/>
      <c r="AC161" s="416"/>
      <c r="AD161" s="416"/>
      <c r="AE161" s="408"/>
      <c r="AF161" s="408"/>
      <c r="AG161" s="416"/>
      <c r="AH161" s="408"/>
      <c r="AI161" s="408"/>
      <c r="AJ161" s="416"/>
      <c r="AK161" s="408"/>
      <c r="AL161" s="408"/>
      <c r="AM161" s="408"/>
      <c r="AN161" s="408"/>
      <c r="AO161" s="416"/>
      <c r="AP161" s="408"/>
      <c r="AQ161" s="408"/>
      <c r="AR161" s="408"/>
      <c r="AS161" s="408"/>
      <c r="AT161" s="408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</row>
    <row r="162" spans="1:58" x14ac:dyDescent="0.25">
      <c r="A162" s="408"/>
      <c r="B162" s="408"/>
      <c r="C162" s="408"/>
      <c r="D162" s="408"/>
      <c r="E162" s="408"/>
      <c r="F162" s="408"/>
      <c r="G162" s="408"/>
      <c r="H162" s="408"/>
      <c r="I162" s="408"/>
      <c r="J162" s="408"/>
      <c r="K162" s="408"/>
      <c r="L162" s="408"/>
      <c r="M162" s="408"/>
      <c r="N162" s="408"/>
      <c r="O162" s="408"/>
      <c r="P162" s="408"/>
      <c r="Q162" s="408"/>
      <c r="R162" s="408"/>
      <c r="S162" s="408"/>
      <c r="T162" s="408"/>
      <c r="U162" s="408"/>
      <c r="V162" s="408"/>
      <c r="W162" s="408"/>
      <c r="X162" s="408"/>
      <c r="Y162" s="408"/>
      <c r="Z162" s="408"/>
      <c r="AA162" s="408"/>
      <c r="AB162" s="408"/>
      <c r="AC162" s="416"/>
      <c r="AD162" s="416"/>
      <c r="AE162" s="408"/>
      <c r="AF162" s="408"/>
      <c r="AG162" s="416"/>
      <c r="AH162" s="408"/>
      <c r="AI162" s="408"/>
      <c r="AJ162" s="416"/>
      <c r="AK162" s="408"/>
      <c r="AL162" s="408"/>
      <c r="AM162" s="408"/>
      <c r="AN162" s="408"/>
      <c r="AO162" s="416"/>
      <c r="AP162" s="408"/>
      <c r="AQ162" s="408"/>
      <c r="AR162" s="408"/>
      <c r="AS162" s="408"/>
      <c r="AT162" s="408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</row>
    <row r="163" spans="1:58" x14ac:dyDescent="0.25">
      <c r="A163" s="408"/>
      <c r="B163" s="408"/>
      <c r="C163" s="408"/>
      <c r="D163" s="408"/>
      <c r="E163" s="408"/>
      <c r="F163" s="408"/>
      <c r="G163" s="408"/>
      <c r="H163" s="408"/>
      <c r="I163" s="408"/>
      <c r="J163" s="408"/>
      <c r="K163" s="408"/>
      <c r="L163" s="408"/>
      <c r="M163" s="408"/>
      <c r="N163" s="408"/>
      <c r="O163" s="408"/>
      <c r="P163" s="408"/>
      <c r="Q163" s="408"/>
      <c r="R163" s="408"/>
      <c r="S163" s="408"/>
      <c r="T163" s="408"/>
      <c r="U163" s="408"/>
      <c r="V163" s="408"/>
      <c r="W163" s="408"/>
      <c r="X163" s="408"/>
      <c r="Y163" s="408"/>
      <c r="Z163" s="408"/>
      <c r="AA163" s="408"/>
      <c r="AB163" s="408"/>
      <c r="AC163" s="416"/>
      <c r="AD163" s="416"/>
      <c r="AE163" s="408"/>
      <c r="AF163" s="408"/>
      <c r="AG163" s="416"/>
      <c r="AH163" s="408"/>
      <c r="AI163" s="408"/>
      <c r="AJ163" s="416"/>
      <c r="AK163" s="408"/>
      <c r="AL163" s="408"/>
      <c r="AM163" s="408"/>
      <c r="AN163" s="408"/>
      <c r="AO163" s="416"/>
      <c r="AP163" s="408"/>
      <c r="AQ163" s="408"/>
      <c r="AR163" s="408"/>
      <c r="AS163" s="408"/>
      <c r="AT163" s="408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</row>
    <row r="164" spans="1:58" x14ac:dyDescent="0.25">
      <c r="A164" s="408"/>
      <c r="B164" s="408"/>
      <c r="C164" s="408"/>
      <c r="D164" s="408"/>
      <c r="E164" s="408"/>
      <c r="F164" s="408"/>
      <c r="G164" s="408"/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8"/>
      <c r="T164" s="408"/>
      <c r="U164" s="408"/>
      <c r="V164" s="408"/>
      <c r="W164" s="408"/>
      <c r="X164" s="408"/>
      <c r="Y164" s="408"/>
      <c r="Z164" s="408"/>
      <c r="AA164" s="408"/>
      <c r="AB164" s="408"/>
      <c r="AC164" s="416"/>
      <c r="AD164" s="416"/>
      <c r="AE164" s="408"/>
      <c r="AF164" s="408"/>
      <c r="AG164" s="416"/>
      <c r="AH164" s="408"/>
      <c r="AI164" s="408"/>
      <c r="AJ164" s="416"/>
      <c r="AK164" s="408"/>
      <c r="AL164" s="408"/>
      <c r="AM164" s="408"/>
      <c r="AN164" s="408"/>
      <c r="AO164" s="416"/>
      <c r="AP164" s="408"/>
      <c r="AQ164" s="408"/>
      <c r="AR164" s="408"/>
      <c r="AS164" s="408"/>
      <c r="AT164" s="408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</row>
    <row r="165" spans="1:58" x14ac:dyDescent="0.25">
      <c r="A165" s="408"/>
      <c r="B165" s="408"/>
      <c r="C165" s="408"/>
      <c r="D165" s="408"/>
      <c r="E165" s="408"/>
      <c r="F165" s="408"/>
      <c r="G165" s="408"/>
      <c r="H165" s="408"/>
      <c r="I165" s="408"/>
      <c r="J165" s="408"/>
      <c r="K165" s="408"/>
      <c r="L165" s="408"/>
      <c r="M165" s="408"/>
      <c r="N165" s="408"/>
      <c r="O165" s="408"/>
      <c r="P165" s="408"/>
      <c r="Q165" s="408"/>
      <c r="R165" s="408"/>
      <c r="S165" s="408"/>
      <c r="T165" s="408"/>
      <c r="U165" s="408"/>
      <c r="V165" s="408"/>
      <c r="W165" s="408"/>
      <c r="X165" s="408"/>
      <c r="Y165" s="408"/>
      <c r="Z165" s="408"/>
      <c r="AA165" s="408"/>
      <c r="AB165" s="408"/>
      <c r="AC165" s="416"/>
      <c r="AD165" s="416"/>
      <c r="AE165" s="408"/>
      <c r="AF165" s="408"/>
      <c r="AG165" s="416"/>
      <c r="AH165" s="408"/>
      <c r="AI165" s="408"/>
      <c r="AJ165" s="416"/>
      <c r="AK165" s="408"/>
      <c r="AL165" s="408"/>
      <c r="AM165" s="408"/>
      <c r="AN165" s="408"/>
      <c r="AO165" s="416"/>
      <c r="AP165" s="408"/>
      <c r="AQ165" s="408"/>
      <c r="AR165" s="408"/>
      <c r="AS165" s="408"/>
      <c r="AT165" s="408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</row>
    <row r="166" spans="1:58" x14ac:dyDescent="0.25">
      <c r="A166" s="408"/>
      <c r="B166" s="408"/>
      <c r="C166" s="408"/>
      <c r="D166" s="408"/>
      <c r="E166" s="408"/>
      <c r="F166" s="408"/>
      <c r="G166" s="408"/>
      <c r="H166" s="408"/>
      <c r="I166" s="408"/>
      <c r="J166" s="408"/>
      <c r="K166" s="408"/>
      <c r="L166" s="408"/>
      <c r="M166" s="408"/>
      <c r="N166" s="408"/>
      <c r="O166" s="408"/>
      <c r="P166" s="408"/>
      <c r="Q166" s="408"/>
      <c r="R166" s="408"/>
      <c r="S166" s="408"/>
      <c r="T166" s="408"/>
      <c r="U166" s="408"/>
      <c r="V166" s="408"/>
      <c r="W166" s="408"/>
      <c r="X166" s="408"/>
      <c r="Y166" s="408"/>
      <c r="Z166" s="408"/>
      <c r="AA166" s="408"/>
      <c r="AB166" s="408"/>
      <c r="AC166" s="416"/>
      <c r="AD166" s="416"/>
      <c r="AE166" s="408"/>
      <c r="AF166" s="408"/>
      <c r="AG166" s="416"/>
      <c r="AH166" s="408"/>
      <c r="AI166" s="408"/>
      <c r="AJ166" s="416"/>
      <c r="AK166" s="408"/>
      <c r="AL166" s="408"/>
      <c r="AM166" s="408"/>
      <c r="AN166" s="408"/>
      <c r="AO166" s="416"/>
      <c r="AP166" s="408"/>
      <c r="AQ166" s="408"/>
      <c r="AR166" s="408"/>
      <c r="AS166" s="408"/>
      <c r="AT166" s="408"/>
      <c r="AU166" s="408"/>
      <c r="AV166" s="408"/>
      <c r="AW166" s="408"/>
      <c r="AX166" s="408"/>
      <c r="AY166" s="408"/>
      <c r="AZ166" s="408"/>
      <c r="BA166" s="408"/>
      <c r="BB166" s="408"/>
      <c r="BC166" s="408"/>
      <c r="BD166" s="408"/>
      <c r="BE166" s="408"/>
      <c r="BF166" s="408"/>
    </row>
    <row r="167" spans="1:58" x14ac:dyDescent="0.25">
      <c r="A167" s="408"/>
      <c r="B167" s="408"/>
      <c r="C167" s="408"/>
      <c r="D167" s="408"/>
      <c r="E167" s="408"/>
      <c r="F167" s="408"/>
      <c r="G167" s="408"/>
      <c r="H167" s="408"/>
      <c r="I167" s="408"/>
      <c r="J167" s="408"/>
      <c r="K167" s="408"/>
      <c r="L167" s="408"/>
      <c r="M167" s="408"/>
      <c r="N167" s="408"/>
      <c r="O167" s="408"/>
      <c r="P167" s="408"/>
      <c r="Q167" s="408"/>
      <c r="R167" s="408"/>
      <c r="S167" s="408"/>
      <c r="T167" s="408"/>
      <c r="U167" s="408"/>
      <c r="V167" s="408"/>
      <c r="W167" s="408"/>
      <c r="X167" s="408"/>
      <c r="Y167" s="408"/>
      <c r="Z167" s="408"/>
      <c r="AA167" s="408"/>
      <c r="AB167" s="408"/>
      <c r="AC167" s="416"/>
      <c r="AD167" s="416"/>
      <c r="AE167" s="408"/>
      <c r="AF167" s="408"/>
      <c r="AG167" s="416"/>
      <c r="AH167" s="408"/>
      <c r="AI167" s="408"/>
      <c r="AJ167" s="416"/>
      <c r="AK167" s="408"/>
      <c r="AL167" s="408"/>
      <c r="AM167" s="408"/>
      <c r="AN167" s="408"/>
      <c r="AO167" s="416"/>
      <c r="AP167" s="408"/>
      <c r="AQ167" s="408"/>
      <c r="AR167" s="408"/>
      <c r="AS167" s="408"/>
      <c r="AT167" s="408"/>
      <c r="AU167" s="408"/>
      <c r="AV167" s="408"/>
      <c r="AW167" s="408"/>
      <c r="AX167" s="408"/>
      <c r="AY167" s="408"/>
      <c r="AZ167" s="408"/>
      <c r="BA167" s="408"/>
      <c r="BB167" s="408"/>
      <c r="BC167" s="408"/>
      <c r="BD167" s="408"/>
      <c r="BE167" s="408"/>
      <c r="BF167" s="408"/>
    </row>
    <row r="168" spans="1:58" x14ac:dyDescent="0.25">
      <c r="A168" s="408"/>
      <c r="B168" s="408"/>
      <c r="C168" s="408"/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8"/>
      <c r="Q168" s="408"/>
      <c r="R168" s="408"/>
      <c r="S168" s="408"/>
      <c r="T168" s="408"/>
      <c r="U168" s="408"/>
      <c r="V168" s="408"/>
      <c r="W168" s="408"/>
      <c r="X168" s="408"/>
      <c r="Y168" s="408"/>
      <c r="Z168" s="408"/>
      <c r="AA168" s="408"/>
      <c r="AB168" s="408"/>
      <c r="AC168" s="416"/>
      <c r="AD168" s="416"/>
      <c r="AE168" s="408"/>
      <c r="AF168" s="408"/>
      <c r="AG168" s="416"/>
      <c r="AH168" s="408"/>
      <c r="AI168" s="408"/>
      <c r="AJ168" s="416"/>
      <c r="AK168" s="408"/>
      <c r="AL168" s="408"/>
      <c r="AM168" s="408"/>
      <c r="AN168" s="408"/>
      <c r="AO168" s="416"/>
      <c r="AP168" s="408"/>
      <c r="AQ168" s="408"/>
      <c r="AR168" s="408"/>
      <c r="AS168" s="408"/>
      <c r="AT168" s="408"/>
      <c r="AU168" s="408"/>
      <c r="AV168" s="408"/>
      <c r="AW168" s="408"/>
      <c r="AX168" s="408"/>
      <c r="AY168" s="408"/>
      <c r="AZ168" s="408"/>
      <c r="BA168" s="408"/>
      <c r="BB168" s="408"/>
      <c r="BC168" s="408"/>
      <c r="BD168" s="408"/>
      <c r="BE168" s="408"/>
      <c r="BF168" s="408"/>
    </row>
    <row r="169" spans="1:58" x14ac:dyDescent="0.25">
      <c r="A169" s="466">
        <v>0</v>
      </c>
      <c r="B169" s="408"/>
      <c r="C169" s="408"/>
      <c r="D169" s="408"/>
      <c r="E169" s="408"/>
      <c r="F169" s="408"/>
      <c r="G169" s="408"/>
      <c r="H169" s="408"/>
      <c r="I169" s="408"/>
      <c r="J169" s="408"/>
      <c r="K169" s="408"/>
      <c r="L169" s="408"/>
      <c r="M169" s="408"/>
      <c r="N169" s="408"/>
      <c r="O169" s="408"/>
      <c r="P169" s="408"/>
      <c r="Q169" s="408"/>
      <c r="R169" s="408"/>
      <c r="S169" s="408"/>
      <c r="T169" s="408"/>
      <c r="U169" s="408"/>
      <c r="V169" s="408"/>
      <c r="W169" s="408"/>
      <c r="X169" s="408"/>
      <c r="Y169" s="408"/>
      <c r="Z169" s="408"/>
      <c r="AA169" s="408"/>
      <c r="AB169" s="408"/>
      <c r="AC169" s="416"/>
      <c r="AD169" s="416"/>
      <c r="AE169" s="408"/>
      <c r="AF169" s="408"/>
      <c r="AG169" s="416"/>
      <c r="AH169" s="408"/>
      <c r="AI169" s="408"/>
      <c r="AJ169" s="416"/>
      <c r="AK169" s="408"/>
      <c r="AL169" s="408"/>
      <c r="AM169" s="408"/>
      <c r="AN169" s="408"/>
      <c r="AO169" s="416"/>
      <c r="AP169" s="408"/>
      <c r="AQ169" s="408"/>
      <c r="AR169" s="408"/>
      <c r="AS169" s="408"/>
      <c r="AT169" s="408"/>
      <c r="AU169" s="408"/>
      <c r="AV169" s="408"/>
      <c r="AW169" s="408"/>
      <c r="AX169" s="408"/>
      <c r="AY169" s="408"/>
      <c r="AZ169" s="408"/>
      <c r="BA169" s="408"/>
      <c r="BB169" s="408"/>
      <c r="BC169" s="408"/>
      <c r="BD169" s="408"/>
      <c r="BE169" s="408"/>
      <c r="BF169" s="408"/>
    </row>
    <row r="170" spans="1:58" x14ac:dyDescent="0.25">
      <c r="A170" s="408"/>
      <c r="B170" s="408"/>
      <c r="C170" s="408"/>
      <c r="D170" s="408"/>
      <c r="E170" s="408"/>
      <c r="F170" s="408"/>
      <c r="G170" s="408"/>
      <c r="H170" s="408"/>
      <c r="I170" s="408"/>
      <c r="J170" s="408"/>
      <c r="K170" s="408"/>
      <c r="L170" s="408"/>
      <c r="M170" s="408"/>
      <c r="N170" s="408"/>
      <c r="O170" s="408"/>
      <c r="P170" s="408"/>
      <c r="Q170" s="408"/>
      <c r="R170" s="408"/>
      <c r="S170" s="408"/>
      <c r="T170" s="408"/>
      <c r="U170" s="408"/>
      <c r="V170" s="408"/>
      <c r="W170" s="408"/>
      <c r="X170" s="408"/>
      <c r="Y170" s="408"/>
      <c r="Z170" s="408"/>
      <c r="AA170" s="408"/>
      <c r="AB170" s="408"/>
      <c r="AC170" s="416"/>
      <c r="AD170" s="416"/>
      <c r="AE170" s="408"/>
      <c r="AF170" s="408"/>
      <c r="AG170" s="416"/>
      <c r="AH170" s="408"/>
      <c r="AI170" s="408"/>
      <c r="AJ170" s="416"/>
      <c r="AK170" s="408"/>
      <c r="AL170" s="408"/>
      <c r="AM170" s="408"/>
      <c r="AN170" s="408"/>
      <c r="AO170" s="416"/>
      <c r="AP170" s="408"/>
      <c r="AQ170" s="408"/>
      <c r="AR170" s="408"/>
      <c r="AS170" s="408"/>
      <c r="AT170" s="408"/>
      <c r="AU170" s="408"/>
      <c r="AV170" s="408"/>
      <c r="AW170" s="408"/>
      <c r="AX170" s="408"/>
      <c r="AY170" s="408"/>
      <c r="AZ170" s="408"/>
      <c r="BA170" s="408"/>
      <c r="BB170" s="408"/>
      <c r="BC170" s="408"/>
      <c r="BD170" s="408"/>
      <c r="BE170" s="408"/>
      <c r="BF170" s="408">
        <v>0</v>
      </c>
    </row>
    <row r="171" spans="1:58" x14ac:dyDescent="0.25">
      <c r="A171" s="408"/>
      <c r="B171" s="408"/>
      <c r="C171" s="408"/>
      <c r="D171" s="408"/>
      <c r="E171" s="408"/>
      <c r="F171" s="408"/>
      <c r="G171" s="408"/>
      <c r="H171" s="408"/>
      <c r="I171" s="408"/>
      <c r="J171" s="408"/>
      <c r="K171" s="408"/>
      <c r="L171" s="408"/>
      <c r="M171" s="408"/>
      <c r="N171" s="408"/>
      <c r="O171" s="408"/>
      <c r="P171" s="408"/>
      <c r="Q171" s="408"/>
      <c r="R171" s="408"/>
      <c r="S171" s="408"/>
      <c r="T171" s="408"/>
      <c r="U171" s="408"/>
      <c r="V171" s="408"/>
      <c r="W171" s="408"/>
      <c r="X171" s="408"/>
      <c r="Y171" s="408"/>
      <c r="Z171" s="408"/>
      <c r="AA171" s="408"/>
      <c r="AB171" s="408"/>
      <c r="AC171" s="416"/>
      <c r="AD171" s="416"/>
      <c r="AE171" s="408"/>
      <c r="AF171" s="408"/>
      <c r="AG171" s="416"/>
      <c r="AH171" s="408"/>
      <c r="AI171" s="408"/>
      <c r="AJ171" s="416"/>
      <c r="AK171" s="408"/>
      <c r="AL171" s="408"/>
      <c r="AM171" s="408"/>
      <c r="AN171" s="408"/>
      <c r="AO171" s="416"/>
      <c r="AP171" s="408"/>
      <c r="AQ171" s="408"/>
      <c r="AR171" s="408"/>
      <c r="AS171" s="408"/>
      <c r="AT171" s="408"/>
      <c r="AU171" s="408"/>
      <c r="AV171" s="408"/>
      <c r="AW171" s="408"/>
      <c r="AX171" s="408"/>
      <c r="AY171" s="408"/>
      <c r="AZ171" s="408"/>
      <c r="BA171" s="408"/>
      <c r="BB171" s="408"/>
      <c r="BC171" s="408"/>
      <c r="BD171" s="408"/>
      <c r="BE171" s="408"/>
      <c r="BF171" s="408"/>
    </row>
    <row r="172" spans="1:58" x14ac:dyDescent="0.25">
      <c r="A172" s="408"/>
      <c r="B172" s="408"/>
      <c r="C172" s="408"/>
      <c r="D172" s="408"/>
      <c r="E172" s="408"/>
      <c r="F172" s="408"/>
      <c r="G172" s="408"/>
      <c r="H172" s="408"/>
      <c r="I172" s="408"/>
      <c r="J172" s="408"/>
      <c r="K172" s="408"/>
      <c r="L172" s="408"/>
      <c r="M172" s="408"/>
      <c r="N172" s="408"/>
      <c r="O172" s="408"/>
      <c r="P172" s="408"/>
      <c r="Q172" s="408"/>
      <c r="R172" s="408"/>
      <c r="S172" s="408"/>
      <c r="T172" s="408"/>
      <c r="U172" s="408"/>
      <c r="V172" s="408"/>
      <c r="W172" s="408"/>
      <c r="X172" s="408"/>
      <c r="Y172" s="408"/>
      <c r="Z172" s="408"/>
      <c r="AA172" s="408"/>
      <c r="AB172" s="408"/>
      <c r="AC172" s="416"/>
      <c r="AD172" s="416"/>
      <c r="AE172" s="408"/>
      <c r="AF172" s="408"/>
      <c r="AG172" s="416"/>
      <c r="AH172" s="408"/>
      <c r="AI172" s="408"/>
      <c r="AJ172" s="416"/>
      <c r="AK172" s="408"/>
      <c r="AL172" s="408"/>
      <c r="AM172" s="408"/>
      <c r="AN172" s="408"/>
      <c r="AO172" s="416"/>
      <c r="AP172" s="408"/>
      <c r="AQ172" s="408"/>
      <c r="AR172" s="408"/>
      <c r="AS172" s="408"/>
      <c r="AT172" s="408"/>
      <c r="AU172" s="408"/>
      <c r="AV172" s="408"/>
      <c r="AW172" s="408"/>
      <c r="AX172" s="408"/>
      <c r="AY172" s="408"/>
      <c r="AZ172" s="408"/>
      <c r="BA172" s="408"/>
      <c r="BB172" s="408"/>
      <c r="BC172" s="408"/>
      <c r="BD172" s="408"/>
      <c r="BE172" s="408"/>
      <c r="BF172" s="408"/>
    </row>
    <row r="173" spans="1:58" x14ac:dyDescent="0.25">
      <c r="A173" s="408"/>
      <c r="B173" s="408"/>
      <c r="C173" s="408"/>
      <c r="D173" s="408"/>
      <c r="E173" s="408"/>
      <c r="F173" s="408"/>
      <c r="G173" s="408"/>
      <c r="H173" s="408"/>
      <c r="I173" s="408"/>
      <c r="J173" s="408"/>
      <c r="K173" s="408"/>
      <c r="L173" s="408"/>
      <c r="M173" s="408"/>
      <c r="N173" s="408"/>
      <c r="O173" s="408"/>
      <c r="P173" s="408"/>
      <c r="Q173" s="408"/>
      <c r="R173" s="408"/>
      <c r="S173" s="408"/>
      <c r="T173" s="408"/>
      <c r="U173" s="408"/>
      <c r="V173" s="408"/>
      <c r="W173" s="408"/>
      <c r="X173" s="408"/>
      <c r="Y173" s="408"/>
      <c r="Z173" s="408"/>
      <c r="AA173" s="408"/>
      <c r="AB173" s="408"/>
      <c r="AC173" s="416"/>
      <c r="AD173" s="416"/>
      <c r="AE173" s="408"/>
      <c r="AF173" s="408"/>
      <c r="AG173" s="416"/>
      <c r="AH173" s="408"/>
      <c r="AI173" s="408"/>
      <c r="AJ173" s="416"/>
      <c r="AK173" s="408"/>
      <c r="AL173" s="408"/>
      <c r="AM173" s="408"/>
      <c r="AN173" s="408"/>
      <c r="AO173" s="416"/>
      <c r="AP173" s="408"/>
      <c r="AQ173" s="408"/>
      <c r="AR173" s="408"/>
      <c r="AS173" s="408"/>
      <c r="AT173" s="408"/>
      <c r="AU173" s="408"/>
      <c r="AV173" s="408"/>
      <c r="AW173" s="408"/>
      <c r="AX173" s="408"/>
      <c r="AY173" s="408"/>
      <c r="AZ173" s="408"/>
      <c r="BA173" s="408"/>
      <c r="BB173" s="408"/>
      <c r="BC173" s="408"/>
      <c r="BD173" s="408"/>
      <c r="BE173" s="408"/>
      <c r="BF173" s="408"/>
    </row>
    <row r="174" spans="1:58" x14ac:dyDescent="0.25">
      <c r="A174" s="408"/>
      <c r="B174" s="408"/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408"/>
      <c r="R174" s="408"/>
      <c r="S174" s="408"/>
      <c r="T174" s="408"/>
      <c r="U174" s="408"/>
      <c r="V174" s="408"/>
      <c r="W174" s="408"/>
      <c r="X174" s="408"/>
      <c r="Y174" s="408"/>
      <c r="Z174" s="408"/>
      <c r="AA174" s="408"/>
      <c r="AB174" s="408"/>
      <c r="AC174" s="416"/>
      <c r="AD174" s="416"/>
      <c r="AE174" s="408"/>
      <c r="AF174" s="408"/>
      <c r="AG174" s="416"/>
      <c r="AH174" s="408"/>
      <c r="AI174" s="408"/>
      <c r="AJ174" s="416"/>
      <c r="AK174" s="408"/>
      <c r="AL174" s="408"/>
      <c r="AM174" s="408"/>
      <c r="AN174" s="408"/>
      <c r="AO174" s="416"/>
      <c r="AP174" s="408"/>
      <c r="AQ174" s="408"/>
      <c r="AR174" s="408"/>
      <c r="AS174" s="408"/>
      <c r="AT174" s="408"/>
      <c r="AU174" s="408"/>
      <c r="AV174" s="408"/>
      <c r="AW174" s="408"/>
      <c r="AX174" s="408"/>
      <c r="AY174" s="408"/>
      <c r="AZ174" s="408"/>
      <c r="BA174" s="408"/>
      <c r="BB174" s="408"/>
      <c r="BC174" s="408"/>
      <c r="BD174" s="408"/>
      <c r="BE174" s="408"/>
      <c r="BF174" s="408"/>
    </row>
    <row r="175" spans="1:58" x14ac:dyDescent="0.25">
      <c r="A175" s="408"/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16"/>
      <c r="AD175" s="407"/>
      <c r="AE175" s="408"/>
      <c r="AF175" s="408"/>
      <c r="AG175" s="407"/>
      <c r="AH175" s="424"/>
      <c r="AI175" s="408"/>
      <c r="AJ175" s="407"/>
      <c r="AK175" s="408"/>
      <c r="AL175" s="408"/>
      <c r="AM175" s="407"/>
      <c r="AN175" s="408"/>
      <c r="AO175" s="407"/>
      <c r="AP175" s="424"/>
      <c r="AQ175" s="424"/>
      <c r="AR175" s="407"/>
      <c r="AS175" s="407"/>
      <c r="AT175" s="407"/>
      <c r="AU175" s="407"/>
      <c r="AV175" s="407"/>
      <c r="AW175" s="407"/>
      <c r="AX175" s="407"/>
      <c r="AY175" s="407"/>
      <c r="AZ175" s="407"/>
      <c r="BA175" s="407"/>
      <c r="BB175" s="407"/>
      <c r="BC175" s="407"/>
      <c r="BD175" s="407"/>
      <c r="BE175" s="407"/>
      <c r="BF175" s="407"/>
    </row>
    <row r="176" spans="1:58" x14ac:dyDescent="0.25">
      <c r="A176" s="408"/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16"/>
      <c r="AD176" s="407"/>
      <c r="AE176" s="408"/>
      <c r="AF176" s="408"/>
      <c r="AG176" s="407"/>
      <c r="AH176" s="424"/>
      <c r="AI176" s="408"/>
      <c r="AJ176" s="407"/>
      <c r="AK176" s="408"/>
      <c r="AL176" s="408"/>
      <c r="AM176" s="407"/>
      <c r="AN176" s="408"/>
      <c r="AO176" s="407"/>
      <c r="AP176" s="424"/>
      <c r="AQ176" s="424"/>
      <c r="AR176" s="407"/>
      <c r="AS176" s="407"/>
      <c r="AT176" s="407"/>
      <c r="AU176" s="407"/>
      <c r="AV176" s="407"/>
      <c r="AW176" s="407"/>
      <c r="AX176" s="407"/>
      <c r="AY176" s="407"/>
      <c r="AZ176" s="407"/>
      <c r="BA176" s="407"/>
      <c r="BB176" s="407"/>
      <c r="BC176" s="407"/>
      <c r="BD176" s="407"/>
      <c r="BE176" s="407"/>
      <c r="BF176" s="407"/>
    </row>
    <row r="177" spans="1:41" x14ac:dyDescent="0.25">
      <c r="A177" s="408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16"/>
      <c r="AD177" s="416"/>
      <c r="AE177" s="408"/>
      <c r="AF177" s="408"/>
      <c r="AG177" s="416"/>
      <c r="AH177" s="424"/>
      <c r="AI177" s="408"/>
      <c r="AJ177" s="416"/>
      <c r="AK177" s="408"/>
      <c r="AL177" s="408"/>
      <c r="AM177" s="408"/>
      <c r="AN177" s="408"/>
      <c r="AO177" s="416"/>
    </row>
    <row r="178" spans="1:41" x14ac:dyDescent="0.25">
      <c r="A178" s="408"/>
      <c r="B178" s="408"/>
      <c r="C178" s="408"/>
      <c r="D178" s="408"/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16"/>
      <c r="AD178" s="416"/>
      <c r="AE178" s="408"/>
      <c r="AF178" s="408"/>
      <c r="AG178" s="416"/>
      <c r="AH178" s="424"/>
      <c r="AI178" s="408"/>
      <c r="AJ178" s="416"/>
      <c r="AK178" s="408"/>
      <c r="AL178" s="408"/>
      <c r="AM178" s="408"/>
      <c r="AN178" s="408"/>
      <c r="AO178" s="416"/>
    </row>
    <row r="179" spans="1:41" x14ac:dyDescent="0.25">
      <c r="A179" s="408"/>
      <c r="B179" s="408"/>
      <c r="C179" s="408"/>
      <c r="D179" s="408"/>
      <c r="E179" s="408"/>
      <c r="F179" s="408"/>
      <c r="G179" s="408"/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16"/>
      <c r="AD179" s="416"/>
      <c r="AE179" s="408"/>
      <c r="AF179" s="408"/>
      <c r="AG179" s="416"/>
      <c r="AH179" s="424"/>
      <c r="AI179" s="408"/>
      <c r="AJ179" s="416"/>
      <c r="AK179" s="408"/>
      <c r="AL179" s="408"/>
      <c r="AM179" s="408"/>
      <c r="AN179" s="408"/>
      <c r="AO179" s="416"/>
    </row>
    <row r="180" spans="1:41" x14ac:dyDescent="0.25">
      <c r="A180" s="408"/>
      <c r="B180" s="408"/>
      <c r="C180" s="408"/>
      <c r="D180" s="408"/>
      <c r="E180" s="408"/>
      <c r="F180" s="408"/>
      <c r="G180" s="408"/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16"/>
      <c r="AD180" s="416"/>
      <c r="AE180" s="408"/>
      <c r="AF180" s="408"/>
      <c r="AG180" s="416"/>
      <c r="AH180" s="424"/>
      <c r="AI180" s="408"/>
      <c r="AJ180" s="416"/>
      <c r="AK180" s="408"/>
      <c r="AL180" s="408"/>
      <c r="AM180" s="408"/>
      <c r="AN180" s="408"/>
      <c r="AO180" s="416"/>
    </row>
    <row r="181" spans="1:41" x14ac:dyDescent="0.25">
      <c r="A181" s="408"/>
      <c r="B181" s="408"/>
      <c r="C181" s="408"/>
      <c r="D181" s="408"/>
      <c r="E181" s="408"/>
      <c r="F181" s="408"/>
      <c r="G181" s="408"/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16"/>
      <c r="AD181" s="416"/>
      <c r="AE181" s="408"/>
      <c r="AF181" s="408"/>
      <c r="AG181" s="416"/>
      <c r="AH181" s="424"/>
      <c r="AI181" s="408"/>
      <c r="AJ181" s="416"/>
      <c r="AK181" s="408"/>
      <c r="AL181" s="408"/>
      <c r="AM181" s="408"/>
      <c r="AN181" s="408"/>
      <c r="AO181" s="416"/>
    </row>
    <row r="182" spans="1:41" x14ac:dyDescent="0.25">
      <c r="A182" s="408"/>
      <c r="B182" s="408"/>
      <c r="C182" s="408"/>
      <c r="D182" s="408"/>
      <c r="E182" s="408"/>
      <c r="F182" s="408"/>
      <c r="G182" s="408"/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16"/>
      <c r="AD182" s="416"/>
      <c r="AE182" s="408"/>
      <c r="AF182" s="408"/>
      <c r="AG182" s="416"/>
      <c r="AH182" s="424"/>
      <c r="AI182" s="408"/>
      <c r="AJ182" s="416"/>
      <c r="AK182" s="408"/>
      <c r="AL182" s="408"/>
      <c r="AM182" s="408"/>
      <c r="AN182" s="408"/>
      <c r="AO182" s="416"/>
    </row>
    <row r="183" spans="1:41" x14ac:dyDescent="0.25">
      <c r="A183" s="408"/>
      <c r="B183" s="408"/>
      <c r="C183" s="408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16"/>
      <c r="AD183" s="416"/>
      <c r="AE183" s="408"/>
      <c r="AF183" s="408"/>
      <c r="AG183" s="416"/>
      <c r="AH183" s="424"/>
      <c r="AI183" s="408"/>
      <c r="AJ183" s="416"/>
      <c r="AK183" s="408"/>
      <c r="AL183" s="408"/>
      <c r="AM183" s="408"/>
      <c r="AN183" s="408"/>
      <c r="AO183" s="416"/>
    </row>
    <row r="184" spans="1:41" x14ac:dyDescent="0.25">
      <c r="A184" s="408"/>
      <c r="B184" s="408"/>
      <c r="C184" s="408"/>
      <c r="D184" s="408"/>
      <c r="E184" s="408"/>
      <c r="F184" s="408"/>
      <c r="G184" s="408"/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16"/>
      <c r="AD184" s="416"/>
      <c r="AE184" s="408"/>
      <c r="AF184" s="408"/>
      <c r="AG184" s="416"/>
      <c r="AH184" s="424"/>
      <c r="AI184" s="408"/>
      <c r="AJ184" s="416"/>
      <c r="AK184" s="408"/>
      <c r="AL184" s="408"/>
      <c r="AM184" s="408"/>
      <c r="AN184" s="408"/>
      <c r="AO184" s="416"/>
    </row>
    <row r="185" spans="1:41" x14ac:dyDescent="0.25">
      <c r="A185" s="408"/>
      <c r="B185" s="408"/>
      <c r="C185" s="408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16"/>
      <c r="AD185" s="416"/>
      <c r="AE185" s="408"/>
      <c r="AF185" s="408"/>
      <c r="AG185" s="416"/>
      <c r="AH185" s="424"/>
      <c r="AI185" s="408"/>
      <c r="AJ185" s="416"/>
      <c r="AK185" s="408"/>
      <c r="AL185" s="408"/>
      <c r="AM185" s="408"/>
      <c r="AN185" s="408"/>
      <c r="AO185" s="416"/>
    </row>
    <row r="186" spans="1:41" x14ac:dyDescent="0.25">
      <c r="A186" s="408"/>
      <c r="B186" s="408"/>
      <c r="C186" s="408"/>
      <c r="D186" s="408"/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16"/>
      <c r="AD186" s="416"/>
      <c r="AE186" s="408"/>
      <c r="AF186" s="408"/>
      <c r="AG186" s="416"/>
      <c r="AH186" s="424"/>
      <c r="AI186" s="408"/>
      <c r="AJ186" s="416"/>
      <c r="AK186" s="408"/>
      <c r="AL186" s="408"/>
      <c r="AM186" s="408"/>
      <c r="AN186" s="408"/>
      <c r="AO186" s="416"/>
    </row>
    <row r="187" spans="1:41" x14ac:dyDescent="0.25">
      <c r="A187" s="408"/>
      <c r="B187" s="408"/>
      <c r="C187" s="408"/>
      <c r="D187" s="408"/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16"/>
      <c r="AD187" s="416"/>
      <c r="AE187" s="408"/>
      <c r="AF187" s="408"/>
      <c r="AG187" s="416"/>
      <c r="AH187" s="424"/>
      <c r="AI187" s="408"/>
      <c r="AJ187" s="416"/>
      <c r="AK187" s="408"/>
      <c r="AL187" s="408"/>
      <c r="AM187" s="408"/>
      <c r="AN187" s="408"/>
      <c r="AO187" s="416"/>
    </row>
    <row r="188" spans="1:41" x14ac:dyDescent="0.25">
      <c r="A188" s="408"/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16"/>
      <c r="AD188" s="416"/>
      <c r="AE188" s="408"/>
      <c r="AF188" s="408"/>
      <c r="AG188" s="416"/>
      <c r="AH188" s="424"/>
      <c r="AI188" s="408"/>
      <c r="AJ188" s="416"/>
      <c r="AK188" s="408"/>
      <c r="AL188" s="408"/>
      <c r="AM188" s="408"/>
      <c r="AN188" s="408"/>
      <c r="AO188" s="416"/>
    </row>
    <row r="189" spans="1:41" x14ac:dyDescent="0.25">
      <c r="A189" s="408"/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16"/>
      <c r="AD189" s="416"/>
      <c r="AE189" s="408"/>
      <c r="AF189" s="408"/>
      <c r="AG189" s="416"/>
      <c r="AH189" s="424"/>
      <c r="AI189" s="408"/>
      <c r="AJ189" s="416"/>
      <c r="AK189" s="408"/>
      <c r="AL189" s="408"/>
      <c r="AM189" s="408"/>
      <c r="AN189" s="408"/>
      <c r="AO189" s="416"/>
    </row>
    <row r="190" spans="1:41" x14ac:dyDescent="0.25">
      <c r="A190" s="408"/>
      <c r="B190" s="408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16"/>
      <c r="AD190" s="416"/>
      <c r="AE190" s="408"/>
      <c r="AF190" s="408"/>
      <c r="AG190" s="416"/>
      <c r="AH190" s="424"/>
      <c r="AI190" s="408"/>
      <c r="AJ190" s="416"/>
      <c r="AK190" s="408"/>
      <c r="AL190" s="408"/>
      <c r="AM190" s="408"/>
      <c r="AN190" s="408"/>
      <c r="AO190" s="416"/>
    </row>
    <row r="191" spans="1:41" x14ac:dyDescent="0.25">
      <c r="A191" s="408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16"/>
      <c r="AD191" s="416"/>
      <c r="AE191" s="408"/>
      <c r="AF191" s="408"/>
      <c r="AG191" s="416"/>
      <c r="AH191" s="424"/>
      <c r="AI191" s="408"/>
      <c r="AJ191" s="416"/>
      <c r="AK191" s="408"/>
      <c r="AL191" s="408"/>
      <c r="AM191" s="408"/>
      <c r="AN191" s="408"/>
      <c r="AO191" s="416"/>
    </row>
    <row r="192" spans="1:41" x14ac:dyDescent="0.25">
      <c r="A192" s="408"/>
      <c r="B192" s="408"/>
      <c r="C192" s="408"/>
      <c r="D192" s="408"/>
      <c r="E192" s="408"/>
      <c r="F192" s="408"/>
      <c r="G192" s="408"/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16"/>
      <c r="AD192" s="416"/>
      <c r="AE192" s="408"/>
      <c r="AF192" s="408"/>
      <c r="AG192" s="416"/>
      <c r="AH192" s="424"/>
      <c r="AI192" s="408"/>
      <c r="AJ192" s="416"/>
      <c r="AK192" s="408"/>
      <c r="AL192" s="408"/>
      <c r="AM192" s="408"/>
      <c r="AN192" s="408"/>
      <c r="AO192" s="416"/>
    </row>
    <row r="193" spans="1:80" x14ac:dyDescent="0.25">
      <c r="A193" s="408"/>
      <c r="B193" s="408"/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16"/>
      <c r="AD193" s="416"/>
      <c r="AE193" s="408"/>
      <c r="AF193" s="408"/>
      <c r="AG193" s="416"/>
      <c r="AH193" s="424"/>
      <c r="AI193" s="408"/>
      <c r="AJ193" s="416"/>
      <c r="AK193" s="408"/>
      <c r="AL193" s="408"/>
      <c r="AM193" s="408"/>
      <c r="AN193" s="408"/>
      <c r="AO193" s="416"/>
      <c r="AP193" s="424"/>
      <c r="AQ193" s="424"/>
      <c r="AR193" s="424"/>
      <c r="AS193" s="424"/>
      <c r="AT193" s="424"/>
      <c r="AU193" s="424"/>
      <c r="AV193" s="424"/>
      <c r="AW193" s="424"/>
      <c r="AX193" s="424"/>
      <c r="AY193" s="424"/>
      <c r="AZ193" s="424"/>
      <c r="BA193" s="424"/>
      <c r="BB193" s="424"/>
      <c r="BC193" s="424"/>
      <c r="BD193" s="424"/>
      <c r="BE193" s="424"/>
      <c r="BF193" s="424"/>
      <c r="BG193" s="424"/>
      <c r="BH193" s="424"/>
      <c r="BI193" s="424"/>
      <c r="BJ193" s="424"/>
      <c r="BK193" s="424"/>
      <c r="BL193" s="424"/>
      <c r="BM193" s="424"/>
      <c r="BN193" s="424"/>
      <c r="BO193" s="424"/>
      <c r="BP193" s="424"/>
      <c r="BQ193" s="424"/>
      <c r="BR193" s="424"/>
      <c r="BS193" s="424"/>
      <c r="BT193" s="424"/>
      <c r="BU193" s="424"/>
      <c r="BV193" s="424"/>
      <c r="BW193" s="424"/>
      <c r="BX193" s="424"/>
      <c r="BY193" s="424"/>
      <c r="BZ193" s="424"/>
      <c r="CA193" s="424"/>
      <c r="CB193" s="424"/>
    </row>
    <row r="194" spans="1:80" x14ac:dyDescent="0.25">
      <c r="A194" s="408"/>
      <c r="B194" s="408"/>
      <c r="C194" s="408"/>
      <c r="D194" s="408"/>
      <c r="E194" s="408"/>
      <c r="F194" s="408"/>
      <c r="G194" s="408"/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16"/>
      <c r="AD194" s="416"/>
      <c r="AE194" s="408"/>
      <c r="AF194" s="408"/>
      <c r="AG194" s="416"/>
      <c r="AH194" s="424"/>
      <c r="AI194" s="408"/>
      <c r="AJ194" s="416"/>
      <c r="AK194" s="408"/>
      <c r="AL194" s="408"/>
      <c r="AM194" s="408"/>
      <c r="AN194" s="408"/>
      <c r="AO194" s="416"/>
      <c r="AP194" s="424"/>
      <c r="AQ194" s="424"/>
      <c r="AR194" s="424"/>
      <c r="AS194" s="424"/>
      <c r="AT194" s="424"/>
      <c r="AU194" s="424"/>
      <c r="AV194" s="424"/>
      <c r="AW194" s="424"/>
      <c r="AX194" s="424"/>
      <c r="AY194" s="424"/>
      <c r="AZ194" s="424"/>
      <c r="BA194" s="424"/>
      <c r="BB194" s="424"/>
      <c r="BC194" s="424"/>
      <c r="BD194" s="424"/>
      <c r="BE194" s="424"/>
      <c r="BF194" s="424"/>
      <c r="BG194" s="424"/>
      <c r="BH194" s="424"/>
      <c r="BI194" s="424"/>
      <c r="BJ194" s="424"/>
      <c r="BK194" s="424"/>
      <c r="BL194" s="424"/>
      <c r="BM194" s="424"/>
      <c r="BN194" s="424"/>
      <c r="BO194" s="424"/>
      <c r="BP194" s="424"/>
      <c r="BQ194" s="424"/>
      <c r="BR194" s="424"/>
      <c r="BS194" s="424"/>
      <c r="BT194" s="424"/>
      <c r="BU194" s="424"/>
      <c r="BV194" s="424"/>
      <c r="BW194" s="424"/>
      <c r="BX194" s="424"/>
      <c r="BY194" s="424"/>
      <c r="BZ194" s="424"/>
      <c r="CA194" s="424"/>
      <c r="CB194" s="424"/>
    </row>
    <row r="195" spans="1:80" x14ac:dyDescent="0.25">
      <c r="A195" s="408"/>
      <c r="B195" s="408"/>
      <c r="C195" s="408"/>
      <c r="D195" s="408"/>
      <c r="E195" s="408"/>
      <c r="F195" s="408"/>
      <c r="G195" s="408"/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16"/>
      <c r="AD195" s="416"/>
      <c r="AE195" s="408"/>
      <c r="AF195" s="408"/>
      <c r="AG195" s="416"/>
      <c r="AH195" s="424"/>
      <c r="AI195" s="408"/>
      <c r="AJ195" s="416"/>
      <c r="AK195" s="408"/>
      <c r="AL195" s="408"/>
      <c r="AM195" s="408"/>
      <c r="AN195" s="408"/>
      <c r="AO195" s="416"/>
      <c r="AP195" s="424"/>
      <c r="AQ195" s="424"/>
      <c r="AR195" s="424"/>
      <c r="AS195" s="424"/>
      <c r="AT195" s="424"/>
      <c r="AU195" s="424"/>
      <c r="AV195" s="424"/>
      <c r="AW195" s="424"/>
      <c r="AX195" s="424"/>
      <c r="AY195" s="424"/>
      <c r="AZ195" s="424"/>
      <c r="BA195" s="424"/>
      <c r="BB195" s="424"/>
      <c r="BC195" s="424"/>
      <c r="BD195" s="424"/>
      <c r="BE195" s="424"/>
      <c r="BF195" s="424"/>
      <c r="BG195" s="424"/>
      <c r="BH195" s="424"/>
      <c r="BI195" s="424"/>
      <c r="BJ195" s="424"/>
      <c r="BK195" s="424"/>
      <c r="BL195" s="424"/>
      <c r="BM195" s="424"/>
      <c r="BN195" s="424"/>
      <c r="BO195" s="424"/>
      <c r="BP195" s="424"/>
      <c r="BQ195" s="424"/>
      <c r="BR195" s="424"/>
      <c r="BS195" s="424"/>
      <c r="BT195" s="424"/>
      <c r="BU195" s="424"/>
      <c r="BV195" s="424"/>
      <c r="BW195" s="424"/>
      <c r="BX195" s="424"/>
      <c r="BY195" s="424"/>
      <c r="BZ195" s="424"/>
      <c r="CA195" s="424"/>
      <c r="CB195" s="424"/>
    </row>
    <row r="196" spans="1:80" x14ac:dyDescent="0.25">
      <c r="A196" s="408"/>
      <c r="B196" s="408"/>
      <c r="C196" s="408"/>
      <c r="D196" s="408"/>
      <c r="E196" s="408"/>
      <c r="F196" s="408"/>
      <c r="G196" s="408"/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16"/>
      <c r="AD196" s="416"/>
      <c r="AE196" s="408"/>
      <c r="AF196" s="408"/>
      <c r="AG196" s="416"/>
      <c r="AH196" s="424"/>
      <c r="AI196" s="408"/>
      <c r="AJ196" s="416"/>
      <c r="AK196" s="408"/>
      <c r="AL196" s="408"/>
      <c r="AM196" s="408"/>
      <c r="AN196" s="408"/>
      <c r="AO196" s="416"/>
      <c r="AP196" s="424"/>
      <c r="AQ196" s="424"/>
      <c r="AR196" s="424"/>
      <c r="AS196" s="424"/>
      <c r="AT196" s="424"/>
      <c r="AU196" s="424"/>
      <c r="AV196" s="424"/>
      <c r="AW196" s="424"/>
      <c r="AX196" s="424"/>
      <c r="AY196" s="424"/>
      <c r="AZ196" s="424"/>
      <c r="BA196" s="424"/>
      <c r="BB196" s="424"/>
      <c r="BC196" s="424"/>
      <c r="BD196" s="424"/>
      <c r="BE196" s="424"/>
      <c r="BF196" s="424"/>
      <c r="BG196" s="424"/>
      <c r="BH196" s="424"/>
      <c r="BI196" s="424"/>
      <c r="BJ196" s="424"/>
      <c r="BK196" s="424"/>
      <c r="BL196" s="424"/>
      <c r="BM196" s="424"/>
      <c r="BN196" s="424"/>
      <c r="BO196" s="424"/>
      <c r="BP196" s="424"/>
      <c r="BQ196" s="424"/>
      <c r="BR196" s="424"/>
      <c r="BS196" s="424"/>
      <c r="BT196" s="424"/>
      <c r="BU196" s="424"/>
      <c r="BV196" s="424"/>
      <c r="BW196" s="424"/>
      <c r="BX196" s="424"/>
      <c r="BY196" s="424"/>
      <c r="BZ196" s="424"/>
      <c r="CA196" s="424"/>
      <c r="CB196" s="424"/>
    </row>
    <row r="197" spans="1:80" x14ac:dyDescent="0.25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16"/>
      <c r="AD197" s="416"/>
      <c r="AE197" s="408"/>
      <c r="AF197" s="408"/>
      <c r="AG197" s="416"/>
      <c r="AH197" s="424"/>
      <c r="AI197" s="408"/>
      <c r="AJ197" s="416"/>
      <c r="AK197" s="408"/>
      <c r="AL197" s="408"/>
      <c r="AM197" s="408"/>
      <c r="AN197" s="408"/>
      <c r="AO197" s="416"/>
      <c r="AP197" s="424"/>
      <c r="AQ197" s="424"/>
      <c r="AR197" s="424"/>
      <c r="AS197" s="424"/>
      <c r="AT197" s="424"/>
      <c r="AU197" s="424"/>
      <c r="AV197" s="424"/>
      <c r="AW197" s="424"/>
      <c r="AX197" s="424"/>
      <c r="AY197" s="424"/>
      <c r="AZ197" s="424"/>
      <c r="BA197" s="424"/>
      <c r="BB197" s="424"/>
      <c r="BC197" s="424"/>
      <c r="BD197" s="424"/>
      <c r="BE197" s="424"/>
      <c r="BF197" s="424"/>
      <c r="BG197" s="424"/>
      <c r="BH197" s="424"/>
      <c r="BI197" s="424"/>
      <c r="BJ197" s="424"/>
      <c r="BK197" s="424"/>
      <c r="BL197" s="424"/>
      <c r="BM197" s="424"/>
      <c r="BN197" s="424"/>
      <c r="BO197" s="424"/>
      <c r="BP197" s="424"/>
      <c r="BQ197" s="424"/>
      <c r="BR197" s="424"/>
      <c r="BS197" s="424"/>
      <c r="BT197" s="424"/>
      <c r="BU197" s="424"/>
      <c r="BV197" s="424"/>
      <c r="BW197" s="424"/>
      <c r="BX197" s="424"/>
      <c r="BY197" s="424"/>
      <c r="BZ197" s="424"/>
      <c r="CA197" s="424"/>
      <c r="CB197" s="424"/>
    </row>
    <row r="198" spans="1:80" x14ac:dyDescent="0.25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16"/>
      <c r="AD198" s="416"/>
      <c r="AE198" s="408"/>
      <c r="AF198" s="408"/>
      <c r="AG198" s="416"/>
      <c r="AH198" s="424"/>
      <c r="AI198" s="408"/>
      <c r="AJ198" s="416"/>
      <c r="AK198" s="408"/>
      <c r="AL198" s="408"/>
      <c r="AM198" s="408"/>
      <c r="AN198" s="408"/>
      <c r="AO198" s="416"/>
      <c r="AP198" s="424"/>
      <c r="AQ198" s="424"/>
      <c r="AR198" s="424"/>
      <c r="AS198" s="424"/>
      <c r="AT198" s="424"/>
      <c r="AU198" s="424"/>
      <c r="AV198" s="424"/>
      <c r="AW198" s="424"/>
      <c r="AX198" s="424"/>
      <c r="AY198" s="424"/>
      <c r="AZ198" s="424"/>
      <c r="BA198" s="424"/>
      <c r="BB198" s="424"/>
      <c r="BC198" s="424"/>
      <c r="BD198" s="424"/>
      <c r="BE198" s="424"/>
      <c r="BF198" s="424"/>
      <c r="BG198" s="424"/>
      <c r="BH198" s="424"/>
      <c r="BI198" s="424"/>
      <c r="BJ198" s="424"/>
      <c r="BK198" s="424"/>
      <c r="BL198" s="424"/>
      <c r="BM198" s="424"/>
      <c r="BN198" s="424"/>
      <c r="BO198" s="424"/>
      <c r="BP198" s="424"/>
      <c r="BQ198" s="424"/>
      <c r="BR198" s="424"/>
      <c r="BS198" s="424"/>
      <c r="BT198" s="424"/>
      <c r="BU198" s="424"/>
      <c r="BV198" s="424"/>
      <c r="BW198" s="424"/>
      <c r="BX198" s="424"/>
      <c r="BY198" s="424"/>
      <c r="BZ198" s="424"/>
      <c r="CA198" s="424"/>
      <c r="CB198" s="424"/>
    </row>
    <row r="199" spans="1:80" x14ac:dyDescent="0.25">
      <c r="A199" s="408"/>
      <c r="B199" s="408"/>
      <c r="C199" s="408"/>
      <c r="D199" s="408"/>
      <c r="E199" s="408"/>
      <c r="F199" s="408"/>
      <c r="G199" s="408"/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16"/>
      <c r="AD199" s="416"/>
      <c r="AE199" s="408"/>
      <c r="AF199" s="408"/>
      <c r="AG199" s="416"/>
      <c r="AH199" s="424"/>
      <c r="AI199" s="408"/>
      <c r="AJ199" s="416"/>
      <c r="AK199" s="408"/>
      <c r="AL199" s="408"/>
      <c r="AM199" s="408"/>
      <c r="AN199" s="408"/>
      <c r="AO199" s="416"/>
      <c r="AP199" s="424"/>
      <c r="AQ199" s="424"/>
      <c r="AR199" s="424"/>
      <c r="AS199" s="424"/>
      <c r="AT199" s="424"/>
      <c r="AU199" s="424"/>
      <c r="AV199" s="424"/>
      <c r="AW199" s="424"/>
      <c r="AX199" s="424"/>
      <c r="AY199" s="424"/>
      <c r="AZ199" s="424"/>
      <c r="BA199" s="424"/>
      <c r="BB199" s="424"/>
      <c r="BC199" s="424"/>
      <c r="BD199" s="424"/>
      <c r="BE199" s="424"/>
      <c r="BF199" s="424"/>
      <c r="BG199" s="424"/>
      <c r="BH199" s="424"/>
      <c r="BI199" s="424"/>
      <c r="BJ199" s="424"/>
      <c r="BK199" s="424"/>
      <c r="BL199" s="424"/>
      <c r="BM199" s="424"/>
      <c r="BN199" s="424"/>
      <c r="BO199" s="424"/>
      <c r="BP199" s="424"/>
      <c r="BQ199" s="424"/>
      <c r="BR199" s="424"/>
      <c r="BS199" s="424"/>
      <c r="BT199" s="424"/>
      <c r="BU199" s="424"/>
      <c r="BV199" s="424"/>
      <c r="BW199" s="424"/>
      <c r="BX199" s="424"/>
      <c r="BY199" s="424"/>
      <c r="BZ199" s="424"/>
      <c r="CA199" s="424"/>
      <c r="CB199" s="424"/>
    </row>
    <row r="200" spans="1:80" x14ac:dyDescent="0.25">
      <c r="A200" s="550">
        <v>0</v>
      </c>
      <c r="B200" s="408"/>
      <c r="C200" s="408"/>
      <c r="D200" s="408"/>
      <c r="E200" s="408"/>
      <c r="F200" s="408"/>
      <c r="G200" s="408"/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16"/>
      <c r="AD200" s="416"/>
      <c r="AE200" s="408"/>
      <c r="AF200" s="408"/>
      <c r="AG200" s="416"/>
      <c r="AH200" s="424"/>
      <c r="AI200" s="408"/>
      <c r="AJ200" s="416"/>
      <c r="AK200" s="408"/>
      <c r="AL200" s="408"/>
      <c r="AM200" s="408"/>
      <c r="AN200" s="408"/>
      <c r="AO200" s="416"/>
      <c r="AP200" s="424"/>
      <c r="AQ200" s="424"/>
      <c r="AR200" s="424"/>
      <c r="AS200" s="424"/>
      <c r="AT200" s="424"/>
      <c r="AU200" s="424"/>
      <c r="AV200" s="424"/>
      <c r="AW200" s="424"/>
      <c r="AX200" s="424"/>
      <c r="AY200" s="424"/>
      <c r="AZ200" s="424"/>
      <c r="BA200" s="424"/>
      <c r="BB200" s="424"/>
      <c r="BC200" s="424"/>
      <c r="BD200" s="424"/>
      <c r="BE200" s="424"/>
      <c r="BF200" s="424"/>
      <c r="BG200" s="424"/>
      <c r="BH200" s="424"/>
      <c r="BI200" s="424"/>
      <c r="BJ200" s="424"/>
      <c r="BK200" s="424"/>
      <c r="BL200" s="424"/>
      <c r="BM200" s="424"/>
      <c r="BN200" s="424"/>
      <c r="BO200" s="424"/>
      <c r="BP200" s="424"/>
      <c r="BQ200" s="424"/>
      <c r="BR200" s="424"/>
      <c r="BS200" s="424"/>
      <c r="BT200" s="424"/>
      <c r="BU200" s="424"/>
      <c r="BV200" s="424"/>
      <c r="BW200" s="424"/>
      <c r="BX200" s="424"/>
      <c r="BY200" s="424"/>
      <c r="BZ200" s="424"/>
      <c r="CA200" s="424"/>
      <c r="CB200" s="549">
        <v>0</v>
      </c>
    </row>
    <row r="201" spans="1:80" x14ac:dyDescent="0.25">
      <c r="A201" s="408"/>
      <c r="B201" s="408"/>
      <c r="C201" s="408"/>
      <c r="D201" s="408"/>
      <c r="E201" s="408"/>
      <c r="F201" s="408"/>
      <c r="G201" s="408"/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16"/>
      <c r="AD201" s="416"/>
      <c r="AE201" s="408"/>
      <c r="AF201" s="408"/>
      <c r="AG201" s="416"/>
      <c r="AH201" s="424"/>
      <c r="AI201" s="408"/>
      <c r="AJ201" s="416"/>
      <c r="AK201" s="408"/>
      <c r="AL201" s="408"/>
      <c r="AM201" s="408"/>
      <c r="AN201" s="408"/>
      <c r="AO201" s="416"/>
      <c r="AP201" s="424"/>
      <c r="AQ201" s="424"/>
      <c r="AR201" s="424"/>
      <c r="AS201" s="424"/>
      <c r="AT201" s="424"/>
      <c r="AU201" s="424"/>
      <c r="AV201" s="424"/>
      <c r="AW201" s="424"/>
      <c r="AX201" s="424"/>
      <c r="AY201" s="424"/>
      <c r="AZ201" s="424"/>
      <c r="BA201" s="424"/>
      <c r="BB201" s="424"/>
      <c r="BC201" s="424"/>
      <c r="BD201" s="424"/>
      <c r="BE201" s="424"/>
      <c r="BF201" s="424"/>
      <c r="BG201" s="424"/>
      <c r="BH201" s="424"/>
      <c r="BI201" s="424"/>
      <c r="BJ201" s="424"/>
      <c r="BK201" s="424"/>
      <c r="BL201" s="424"/>
      <c r="BM201" s="424"/>
      <c r="BN201" s="424"/>
      <c r="BO201" s="424"/>
      <c r="BP201" s="424"/>
      <c r="BQ201" s="424"/>
      <c r="BR201" s="424"/>
      <c r="BS201" s="424"/>
      <c r="BT201" s="424"/>
      <c r="BU201" s="424"/>
      <c r="BV201" s="424"/>
      <c r="BW201" s="424"/>
      <c r="BX201" s="424"/>
      <c r="BY201" s="424"/>
      <c r="BZ201" s="424"/>
      <c r="CA201" s="424"/>
      <c r="CB201" s="424"/>
    </row>
    <row r="202" spans="1:80" x14ac:dyDescent="0.25">
      <c r="A202" s="408"/>
      <c r="B202" s="408"/>
      <c r="C202" s="408"/>
      <c r="D202" s="408"/>
      <c r="E202" s="408"/>
      <c r="F202" s="408"/>
      <c r="G202" s="408"/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16"/>
      <c r="AD202" s="416"/>
      <c r="AE202" s="408"/>
      <c r="AF202" s="408"/>
      <c r="AG202" s="416"/>
      <c r="AH202" s="424"/>
      <c r="AI202" s="408"/>
      <c r="AJ202" s="416"/>
      <c r="AK202" s="408"/>
      <c r="AL202" s="408"/>
      <c r="AM202" s="408"/>
      <c r="AN202" s="408"/>
      <c r="AO202" s="416"/>
      <c r="AP202" s="424"/>
      <c r="AQ202" s="424"/>
      <c r="AR202" s="424"/>
      <c r="AS202" s="424"/>
      <c r="AT202" s="424"/>
      <c r="AU202" s="424"/>
      <c r="AV202" s="424"/>
      <c r="AW202" s="424"/>
      <c r="AX202" s="424"/>
      <c r="AY202" s="424"/>
      <c r="AZ202" s="424"/>
      <c r="BA202" s="424"/>
      <c r="BB202" s="424"/>
      <c r="BC202" s="424"/>
      <c r="BD202" s="424"/>
      <c r="BE202" s="424"/>
      <c r="BF202" s="424"/>
      <c r="BG202" s="424"/>
      <c r="BH202" s="424"/>
      <c r="BI202" s="424"/>
      <c r="BJ202" s="424"/>
      <c r="BK202" s="424"/>
      <c r="BL202" s="424"/>
      <c r="BM202" s="424"/>
      <c r="BN202" s="424"/>
      <c r="BO202" s="424"/>
      <c r="BP202" s="424"/>
      <c r="BQ202" s="424"/>
      <c r="BR202" s="424"/>
      <c r="BS202" s="424"/>
      <c r="BT202" s="424"/>
      <c r="BU202" s="424"/>
      <c r="BV202" s="424"/>
      <c r="BW202" s="424"/>
      <c r="BX202" s="424"/>
      <c r="BY202" s="424"/>
      <c r="BZ202" s="424"/>
      <c r="CA202" s="424"/>
      <c r="CB202" s="424"/>
    </row>
    <row r="203" spans="1:80" x14ac:dyDescent="0.25">
      <c r="A203" s="408"/>
      <c r="B203" s="408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16"/>
      <c r="AD203" s="416"/>
      <c r="AE203" s="408"/>
      <c r="AF203" s="408"/>
      <c r="AG203" s="416"/>
      <c r="AH203" s="424"/>
      <c r="AI203" s="408"/>
      <c r="AJ203" s="416"/>
      <c r="AK203" s="408"/>
      <c r="AL203" s="408"/>
      <c r="AM203" s="408"/>
      <c r="AN203" s="408"/>
      <c r="AO203" s="416"/>
      <c r="AP203" s="424"/>
      <c r="AQ203" s="424"/>
      <c r="AR203" s="424"/>
      <c r="AS203" s="424"/>
      <c r="AT203" s="424"/>
      <c r="AU203" s="424"/>
      <c r="AV203" s="424"/>
      <c r="AW203" s="424"/>
      <c r="AX203" s="424"/>
      <c r="AY203" s="424"/>
      <c r="AZ203" s="424"/>
      <c r="BA203" s="424"/>
      <c r="BB203" s="424"/>
      <c r="BC203" s="424"/>
      <c r="BD203" s="424"/>
      <c r="BE203" s="424"/>
      <c r="BF203" s="424"/>
      <c r="BG203" s="424"/>
      <c r="BH203" s="424"/>
      <c r="BI203" s="424"/>
      <c r="BJ203" s="424"/>
      <c r="BK203" s="424"/>
      <c r="BL203" s="424"/>
      <c r="BM203" s="424"/>
      <c r="BN203" s="424"/>
      <c r="BO203" s="424"/>
      <c r="BP203" s="424"/>
      <c r="BQ203" s="424"/>
      <c r="BR203" s="424"/>
      <c r="BS203" s="424"/>
      <c r="BT203" s="424"/>
      <c r="BU203" s="424"/>
      <c r="BV203" s="424"/>
      <c r="BW203" s="424"/>
      <c r="BX203" s="424"/>
      <c r="BY203" s="424"/>
      <c r="BZ203" s="424"/>
      <c r="CA203" s="424"/>
      <c r="CB203" s="424"/>
    </row>
    <row r="204" spans="1:80" x14ac:dyDescent="0.25">
      <c r="A204" s="408"/>
      <c r="B204" s="408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16"/>
      <c r="AD204" s="416"/>
      <c r="AE204" s="408"/>
      <c r="AF204" s="408"/>
      <c r="AG204" s="416"/>
      <c r="AH204" s="424"/>
      <c r="AI204" s="408"/>
      <c r="AJ204" s="416"/>
      <c r="AK204" s="408"/>
      <c r="AL204" s="408"/>
      <c r="AM204" s="408"/>
      <c r="AN204" s="408"/>
      <c r="AO204" s="416"/>
      <c r="AP204" s="424"/>
      <c r="AQ204" s="424"/>
      <c r="AR204" s="424"/>
      <c r="AS204" s="424"/>
      <c r="AT204" s="424"/>
      <c r="AU204" s="424"/>
      <c r="AV204" s="424"/>
      <c r="AW204" s="424"/>
      <c r="AX204" s="424"/>
      <c r="AY204" s="424"/>
      <c r="AZ204" s="424"/>
      <c r="BA204" s="424"/>
      <c r="BB204" s="424"/>
      <c r="BC204" s="424"/>
      <c r="BD204" s="424"/>
      <c r="BE204" s="424"/>
      <c r="BF204" s="424"/>
      <c r="BG204" s="424"/>
      <c r="BH204" s="424"/>
      <c r="BI204" s="424"/>
      <c r="BJ204" s="424"/>
      <c r="BK204" s="424"/>
      <c r="BL204" s="424"/>
      <c r="BM204" s="424"/>
      <c r="BN204" s="424"/>
      <c r="BO204" s="424"/>
      <c r="BP204" s="424"/>
      <c r="BQ204" s="424"/>
      <c r="BR204" s="424"/>
      <c r="BS204" s="424"/>
      <c r="BT204" s="424"/>
      <c r="BU204" s="424"/>
      <c r="BV204" s="424"/>
      <c r="BW204" s="424"/>
      <c r="BX204" s="424"/>
      <c r="BY204" s="424"/>
      <c r="BZ204" s="424"/>
      <c r="CA204" s="424"/>
      <c r="CB204" s="424"/>
    </row>
    <row r="205" spans="1:80" x14ac:dyDescent="0.25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16"/>
      <c r="AD205" s="416"/>
      <c r="AE205" s="408"/>
      <c r="AF205" s="408"/>
      <c r="AG205" s="416"/>
      <c r="AH205" s="424"/>
      <c r="AI205" s="408"/>
      <c r="AJ205" s="416"/>
      <c r="AK205" s="408"/>
      <c r="AL205" s="408"/>
      <c r="AM205" s="408"/>
      <c r="AN205" s="408"/>
      <c r="AO205" s="416"/>
      <c r="AP205" s="424"/>
      <c r="AQ205" s="424"/>
      <c r="AR205" s="424"/>
      <c r="AS205" s="424"/>
      <c r="AT205" s="424"/>
      <c r="AU205" s="424"/>
      <c r="AV205" s="424"/>
      <c r="AW205" s="424"/>
      <c r="AX205" s="424"/>
      <c r="AY205" s="424"/>
      <c r="AZ205" s="424"/>
      <c r="BA205" s="424"/>
      <c r="BB205" s="424"/>
      <c r="BC205" s="424"/>
      <c r="BD205" s="424"/>
      <c r="BE205" s="424"/>
      <c r="BF205" s="424"/>
      <c r="BG205" s="424"/>
      <c r="BH205" s="424"/>
      <c r="BI205" s="424"/>
      <c r="BJ205" s="424"/>
      <c r="BK205" s="424"/>
      <c r="BL205" s="424"/>
      <c r="BM205" s="424"/>
      <c r="BN205" s="424"/>
      <c r="BO205" s="424"/>
      <c r="BP205" s="424"/>
      <c r="BQ205" s="424"/>
      <c r="BR205" s="424"/>
      <c r="BS205" s="424"/>
      <c r="BT205" s="424"/>
      <c r="BU205" s="424"/>
      <c r="BV205" s="424"/>
      <c r="BW205" s="424"/>
      <c r="BX205" s="424"/>
      <c r="BY205" s="424"/>
      <c r="BZ205" s="424"/>
      <c r="CA205" s="424"/>
      <c r="CB205" s="424"/>
    </row>
    <row r="206" spans="1:80" x14ac:dyDescent="0.25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16"/>
      <c r="AD206" s="416"/>
      <c r="AE206" s="408"/>
      <c r="AF206" s="408"/>
      <c r="AG206" s="416"/>
      <c r="AH206" s="424"/>
      <c r="AI206" s="408"/>
      <c r="AJ206" s="416"/>
      <c r="AK206" s="408"/>
      <c r="AL206" s="408"/>
      <c r="AM206" s="408"/>
      <c r="AN206" s="408"/>
      <c r="AO206" s="416"/>
      <c r="AP206" s="424"/>
      <c r="AQ206" s="424"/>
      <c r="AR206" s="424"/>
      <c r="AS206" s="424"/>
      <c r="AT206" s="424"/>
      <c r="AU206" s="424"/>
      <c r="AV206" s="424"/>
      <c r="AW206" s="424"/>
      <c r="AX206" s="424"/>
      <c r="AY206" s="424"/>
      <c r="AZ206" s="424"/>
      <c r="BA206" s="424"/>
      <c r="BB206" s="424"/>
      <c r="BC206" s="424"/>
      <c r="BD206" s="424"/>
      <c r="BE206" s="424"/>
      <c r="BF206" s="424"/>
      <c r="BG206" s="424"/>
      <c r="BH206" s="424"/>
      <c r="BI206" s="424"/>
      <c r="BJ206" s="424"/>
      <c r="BK206" s="424"/>
      <c r="BL206" s="424"/>
      <c r="BM206" s="424"/>
      <c r="BN206" s="424"/>
      <c r="BO206" s="424"/>
      <c r="BP206" s="424"/>
      <c r="BQ206" s="424"/>
      <c r="BR206" s="424"/>
      <c r="BS206" s="424"/>
      <c r="BT206" s="424"/>
      <c r="BU206" s="424"/>
      <c r="BV206" s="424"/>
      <c r="BW206" s="424"/>
      <c r="BX206" s="424"/>
      <c r="BY206" s="424"/>
      <c r="BZ206" s="424"/>
      <c r="CA206" s="424"/>
      <c r="CB206" s="424"/>
    </row>
    <row r="207" spans="1:80" x14ac:dyDescent="0.25">
      <c r="A207" s="408"/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16"/>
      <c r="AD207" s="416"/>
      <c r="AE207" s="408"/>
      <c r="AF207" s="408"/>
      <c r="AG207" s="416"/>
      <c r="AH207" s="424"/>
      <c r="AI207" s="408"/>
      <c r="AJ207" s="416"/>
      <c r="AK207" s="408"/>
      <c r="AL207" s="408"/>
      <c r="AM207" s="408"/>
      <c r="AN207" s="408"/>
      <c r="AO207" s="416"/>
      <c r="AP207" s="424"/>
      <c r="AQ207" s="424"/>
      <c r="AR207" s="424"/>
      <c r="AS207" s="424"/>
      <c r="AT207" s="424"/>
      <c r="AU207" s="424"/>
      <c r="AV207" s="424"/>
      <c r="AW207" s="424"/>
      <c r="AX207" s="424"/>
      <c r="AY207" s="424"/>
      <c r="AZ207" s="424"/>
      <c r="BA207" s="424"/>
      <c r="BB207" s="424"/>
      <c r="BC207" s="424"/>
      <c r="BD207" s="424"/>
      <c r="BE207" s="424"/>
      <c r="BF207" s="424"/>
      <c r="BG207" s="424"/>
      <c r="BH207" s="424"/>
      <c r="BI207" s="424"/>
      <c r="BJ207" s="424"/>
      <c r="BK207" s="424"/>
      <c r="BL207" s="424"/>
      <c r="BM207" s="424"/>
      <c r="BN207" s="424"/>
      <c r="BO207" s="424"/>
      <c r="BP207" s="424"/>
      <c r="BQ207" s="424"/>
      <c r="BR207" s="424"/>
      <c r="BS207" s="424"/>
      <c r="BT207" s="424"/>
      <c r="BU207" s="424"/>
      <c r="BV207" s="424"/>
      <c r="BW207" s="424"/>
      <c r="BX207" s="424"/>
      <c r="BY207" s="424"/>
      <c r="BZ207" s="424"/>
      <c r="CA207" s="424"/>
      <c r="CB207" s="424"/>
    </row>
    <row r="208" spans="1:80" x14ac:dyDescent="0.25">
      <c r="A208" s="408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16"/>
      <c r="AD208" s="416"/>
      <c r="AE208" s="408"/>
      <c r="AF208" s="408"/>
      <c r="AG208" s="416"/>
      <c r="AH208" s="424"/>
      <c r="AI208" s="408"/>
      <c r="AJ208" s="416"/>
      <c r="AK208" s="408"/>
      <c r="AL208" s="408"/>
      <c r="AM208" s="408"/>
      <c r="AN208" s="408"/>
      <c r="AO208" s="416"/>
      <c r="AP208" s="424"/>
      <c r="AQ208" s="424"/>
      <c r="AR208" s="424"/>
      <c r="AS208" s="424"/>
      <c r="AT208" s="424"/>
      <c r="AU208" s="424"/>
      <c r="AV208" s="424"/>
      <c r="AW208" s="424"/>
      <c r="AX208" s="424"/>
      <c r="AY208" s="424"/>
      <c r="AZ208" s="424"/>
      <c r="BA208" s="424"/>
      <c r="BB208" s="424"/>
      <c r="BC208" s="424"/>
      <c r="BD208" s="424"/>
      <c r="BE208" s="424"/>
      <c r="BF208" s="424"/>
      <c r="BG208" s="424"/>
      <c r="BH208" s="424"/>
      <c r="BI208" s="424"/>
      <c r="BJ208" s="424"/>
      <c r="BK208" s="424"/>
      <c r="BL208" s="424"/>
      <c r="BM208" s="424"/>
      <c r="BN208" s="424"/>
      <c r="BO208" s="424"/>
      <c r="BP208" s="424"/>
      <c r="BQ208" s="424"/>
      <c r="BR208" s="424"/>
      <c r="BS208" s="424"/>
      <c r="BT208" s="424"/>
      <c r="BU208" s="424"/>
      <c r="BV208" s="424"/>
      <c r="BW208" s="424"/>
      <c r="BX208" s="424"/>
      <c r="BY208" s="424"/>
      <c r="BZ208" s="424"/>
      <c r="CA208" s="424"/>
      <c r="CB208" s="424"/>
    </row>
    <row r="209" spans="1:41" x14ac:dyDescent="0.25">
      <c r="A209" s="408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16"/>
      <c r="AD209" s="416"/>
      <c r="AE209" s="408"/>
      <c r="AF209" s="408"/>
      <c r="AG209" s="416"/>
      <c r="AH209" s="424"/>
      <c r="AI209" s="408"/>
      <c r="AJ209" s="416"/>
      <c r="AK209" s="408"/>
      <c r="AL209" s="408"/>
      <c r="AM209" s="408"/>
      <c r="AN209" s="408"/>
      <c r="AO209" s="416"/>
    </row>
    <row r="210" spans="1:41" x14ac:dyDescent="0.25">
      <c r="A210" s="408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16"/>
      <c r="AD210" s="416"/>
      <c r="AE210" s="408"/>
      <c r="AF210" s="408"/>
      <c r="AG210" s="416"/>
      <c r="AH210" s="424"/>
      <c r="AI210" s="408"/>
      <c r="AJ210" s="416"/>
      <c r="AK210" s="408"/>
      <c r="AL210" s="408"/>
      <c r="AM210" s="408"/>
      <c r="AN210" s="408"/>
      <c r="AO210" s="416"/>
    </row>
    <row r="211" spans="1:41" x14ac:dyDescent="0.25">
      <c r="A211" s="408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16"/>
      <c r="AD211" s="416"/>
      <c r="AE211" s="408"/>
      <c r="AF211" s="408"/>
      <c r="AG211" s="416"/>
      <c r="AH211" s="424"/>
      <c r="AI211" s="408"/>
      <c r="AJ211" s="416"/>
      <c r="AK211" s="408"/>
      <c r="AL211" s="408"/>
      <c r="AM211" s="408"/>
      <c r="AN211" s="408"/>
      <c r="AO211" s="416"/>
    </row>
    <row r="212" spans="1:41" x14ac:dyDescent="0.25">
      <c r="A212" s="408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16"/>
      <c r="AD212" s="416"/>
      <c r="AE212" s="408"/>
      <c r="AF212" s="408"/>
      <c r="AG212" s="416"/>
      <c r="AH212" s="424"/>
      <c r="AI212" s="408"/>
      <c r="AJ212" s="416"/>
      <c r="AK212" s="408"/>
      <c r="AL212" s="408"/>
      <c r="AM212" s="408"/>
      <c r="AN212" s="408"/>
      <c r="AO212" s="416"/>
    </row>
    <row r="213" spans="1:41" x14ac:dyDescent="0.25">
      <c r="A213" s="408"/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16"/>
      <c r="AD213" s="416"/>
      <c r="AE213" s="408"/>
      <c r="AF213" s="408"/>
      <c r="AG213" s="416"/>
      <c r="AH213" s="424"/>
      <c r="AI213" s="408"/>
      <c r="AJ213" s="416"/>
      <c r="AK213" s="408"/>
      <c r="AL213" s="408"/>
      <c r="AM213" s="408"/>
      <c r="AN213" s="408"/>
      <c r="AO213" s="416"/>
    </row>
    <row r="214" spans="1:41" x14ac:dyDescent="0.25">
      <c r="A214" s="408"/>
      <c r="B214" s="408"/>
      <c r="C214" s="408"/>
      <c r="D214" s="408"/>
      <c r="E214" s="408"/>
      <c r="F214" s="408"/>
      <c r="G214" s="408"/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16"/>
      <c r="AD214" s="416"/>
      <c r="AE214" s="408"/>
      <c r="AF214" s="408"/>
      <c r="AG214" s="416"/>
      <c r="AH214" s="424"/>
      <c r="AI214" s="408"/>
      <c r="AJ214" s="416"/>
      <c r="AK214" s="408"/>
      <c r="AL214" s="408"/>
      <c r="AM214" s="408"/>
      <c r="AN214" s="408"/>
      <c r="AO214" s="416"/>
    </row>
    <row r="215" spans="1:41" x14ac:dyDescent="0.25">
      <c r="A215" s="408"/>
      <c r="B215" s="408"/>
      <c r="C215" s="408"/>
      <c r="D215" s="408"/>
      <c r="E215" s="408"/>
      <c r="F215" s="408"/>
      <c r="G215" s="408"/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16"/>
      <c r="AD215" s="416"/>
      <c r="AE215" s="408"/>
      <c r="AF215" s="408"/>
      <c r="AG215" s="416"/>
      <c r="AH215" s="424"/>
      <c r="AI215" s="408"/>
      <c r="AJ215" s="416"/>
      <c r="AK215" s="408"/>
      <c r="AL215" s="408"/>
      <c r="AM215" s="408"/>
      <c r="AN215" s="408"/>
      <c r="AO215" s="416"/>
    </row>
    <row r="216" spans="1:41" x14ac:dyDescent="0.25">
      <c r="A216" s="408"/>
      <c r="B216" s="408"/>
      <c r="C216" s="408"/>
      <c r="D216" s="408"/>
      <c r="E216" s="408"/>
      <c r="F216" s="408"/>
      <c r="G216" s="408"/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16"/>
      <c r="AD216" s="416"/>
      <c r="AE216" s="408"/>
      <c r="AF216" s="408"/>
      <c r="AG216" s="416"/>
      <c r="AH216" s="424"/>
      <c r="AI216" s="408"/>
      <c r="AJ216" s="416"/>
      <c r="AK216" s="408"/>
      <c r="AL216" s="408"/>
      <c r="AM216" s="408"/>
      <c r="AN216" s="408"/>
      <c r="AO216" s="416"/>
    </row>
    <row r="217" spans="1:41" x14ac:dyDescent="0.25">
      <c r="A217" s="408"/>
      <c r="B217" s="408"/>
      <c r="C217" s="408"/>
      <c r="D217" s="408"/>
      <c r="E217" s="408"/>
      <c r="F217" s="408"/>
      <c r="G217" s="408"/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16"/>
      <c r="AD217" s="416"/>
      <c r="AE217" s="408"/>
      <c r="AF217" s="408"/>
      <c r="AG217" s="416"/>
      <c r="AH217" s="424"/>
      <c r="AI217" s="408"/>
      <c r="AJ217" s="416"/>
      <c r="AK217" s="408"/>
      <c r="AL217" s="408"/>
      <c r="AM217" s="408"/>
      <c r="AN217" s="408"/>
      <c r="AO217" s="416"/>
    </row>
    <row r="218" spans="1:41" x14ac:dyDescent="0.25">
      <c r="A218" s="408"/>
      <c r="B218" s="408"/>
      <c r="C218" s="408"/>
      <c r="D218" s="408"/>
      <c r="E218" s="408"/>
      <c r="F218" s="408"/>
      <c r="G218" s="408"/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16"/>
      <c r="AD218" s="416"/>
      <c r="AE218" s="408"/>
      <c r="AF218" s="408"/>
      <c r="AG218" s="416"/>
      <c r="AH218" s="424"/>
      <c r="AI218" s="408"/>
      <c r="AJ218" s="416"/>
      <c r="AK218" s="408"/>
      <c r="AL218" s="408"/>
      <c r="AM218" s="408"/>
      <c r="AN218" s="408"/>
      <c r="AO218" s="416"/>
    </row>
    <row r="219" spans="1:41" x14ac:dyDescent="0.25">
      <c r="A219" s="408"/>
      <c r="B219" s="408"/>
      <c r="C219" s="408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16"/>
      <c r="AD219" s="416"/>
      <c r="AE219" s="408"/>
      <c r="AF219" s="408"/>
      <c r="AG219" s="416"/>
      <c r="AH219" s="424"/>
      <c r="AI219" s="408"/>
      <c r="AJ219" s="416"/>
      <c r="AK219" s="408"/>
      <c r="AL219" s="408"/>
      <c r="AM219" s="408"/>
      <c r="AN219" s="408"/>
      <c r="AO219" s="416"/>
    </row>
    <row r="220" spans="1:41" x14ac:dyDescent="0.25">
      <c r="A220" s="408"/>
      <c r="B220" s="408"/>
      <c r="C220" s="408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16"/>
      <c r="AD220" s="416"/>
      <c r="AE220" s="408"/>
      <c r="AF220" s="408"/>
      <c r="AG220" s="416"/>
      <c r="AH220" s="424"/>
      <c r="AI220" s="408"/>
      <c r="AJ220" s="416"/>
      <c r="AK220" s="408"/>
      <c r="AL220" s="408"/>
      <c r="AM220" s="408"/>
      <c r="AN220" s="408"/>
      <c r="AO220" s="416"/>
    </row>
    <row r="221" spans="1:41" x14ac:dyDescent="0.25">
      <c r="A221" s="408"/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16"/>
      <c r="AD221" s="416"/>
      <c r="AE221" s="408"/>
      <c r="AF221" s="408"/>
      <c r="AG221" s="416"/>
      <c r="AH221" s="424"/>
      <c r="AI221" s="408"/>
      <c r="AJ221" s="416"/>
      <c r="AK221" s="408"/>
      <c r="AL221" s="408"/>
      <c r="AM221" s="408"/>
      <c r="AN221" s="408"/>
      <c r="AO221" s="416"/>
    </row>
    <row r="222" spans="1:41" x14ac:dyDescent="0.25">
      <c r="A222" s="408"/>
      <c r="B222" s="408"/>
      <c r="C222" s="408"/>
      <c r="D222" s="408"/>
      <c r="E222" s="408"/>
      <c r="F222" s="408"/>
      <c r="G222" s="408"/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16"/>
      <c r="AD222" s="416"/>
      <c r="AE222" s="408"/>
      <c r="AF222" s="408"/>
      <c r="AG222" s="416"/>
      <c r="AH222" s="424"/>
      <c r="AI222" s="408"/>
      <c r="AJ222" s="416"/>
      <c r="AK222" s="408"/>
      <c r="AL222" s="408"/>
      <c r="AM222" s="408"/>
      <c r="AN222" s="408"/>
      <c r="AO222" s="416"/>
    </row>
    <row r="223" spans="1:41" x14ac:dyDescent="0.25">
      <c r="A223" s="408"/>
      <c r="B223" s="408"/>
      <c r="C223" s="408"/>
      <c r="D223" s="408"/>
      <c r="E223" s="408"/>
      <c r="F223" s="408"/>
      <c r="G223" s="408"/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16"/>
      <c r="AD223" s="416"/>
      <c r="AE223" s="408"/>
      <c r="AF223" s="408"/>
      <c r="AG223" s="416"/>
      <c r="AH223" s="424"/>
      <c r="AI223" s="408"/>
      <c r="AJ223" s="416"/>
      <c r="AK223" s="408"/>
      <c r="AL223" s="408"/>
      <c r="AM223" s="408"/>
      <c r="AN223" s="408"/>
      <c r="AO223" s="416"/>
    </row>
    <row r="224" spans="1:41" x14ac:dyDescent="0.25">
      <c r="A224" s="408"/>
      <c r="B224" s="408"/>
      <c r="C224" s="408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16"/>
      <c r="AD224" s="416"/>
      <c r="AE224" s="408"/>
      <c r="AF224" s="408"/>
      <c r="AG224" s="416"/>
      <c r="AH224" s="424"/>
      <c r="AI224" s="408"/>
      <c r="AJ224" s="416"/>
      <c r="AK224" s="408"/>
      <c r="AL224" s="408"/>
      <c r="AM224" s="408"/>
      <c r="AN224" s="408"/>
      <c r="AO224" s="416"/>
    </row>
    <row r="225" spans="1:41" x14ac:dyDescent="0.25">
      <c r="A225" s="408"/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16"/>
      <c r="AD225" s="416"/>
      <c r="AE225" s="408"/>
      <c r="AF225" s="408"/>
      <c r="AG225" s="416"/>
      <c r="AH225" s="424"/>
      <c r="AI225" s="408"/>
      <c r="AJ225" s="416"/>
      <c r="AK225" s="408"/>
      <c r="AL225" s="408"/>
      <c r="AM225" s="408"/>
      <c r="AN225" s="408"/>
      <c r="AO225" s="416"/>
    </row>
    <row r="226" spans="1:41" x14ac:dyDescent="0.25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16"/>
      <c r="AD226" s="416"/>
      <c r="AE226" s="408"/>
      <c r="AF226" s="408"/>
      <c r="AG226" s="416"/>
      <c r="AH226" s="424"/>
      <c r="AI226" s="408"/>
      <c r="AJ226" s="416"/>
      <c r="AK226" s="408"/>
      <c r="AL226" s="408"/>
      <c r="AM226" s="408"/>
      <c r="AN226" s="408"/>
      <c r="AO226" s="41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698" t="s">
        <v>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4"/>
      <c r="AD1" s="564"/>
      <c r="AE1" s="565"/>
      <c r="AF1" s="565"/>
      <c r="AG1" s="564"/>
      <c r="AH1" s="565"/>
      <c r="AI1" s="565"/>
      <c r="AJ1" s="564"/>
      <c r="AK1" s="564"/>
      <c r="AL1" s="564"/>
      <c r="AM1" s="564"/>
      <c r="AN1" s="564"/>
      <c r="AO1" s="564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A1" s="565"/>
      <c r="CB1" s="565"/>
      <c r="CC1" s="565"/>
      <c r="CD1" s="565"/>
      <c r="CE1" s="565"/>
      <c r="CF1" s="565"/>
      <c r="CG1" s="565"/>
      <c r="CH1" s="565"/>
      <c r="CI1" s="565"/>
      <c r="CJ1" s="565"/>
      <c r="CK1" s="565"/>
      <c r="CL1" s="565"/>
      <c r="CM1" s="565"/>
      <c r="CN1" s="565"/>
      <c r="CO1" s="565"/>
      <c r="CP1" s="565"/>
      <c r="CQ1" s="565"/>
      <c r="CR1" s="565"/>
      <c r="CS1" s="565"/>
      <c r="CT1" s="565"/>
      <c r="CU1" s="565"/>
      <c r="CV1" s="565"/>
      <c r="CW1" s="565"/>
      <c r="CX1" s="565"/>
      <c r="CY1" s="565"/>
      <c r="CZ1" s="565"/>
      <c r="DA1" s="565"/>
      <c r="DB1" s="565"/>
      <c r="DC1" s="565"/>
      <c r="DD1" s="565"/>
    </row>
    <row r="2" spans="1:108" x14ac:dyDescent="0.25">
      <c r="A2" s="698" t="s">
        <v>147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4"/>
      <c r="AD2" s="564"/>
      <c r="AE2" s="565"/>
      <c r="AF2" s="565"/>
      <c r="AG2" s="564"/>
      <c r="AH2" s="565"/>
      <c r="AI2" s="565"/>
      <c r="AJ2" s="564"/>
      <c r="AK2" s="564"/>
      <c r="AL2" s="564"/>
      <c r="AM2" s="564"/>
      <c r="AN2" s="564"/>
      <c r="AO2" s="564"/>
      <c r="AP2" s="565"/>
      <c r="AQ2" s="565"/>
      <c r="AR2" s="565"/>
      <c r="AS2" s="565"/>
      <c r="AT2" s="565"/>
      <c r="AU2" s="565"/>
      <c r="AV2" s="565"/>
      <c r="AW2" s="565"/>
      <c r="AX2" s="565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</row>
    <row r="3" spans="1:108" x14ac:dyDescent="0.25">
      <c r="A3" s="698" t="s">
        <v>148</v>
      </c>
      <c r="B3" s="564"/>
      <c r="C3" s="564"/>
      <c r="D3" s="566"/>
      <c r="E3" s="564"/>
      <c r="F3" s="564"/>
      <c r="G3" s="564"/>
      <c r="H3" s="564"/>
      <c r="I3" s="564"/>
      <c r="J3" s="564"/>
      <c r="K3" s="564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4"/>
      <c r="AD3" s="564"/>
      <c r="AE3" s="565"/>
      <c r="AF3" s="565"/>
      <c r="AG3" s="564"/>
      <c r="AH3" s="565"/>
      <c r="AI3" s="565"/>
      <c r="AJ3" s="564"/>
      <c r="AK3" s="564"/>
      <c r="AL3" s="564"/>
      <c r="AM3" s="564"/>
      <c r="AN3" s="564"/>
      <c r="AO3" s="564"/>
      <c r="AP3" s="565"/>
      <c r="AQ3" s="565"/>
      <c r="AR3" s="565"/>
      <c r="AS3" s="565"/>
      <c r="AT3" s="565"/>
      <c r="AU3" s="565"/>
      <c r="AV3" s="565"/>
      <c r="AW3" s="565"/>
      <c r="AX3" s="565"/>
      <c r="AY3" s="565"/>
      <c r="AZ3" s="565"/>
      <c r="BA3" s="565"/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</row>
    <row r="4" spans="1:108" x14ac:dyDescent="0.25">
      <c r="A4" s="698" t="s">
        <v>149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4"/>
      <c r="AD4" s="564"/>
      <c r="AE4" s="565"/>
      <c r="AF4" s="565"/>
      <c r="AG4" s="564"/>
      <c r="AH4" s="565"/>
      <c r="AI4" s="565"/>
      <c r="AJ4" s="564"/>
      <c r="AK4" s="564"/>
      <c r="AL4" s="564"/>
      <c r="AM4" s="564"/>
      <c r="AN4" s="564"/>
      <c r="AO4" s="564"/>
      <c r="AP4" s="565"/>
      <c r="AQ4" s="565"/>
      <c r="AR4" s="565"/>
      <c r="AS4" s="565"/>
      <c r="AT4" s="565"/>
      <c r="AU4" s="565"/>
      <c r="AV4" s="565"/>
      <c r="AW4" s="565"/>
      <c r="AX4" s="565"/>
      <c r="AY4" s="565"/>
      <c r="AZ4" s="565"/>
      <c r="BA4" s="565"/>
      <c r="BB4" s="565"/>
      <c r="BC4" s="565"/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</row>
    <row r="5" spans="1:108" x14ac:dyDescent="0.25">
      <c r="A5" s="563" t="s">
        <v>150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4"/>
      <c r="AD5" s="564"/>
      <c r="AE5" s="565"/>
      <c r="AF5" s="565"/>
      <c r="AG5" s="564"/>
      <c r="AH5" s="565"/>
      <c r="AI5" s="565"/>
      <c r="AJ5" s="564"/>
      <c r="AK5" s="564"/>
      <c r="AL5" s="564"/>
      <c r="AM5" s="564"/>
      <c r="AN5" s="564"/>
      <c r="AO5" s="564"/>
      <c r="AP5" s="565"/>
      <c r="AQ5" s="565"/>
      <c r="AR5" s="565"/>
      <c r="AS5" s="565"/>
      <c r="AT5" s="565"/>
      <c r="AU5" s="565"/>
      <c r="AV5" s="565"/>
      <c r="AW5" s="565"/>
      <c r="AX5" s="565"/>
      <c r="AY5" s="565"/>
      <c r="AZ5" s="565"/>
      <c r="BA5" s="565"/>
      <c r="BB5" s="565"/>
      <c r="BC5" s="565"/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</row>
    <row r="6" spans="1:108" ht="19.5" x14ac:dyDescent="0.2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D6" s="560"/>
      <c r="AE6" s="1534" t="s">
        <v>2</v>
      </c>
      <c r="AF6" s="1534"/>
      <c r="AG6" s="596"/>
      <c r="AH6" s="1534" t="s">
        <v>3</v>
      </c>
      <c r="AI6" s="1534"/>
      <c r="AJ6" s="596"/>
      <c r="AK6" s="1534" t="s">
        <v>4</v>
      </c>
      <c r="AL6" s="1534"/>
      <c r="AM6" s="595"/>
      <c r="AN6" s="1536" t="s">
        <v>5</v>
      </c>
      <c r="AO6" s="560"/>
      <c r="AP6" s="1534" t="s">
        <v>6</v>
      </c>
      <c r="AQ6" s="1534"/>
      <c r="AR6" s="565"/>
      <c r="AS6" s="560"/>
      <c r="AT6" s="560"/>
      <c r="AU6" s="560"/>
      <c r="AV6" s="560"/>
      <c r="AW6" s="560"/>
      <c r="AX6" s="560"/>
      <c r="AY6" s="560"/>
      <c r="AZ6" s="560"/>
      <c r="BA6" s="560"/>
      <c r="BB6" s="560"/>
      <c r="BC6" s="560"/>
      <c r="BD6" s="560"/>
      <c r="BE6" s="560"/>
      <c r="BF6" s="560"/>
      <c r="BG6" s="560"/>
      <c r="BH6" s="560"/>
      <c r="BI6" s="560"/>
      <c r="BJ6" s="560"/>
      <c r="BK6" s="560"/>
      <c r="BL6" s="560"/>
      <c r="BM6" s="560"/>
      <c r="BN6" s="560"/>
      <c r="BO6" s="560"/>
      <c r="BP6" s="560"/>
      <c r="BQ6" s="560"/>
      <c r="BR6" s="560"/>
      <c r="BS6" s="560"/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60"/>
      <c r="CG6" s="560"/>
      <c r="CH6" s="560"/>
      <c r="CI6" s="560"/>
      <c r="CJ6" s="560"/>
      <c r="CK6" s="560"/>
      <c r="CL6" s="560"/>
      <c r="CM6" s="560"/>
      <c r="CN6" s="560"/>
      <c r="CO6" s="560"/>
      <c r="CP6" s="560"/>
      <c r="CQ6" s="560"/>
      <c r="CR6" s="560"/>
      <c r="CS6" s="560"/>
      <c r="CT6" s="560"/>
      <c r="CU6" s="560"/>
      <c r="CV6" s="560"/>
      <c r="CW6" s="560"/>
      <c r="CX6" s="560"/>
      <c r="CY6" s="560"/>
      <c r="CZ6" s="560"/>
      <c r="DA6" s="560"/>
      <c r="DB6" s="560"/>
      <c r="DC6" s="565"/>
      <c r="DD6" s="565"/>
    </row>
    <row r="7" spans="1:108" x14ac:dyDescent="0.25">
      <c r="A7" s="620" t="s">
        <v>7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700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77"/>
      <c r="AD7" s="598"/>
      <c r="AE7" s="1535"/>
      <c r="AF7" s="1535"/>
      <c r="AG7" s="598"/>
      <c r="AH7" s="1535"/>
      <c r="AI7" s="1535"/>
      <c r="AJ7" s="596"/>
      <c r="AK7" s="1535"/>
      <c r="AL7" s="1535"/>
      <c r="AM7" s="595"/>
      <c r="AN7" s="1537"/>
      <c r="AO7" s="595"/>
      <c r="AP7" s="1535"/>
      <c r="AQ7" s="1535"/>
      <c r="AR7" s="565"/>
      <c r="AS7" s="560"/>
      <c r="AT7" s="560"/>
      <c r="AU7" s="560"/>
      <c r="AV7" s="560"/>
      <c r="AW7" s="560"/>
      <c r="AX7" s="560"/>
      <c r="AY7" s="560"/>
      <c r="AZ7" s="560"/>
      <c r="BA7" s="560"/>
      <c r="BB7" s="560"/>
      <c r="BC7" s="560"/>
      <c r="BD7" s="560"/>
      <c r="BE7" s="560"/>
      <c r="BF7" s="560"/>
      <c r="BG7" s="560"/>
      <c r="BH7" s="560"/>
      <c r="BI7" s="560"/>
      <c r="BJ7" s="560"/>
      <c r="BK7" s="560"/>
      <c r="BL7" s="560"/>
      <c r="BM7" s="560"/>
      <c r="BN7" s="560"/>
      <c r="BO7" s="560"/>
      <c r="BP7" s="560"/>
      <c r="BQ7" s="560"/>
      <c r="BR7" s="560"/>
      <c r="BS7" s="560"/>
      <c r="BT7" s="560"/>
      <c r="BU7" s="560"/>
      <c r="BV7" s="560"/>
      <c r="BW7" s="560"/>
      <c r="BX7" s="560"/>
      <c r="BY7" s="560"/>
      <c r="BZ7" s="560"/>
      <c r="CA7" s="560"/>
      <c r="CB7" s="560"/>
      <c r="CC7" s="560"/>
      <c r="CD7" s="560"/>
      <c r="CE7" s="560"/>
      <c r="CF7" s="560"/>
      <c r="CG7" s="560"/>
      <c r="CH7" s="560"/>
      <c r="CI7" s="560"/>
      <c r="CJ7" s="560"/>
      <c r="CK7" s="560"/>
      <c r="CL7" s="560"/>
      <c r="CM7" s="560"/>
      <c r="CN7" s="560"/>
      <c r="CO7" s="560"/>
      <c r="CP7" s="560"/>
      <c r="CQ7" s="560"/>
      <c r="CR7" s="560"/>
      <c r="CS7" s="560"/>
      <c r="CT7" s="560"/>
      <c r="CU7" s="560"/>
      <c r="CV7" s="560"/>
      <c r="CW7" s="560"/>
      <c r="CX7" s="560"/>
      <c r="CY7" s="560"/>
      <c r="CZ7" s="560"/>
      <c r="DA7" s="560"/>
      <c r="DB7" s="560"/>
      <c r="DC7" s="565"/>
      <c r="DD7" s="565"/>
    </row>
    <row r="8" spans="1:108" x14ac:dyDescent="0.2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599"/>
      <c r="AE8" s="1497" t="s">
        <v>15</v>
      </c>
      <c r="AF8" s="1497" t="s">
        <v>16</v>
      </c>
      <c r="AG8" s="600"/>
      <c r="AH8" s="1497" t="s">
        <v>17</v>
      </c>
      <c r="AI8" s="1497" t="s">
        <v>18</v>
      </c>
      <c r="AJ8" s="580"/>
      <c r="AK8" s="1497" t="s">
        <v>19</v>
      </c>
      <c r="AL8" s="1497" t="s">
        <v>20</v>
      </c>
      <c r="AM8" s="600"/>
      <c r="AN8" s="1494" t="s">
        <v>21</v>
      </c>
      <c r="AO8" s="600"/>
      <c r="AP8" s="1543" t="s">
        <v>22</v>
      </c>
      <c r="AQ8" s="1540" t="s">
        <v>23</v>
      </c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560"/>
      <c r="BQ8" s="560"/>
      <c r="BR8" s="560"/>
      <c r="BS8" s="560"/>
      <c r="BT8" s="560"/>
      <c r="BU8" s="560"/>
      <c r="BV8" s="560"/>
      <c r="BW8" s="562"/>
      <c r="BX8" s="562"/>
      <c r="BY8" s="562"/>
      <c r="BZ8" s="562"/>
      <c r="CA8" s="562"/>
      <c r="CB8" s="562"/>
      <c r="CC8" s="562"/>
      <c r="CD8" s="562"/>
      <c r="CE8" s="562"/>
      <c r="CF8" s="562"/>
      <c r="CG8" s="562"/>
      <c r="CH8" s="562"/>
      <c r="CI8" s="562"/>
      <c r="CJ8" s="562"/>
      <c r="CK8" s="562"/>
      <c r="CL8" s="562"/>
      <c r="CM8" s="562"/>
      <c r="CN8" s="562"/>
      <c r="CO8" s="562"/>
      <c r="CP8" s="562"/>
      <c r="CQ8" s="562"/>
      <c r="CR8" s="562"/>
      <c r="CS8" s="562"/>
      <c r="CT8" s="562"/>
      <c r="CU8" s="562"/>
      <c r="CV8" s="562"/>
      <c r="CW8" s="562"/>
      <c r="CX8" s="562"/>
      <c r="CY8" s="562"/>
      <c r="CZ8" s="562"/>
      <c r="DA8" s="562"/>
      <c r="DB8" s="562"/>
      <c r="DC8" s="574"/>
      <c r="DD8" s="574"/>
    </row>
    <row r="9" spans="1:108" x14ac:dyDescent="0.2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590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577"/>
      <c r="AE9" s="1498"/>
      <c r="AF9" s="1498"/>
      <c r="AG9" s="577"/>
      <c r="AH9" s="1498"/>
      <c r="AI9" s="1498"/>
      <c r="AJ9" s="601"/>
      <c r="AK9" s="1498"/>
      <c r="AL9" s="1498"/>
      <c r="AM9" s="600"/>
      <c r="AN9" s="1495"/>
      <c r="AO9" s="600"/>
      <c r="AP9" s="1544"/>
      <c r="AQ9" s="1541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560"/>
      <c r="BQ9" s="560"/>
      <c r="BR9" s="560"/>
      <c r="BS9" s="560"/>
      <c r="BT9" s="560"/>
      <c r="BU9" s="560"/>
      <c r="BV9" s="560"/>
      <c r="BW9" s="562"/>
      <c r="BX9" s="562"/>
      <c r="BY9" s="562"/>
      <c r="BZ9" s="562"/>
      <c r="CA9" s="562"/>
      <c r="CB9" s="562"/>
      <c r="CC9" s="562"/>
      <c r="CD9" s="562"/>
      <c r="CE9" s="562"/>
      <c r="CF9" s="562"/>
      <c r="CG9" s="562"/>
      <c r="CH9" s="562"/>
      <c r="CI9" s="562"/>
      <c r="CJ9" s="562"/>
      <c r="CK9" s="562"/>
      <c r="CL9" s="562"/>
      <c r="CM9" s="562"/>
      <c r="CN9" s="562"/>
      <c r="CO9" s="562"/>
      <c r="CP9" s="562"/>
      <c r="CQ9" s="562"/>
      <c r="CR9" s="562"/>
      <c r="CS9" s="562"/>
      <c r="CT9" s="562"/>
      <c r="CU9" s="562"/>
      <c r="CV9" s="562"/>
      <c r="CW9" s="562"/>
      <c r="CX9" s="562"/>
      <c r="CY9" s="562"/>
      <c r="CZ9" s="562"/>
      <c r="DA9" s="562"/>
      <c r="DB9" s="562"/>
      <c r="DC9" s="574"/>
      <c r="DD9" s="574"/>
    </row>
    <row r="10" spans="1:108" x14ac:dyDescent="0.2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577"/>
      <c r="AE10" s="1498"/>
      <c r="AF10" s="1498"/>
      <c r="AG10" s="577"/>
      <c r="AH10" s="1498"/>
      <c r="AI10" s="1498"/>
      <c r="AJ10" s="603"/>
      <c r="AK10" s="1498"/>
      <c r="AL10" s="1498"/>
      <c r="AM10" s="600"/>
      <c r="AN10" s="1495"/>
      <c r="AO10" s="600"/>
      <c r="AP10" s="1544"/>
      <c r="AQ10" s="1541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560"/>
      <c r="BQ10" s="560"/>
      <c r="BR10" s="560"/>
      <c r="BS10" s="560"/>
      <c r="BT10" s="560"/>
      <c r="BU10" s="560"/>
      <c r="BV10" s="560"/>
      <c r="BW10" s="562"/>
      <c r="BX10" s="562"/>
      <c r="BY10" s="562"/>
      <c r="BZ10" s="562"/>
      <c r="CA10" s="562"/>
      <c r="CB10" s="562"/>
      <c r="CC10" s="562"/>
      <c r="CD10" s="562"/>
      <c r="CE10" s="562"/>
      <c r="CF10" s="562"/>
      <c r="CG10" s="562"/>
      <c r="CH10" s="562"/>
      <c r="CI10" s="562"/>
      <c r="CJ10" s="562"/>
      <c r="CK10" s="562"/>
      <c r="CL10" s="562"/>
      <c r="CM10" s="562"/>
      <c r="CN10" s="562"/>
      <c r="CO10" s="562"/>
      <c r="CP10" s="562"/>
      <c r="CQ10" s="562"/>
      <c r="CR10" s="562"/>
      <c r="CS10" s="562"/>
      <c r="CT10" s="562"/>
      <c r="CU10" s="562"/>
      <c r="CV10" s="562"/>
      <c r="CW10" s="562"/>
      <c r="CX10" s="562"/>
      <c r="CY10" s="562"/>
      <c r="CZ10" s="562"/>
      <c r="DA10" s="562"/>
      <c r="DB10" s="562"/>
      <c r="DC10" s="574"/>
      <c r="DD10" s="574"/>
    </row>
    <row r="11" spans="1:108" ht="31.5" x14ac:dyDescent="0.25">
      <c r="A11" s="1505"/>
      <c r="B11" s="1499"/>
      <c r="C11" s="1521"/>
      <c r="D11" s="1501"/>
      <c r="E11" s="1501"/>
      <c r="F11" s="1501"/>
      <c r="G11" s="1501"/>
      <c r="H11" s="1518"/>
      <c r="I11" s="567" t="s">
        <v>22</v>
      </c>
      <c r="J11" s="579" t="s">
        <v>37</v>
      </c>
      <c r="K11" s="591" t="s">
        <v>38</v>
      </c>
      <c r="L11" s="579" t="s">
        <v>39</v>
      </c>
      <c r="M11" s="602" t="s">
        <v>40</v>
      </c>
      <c r="N11" s="589" t="s">
        <v>41</v>
      </c>
      <c r="O11" s="570" t="s">
        <v>42</v>
      </c>
      <c r="P11" s="579" t="s">
        <v>43</v>
      </c>
      <c r="Q11" s="589" t="s">
        <v>40</v>
      </c>
      <c r="R11" s="589" t="s">
        <v>41</v>
      </c>
      <c r="S11" s="570" t="s">
        <v>42</v>
      </c>
      <c r="T11" s="579" t="s">
        <v>43</v>
      </c>
      <c r="U11" s="567" t="s">
        <v>44</v>
      </c>
      <c r="V11" s="621" t="s">
        <v>45</v>
      </c>
      <c r="W11" s="567" t="s">
        <v>22</v>
      </c>
      <c r="X11" s="579" t="s">
        <v>37</v>
      </c>
      <c r="Y11" s="1548"/>
      <c r="Z11" s="567" t="s">
        <v>22</v>
      </c>
      <c r="AA11" s="579" t="s">
        <v>37</v>
      </c>
      <c r="AB11" s="567" t="s">
        <v>22</v>
      </c>
      <c r="AC11" s="579" t="s">
        <v>37</v>
      </c>
      <c r="AD11" s="586"/>
      <c r="AE11" s="1499"/>
      <c r="AF11" s="1499"/>
      <c r="AG11" s="586"/>
      <c r="AH11" s="1499"/>
      <c r="AI11" s="1499"/>
      <c r="AJ11" s="603"/>
      <c r="AK11" s="1499"/>
      <c r="AL11" s="1499"/>
      <c r="AM11" s="600"/>
      <c r="AN11" s="1496"/>
      <c r="AO11" s="600"/>
      <c r="AP11" s="1545"/>
      <c r="AQ11" s="1542"/>
      <c r="AR11" s="572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BW11" s="562"/>
      <c r="BX11" s="562"/>
      <c r="BY11" s="562"/>
      <c r="BZ11" s="562"/>
      <c r="CA11" s="562"/>
      <c r="CB11" s="562"/>
      <c r="CC11" s="562"/>
      <c r="CD11" s="562"/>
      <c r="CE11" s="562"/>
      <c r="CF11" s="562"/>
      <c r="CG11" s="562"/>
      <c r="CH11" s="562"/>
      <c r="CI11" s="562"/>
      <c r="CJ11" s="562"/>
      <c r="CK11" s="562"/>
      <c r="CL11" s="562"/>
      <c r="CM11" s="562"/>
      <c r="CN11" s="562"/>
      <c r="CO11" s="562"/>
      <c r="CP11" s="562"/>
      <c r="CQ11" s="562"/>
      <c r="CR11" s="562"/>
      <c r="CS11" s="562"/>
      <c r="CT11" s="562"/>
      <c r="CU11" s="562"/>
      <c r="CV11" s="562"/>
      <c r="CW11" s="562"/>
      <c r="CX11" s="562"/>
      <c r="CY11" s="562"/>
      <c r="CZ11" s="562"/>
      <c r="DA11" s="562"/>
      <c r="DB11" s="562"/>
      <c r="DC11" s="574"/>
      <c r="DD11" s="574"/>
    </row>
    <row r="12" spans="1:108" x14ac:dyDescent="0.25">
      <c r="A12" s="583" t="s">
        <v>46</v>
      </c>
      <c r="B12" s="671">
        <v>0</v>
      </c>
      <c r="C12" s="644"/>
      <c r="D12" s="645"/>
      <c r="E12" s="645"/>
      <c r="F12" s="645"/>
      <c r="G12" s="680"/>
      <c r="H12" s="680"/>
      <c r="I12" s="681"/>
      <c r="J12" s="658"/>
      <c r="K12" s="633"/>
      <c r="L12" s="630"/>
      <c r="M12" s="659">
        <v>0</v>
      </c>
      <c r="N12" s="633"/>
      <c r="O12" s="634"/>
      <c r="P12" s="630"/>
      <c r="Q12" s="673">
        <v>0</v>
      </c>
      <c r="R12" s="633"/>
      <c r="S12" s="634"/>
      <c r="T12" s="630"/>
      <c r="U12" s="644"/>
      <c r="V12" s="667"/>
      <c r="W12" s="681"/>
      <c r="X12" s="658"/>
      <c r="Y12" s="667"/>
      <c r="Z12" s="681"/>
      <c r="AA12" s="658"/>
      <c r="AB12" s="681"/>
      <c r="AC12" s="658"/>
      <c r="AD12" s="682"/>
      <c r="AE12" s="632"/>
      <c r="AF12" s="632"/>
      <c r="AG12" s="682"/>
      <c r="AH12" s="632"/>
      <c r="AI12" s="632"/>
      <c r="AJ12" s="689"/>
      <c r="AK12" s="676"/>
      <c r="AL12" s="672"/>
      <c r="AM12" s="690"/>
      <c r="AN12" s="665"/>
      <c r="AO12" s="689"/>
      <c r="AP12" s="691"/>
      <c r="AQ12" s="692"/>
      <c r="AR12" s="699" t="s">
        <v>151</v>
      </c>
      <c r="AS12" s="565"/>
      <c r="AT12" s="569"/>
      <c r="AU12" s="569"/>
      <c r="AV12" s="569"/>
      <c r="AW12" s="562"/>
      <c r="AX12" s="562"/>
      <c r="AY12" s="562"/>
      <c r="AZ12" s="562"/>
      <c r="BA12" s="562"/>
      <c r="BB12" s="562"/>
      <c r="BC12" s="562"/>
      <c r="BD12" s="562"/>
      <c r="BE12" s="562"/>
      <c r="BF12" s="562"/>
      <c r="BG12" s="562"/>
      <c r="BH12" s="562"/>
      <c r="BI12" s="562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704" t="s">
        <v>152</v>
      </c>
      <c r="BU12" s="587" t="s">
        <v>152</v>
      </c>
      <c r="BV12" s="587" t="s">
        <v>152</v>
      </c>
      <c r="BW12" s="587" t="s">
        <v>152</v>
      </c>
      <c r="BX12" s="587" t="s">
        <v>152</v>
      </c>
      <c r="BY12" s="587" t="s">
        <v>152</v>
      </c>
      <c r="BZ12" s="705" t="s">
        <v>152</v>
      </c>
      <c r="CA12" s="578"/>
      <c r="CB12" s="707">
        <v>0</v>
      </c>
      <c r="CC12" s="707">
        <v>0</v>
      </c>
      <c r="CD12" s="707">
        <v>0</v>
      </c>
      <c r="CE12" s="707">
        <v>0</v>
      </c>
      <c r="CF12" s="707">
        <v>0</v>
      </c>
      <c r="CG12" s="707" t="s">
        <v>152</v>
      </c>
      <c r="CH12" s="707">
        <v>0</v>
      </c>
      <c r="CI12" s="562"/>
      <c r="CJ12" s="562"/>
      <c r="CK12" s="562"/>
      <c r="CL12" s="562"/>
      <c r="CM12" s="562"/>
      <c r="CN12" s="562"/>
      <c r="CO12" s="562"/>
      <c r="CP12" s="562"/>
      <c r="CQ12" s="562"/>
      <c r="CR12" s="562"/>
      <c r="CS12" s="562"/>
      <c r="CT12" s="562"/>
      <c r="CU12" s="562"/>
      <c r="CV12" s="562"/>
      <c r="CW12" s="562"/>
      <c r="CX12" s="562"/>
      <c r="CY12" s="562"/>
      <c r="CZ12" s="562"/>
      <c r="DA12" s="562"/>
      <c r="DB12" s="562"/>
      <c r="DC12" s="574"/>
      <c r="DD12" s="574"/>
    </row>
    <row r="13" spans="1:108" x14ac:dyDescent="0.25">
      <c r="A13" s="584" t="s">
        <v>47</v>
      </c>
      <c r="B13" s="671">
        <v>0</v>
      </c>
      <c r="C13" s="633"/>
      <c r="D13" s="660"/>
      <c r="E13" s="660"/>
      <c r="F13" s="660"/>
      <c r="G13" s="635"/>
      <c r="H13" s="635"/>
      <c r="I13" s="633"/>
      <c r="J13" s="630"/>
      <c r="K13" s="633"/>
      <c r="L13" s="630"/>
      <c r="M13" s="659">
        <v>0</v>
      </c>
      <c r="N13" s="633"/>
      <c r="O13" s="634"/>
      <c r="P13" s="630"/>
      <c r="Q13" s="673">
        <v>0</v>
      </c>
      <c r="R13" s="633"/>
      <c r="S13" s="634"/>
      <c r="T13" s="630"/>
      <c r="U13" s="633"/>
      <c r="V13" s="667"/>
      <c r="W13" s="633"/>
      <c r="X13" s="630"/>
      <c r="Y13" s="667"/>
      <c r="Z13" s="681"/>
      <c r="AA13" s="630"/>
      <c r="AB13" s="681"/>
      <c r="AC13" s="630"/>
      <c r="AD13" s="682"/>
      <c r="AE13" s="627"/>
      <c r="AF13" s="627"/>
      <c r="AG13" s="682"/>
      <c r="AH13" s="627"/>
      <c r="AI13" s="627"/>
      <c r="AJ13" s="689"/>
      <c r="AK13" s="676"/>
      <c r="AL13" s="672"/>
      <c r="AM13" s="690"/>
      <c r="AN13" s="646"/>
      <c r="AO13" s="689"/>
      <c r="AP13" s="693"/>
      <c r="AQ13" s="694"/>
      <c r="AR13" s="699" t="s">
        <v>151</v>
      </c>
      <c r="AS13" s="560"/>
      <c r="AT13" s="560"/>
      <c r="AU13" s="560"/>
      <c r="AV13" s="560"/>
      <c r="AW13" s="562"/>
      <c r="AX13" s="562"/>
      <c r="AY13" s="562"/>
      <c r="AZ13" s="562"/>
      <c r="BA13" s="562"/>
      <c r="BB13" s="562"/>
      <c r="BC13" s="562"/>
      <c r="BD13" s="562"/>
      <c r="BE13" s="562"/>
      <c r="BF13" s="562"/>
      <c r="BG13" s="562"/>
      <c r="BH13" s="562"/>
      <c r="BI13" s="562"/>
      <c r="BJ13" s="560"/>
      <c r="BK13" s="560"/>
      <c r="BL13" s="560"/>
      <c r="BM13" s="560"/>
      <c r="BN13" s="560"/>
      <c r="BO13" s="560"/>
      <c r="BP13" s="560"/>
      <c r="BQ13" s="560"/>
      <c r="BR13" s="560"/>
      <c r="BS13" s="560"/>
      <c r="BT13" s="704" t="s">
        <v>152</v>
      </c>
      <c r="BU13" s="704" t="s">
        <v>152</v>
      </c>
      <c r="BV13" s="704" t="s">
        <v>152</v>
      </c>
      <c r="BW13" s="704" t="s">
        <v>152</v>
      </c>
      <c r="BX13" s="704" t="s">
        <v>152</v>
      </c>
      <c r="BY13" s="704" t="s">
        <v>152</v>
      </c>
      <c r="BZ13" s="582" t="s">
        <v>152</v>
      </c>
      <c r="CA13" s="578"/>
      <c r="CB13" s="707">
        <v>0</v>
      </c>
      <c r="CC13" s="707">
        <v>0</v>
      </c>
      <c r="CD13" s="707">
        <v>0</v>
      </c>
      <c r="CE13" s="707">
        <v>0</v>
      </c>
      <c r="CF13" s="707">
        <v>0</v>
      </c>
      <c r="CG13" s="707" t="s">
        <v>152</v>
      </c>
      <c r="CH13" s="707">
        <v>0</v>
      </c>
      <c r="CI13" s="562"/>
      <c r="CJ13" s="562"/>
      <c r="CK13" s="562"/>
      <c r="CL13" s="562"/>
      <c r="CM13" s="562"/>
      <c r="CN13" s="562"/>
      <c r="CO13" s="562"/>
      <c r="CP13" s="562"/>
      <c r="CQ13" s="562"/>
      <c r="CR13" s="562"/>
      <c r="CS13" s="562"/>
      <c r="CT13" s="562"/>
      <c r="CU13" s="562"/>
      <c r="CV13" s="562"/>
      <c r="CW13" s="562"/>
      <c r="CX13" s="562"/>
      <c r="CY13" s="562"/>
      <c r="CZ13" s="562"/>
      <c r="DA13" s="562"/>
      <c r="DB13" s="562"/>
      <c r="DC13" s="574"/>
      <c r="DD13" s="574"/>
    </row>
    <row r="14" spans="1:108" x14ac:dyDescent="0.25">
      <c r="A14" s="584" t="s">
        <v>48</v>
      </c>
      <c r="B14" s="671">
        <v>0</v>
      </c>
      <c r="C14" s="633"/>
      <c r="D14" s="642"/>
      <c r="E14" s="642"/>
      <c r="F14" s="642"/>
      <c r="G14" s="675"/>
      <c r="H14" s="675"/>
      <c r="I14" s="633"/>
      <c r="J14" s="643"/>
      <c r="K14" s="633"/>
      <c r="L14" s="630"/>
      <c r="M14" s="659">
        <v>0</v>
      </c>
      <c r="N14" s="633"/>
      <c r="O14" s="634"/>
      <c r="P14" s="630"/>
      <c r="Q14" s="641"/>
      <c r="R14" s="641"/>
      <c r="S14" s="642"/>
      <c r="T14" s="643"/>
      <c r="U14" s="641"/>
      <c r="V14" s="683"/>
      <c r="W14" s="633"/>
      <c r="X14" s="643"/>
      <c r="Y14" s="667"/>
      <c r="Z14" s="681"/>
      <c r="AA14" s="643"/>
      <c r="AB14" s="681"/>
      <c r="AC14" s="643"/>
      <c r="AD14" s="682"/>
      <c r="AE14" s="627"/>
      <c r="AF14" s="627"/>
      <c r="AG14" s="682"/>
      <c r="AH14" s="627"/>
      <c r="AI14" s="627"/>
      <c r="AJ14" s="689"/>
      <c r="AK14" s="676"/>
      <c r="AL14" s="672"/>
      <c r="AM14" s="690"/>
      <c r="AN14" s="646"/>
      <c r="AO14" s="689"/>
      <c r="AP14" s="693"/>
      <c r="AQ14" s="643"/>
      <c r="AR14" s="699" t="s">
        <v>151</v>
      </c>
      <c r="AS14" s="560"/>
      <c r="AT14" s="560"/>
      <c r="AU14" s="560"/>
      <c r="AV14" s="560"/>
      <c r="AW14" s="562"/>
      <c r="AX14" s="562"/>
      <c r="AY14" s="562"/>
      <c r="AZ14" s="562"/>
      <c r="BA14" s="562"/>
      <c r="BB14" s="562"/>
      <c r="BC14" s="562"/>
      <c r="BD14" s="562"/>
      <c r="BE14" s="562"/>
      <c r="BF14" s="562"/>
      <c r="BG14" s="562"/>
      <c r="BH14" s="562"/>
      <c r="BI14" s="562"/>
      <c r="BJ14" s="560"/>
      <c r="BK14" s="560"/>
      <c r="BL14" s="560"/>
      <c r="BM14" s="560"/>
      <c r="BN14" s="560"/>
      <c r="BO14" s="560"/>
      <c r="BP14" s="560"/>
      <c r="BQ14" s="560"/>
      <c r="BR14" s="560"/>
      <c r="BS14" s="560"/>
      <c r="BT14" s="704" t="s">
        <v>152</v>
      </c>
      <c r="BU14" s="704" t="s">
        <v>152</v>
      </c>
      <c r="BV14" s="704" t="s">
        <v>152</v>
      </c>
      <c r="BW14" s="704" t="s">
        <v>152</v>
      </c>
      <c r="BX14" s="704" t="s">
        <v>152</v>
      </c>
      <c r="BY14" s="704" t="s">
        <v>152</v>
      </c>
      <c r="BZ14" s="578"/>
      <c r="CA14" s="578"/>
      <c r="CB14" s="707">
        <v>0</v>
      </c>
      <c r="CC14" s="707">
        <v>0</v>
      </c>
      <c r="CD14" s="707">
        <v>0</v>
      </c>
      <c r="CE14" s="707">
        <v>0</v>
      </c>
      <c r="CF14" s="707">
        <v>0</v>
      </c>
      <c r="CG14" s="707" t="s">
        <v>152</v>
      </c>
      <c r="CH14" s="581"/>
      <c r="CI14" s="562"/>
      <c r="CJ14" s="562"/>
      <c r="CK14" s="562"/>
      <c r="CL14" s="562"/>
      <c r="CM14" s="562"/>
      <c r="CN14" s="562"/>
      <c r="CO14" s="562"/>
      <c r="CP14" s="562"/>
      <c r="CQ14" s="562"/>
      <c r="CR14" s="562"/>
      <c r="CS14" s="562"/>
      <c r="CT14" s="562"/>
      <c r="CU14" s="562"/>
      <c r="CV14" s="562"/>
      <c r="CW14" s="562"/>
      <c r="CX14" s="562"/>
      <c r="CY14" s="562"/>
      <c r="CZ14" s="562"/>
      <c r="DA14" s="562"/>
      <c r="DB14" s="562"/>
      <c r="DC14" s="574"/>
      <c r="DD14" s="574"/>
    </row>
    <row r="15" spans="1:108" x14ac:dyDescent="0.25">
      <c r="A15" s="584" t="s">
        <v>49</v>
      </c>
      <c r="B15" s="671">
        <v>0</v>
      </c>
      <c r="C15" s="633"/>
      <c r="D15" s="634"/>
      <c r="E15" s="634"/>
      <c r="F15" s="634"/>
      <c r="G15" s="635"/>
      <c r="H15" s="635"/>
      <c r="I15" s="633"/>
      <c r="J15" s="630"/>
      <c r="K15" s="633"/>
      <c r="L15" s="630"/>
      <c r="M15" s="659">
        <v>0</v>
      </c>
      <c r="N15" s="633"/>
      <c r="O15" s="634"/>
      <c r="P15" s="630"/>
      <c r="Q15" s="673">
        <v>0</v>
      </c>
      <c r="R15" s="633"/>
      <c r="S15" s="634"/>
      <c r="T15" s="630"/>
      <c r="U15" s="633"/>
      <c r="V15" s="667"/>
      <c r="W15" s="633"/>
      <c r="X15" s="630"/>
      <c r="Y15" s="667"/>
      <c r="Z15" s="681"/>
      <c r="AA15" s="630"/>
      <c r="AB15" s="681"/>
      <c r="AC15" s="630"/>
      <c r="AD15" s="682"/>
      <c r="AE15" s="627"/>
      <c r="AF15" s="627"/>
      <c r="AG15" s="682"/>
      <c r="AH15" s="627"/>
      <c r="AI15" s="627"/>
      <c r="AJ15" s="689"/>
      <c r="AK15" s="676"/>
      <c r="AL15" s="672"/>
      <c r="AM15" s="690"/>
      <c r="AN15" s="646"/>
      <c r="AO15" s="689"/>
      <c r="AP15" s="693"/>
      <c r="AQ15" s="694"/>
      <c r="AR15" s="699" t="s">
        <v>151</v>
      </c>
      <c r="AS15" s="560"/>
      <c r="AT15" s="560"/>
      <c r="AU15" s="560"/>
      <c r="AV15" s="560"/>
      <c r="AW15" s="562"/>
      <c r="AX15" s="562"/>
      <c r="AY15" s="562"/>
      <c r="AZ15" s="562"/>
      <c r="BA15" s="562"/>
      <c r="BB15" s="562"/>
      <c r="BC15" s="562"/>
      <c r="BD15" s="562"/>
      <c r="BE15" s="562"/>
      <c r="BF15" s="562"/>
      <c r="BG15" s="562"/>
      <c r="BH15" s="562"/>
      <c r="BI15" s="562"/>
      <c r="BJ15" s="560"/>
      <c r="BK15" s="560"/>
      <c r="BL15" s="560"/>
      <c r="BM15" s="560"/>
      <c r="BN15" s="560"/>
      <c r="BO15" s="560"/>
      <c r="BP15" s="560"/>
      <c r="BQ15" s="560"/>
      <c r="BR15" s="560"/>
      <c r="BS15" s="560"/>
      <c r="BT15" s="704" t="s">
        <v>152</v>
      </c>
      <c r="BU15" s="704" t="s">
        <v>152</v>
      </c>
      <c r="BV15" s="704" t="s">
        <v>152</v>
      </c>
      <c r="BW15" s="704" t="s">
        <v>152</v>
      </c>
      <c r="BX15" s="704" t="s">
        <v>152</v>
      </c>
      <c r="BY15" s="704" t="s">
        <v>152</v>
      </c>
      <c r="BZ15" s="582" t="s">
        <v>152</v>
      </c>
      <c r="CA15" s="578"/>
      <c r="CB15" s="707">
        <v>0</v>
      </c>
      <c r="CC15" s="707">
        <v>0</v>
      </c>
      <c r="CD15" s="707">
        <v>0</v>
      </c>
      <c r="CE15" s="707">
        <v>0</v>
      </c>
      <c r="CF15" s="707">
        <v>0</v>
      </c>
      <c r="CG15" s="707" t="s">
        <v>152</v>
      </c>
      <c r="CH15" s="707">
        <v>0</v>
      </c>
      <c r="CI15" s="562"/>
      <c r="CJ15" s="562"/>
      <c r="CK15" s="562"/>
      <c r="CL15" s="562"/>
      <c r="CM15" s="562"/>
      <c r="CN15" s="562"/>
      <c r="CO15" s="562"/>
      <c r="CP15" s="562"/>
      <c r="CQ15" s="562"/>
      <c r="CR15" s="562"/>
      <c r="CS15" s="562"/>
      <c r="CT15" s="562"/>
      <c r="CU15" s="562"/>
      <c r="CV15" s="562"/>
      <c r="CW15" s="562"/>
      <c r="CX15" s="562"/>
      <c r="CY15" s="562"/>
      <c r="CZ15" s="562"/>
      <c r="DA15" s="562"/>
      <c r="DB15" s="562"/>
      <c r="DC15" s="574"/>
      <c r="DD15" s="574"/>
    </row>
    <row r="16" spans="1:108" x14ac:dyDescent="0.25">
      <c r="A16" s="584" t="s">
        <v>50</v>
      </c>
      <c r="B16" s="671">
        <v>0</v>
      </c>
      <c r="C16" s="633"/>
      <c r="D16" s="634"/>
      <c r="E16" s="634"/>
      <c r="F16" s="634"/>
      <c r="G16" s="635"/>
      <c r="H16" s="635"/>
      <c r="I16" s="633"/>
      <c r="J16" s="630"/>
      <c r="K16" s="633"/>
      <c r="L16" s="630"/>
      <c r="M16" s="659">
        <v>0</v>
      </c>
      <c r="N16" s="633"/>
      <c r="O16" s="634"/>
      <c r="P16" s="630"/>
      <c r="Q16" s="673">
        <v>0</v>
      </c>
      <c r="R16" s="633"/>
      <c r="S16" s="634"/>
      <c r="T16" s="630"/>
      <c r="U16" s="633"/>
      <c r="V16" s="667"/>
      <c r="W16" s="633"/>
      <c r="X16" s="630"/>
      <c r="Y16" s="667"/>
      <c r="Z16" s="681"/>
      <c r="AA16" s="630"/>
      <c r="AB16" s="681"/>
      <c r="AC16" s="630"/>
      <c r="AD16" s="682"/>
      <c r="AE16" s="627"/>
      <c r="AF16" s="627"/>
      <c r="AG16" s="682"/>
      <c r="AH16" s="627"/>
      <c r="AI16" s="627"/>
      <c r="AJ16" s="689"/>
      <c r="AK16" s="676"/>
      <c r="AL16" s="672"/>
      <c r="AM16" s="690"/>
      <c r="AN16" s="646"/>
      <c r="AO16" s="689"/>
      <c r="AP16" s="693"/>
      <c r="AQ16" s="694"/>
      <c r="AR16" s="699" t="s">
        <v>151</v>
      </c>
      <c r="AS16" s="560"/>
      <c r="AT16" s="560"/>
      <c r="AU16" s="560"/>
      <c r="AV16" s="560"/>
      <c r="AW16" s="562"/>
      <c r="AX16" s="562"/>
      <c r="AY16" s="562"/>
      <c r="AZ16" s="562"/>
      <c r="BA16" s="562"/>
      <c r="BB16" s="562"/>
      <c r="BC16" s="562"/>
      <c r="BD16" s="562"/>
      <c r="BE16" s="562"/>
      <c r="BF16" s="562"/>
      <c r="BG16" s="562"/>
      <c r="BH16" s="562"/>
      <c r="BI16" s="562"/>
      <c r="BJ16" s="560"/>
      <c r="BK16" s="560"/>
      <c r="BL16" s="560"/>
      <c r="BM16" s="560"/>
      <c r="BN16" s="560"/>
      <c r="BO16" s="560"/>
      <c r="BP16" s="560"/>
      <c r="BQ16" s="560"/>
      <c r="BR16" s="560"/>
      <c r="BS16" s="560"/>
      <c r="BT16" s="704" t="s">
        <v>152</v>
      </c>
      <c r="BU16" s="704" t="s">
        <v>152</v>
      </c>
      <c r="BV16" s="704" t="s">
        <v>152</v>
      </c>
      <c r="BW16" s="704" t="s">
        <v>152</v>
      </c>
      <c r="BX16" s="704" t="s">
        <v>152</v>
      </c>
      <c r="BY16" s="704" t="s">
        <v>152</v>
      </c>
      <c r="BZ16" s="582" t="s">
        <v>152</v>
      </c>
      <c r="CA16" s="578"/>
      <c r="CB16" s="707">
        <v>0</v>
      </c>
      <c r="CC16" s="707">
        <v>0</v>
      </c>
      <c r="CD16" s="707">
        <v>0</v>
      </c>
      <c r="CE16" s="707">
        <v>0</v>
      </c>
      <c r="CF16" s="707">
        <v>0</v>
      </c>
      <c r="CG16" s="707" t="s">
        <v>152</v>
      </c>
      <c r="CH16" s="707">
        <v>0</v>
      </c>
      <c r="CI16" s="562"/>
      <c r="CJ16" s="562"/>
      <c r="CK16" s="562"/>
      <c r="CL16" s="562"/>
      <c r="CM16" s="562"/>
      <c r="CN16" s="562"/>
      <c r="CO16" s="562"/>
      <c r="CP16" s="562"/>
      <c r="CQ16" s="562"/>
      <c r="CR16" s="562"/>
      <c r="CS16" s="562"/>
      <c r="CT16" s="562"/>
      <c r="CU16" s="562"/>
      <c r="CV16" s="562"/>
      <c r="CW16" s="562"/>
      <c r="CX16" s="562"/>
      <c r="CY16" s="562"/>
      <c r="CZ16" s="562"/>
      <c r="DA16" s="562"/>
      <c r="DB16" s="562"/>
      <c r="DC16" s="574"/>
      <c r="DD16" s="574"/>
    </row>
    <row r="17" spans="1:108" x14ac:dyDescent="0.25">
      <c r="A17" s="584" t="s">
        <v>51</v>
      </c>
      <c r="B17" s="671">
        <v>0</v>
      </c>
      <c r="C17" s="633"/>
      <c r="D17" s="634"/>
      <c r="E17" s="634"/>
      <c r="F17" s="634"/>
      <c r="G17" s="635"/>
      <c r="H17" s="635"/>
      <c r="I17" s="633"/>
      <c r="J17" s="630"/>
      <c r="K17" s="633"/>
      <c r="L17" s="630"/>
      <c r="M17" s="659">
        <v>0</v>
      </c>
      <c r="N17" s="633"/>
      <c r="O17" s="634"/>
      <c r="P17" s="630"/>
      <c r="Q17" s="673">
        <v>0</v>
      </c>
      <c r="R17" s="633"/>
      <c r="S17" s="634"/>
      <c r="T17" s="630"/>
      <c r="U17" s="633"/>
      <c r="V17" s="667"/>
      <c r="W17" s="633"/>
      <c r="X17" s="630"/>
      <c r="Y17" s="667"/>
      <c r="Z17" s="681"/>
      <c r="AA17" s="630"/>
      <c r="AB17" s="681"/>
      <c r="AC17" s="630"/>
      <c r="AD17" s="682"/>
      <c r="AE17" s="627"/>
      <c r="AF17" s="627"/>
      <c r="AG17" s="682"/>
      <c r="AH17" s="627"/>
      <c r="AI17" s="627"/>
      <c r="AJ17" s="689"/>
      <c r="AK17" s="676"/>
      <c r="AL17" s="672"/>
      <c r="AM17" s="690"/>
      <c r="AN17" s="646"/>
      <c r="AO17" s="689"/>
      <c r="AP17" s="693"/>
      <c r="AQ17" s="694"/>
      <c r="AR17" s="699" t="s">
        <v>151</v>
      </c>
      <c r="AS17" s="560"/>
      <c r="AT17" s="560"/>
      <c r="AU17" s="560"/>
      <c r="AV17" s="560"/>
      <c r="AW17" s="562"/>
      <c r="AX17" s="562"/>
      <c r="AY17" s="562"/>
      <c r="AZ17" s="562"/>
      <c r="BA17" s="562"/>
      <c r="BB17" s="562"/>
      <c r="BC17" s="562"/>
      <c r="BD17" s="562"/>
      <c r="BE17" s="562"/>
      <c r="BF17" s="562"/>
      <c r="BG17" s="562"/>
      <c r="BH17" s="562"/>
      <c r="BI17" s="562"/>
      <c r="BJ17" s="560"/>
      <c r="BK17" s="560"/>
      <c r="BL17" s="560"/>
      <c r="BM17" s="560"/>
      <c r="BN17" s="560"/>
      <c r="BO17" s="560"/>
      <c r="BP17" s="560"/>
      <c r="BQ17" s="560"/>
      <c r="BR17" s="560"/>
      <c r="BS17" s="560"/>
      <c r="BT17" s="704" t="s">
        <v>152</v>
      </c>
      <c r="BU17" s="704" t="s">
        <v>152</v>
      </c>
      <c r="BV17" s="704" t="s">
        <v>152</v>
      </c>
      <c r="BW17" s="704" t="s">
        <v>152</v>
      </c>
      <c r="BX17" s="704" t="s">
        <v>152</v>
      </c>
      <c r="BY17" s="704" t="s">
        <v>152</v>
      </c>
      <c r="BZ17" s="582" t="s">
        <v>152</v>
      </c>
      <c r="CA17" s="578"/>
      <c r="CB17" s="707">
        <v>0</v>
      </c>
      <c r="CC17" s="707">
        <v>0</v>
      </c>
      <c r="CD17" s="707">
        <v>0</v>
      </c>
      <c r="CE17" s="707">
        <v>0</v>
      </c>
      <c r="CF17" s="707">
        <v>0</v>
      </c>
      <c r="CG17" s="707" t="s">
        <v>152</v>
      </c>
      <c r="CH17" s="707">
        <v>0</v>
      </c>
      <c r="CI17" s="562"/>
      <c r="CJ17" s="562"/>
      <c r="CK17" s="562"/>
      <c r="CL17" s="562"/>
      <c r="CM17" s="562"/>
      <c r="CN17" s="562"/>
      <c r="CO17" s="562"/>
      <c r="CP17" s="562"/>
      <c r="CQ17" s="562"/>
      <c r="CR17" s="562"/>
      <c r="CS17" s="562"/>
      <c r="CT17" s="562"/>
      <c r="CU17" s="562"/>
      <c r="CV17" s="562"/>
      <c r="CW17" s="562"/>
      <c r="CX17" s="562"/>
      <c r="CY17" s="562"/>
      <c r="CZ17" s="562"/>
      <c r="DA17" s="562"/>
      <c r="DB17" s="562"/>
      <c r="DC17" s="574"/>
      <c r="DD17" s="574"/>
    </row>
    <row r="18" spans="1:108" x14ac:dyDescent="0.25">
      <c r="A18" s="584" t="s">
        <v>52</v>
      </c>
      <c r="B18" s="671">
        <v>0</v>
      </c>
      <c r="C18" s="633"/>
      <c r="D18" s="634"/>
      <c r="E18" s="634"/>
      <c r="F18" s="634"/>
      <c r="G18" s="635"/>
      <c r="H18" s="635"/>
      <c r="I18" s="633"/>
      <c r="J18" s="630"/>
      <c r="K18" s="633"/>
      <c r="L18" s="630"/>
      <c r="M18" s="659">
        <v>0</v>
      </c>
      <c r="N18" s="633"/>
      <c r="O18" s="634"/>
      <c r="P18" s="630"/>
      <c r="Q18" s="673">
        <v>0</v>
      </c>
      <c r="R18" s="633"/>
      <c r="S18" s="634"/>
      <c r="T18" s="630"/>
      <c r="U18" s="633"/>
      <c r="V18" s="667"/>
      <c r="W18" s="633"/>
      <c r="X18" s="630"/>
      <c r="Y18" s="667"/>
      <c r="Z18" s="681"/>
      <c r="AA18" s="630"/>
      <c r="AB18" s="681"/>
      <c r="AC18" s="630"/>
      <c r="AD18" s="682"/>
      <c r="AE18" s="627"/>
      <c r="AF18" s="627"/>
      <c r="AG18" s="682"/>
      <c r="AH18" s="627"/>
      <c r="AI18" s="627"/>
      <c r="AJ18" s="689"/>
      <c r="AK18" s="676"/>
      <c r="AL18" s="672"/>
      <c r="AM18" s="690"/>
      <c r="AN18" s="646"/>
      <c r="AO18" s="689"/>
      <c r="AP18" s="693"/>
      <c r="AQ18" s="694"/>
      <c r="AR18" s="699" t="s">
        <v>151</v>
      </c>
      <c r="AS18" s="560"/>
      <c r="AT18" s="560"/>
      <c r="AU18" s="560"/>
      <c r="AV18" s="560"/>
      <c r="AW18" s="562"/>
      <c r="AX18" s="562"/>
      <c r="AY18" s="562"/>
      <c r="AZ18" s="562"/>
      <c r="BA18" s="562"/>
      <c r="BB18" s="562"/>
      <c r="BC18" s="562"/>
      <c r="BD18" s="562"/>
      <c r="BE18" s="562"/>
      <c r="BF18" s="562"/>
      <c r="BG18" s="562"/>
      <c r="BH18" s="562"/>
      <c r="BI18" s="562"/>
      <c r="BJ18" s="560"/>
      <c r="BK18" s="560"/>
      <c r="BL18" s="560"/>
      <c r="BM18" s="560"/>
      <c r="BN18" s="560"/>
      <c r="BO18" s="560"/>
      <c r="BP18" s="560"/>
      <c r="BQ18" s="560"/>
      <c r="BR18" s="560"/>
      <c r="BS18" s="560"/>
      <c r="BT18" s="704" t="s">
        <v>152</v>
      </c>
      <c r="BU18" s="704" t="s">
        <v>152</v>
      </c>
      <c r="BV18" s="704" t="s">
        <v>152</v>
      </c>
      <c r="BW18" s="704" t="s">
        <v>152</v>
      </c>
      <c r="BX18" s="704" t="s">
        <v>152</v>
      </c>
      <c r="BY18" s="704" t="s">
        <v>152</v>
      </c>
      <c r="BZ18" s="582" t="s">
        <v>152</v>
      </c>
      <c r="CA18" s="578"/>
      <c r="CB18" s="707">
        <v>0</v>
      </c>
      <c r="CC18" s="707">
        <v>0</v>
      </c>
      <c r="CD18" s="707">
        <v>0</v>
      </c>
      <c r="CE18" s="707">
        <v>0</v>
      </c>
      <c r="CF18" s="707">
        <v>0</v>
      </c>
      <c r="CG18" s="707" t="s">
        <v>152</v>
      </c>
      <c r="CH18" s="707">
        <v>0</v>
      </c>
      <c r="CI18" s="562"/>
      <c r="CJ18" s="562"/>
      <c r="CK18" s="562"/>
      <c r="CL18" s="562"/>
      <c r="CM18" s="562"/>
      <c r="CN18" s="562"/>
      <c r="CO18" s="562"/>
      <c r="CP18" s="562"/>
      <c r="CQ18" s="562"/>
      <c r="CR18" s="562"/>
      <c r="CS18" s="562"/>
      <c r="CT18" s="562"/>
      <c r="CU18" s="562"/>
      <c r="CV18" s="562"/>
      <c r="CW18" s="562"/>
      <c r="CX18" s="562"/>
      <c r="CY18" s="562"/>
      <c r="CZ18" s="562"/>
      <c r="DA18" s="562"/>
      <c r="DB18" s="562"/>
      <c r="DC18" s="574"/>
      <c r="DD18" s="574"/>
    </row>
    <row r="19" spans="1:108" x14ac:dyDescent="0.25">
      <c r="A19" s="584" t="s">
        <v>53</v>
      </c>
      <c r="B19" s="671">
        <v>0</v>
      </c>
      <c r="C19" s="633"/>
      <c r="D19" s="634"/>
      <c r="E19" s="634"/>
      <c r="F19" s="634"/>
      <c r="G19" s="635"/>
      <c r="H19" s="635"/>
      <c r="I19" s="633"/>
      <c r="J19" s="630"/>
      <c r="K19" s="633"/>
      <c r="L19" s="630"/>
      <c r="M19" s="659">
        <v>0</v>
      </c>
      <c r="N19" s="633"/>
      <c r="O19" s="634"/>
      <c r="P19" s="630"/>
      <c r="Q19" s="673">
        <v>0</v>
      </c>
      <c r="R19" s="633"/>
      <c r="S19" s="634"/>
      <c r="T19" s="630"/>
      <c r="U19" s="641"/>
      <c r="V19" s="683"/>
      <c r="W19" s="633"/>
      <c r="X19" s="630"/>
      <c r="Y19" s="667"/>
      <c r="Z19" s="681"/>
      <c r="AA19" s="630"/>
      <c r="AB19" s="681"/>
      <c r="AC19" s="630"/>
      <c r="AD19" s="682"/>
      <c r="AE19" s="627"/>
      <c r="AF19" s="627"/>
      <c r="AG19" s="682"/>
      <c r="AH19" s="627"/>
      <c r="AI19" s="627"/>
      <c r="AJ19" s="689"/>
      <c r="AK19" s="676"/>
      <c r="AL19" s="672"/>
      <c r="AM19" s="690"/>
      <c r="AN19" s="646"/>
      <c r="AO19" s="689"/>
      <c r="AP19" s="693"/>
      <c r="AQ19" s="694"/>
      <c r="AR19" s="699" t="s">
        <v>151</v>
      </c>
      <c r="AS19" s="560"/>
      <c r="AT19" s="560"/>
      <c r="AU19" s="560"/>
      <c r="AV19" s="560"/>
      <c r="AW19" s="562"/>
      <c r="AX19" s="562"/>
      <c r="AY19" s="562"/>
      <c r="AZ19" s="562"/>
      <c r="BA19" s="562"/>
      <c r="BB19" s="562"/>
      <c r="BC19" s="562"/>
      <c r="BD19" s="562"/>
      <c r="BE19" s="562"/>
      <c r="BF19" s="562"/>
      <c r="BG19" s="562"/>
      <c r="BH19" s="562"/>
      <c r="BI19" s="562"/>
      <c r="BJ19" s="560"/>
      <c r="BK19" s="560"/>
      <c r="BL19" s="560"/>
      <c r="BM19" s="560"/>
      <c r="BN19" s="560"/>
      <c r="BO19" s="560"/>
      <c r="BP19" s="560"/>
      <c r="BQ19" s="560"/>
      <c r="BR19" s="560"/>
      <c r="BS19" s="560"/>
      <c r="BT19" s="704" t="s">
        <v>152</v>
      </c>
      <c r="BU19" s="704" t="s">
        <v>152</v>
      </c>
      <c r="BV19" s="704" t="s">
        <v>152</v>
      </c>
      <c r="BW19" s="704" t="s">
        <v>152</v>
      </c>
      <c r="BX19" s="704" t="s">
        <v>152</v>
      </c>
      <c r="BY19" s="704" t="s">
        <v>152</v>
      </c>
      <c r="BZ19" s="578"/>
      <c r="CA19" s="578"/>
      <c r="CB19" s="707">
        <v>0</v>
      </c>
      <c r="CC19" s="707">
        <v>0</v>
      </c>
      <c r="CD19" s="707">
        <v>0</v>
      </c>
      <c r="CE19" s="707">
        <v>0</v>
      </c>
      <c r="CF19" s="707">
        <v>0</v>
      </c>
      <c r="CG19" s="707" t="s">
        <v>152</v>
      </c>
      <c r="CH19" s="581"/>
      <c r="CI19" s="562"/>
      <c r="CJ19" s="562"/>
      <c r="CK19" s="562"/>
      <c r="CL19" s="562"/>
      <c r="CM19" s="562"/>
      <c r="CN19" s="562"/>
      <c r="CO19" s="562"/>
      <c r="CP19" s="562"/>
      <c r="CQ19" s="562"/>
      <c r="CR19" s="562"/>
      <c r="CS19" s="562"/>
      <c r="CT19" s="562"/>
      <c r="CU19" s="562"/>
      <c r="CV19" s="562"/>
      <c r="CW19" s="562"/>
      <c r="CX19" s="562"/>
      <c r="CY19" s="562"/>
      <c r="CZ19" s="562"/>
      <c r="DA19" s="562"/>
      <c r="DB19" s="562"/>
      <c r="DC19" s="574"/>
      <c r="DD19" s="574"/>
    </row>
    <row r="20" spans="1:108" x14ac:dyDescent="0.25">
      <c r="A20" s="584" t="s">
        <v>54</v>
      </c>
      <c r="B20" s="671">
        <v>0</v>
      </c>
      <c r="C20" s="633"/>
      <c r="D20" s="634"/>
      <c r="E20" s="634"/>
      <c r="F20" s="634"/>
      <c r="G20" s="635"/>
      <c r="H20" s="635"/>
      <c r="I20" s="633"/>
      <c r="J20" s="630"/>
      <c r="K20" s="633"/>
      <c r="L20" s="630"/>
      <c r="M20" s="659">
        <v>0</v>
      </c>
      <c r="N20" s="633"/>
      <c r="O20" s="634"/>
      <c r="P20" s="630"/>
      <c r="Q20" s="673">
        <v>0</v>
      </c>
      <c r="R20" s="633"/>
      <c r="S20" s="634"/>
      <c r="T20" s="630"/>
      <c r="U20" s="633"/>
      <c r="V20" s="667"/>
      <c r="W20" s="633"/>
      <c r="X20" s="630"/>
      <c r="Y20" s="667"/>
      <c r="Z20" s="681"/>
      <c r="AA20" s="630"/>
      <c r="AB20" s="681"/>
      <c r="AC20" s="630"/>
      <c r="AD20" s="682"/>
      <c r="AE20" s="627"/>
      <c r="AF20" s="627"/>
      <c r="AG20" s="682"/>
      <c r="AH20" s="627"/>
      <c r="AI20" s="627"/>
      <c r="AJ20" s="689"/>
      <c r="AK20" s="676"/>
      <c r="AL20" s="672"/>
      <c r="AM20" s="690"/>
      <c r="AN20" s="646"/>
      <c r="AO20" s="689"/>
      <c r="AP20" s="693"/>
      <c r="AQ20" s="694"/>
      <c r="AR20" s="699" t="s">
        <v>151</v>
      </c>
      <c r="AS20" s="560"/>
      <c r="AT20" s="560"/>
      <c r="AU20" s="560"/>
      <c r="AV20" s="560"/>
      <c r="AW20" s="562"/>
      <c r="AX20" s="562"/>
      <c r="AY20" s="562"/>
      <c r="AZ20" s="562"/>
      <c r="BA20" s="562"/>
      <c r="BB20" s="562"/>
      <c r="BC20" s="562"/>
      <c r="BD20" s="562"/>
      <c r="BE20" s="562"/>
      <c r="BF20" s="562"/>
      <c r="BG20" s="562"/>
      <c r="BH20" s="562"/>
      <c r="BI20" s="562"/>
      <c r="BJ20" s="560"/>
      <c r="BK20" s="560"/>
      <c r="BL20" s="560"/>
      <c r="BM20" s="560"/>
      <c r="BN20" s="560"/>
      <c r="BO20" s="560"/>
      <c r="BP20" s="560"/>
      <c r="BQ20" s="560"/>
      <c r="BR20" s="560"/>
      <c r="BS20" s="560"/>
      <c r="BT20" s="704" t="s">
        <v>152</v>
      </c>
      <c r="BU20" s="704" t="s">
        <v>152</v>
      </c>
      <c r="BV20" s="704" t="s">
        <v>152</v>
      </c>
      <c r="BW20" s="704" t="s">
        <v>152</v>
      </c>
      <c r="BX20" s="704" t="s">
        <v>152</v>
      </c>
      <c r="BY20" s="704" t="s">
        <v>152</v>
      </c>
      <c r="BZ20" s="582" t="s">
        <v>152</v>
      </c>
      <c r="CA20" s="578"/>
      <c r="CB20" s="707">
        <v>0</v>
      </c>
      <c r="CC20" s="707">
        <v>0</v>
      </c>
      <c r="CD20" s="707">
        <v>0</v>
      </c>
      <c r="CE20" s="707">
        <v>0</v>
      </c>
      <c r="CF20" s="707">
        <v>0</v>
      </c>
      <c r="CG20" s="707" t="s">
        <v>152</v>
      </c>
      <c r="CH20" s="707">
        <v>0</v>
      </c>
      <c r="CI20" s="562"/>
      <c r="CJ20" s="562"/>
      <c r="CK20" s="562"/>
      <c r="CL20" s="562"/>
      <c r="CM20" s="562"/>
      <c r="CN20" s="562"/>
      <c r="CO20" s="562"/>
      <c r="CP20" s="562"/>
      <c r="CQ20" s="562"/>
      <c r="CR20" s="562"/>
      <c r="CS20" s="562"/>
      <c r="CT20" s="562"/>
      <c r="CU20" s="562"/>
      <c r="CV20" s="562"/>
      <c r="CW20" s="562"/>
      <c r="CX20" s="562"/>
      <c r="CY20" s="562"/>
      <c r="CZ20" s="562"/>
      <c r="DA20" s="562"/>
      <c r="DB20" s="562"/>
      <c r="DC20" s="574"/>
      <c r="DD20" s="574"/>
    </row>
    <row r="21" spans="1:108" x14ac:dyDescent="0.25">
      <c r="A21" s="584" t="s">
        <v>55</v>
      </c>
      <c r="B21" s="671">
        <v>0</v>
      </c>
      <c r="C21" s="633"/>
      <c r="D21" s="634"/>
      <c r="E21" s="634"/>
      <c r="F21" s="634"/>
      <c r="G21" s="635"/>
      <c r="H21" s="635"/>
      <c r="I21" s="633"/>
      <c r="J21" s="630"/>
      <c r="K21" s="633"/>
      <c r="L21" s="630"/>
      <c r="M21" s="659">
        <v>0</v>
      </c>
      <c r="N21" s="633"/>
      <c r="O21" s="634"/>
      <c r="P21" s="630"/>
      <c r="Q21" s="673">
        <v>0</v>
      </c>
      <c r="R21" s="633"/>
      <c r="S21" s="634"/>
      <c r="T21" s="630"/>
      <c r="U21" s="641"/>
      <c r="V21" s="683"/>
      <c r="W21" s="633"/>
      <c r="X21" s="630"/>
      <c r="Y21" s="667"/>
      <c r="Z21" s="681"/>
      <c r="AA21" s="630"/>
      <c r="AB21" s="681"/>
      <c r="AC21" s="630"/>
      <c r="AD21" s="682"/>
      <c r="AE21" s="627"/>
      <c r="AF21" s="627"/>
      <c r="AG21" s="682"/>
      <c r="AH21" s="627"/>
      <c r="AI21" s="627"/>
      <c r="AJ21" s="689"/>
      <c r="AK21" s="676"/>
      <c r="AL21" s="672"/>
      <c r="AM21" s="690"/>
      <c r="AN21" s="646"/>
      <c r="AO21" s="689"/>
      <c r="AP21" s="693"/>
      <c r="AQ21" s="694"/>
      <c r="AR21" s="699" t="s">
        <v>151</v>
      </c>
      <c r="AS21" s="560"/>
      <c r="AT21" s="560"/>
      <c r="AU21" s="560"/>
      <c r="AV21" s="560"/>
      <c r="AW21" s="562"/>
      <c r="AX21" s="562"/>
      <c r="AY21" s="562"/>
      <c r="AZ21" s="562"/>
      <c r="BA21" s="562"/>
      <c r="BB21" s="562"/>
      <c r="BC21" s="562"/>
      <c r="BD21" s="562"/>
      <c r="BE21" s="562"/>
      <c r="BF21" s="562"/>
      <c r="BG21" s="562"/>
      <c r="BH21" s="562"/>
      <c r="BI21" s="562"/>
      <c r="BJ21" s="560"/>
      <c r="BK21" s="560"/>
      <c r="BL21" s="560"/>
      <c r="BM21" s="560"/>
      <c r="BN21" s="560"/>
      <c r="BO21" s="560"/>
      <c r="BP21" s="560"/>
      <c r="BQ21" s="560"/>
      <c r="BR21" s="560"/>
      <c r="BS21" s="560"/>
      <c r="BT21" s="704" t="s">
        <v>152</v>
      </c>
      <c r="BU21" s="704" t="s">
        <v>152</v>
      </c>
      <c r="BV21" s="704" t="s">
        <v>152</v>
      </c>
      <c r="BW21" s="704" t="s">
        <v>152</v>
      </c>
      <c r="BX21" s="704" t="s">
        <v>152</v>
      </c>
      <c r="BY21" s="704" t="s">
        <v>152</v>
      </c>
      <c r="BZ21" s="578"/>
      <c r="CA21" s="578"/>
      <c r="CB21" s="707">
        <v>0</v>
      </c>
      <c r="CC21" s="707">
        <v>0</v>
      </c>
      <c r="CD21" s="707">
        <v>0</v>
      </c>
      <c r="CE21" s="707">
        <v>0</v>
      </c>
      <c r="CF21" s="707">
        <v>0</v>
      </c>
      <c r="CG21" s="707" t="s">
        <v>152</v>
      </c>
      <c r="CH21" s="581"/>
      <c r="CI21" s="562"/>
      <c r="CJ21" s="562"/>
      <c r="CK21" s="562"/>
      <c r="CL21" s="562"/>
      <c r="CM21" s="562"/>
      <c r="CN21" s="562"/>
      <c r="CO21" s="562"/>
      <c r="CP21" s="562"/>
      <c r="CQ21" s="562"/>
      <c r="CR21" s="562"/>
      <c r="CS21" s="562"/>
      <c r="CT21" s="562"/>
      <c r="CU21" s="562"/>
      <c r="CV21" s="562"/>
      <c r="CW21" s="562"/>
      <c r="CX21" s="562"/>
      <c r="CY21" s="562"/>
      <c r="CZ21" s="562"/>
      <c r="DA21" s="562"/>
      <c r="DB21" s="562"/>
      <c r="DC21" s="574"/>
      <c r="DD21" s="574"/>
    </row>
    <row r="22" spans="1:108" x14ac:dyDescent="0.25">
      <c r="A22" s="584" t="s">
        <v>56</v>
      </c>
      <c r="B22" s="671">
        <v>0</v>
      </c>
      <c r="C22" s="633"/>
      <c r="D22" s="634"/>
      <c r="E22" s="634"/>
      <c r="F22" s="634"/>
      <c r="G22" s="635"/>
      <c r="H22" s="635"/>
      <c r="I22" s="633"/>
      <c r="J22" s="630"/>
      <c r="K22" s="633"/>
      <c r="L22" s="630"/>
      <c r="M22" s="659">
        <v>0</v>
      </c>
      <c r="N22" s="633"/>
      <c r="O22" s="634"/>
      <c r="P22" s="630"/>
      <c r="Q22" s="673">
        <v>0</v>
      </c>
      <c r="R22" s="633"/>
      <c r="S22" s="634"/>
      <c r="T22" s="630"/>
      <c r="U22" s="633"/>
      <c r="V22" s="667"/>
      <c r="W22" s="633"/>
      <c r="X22" s="630"/>
      <c r="Y22" s="667"/>
      <c r="Z22" s="681"/>
      <c r="AA22" s="630"/>
      <c r="AB22" s="681"/>
      <c r="AC22" s="630"/>
      <c r="AD22" s="682"/>
      <c r="AE22" s="627"/>
      <c r="AF22" s="627"/>
      <c r="AG22" s="682"/>
      <c r="AH22" s="627"/>
      <c r="AI22" s="627"/>
      <c r="AJ22" s="689"/>
      <c r="AK22" s="676"/>
      <c r="AL22" s="672"/>
      <c r="AM22" s="690"/>
      <c r="AN22" s="646"/>
      <c r="AO22" s="689"/>
      <c r="AP22" s="693"/>
      <c r="AQ22" s="694"/>
      <c r="AR22" s="699" t="s">
        <v>151</v>
      </c>
      <c r="AS22" s="560"/>
      <c r="AT22" s="560"/>
      <c r="AU22" s="560"/>
      <c r="AV22" s="560"/>
      <c r="AW22" s="562"/>
      <c r="AX22" s="562"/>
      <c r="AY22" s="562"/>
      <c r="AZ22" s="562"/>
      <c r="BA22" s="562"/>
      <c r="BB22" s="562"/>
      <c r="BC22" s="562"/>
      <c r="BD22" s="562"/>
      <c r="BE22" s="562"/>
      <c r="BF22" s="562"/>
      <c r="BG22" s="562"/>
      <c r="BH22" s="562"/>
      <c r="BI22" s="562"/>
      <c r="BJ22" s="560"/>
      <c r="BK22" s="560"/>
      <c r="BL22" s="560"/>
      <c r="BM22" s="560"/>
      <c r="BN22" s="560"/>
      <c r="BO22" s="560"/>
      <c r="BP22" s="560"/>
      <c r="BQ22" s="560"/>
      <c r="BR22" s="560"/>
      <c r="BS22" s="560"/>
      <c r="BT22" s="704" t="s">
        <v>152</v>
      </c>
      <c r="BU22" s="704" t="s">
        <v>152</v>
      </c>
      <c r="BV22" s="704" t="s">
        <v>152</v>
      </c>
      <c r="BW22" s="704" t="s">
        <v>152</v>
      </c>
      <c r="BX22" s="704" t="s">
        <v>152</v>
      </c>
      <c r="BY22" s="704" t="s">
        <v>152</v>
      </c>
      <c r="BZ22" s="582" t="s">
        <v>152</v>
      </c>
      <c r="CA22" s="578"/>
      <c r="CB22" s="707">
        <v>0</v>
      </c>
      <c r="CC22" s="707">
        <v>0</v>
      </c>
      <c r="CD22" s="707">
        <v>0</v>
      </c>
      <c r="CE22" s="707">
        <v>0</v>
      </c>
      <c r="CF22" s="707">
        <v>0</v>
      </c>
      <c r="CG22" s="707" t="s">
        <v>152</v>
      </c>
      <c r="CH22" s="707">
        <v>0</v>
      </c>
      <c r="CI22" s="562"/>
      <c r="CJ22" s="562"/>
      <c r="CK22" s="562"/>
      <c r="CL22" s="562"/>
      <c r="CM22" s="562"/>
      <c r="CN22" s="562"/>
      <c r="CO22" s="562"/>
      <c r="CP22" s="562"/>
      <c r="CQ22" s="562"/>
      <c r="CR22" s="562"/>
      <c r="CS22" s="562"/>
      <c r="CT22" s="562"/>
      <c r="CU22" s="562"/>
      <c r="CV22" s="562"/>
      <c r="CW22" s="562"/>
      <c r="CX22" s="562"/>
      <c r="CY22" s="562"/>
      <c r="CZ22" s="562"/>
      <c r="DA22" s="562"/>
      <c r="DB22" s="562"/>
      <c r="DC22" s="574"/>
      <c r="DD22" s="574"/>
    </row>
    <row r="23" spans="1:108" x14ac:dyDescent="0.25">
      <c r="A23" s="584" t="s">
        <v>57</v>
      </c>
      <c r="B23" s="671">
        <v>0</v>
      </c>
      <c r="C23" s="633"/>
      <c r="D23" s="634"/>
      <c r="E23" s="634"/>
      <c r="F23" s="634"/>
      <c r="G23" s="635"/>
      <c r="H23" s="635"/>
      <c r="I23" s="633"/>
      <c r="J23" s="630"/>
      <c r="K23" s="633"/>
      <c r="L23" s="630"/>
      <c r="M23" s="659">
        <v>0</v>
      </c>
      <c r="N23" s="633"/>
      <c r="O23" s="634"/>
      <c r="P23" s="630"/>
      <c r="Q23" s="673">
        <v>0</v>
      </c>
      <c r="R23" s="633"/>
      <c r="S23" s="634"/>
      <c r="T23" s="630"/>
      <c r="U23" s="641"/>
      <c r="V23" s="683"/>
      <c r="W23" s="633"/>
      <c r="X23" s="630"/>
      <c r="Y23" s="667"/>
      <c r="Z23" s="681"/>
      <c r="AA23" s="630"/>
      <c r="AB23" s="681"/>
      <c r="AC23" s="630"/>
      <c r="AD23" s="682"/>
      <c r="AE23" s="627"/>
      <c r="AF23" s="627"/>
      <c r="AG23" s="682"/>
      <c r="AH23" s="627"/>
      <c r="AI23" s="627"/>
      <c r="AJ23" s="689"/>
      <c r="AK23" s="676"/>
      <c r="AL23" s="672"/>
      <c r="AM23" s="690"/>
      <c r="AN23" s="646"/>
      <c r="AO23" s="689"/>
      <c r="AP23" s="693"/>
      <c r="AQ23" s="694"/>
      <c r="AR23" s="699" t="s">
        <v>151</v>
      </c>
      <c r="AS23" s="560"/>
      <c r="AT23" s="560"/>
      <c r="AU23" s="560"/>
      <c r="AV23" s="560"/>
      <c r="AW23" s="562"/>
      <c r="AX23" s="562"/>
      <c r="AY23" s="562"/>
      <c r="AZ23" s="562"/>
      <c r="BA23" s="562"/>
      <c r="BB23" s="562"/>
      <c r="BC23" s="562"/>
      <c r="BD23" s="562"/>
      <c r="BE23" s="562"/>
      <c r="BF23" s="562"/>
      <c r="BG23" s="562"/>
      <c r="BH23" s="562"/>
      <c r="BI23" s="562"/>
      <c r="BJ23" s="560"/>
      <c r="BK23" s="560"/>
      <c r="BL23" s="560"/>
      <c r="BM23" s="560"/>
      <c r="BN23" s="560"/>
      <c r="BO23" s="560"/>
      <c r="BP23" s="560"/>
      <c r="BQ23" s="560"/>
      <c r="BR23" s="560"/>
      <c r="BS23" s="560"/>
      <c r="BT23" s="704" t="s">
        <v>152</v>
      </c>
      <c r="BU23" s="704" t="s">
        <v>152</v>
      </c>
      <c r="BV23" s="704" t="s">
        <v>152</v>
      </c>
      <c r="BW23" s="704" t="s">
        <v>152</v>
      </c>
      <c r="BX23" s="704" t="s">
        <v>152</v>
      </c>
      <c r="BY23" s="704" t="s">
        <v>152</v>
      </c>
      <c r="BZ23" s="578"/>
      <c r="CA23" s="578"/>
      <c r="CB23" s="707">
        <v>0</v>
      </c>
      <c r="CC23" s="707">
        <v>0</v>
      </c>
      <c r="CD23" s="707">
        <v>0</v>
      </c>
      <c r="CE23" s="707">
        <v>0</v>
      </c>
      <c r="CF23" s="707">
        <v>0</v>
      </c>
      <c r="CG23" s="707" t="s">
        <v>152</v>
      </c>
      <c r="CH23" s="581"/>
      <c r="CI23" s="562"/>
      <c r="CJ23" s="562"/>
      <c r="CK23" s="562"/>
      <c r="CL23" s="562"/>
      <c r="CM23" s="562"/>
      <c r="CN23" s="562"/>
      <c r="CO23" s="562"/>
      <c r="CP23" s="562"/>
      <c r="CQ23" s="562"/>
      <c r="CR23" s="562"/>
      <c r="CS23" s="562"/>
      <c r="CT23" s="562"/>
      <c r="CU23" s="562"/>
      <c r="CV23" s="562"/>
      <c r="CW23" s="562"/>
      <c r="CX23" s="562"/>
      <c r="CY23" s="562"/>
      <c r="CZ23" s="562"/>
      <c r="DA23" s="562"/>
      <c r="DB23" s="562"/>
      <c r="DC23" s="574"/>
      <c r="DD23" s="574"/>
    </row>
    <row r="24" spans="1:108" x14ac:dyDescent="0.25">
      <c r="A24" s="584" t="s">
        <v>58</v>
      </c>
      <c r="B24" s="671">
        <v>0</v>
      </c>
      <c r="C24" s="633"/>
      <c r="D24" s="634"/>
      <c r="E24" s="634"/>
      <c r="F24" s="634"/>
      <c r="G24" s="635"/>
      <c r="H24" s="635"/>
      <c r="I24" s="633"/>
      <c r="J24" s="630"/>
      <c r="K24" s="633"/>
      <c r="L24" s="630"/>
      <c r="M24" s="659">
        <v>0</v>
      </c>
      <c r="N24" s="633"/>
      <c r="O24" s="634"/>
      <c r="P24" s="630"/>
      <c r="Q24" s="673">
        <v>0</v>
      </c>
      <c r="R24" s="633"/>
      <c r="S24" s="634"/>
      <c r="T24" s="630"/>
      <c r="U24" s="633"/>
      <c r="V24" s="667"/>
      <c r="W24" s="633"/>
      <c r="X24" s="630"/>
      <c r="Y24" s="667"/>
      <c r="Z24" s="681"/>
      <c r="AA24" s="630"/>
      <c r="AB24" s="681"/>
      <c r="AC24" s="630"/>
      <c r="AD24" s="682"/>
      <c r="AE24" s="627"/>
      <c r="AF24" s="627"/>
      <c r="AG24" s="682"/>
      <c r="AH24" s="627"/>
      <c r="AI24" s="627"/>
      <c r="AJ24" s="689"/>
      <c r="AK24" s="676"/>
      <c r="AL24" s="672"/>
      <c r="AM24" s="690"/>
      <c r="AN24" s="646"/>
      <c r="AO24" s="689"/>
      <c r="AP24" s="693"/>
      <c r="AQ24" s="694"/>
      <c r="AR24" s="699" t="s">
        <v>151</v>
      </c>
      <c r="AS24" s="560"/>
      <c r="AT24" s="560"/>
      <c r="AU24" s="560"/>
      <c r="AV24" s="560"/>
      <c r="AW24" s="562"/>
      <c r="AX24" s="562"/>
      <c r="AY24" s="562"/>
      <c r="AZ24" s="562"/>
      <c r="BA24" s="562"/>
      <c r="BB24" s="562"/>
      <c r="BC24" s="562"/>
      <c r="BD24" s="562"/>
      <c r="BE24" s="562"/>
      <c r="BF24" s="562"/>
      <c r="BG24" s="562"/>
      <c r="BH24" s="562"/>
      <c r="BI24" s="562"/>
      <c r="BJ24" s="560"/>
      <c r="BK24" s="560"/>
      <c r="BL24" s="560"/>
      <c r="BM24" s="560"/>
      <c r="BN24" s="560"/>
      <c r="BO24" s="560"/>
      <c r="BP24" s="560"/>
      <c r="BQ24" s="560"/>
      <c r="BR24" s="560"/>
      <c r="BS24" s="560"/>
      <c r="BT24" s="704" t="s">
        <v>152</v>
      </c>
      <c r="BU24" s="704" t="s">
        <v>152</v>
      </c>
      <c r="BV24" s="704" t="s">
        <v>152</v>
      </c>
      <c r="BW24" s="704" t="s">
        <v>152</v>
      </c>
      <c r="BX24" s="704" t="s">
        <v>152</v>
      </c>
      <c r="BY24" s="704" t="s">
        <v>152</v>
      </c>
      <c r="BZ24" s="582" t="s">
        <v>152</v>
      </c>
      <c r="CA24" s="578"/>
      <c r="CB24" s="707">
        <v>0</v>
      </c>
      <c r="CC24" s="707">
        <v>0</v>
      </c>
      <c r="CD24" s="707">
        <v>0</v>
      </c>
      <c r="CE24" s="707">
        <v>0</v>
      </c>
      <c r="CF24" s="707">
        <v>0</v>
      </c>
      <c r="CG24" s="707" t="s">
        <v>152</v>
      </c>
      <c r="CH24" s="707">
        <v>0</v>
      </c>
      <c r="CI24" s="562"/>
      <c r="CJ24" s="562"/>
      <c r="CK24" s="562"/>
      <c r="CL24" s="562"/>
      <c r="CM24" s="562"/>
      <c r="CN24" s="562"/>
      <c r="CO24" s="562"/>
      <c r="CP24" s="562"/>
      <c r="CQ24" s="562"/>
      <c r="CR24" s="562"/>
      <c r="CS24" s="562"/>
      <c r="CT24" s="562"/>
      <c r="CU24" s="562"/>
      <c r="CV24" s="562"/>
      <c r="CW24" s="562"/>
      <c r="CX24" s="562"/>
      <c r="CY24" s="562"/>
      <c r="CZ24" s="562"/>
      <c r="DA24" s="562"/>
      <c r="DB24" s="562"/>
      <c r="DC24" s="574"/>
      <c r="DD24" s="574"/>
    </row>
    <row r="25" spans="1:108" x14ac:dyDescent="0.25">
      <c r="A25" s="584" t="s">
        <v>59</v>
      </c>
      <c r="B25" s="671">
        <v>0</v>
      </c>
      <c r="C25" s="633"/>
      <c r="D25" s="634"/>
      <c r="E25" s="634"/>
      <c r="F25" s="634"/>
      <c r="G25" s="635"/>
      <c r="H25" s="635"/>
      <c r="I25" s="633"/>
      <c r="J25" s="630"/>
      <c r="K25" s="633"/>
      <c r="L25" s="630"/>
      <c r="M25" s="659">
        <v>0</v>
      </c>
      <c r="N25" s="633"/>
      <c r="O25" s="634"/>
      <c r="P25" s="630"/>
      <c r="Q25" s="673">
        <v>0</v>
      </c>
      <c r="R25" s="633"/>
      <c r="S25" s="634"/>
      <c r="T25" s="630"/>
      <c r="U25" s="633"/>
      <c r="V25" s="667"/>
      <c r="W25" s="633"/>
      <c r="X25" s="630"/>
      <c r="Y25" s="667"/>
      <c r="Z25" s="681"/>
      <c r="AA25" s="630"/>
      <c r="AB25" s="681"/>
      <c r="AC25" s="630"/>
      <c r="AD25" s="682"/>
      <c r="AE25" s="627"/>
      <c r="AF25" s="627"/>
      <c r="AG25" s="682"/>
      <c r="AH25" s="627"/>
      <c r="AI25" s="627"/>
      <c r="AJ25" s="689"/>
      <c r="AK25" s="676"/>
      <c r="AL25" s="672"/>
      <c r="AM25" s="690"/>
      <c r="AN25" s="646"/>
      <c r="AO25" s="689"/>
      <c r="AP25" s="693"/>
      <c r="AQ25" s="694"/>
      <c r="AR25" s="699" t="s">
        <v>151</v>
      </c>
      <c r="AS25" s="560"/>
      <c r="AT25" s="560"/>
      <c r="AU25" s="560"/>
      <c r="AV25" s="560"/>
      <c r="AW25" s="562"/>
      <c r="AX25" s="562"/>
      <c r="AY25" s="562"/>
      <c r="AZ25" s="562"/>
      <c r="BA25" s="562"/>
      <c r="BB25" s="562"/>
      <c r="BC25" s="562"/>
      <c r="BD25" s="562"/>
      <c r="BE25" s="562"/>
      <c r="BF25" s="562"/>
      <c r="BG25" s="562"/>
      <c r="BH25" s="562"/>
      <c r="BI25" s="562"/>
      <c r="BJ25" s="560"/>
      <c r="BK25" s="560"/>
      <c r="BL25" s="560"/>
      <c r="BM25" s="560"/>
      <c r="BN25" s="560"/>
      <c r="BO25" s="560"/>
      <c r="BP25" s="560"/>
      <c r="BQ25" s="560"/>
      <c r="BR25" s="560"/>
      <c r="BS25" s="560"/>
      <c r="BT25" s="704" t="s">
        <v>152</v>
      </c>
      <c r="BU25" s="704" t="s">
        <v>152</v>
      </c>
      <c r="BV25" s="704" t="s">
        <v>152</v>
      </c>
      <c r="BW25" s="704" t="s">
        <v>152</v>
      </c>
      <c r="BX25" s="704" t="s">
        <v>152</v>
      </c>
      <c r="BY25" s="704" t="s">
        <v>152</v>
      </c>
      <c r="BZ25" s="582" t="s">
        <v>152</v>
      </c>
      <c r="CA25" s="578"/>
      <c r="CB25" s="707">
        <v>0</v>
      </c>
      <c r="CC25" s="707">
        <v>0</v>
      </c>
      <c r="CD25" s="707">
        <v>0</v>
      </c>
      <c r="CE25" s="707">
        <v>0</v>
      </c>
      <c r="CF25" s="707">
        <v>0</v>
      </c>
      <c r="CG25" s="707" t="s">
        <v>152</v>
      </c>
      <c r="CH25" s="707">
        <v>0</v>
      </c>
      <c r="CI25" s="562"/>
      <c r="CJ25" s="562"/>
      <c r="CK25" s="562"/>
      <c r="CL25" s="562"/>
      <c r="CM25" s="562"/>
      <c r="CN25" s="562"/>
      <c r="CO25" s="562"/>
      <c r="CP25" s="562"/>
      <c r="CQ25" s="562"/>
      <c r="CR25" s="562"/>
      <c r="CS25" s="562"/>
      <c r="CT25" s="562"/>
      <c r="CU25" s="562"/>
      <c r="CV25" s="562"/>
      <c r="CW25" s="562"/>
      <c r="CX25" s="562"/>
      <c r="CY25" s="562"/>
      <c r="CZ25" s="562"/>
      <c r="DA25" s="562"/>
      <c r="DB25" s="562"/>
      <c r="DC25" s="574"/>
      <c r="DD25" s="574"/>
    </row>
    <row r="26" spans="1:108" ht="54" x14ac:dyDescent="0.25">
      <c r="A26" s="604" t="s">
        <v>60</v>
      </c>
      <c r="B26" s="671">
        <v>0</v>
      </c>
      <c r="C26" s="633"/>
      <c r="D26" s="634"/>
      <c r="E26" s="634"/>
      <c r="F26" s="634"/>
      <c r="G26" s="635"/>
      <c r="H26" s="635"/>
      <c r="I26" s="633"/>
      <c r="J26" s="630"/>
      <c r="K26" s="633"/>
      <c r="L26" s="630"/>
      <c r="M26" s="659">
        <v>0</v>
      </c>
      <c r="N26" s="633"/>
      <c r="O26" s="634"/>
      <c r="P26" s="630"/>
      <c r="Q26" s="673">
        <v>0</v>
      </c>
      <c r="R26" s="633"/>
      <c r="S26" s="634"/>
      <c r="T26" s="630"/>
      <c r="U26" s="633"/>
      <c r="V26" s="667"/>
      <c r="W26" s="633"/>
      <c r="X26" s="630"/>
      <c r="Y26" s="667"/>
      <c r="Z26" s="681"/>
      <c r="AA26" s="630"/>
      <c r="AB26" s="681"/>
      <c r="AC26" s="630"/>
      <c r="AD26" s="682"/>
      <c r="AE26" s="627"/>
      <c r="AF26" s="627"/>
      <c r="AG26" s="682"/>
      <c r="AH26" s="627"/>
      <c r="AI26" s="627"/>
      <c r="AJ26" s="689"/>
      <c r="AK26" s="676"/>
      <c r="AL26" s="672"/>
      <c r="AM26" s="690"/>
      <c r="AN26" s="646"/>
      <c r="AO26" s="689"/>
      <c r="AP26" s="693"/>
      <c r="AQ26" s="694"/>
      <c r="AR26" s="699" t="s">
        <v>151</v>
      </c>
      <c r="AS26" s="560"/>
      <c r="AT26" s="560"/>
      <c r="AU26" s="560"/>
      <c r="AV26" s="560"/>
      <c r="AW26" s="562"/>
      <c r="AX26" s="562"/>
      <c r="AY26" s="562"/>
      <c r="AZ26" s="562"/>
      <c r="BA26" s="562"/>
      <c r="BB26" s="562"/>
      <c r="BC26" s="562"/>
      <c r="BD26" s="562"/>
      <c r="BE26" s="562"/>
      <c r="BF26" s="562"/>
      <c r="BG26" s="562"/>
      <c r="BH26" s="562"/>
      <c r="BI26" s="562"/>
      <c r="BJ26" s="560"/>
      <c r="BK26" s="560"/>
      <c r="BL26" s="560"/>
      <c r="BM26" s="560"/>
      <c r="BN26" s="560"/>
      <c r="BO26" s="560"/>
      <c r="BP26" s="560"/>
      <c r="BQ26" s="560"/>
      <c r="BR26" s="560"/>
      <c r="BS26" s="560"/>
      <c r="BT26" s="704" t="s">
        <v>152</v>
      </c>
      <c r="BU26" s="704" t="s">
        <v>152</v>
      </c>
      <c r="BV26" s="704" t="s">
        <v>152</v>
      </c>
      <c r="BW26" s="704" t="s">
        <v>152</v>
      </c>
      <c r="BX26" s="704" t="s">
        <v>152</v>
      </c>
      <c r="BY26" s="704" t="s">
        <v>152</v>
      </c>
      <c r="BZ26" s="582" t="s">
        <v>152</v>
      </c>
      <c r="CA26" s="578"/>
      <c r="CB26" s="707">
        <v>0</v>
      </c>
      <c r="CC26" s="707">
        <v>0</v>
      </c>
      <c r="CD26" s="707">
        <v>0</v>
      </c>
      <c r="CE26" s="707">
        <v>0</v>
      </c>
      <c r="CF26" s="707">
        <v>0</v>
      </c>
      <c r="CG26" s="707" t="s">
        <v>152</v>
      </c>
      <c r="CH26" s="707">
        <v>0</v>
      </c>
      <c r="CI26" s="562"/>
      <c r="CJ26" s="562"/>
      <c r="CK26" s="562"/>
      <c r="CL26" s="562"/>
      <c r="CM26" s="562"/>
      <c r="CN26" s="562"/>
      <c r="CO26" s="562"/>
      <c r="CP26" s="562"/>
      <c r="CQ26" s="562"/>
      <c r="CR26" s="562"/>
      <c r="CS26" s="562"/>
      <c r="CT26" s="562"/>
      <c r="CU26" s="562"/>
      <c r="CV26" s="562"/>
      <c r="CW26" s="562"/>
      <c r="CX26" s="562"/>
      <c r="CY26" s="562"/>
      <c r="CZ26" s="562"/>
      <c r="DA26" s="562"/>
      <c r="DB26" s="562"/>
      <c r="DC26" s="574"/>
      <c r="DD26" s="574"/>
    </row>
    <row r="27" spans="1:108" x14ac:dyDescent="0.25">
      <c r="A27" s="584" t="s">
        <v>61</v>
      </c>
      <c r="B27" s="671">
        <v>0</v>
      </c>
      <c r="C27" s="633"/>
      <c r="D27" s="634"/>
      <c r="E27" s="634"/>
      <c r="F27" s="634"/>
      <c r="G27" s="635"/>
      <c r="H27" s="635"/>
      <c r="I27" s="633"/>
      <c r="J27" s="630"/>
      <c r="K27" s="633"/>
      <c r="L27" s="630"/>
      <c r="M27" s="659">
        <v>0</v>
      </c>
      <c r="N27" s="633"/>
      <c r="O27" s="634"/>
      <c r="P27" s="630"/>
      <c r="Q27" s="673">
        <v>0</v>
      </c>
      <c r="R27" s="633"/>
      <c r="S27" s="634"/>
      <c r="T27" s="630"/>
      <c r="U27" s="633"/>
      <c r="V27" s="667"/>
      <c r="W27" s="633"/>
      <c r="X27" s="630"/>
      <c r="Y27" s="667"/>
      <c r="Z27" s="681"/>
      <c r="AA27" s="630"/>
      <c r="AB27" s="681"/>
      <c r="AC27" s="630"/>
      <c r="AD27" s="682"/>
      <c r="AE27" s="627"/>
      <c r="AF27" s="627"/>
      <c r="AG27" s="682"/>
      <c r="AH27" s="627"/>
      <c r="AI27" s="627"/>
      <c r="AJ27" s="689"/>
      <c r="AK27" s="676"/>
      <c r="AL27" s="672"/>
      <c r="AM27" s="690"/>
      <c r="AN27" s="646"/>
      <c r="AO27" s="689"/>
      <c r="AP27" s="693"/>
      <c r="AQ27" s="694"/>
      <c r="AR27" s="699" t="s">
        <v>151</v>
      </c>
      <c r="AS27" s="560"/>
      <c r="AT27" s="560"/>
      <c r="AU27" s="560"/>
      <c r="AV27" s="560"/>
      <c r="AW27" s="562"/>
      <c r="AX27" s="562"/>
      <c r="AY27" s="562"/>
      <c r="AZ27" s="562"/>
      <c r="BA27" s="562"/>
      <c r="BB27" s="562"/>
      <c r="BC27" s="562"/>
      <c r="BD27" s="562"/>
      <c r="BE27" s="562"/>
      <c r="BF27" s="562"/>
      <c r="BG27" s="562"/>
      <c r="BH27" s="562"/>
      <c r="BI27" s="562"/>
      <c r="BJ27" s="560"/>
      <c r="BK27" s="560"/>
      <c r="BL27" s="560"/>
      <c r="BM27" s="560"/>
      <c r="BN27" s="560"/>
      <c r="BO27" s="560"/>
      <c r="BP27" s="560"/>
      <c r="BQ27" s="560"/>
      <c r="BR27" s="560"/>
      <c r="BS27" s="560"/>
      <c r="BT27" s="704" t="s">
        <v>152</v>
      </c>
      <c r="BU27" s="704" t="s">
        <v>152</v>
      </c>
      <c r="BV27" s="704" t="s">
        <v>152</v>
      </c>
      <c r="BW27" s="704" t="s">
        <v>152</v>
      </c>
      <c r="BX27" s="704" t="s">
        <v>152</v>
      </c>
      <c r="BY27" s="704" t="s">
        <v>152</v>
      </c>
      <c r="BZ27" s="582" t="s">
        <v>152</v>
      </c>
      <c r="CA27" s="578"/>
      <c r="CB27" s="707">
        <v>0</v>
      </c>
      <c r="CC27" s="707">
        <v>0</v>
      </c>
      <c r="CD27" s="707">
        <v>0</v>
      </c>
      <c r="CE27" s="707">
        <v>0</v>
      </c>
      <c r="CF27" s="707">
        <v>0</v>
      </c>
      <c r="CG27" s="707" t="s">
        <v>152</v>
      </c>
      <c r="CH27" s="707">
        <v>0</v>
      </c>
      <c r="CI27" s="562"/>
      <c r="CJ27" s="562"/>
      <c r="CK27" s="562"/>
      <c r="CL27" s="562"/>
      <c r="CM27" s="562"/>
      <c r="CN27" s="562"/>
      <c r="CO27" s="562"/>
      <c r="CP27" s="562"/>
      <c r="CQ27" s="562"/>
      <c r="CR27" s="562"/>
      <c r="CS27" s="562"/>
      <c r="CT27" s="562"/>
      <c r="CU27" s="562"/>
      <c r="CV27" s="562"/>
      <c r="CW27" s="562"/>
      <c r="CX27" s="562"/>
      <c r="CY27" s="562"/>
      <c r="CZ27" s="562"/>
      <c r="DA27" s="562"/>
      <c r="DB27" s="562"/>
      <c r="DC27" s="574"/>
      <c r="DD27" s="574"/>
    </row>
    <row r="28" spans="1:108" x14ac:dyDescent="0.25">
      <c r="A28" s="584" t="s">
        <v>62</v>
      </c>
      <c r="B28" s="671">
        <v>0</v>
      </c>
      <c r="C28" s="641"/>
      <c r="D28" s="642"/>
      <c r="E28" s="642"/>
      <c r="F28" s="642"/>
      <c r="G28" s="635"/>
      <c r="H28" s="635"/>
      <c r="I28" s="641"/>
      <c r="J28" s="630"/>
      <c r="K28" s="633"/>
      <c r="L28" s="630"/>
      <c r="M28" s="684"/>
      <c r="N28" s="641"/>
      <c r="O28" s="642"/>
      <c r="P28" s="643"/>
      <c r="Q28" s="673">
        <v>0</v>
      </c>
      <c r="R28" s="633"/>
      <c r="S28" s="634"/>
      <c r="T28" s="630"/>
      <c r="U28" s="633"/>
      <c r="V28" s="667"/>
      <c r="W28" s="641"/>
      <c r="X28" s="630"/>
      <c r="Y28" s="667"/>
      <c r="Z28" s="684"/>
      <c r="AA28" s="630"/>
      <c r="AB28" s="684"/>
      <c r="AC28" s="630"/>
      <c r="AD28" s="682"/>
      <c r="AE28" s="627"/>
      <c r="AF28" s="627"/>
      <c r="AG28" s="682"/>
      <c r="AH28" s="627"/>
      <c r="AI28" s="627"/>
      <c r="AJ28" s="689"/>
      <c r="AK28" s="676"/>
      <c r="AL28" s="672"/>
      <c r="AM28" s="690"/>
      <c r="AN28" s="646"/>
      <c r="AO28" s="689"/>
      <c r="AP28" s="684"/>
      <c r="AQ28" s="643"/>
      <c r="AR28" s="699" t="s">
        <v>151</v>
      </c>
      <c r="AS28" s="560"/>
      <c r="AT28" s="560"/>
      <c r="AU28" s="560"/>
      <c r="AV28" s="560"/>
      <c r="AW28" s="562"/>
      <c r="AX28" s="562"/>
      <c r="AY28" s="562"/>
      <c r="AZ28" s="562"/>
      <c r="BA28" s="562"/>
      <c r="BB28" s="562"/>
      <c r="BC28" s="562"/>
      <c r="BD28" s="562"/>
      <c r="BE28" s="562"/>
      <c r="BF28" s="562"/>
      <c r="BG28" s="562"/>
      <c r="BH28" s="562"/>
      <c r="BI28" s="562"/>
      <c r="BJ28" s="560"/>
      <c r="BK28" s="560"/>
      <c r="BL28" s="560"/>
      <c r="BM28" s="560"/>
      <c r="BN28" s="560"/>
      <c r="BO28" s="560"/>
      <c r="BP28" s="560"/>
      <c r="BQ28" s="560"/>
      <c r="BR28" s="560"/>
      <c r="BS28" s="560"/>
      <c r="BT28" s="704" t="s">
        <v>152</v>
      </c>
      <c r="BU28" s="704" t="s">
        <v>152</v>
      </c>
      <c r="BV28" s="704" t="s">
        <v>152</v>
      </c>
      <c r="BW28" s="704" t="s">
        <v>152</v>
      </c>
      <c r="BX28" s="704" t="s">
        <v>152</v>
      </c>
      <c r="BY28" s="704" t="s">
        <v>152</v>
      </c>
      <c r="BZ28" s="582" t="s">
        <v>152</v>
      </c>
      <c r="CA28" s="578"/>
      <c r="CB28" s="707">
        <v>0</v>
      </c>
      <c r="CC28" s="707">
        <v>0</v>
      </c>
      <c r="CD28" s="707">
        <v>0</v>
      </c>
      <c r="CE28" s="707">
        <v>0</v>
      </c>
      <c r="CF28" s="707">
        <v>0</v>
      </c>
      <c r="CG28" s="707" t="s">
        <v>152</v>
      </c>
      <c r="CH28" s="707">
        <v>0</v>
      </c>
      <c r="CI28" s="562"/>
      <c r="CJ28" s="562"/>
      <c r="CK28" s="562"/>
      <c r="CL28" s="562"/>
      <c r="CM28" s="562"/>
      <c r="CN28" s="562"/>
      <c r="CO28" s="562"/>
      <c r="CP28" s="562"/>
      <c r="CQ28" s="562"/>
      <c r="CR28" s="562"/>
      <c r="CS28" s="562"/>
      <c r="CT28" s="562"/>
      <c r="CU28" s="562"/>
      <c r="CV28" s="562"/>
      <c r="CW28" s="562"/>
      <c r="CX28" s="562"/>
      <c r="CY28" s="562"/>
      <c r="CZ28" s="562"/>
      <c r="DA28" s="562"/>
      <c r="DB28" s="562"/>
      <c r="DC28" s="574"/>
      <c r="DD28" s="574"/>
    </row>
    <row r="29" spans="1:108" x14ac:dyDescent="0.25">
      <c r="A29" s="584" t="s">
        <v>63</v>
      </c>
      <c r="B29" s="671">
        <v>0</v>
      </c>
      <c r="C29" s="633"/>
      <c r="D29" s="634"/>
      <c r="E29" s="634"/>
      <c r="F29" s="634"/>
      <c r="G29" s="635"/>
      <c r="H29" s="635"/>
      <c r="I29" s="633"/>
      <c r="J29" s="630"/>
      <c r="K29" s="633"/>
      <c r="L29" s="630"/>
      <c r="M29" s="659">
        <v>0</v>
      </c>
      <c r="N29" s="633"/>
      <c r="O29" s="634"/>
      <c r="P29" s="630"/>
      <c r="Q29" s="673">
        <v>0</v>
      </c>
      <c r="R29" s="633"/>
      <c r="S29" s="634"/>
      <c r="T29" s="630"/>
      <c r="U29" s="633"/>
      <c r="V29" s="667"/>
      <c r="W29" s="633"/>
      <c r="X29" s="630"/>
      <c r="Y29" s="667"/>
      <c r="Z29" s="681"/>
      <c r="AA29" s="630"/>
      <c r="AB29" s="681"/>
      <c r="AC29" s="630"/>
      <c r="AD29" s="682"/>
      <c r="AE29" s="627"/>
      <c r="AF29" s="627"/>
      <c r="AG29" s="682"/>
      <c r="AH29" s="627"/>
      <c r="AI29" s="627"/>
      <c r="AJ29" s="689"/>
      <c r="AK29" s="676"/>
      <c r="AL29" s="672"/>
      <c r="AM29" s="690"/>
      <c r="AN29" s="646"/>
      <c r="AO29" s="689"/>
      <c r="AP29" s="693"/>
      <c r="AQ29" s="694"/>
      <c r="AR29" s="699" t="s">
        <v>151</v>
      </c>
      <c r="AS29" s="560"/>
      <c r="AT29" s="560"/>
      <c r="AU29" s="560"/>
      <c r="AV29" s="560"/>
      <c r="AW29" s="562"/>
      <c r="AX29" s="562"/>
      <c r="AY29" s="562"/>
      <c r="AZ29" s="562"/>
      <c r="BA29" s="562"/>
      <c r="BB29" s="562"/>
      <c r="BC29" s="562"/>
      <c r="BD29" s="562"/>
      <c r="BE29" s="562"/>
      <c r="BF29" s="562"/>
      <c r="BG29" s="562"/>
      <c r="BH29" s="562"/>
      <c r="BI29" s="562"/>
      <c r="BJ29" s="560"/>
      <c r="BK29" s="560"/>
      <c r="BL29" s="560"/>
      <c r="BM29" s="560"/>
      <c r="BN29" s="560"/>
      <c r="BO29" s="560"/>
      <c r="BP29" s="560"/>
      <c r="BQ29" s="560"/>
      <c r="BR29" s="560"/>
      <c r="BS29" s="560"/>
      <c r="BT29" s="704" t="s">
        <v>152</v>
      </c>
      <c r="BU29" s="704" t="s">
        <v>152</v>
      </c>
      <c r="BV29" s="704" t="s">
        <v>152</v>
      </c>
      <c r="BW29" s="704" t="s">
        <v>152</v>
      </c>
      <c r="BX29" s="704" t="s">
        <v>152</v>
      </c>
      <c r="BY29" s="704" t="s">
        <v>152</v>
      </c>
      <c r="BZ29" s="582" t="s">
        <v>152</v>
      </c>
      <c r="CA29" s="578"/>
      <c r="CB29" s="707">
        <v>0</v>
      </c>
      <c r="CC29" s="707">
        <v>0</v>
      </c>
      <c r="CD29" s="707">
        <v>0</v>
      </c>
      <c r="CE29" s="707">
        <v>0</v>
      </c>
      <c r="CF29" s="707">
        <v>0</v>
      </c>
      <c r="CG29" s="707" t="s">
        <v>152</v>
      </c>
      <c r="CH29" s="707">
        <v>0</v>
      </c>
      <c r="CI29" s="562"/>
      <c r="CJ29" s="562"/>
      <c r="CK29" s="562"/>
      <c r="CL29" s="562"/>
      <c r="CM29" s="562"/>
      <c r="CN29" s="562"/>
      <c r="CO29" s="562"/>
      <c r="CP29" s="562"/>
      <c r="CQ29" s="562"/>
      <c r="CR29" s="562"/>
      <c r="CS29" s="562"/>
      <c r="CT29" s="562"/>
      <c r="CU29" s="562"/>
      <c r="CV29" s="562"/>
      <c r="CW29" s="562"/>
      <c r="CX29" s="562"/>
      <c r="CY29" s="562"/>
      <c r="CZ29" s="562"/>
      <c r="DA29" s="562"/>
      <c r="DB29" s="562"/>
      <c r="DC29" s="574"/>
      <c r="DD29" s="574"/>
    </row>
    <row r="30" spans="1:108" x14ac:dyDescent="0.25">
      <c r="A30" s="584" t="s">
        <v>64</v>
      </c>
      <c r="B30" s="671">
        <v>0</v>
      </c>
      <c r="C30" s="633"/>
      <c r="D30" s="634"/>
      <c r="E30" s="634"/>
      <c r="F30" s="634"/>
      <c r="G30" s="635"/>
      <c r="H30" s="635"/>
      <c r="I30" s="633"/>
      <c r="J30" s="630"/>
      <c r="K30" s="633"/>
      <c r="L30" s="630"/>
      <c r="M30" s="659">
        <v>0</v>
      </c>
      <c r="N30" s="633"/>
      <c r="O30" s="634"/>
      <c r="P30" s="630"/>
      <c r="Q30" s="673">
        <v>0</v>
      </c>
      <c r="R30" s="633"/>
      <c r="S30" s="634"/>
      <c r="T30" s="630"/>
      <c r="U30" s="633"/>
      <c r="V30" s="667"/>
      <c r="W30" s="633"/>
      <c r="X30" s="630"/>
      <c r="Y30" s="667"/>
      <c r="Z30" s="681"/>
      <c r="AA30" s="630"/>
      <c r="AB30" s="681"/>
      <c r="AC30" s="630"/>
      <c r="AD30" s="682"/>
      <c r="AE30" s="627"/>
      <c r="AF30" s="627"/>
      <c r="AG30" s="682"/>
      <c r="AH30" s="627"/>
      <c r="AI30" s="627"/>
      <c r="AJ30" s="689"/>
      <c r="AK30" s="676"/>
      <c r="AL30" s="672"/>
      <c r="AM30" s="690"/>
      <c r="AN30" s="646"/>
      <c r="AO30" s="689"/>
      <c r="AP30" s="693"/>
      <c r="AQ30" s="694"/>
      <c r="AR30" s="699" t="s">
        <v>151</v>
      </c>
      <c r="AS30" s="560"/>
      <c r="AT30" s="560"/>
      <c r="AU30" s="560"/>
      <c r="AV30" s="560"/>
      <c r="AW30" s="562"/>
      <c r="AX30" s="562"/>
      <c r="AY30" s="562"/>
      <c r="AZ30" s="562"/>
      <c r="BA30" s="562"/>
      <c r="BB30" s="562"/>
      <c r="BC30" s="562"/>
      <c r="BD30" s="562"/>
      <c r="BE30" s="562"/>
      <c r="BF30" s="562"/>
      <c r="BG30" s="562"/>
      <c r="BH30" s="562"/>
      <c r="BI30" s="562"/>
      <c r="BJ30" s="560"/>
      <c r="BK30" s="560"/>
      <c r="BL30" s="560"/>
      <c r="BM30" s="560"/>
      <c r="BN30" s="560"/>
      <c r="BO30" s="560"/>
      <c r="BP30" s="560"/>
      <c r="BQ30" s="560"/>
      <c r="BR30" s="560"/>
      <c r="BS30" s="560"/>
      <c r="BT30" s="704" t="s">
        <v>152</v>
      </c>
      <c r="BU30" s="704" t="s">
        <v>152</v>
      </c>
      <c r="BV30" s="704" t="s">
        <v>152</v>
      </c>
      <c r="BW30" s="704" t="s">
        <v>152</v>
      </c>
      <c r="BX30" s="704" t="s">
        <v>152</v>
      </c>
      <c r="BY30" s="704" t="s">
        <v>152</v>
      </c>
      <c r="BZ30" s="582" t="s">
        <v>152</v>
      </c>
      <c r="CA30" s="578"/>
      <c r="CB30" s="707">
        <v>0</v>
      </c>
      <c r="CC30" s="707">
        <v>0</v>
      </c>
      <c r="CD30" s="707">
        <v>0</v>
      </c>
      <c r="CE30" s="707">
        <v>0</v>
      </c>
      <c r="CF30" s="707">
        <v>0</v>
      </c>
      <c r="CG30" s="707" t="s">
        <v>152</v>
      </c>
      <c r="CH30" s="707">
        <v>0</v>
      </c>
      <c r="CI30" s="562"/>
      <c r="CJ30" s="562"/>
      <c r="CK30" s="562"/>
      <c r="CL30" s="562"/>
      <c r="CM30" s="562"/>
      <c r="CN30" s="562"/>
      <c r="CO30" s="562"/>
      <c r="CP30" s="562"/>
      <c r="CQ30" s="562"/>
      <c r="CR30" s="562"/>
      <c r="CS30" s="562"/>
      <c r="CT30" s="562"/>
      <c r="CU30" s="562"/>
      <c r="CV30" s="562"/>
      <c r="CW30" s="562"/>
      <c r="CX30" s="562"/>
      <c r="CY30" s="562"/>
      <c r="CZ30" s="562"/>
      <c r="DA30" s="562"/>
      <c r="DB30" s="562"/>
      <c r="DC30" s="574"/>
      <c r="DD30" s="574"/>
    </row>
    <row r="31" spans="1:108" x14ac:dyDescent="0.25">
      <c r="A31" s="584" t="s">
        <v>65</v>
      </c>
      <c r="B31" s="671">
        <v>0</v>
      </c>
      <c r="C31" s="633"/>
      <c r="D31" s="634"/>
      <c r="E31" s="634"/>
      <c r="F31" s="634"/>
      <c r="G31" s="635"/>
      <c r="H31" s="635"/>
      <c r="I31" s="633"/>
      <c r="J31" s="630"/>
      <c r="K31" s="633"/>
      <c r="L31" s="630"/>
      <c r="M31" s="659">
        <v>0</v>
      </c>
      <c r="N31" s="633"/>
      <c r="O31" s="634"/>
      <c r="P31" s="630"/>
      <c r="Q31" s="673">
        <v>0</v>
      </c>
      <c r="R31" s="633"/>
      <c r="S31" s="634"/>
      <c r="T31" s="630"/>
      <c r="U31" s="633"/>
      <c r="V31" s="667"/>
      <c r="W31" s="633"/>
      <c r="X31" s="630"/>
      <c r="Y31" s="667"/>
      <c r="Z31" s="681"/>
      <c r="AA31" s="630"/>
      <c r="AB31" s="681"/>
      <c r="AC31" s="630"/>
      <c r="AD31" s="682"/>
      <c r="AE31" s="627"/>
      <c r="AF31" s="627"/>
      <c r="AG31" s="682"/>
      <c r="AH31" s="627"/>
      <c r="AI31" s="627"/>
      <c r="AJ31" s="689"/>
      <c r="AK31" s="676"/>
      <c r="AL31" s="672"/>
      <c r="AM31" s="690"/>
      <c r="AN31" s="646"/>
      <c r="AO31" s="689"/>
      <c r="AP31" s="693"/>
      <c r="AQ31" s="694"/>
      <c r="AR31" s="699" t="s">
        <v>151</v>
      </c>
      <c r="AS31" s="560"/>
      <c r="AT31" s="560"/>
      <c r="AU31" s="560"/>
      <c r="AV31" s="560"/>
      <c r="AW31" s="562"/>
      <c r="AX31" s="562"/>
      <c r="AY31" s="562"/>
      <c r="AZ31" s="562"/>
      <c r="BA31" s="562"/>
      <c r="BB31" s="562"/>
      <c r="BC31" s="562"/>
      <c r="BD31" s="562"/>
      <c r="BE31" s="562"/>
      <c r="BF31" s="562"/>
      <c r="BG31" s="562"/>
      <c r="BH31" s="562"/>
      <c r="BI31" s="562"/>
      <c r="BJ31" s="560"/>
      <c r="BK31" s="560"/>
      <c r="BL31" s="560"/>
      <c r="BM31" s="560"/>
      <c r="BN31" s="560"/>
      <c r="BO31" s="560"/>
      <c r="BP31" s="560"/>
      <c r="BQ31" s="560"/>
      <c r="BR31" s="560"/>
      <c r="BS31" s="560"/>
      <c r="BT31" s="704" t="s">
        <v>152</v>
      </c>
      <c r="BU31" s="704" t="s">
        <v>152</v>
      </c>
      <c r="BV31" s="704" t="s">
        <v>152</v>
      </c>
      <c r="BW31" s="704" t="s">
        <v>152</v>
      </c>
      <c r="BX31" s="704" t="s">
        <v>152</v>
      </c>
      <c r="BY31" s="704" t="s">
        <v>152</v>
      </c>
      <c r="BZ31" s="582" t="s">
        <v>152</v>
      </c>
      <c r="CA31" s="578"/>
      <c r="CB31" s="707">
        <v>0</v>
      </c>
      <c r="CC31" s="707">
        <v>0</v>
      </c>
      <c r="CD31" s="707">
        <v>0</v>
      </c>
      <c r="CE31" s="707">
        <v>0</v>
      </c>
      <c r="CF31" s="707">
        <v>0</v>
      </c>
      <c r="CG31" s="707" t="s">
        <v>152</v>
      </c>
      <c r="CH31" s="707">
        <v>0</v>
      </c>
      <c r="CI31" s="562"/>
      <c r="CJ31" s="562"/>
      <c r="CK31" s="562"/>
      <c r="CL31" s="562"/>
      <c r="CM31" s="562"/>
      <c r="CN31" s="562"/>
      <c r="CO31" s="562"/>
      <c r="CP31" s="562"/>
      <c r="CQ31" s="562"/>
      <c r="CR31" s="562"/>
      <c r="CS31" s="562"/>
      <c r="CT31" s="562"/>
      <c r="CU31" s="562"/>
      <c r="CV31" s="562"/>
      <c r="CW31" s="562"/>
      <c r="CX31" s="562"/>
      <c r="CY31" s="562"/>
      <c r="CZ31" s="562"/>
      <c r="DA31" s="562"/>
      <c r="DB31" s="562"/>
      <c r="DC31" s="574"/>
      <c r="DD31" s="574"/>
    </row>
    <row r="32" spans="1:108" x14ac:dyDescent="0.25">
      <c r="A32" s="584" t="s">
        <v>66</v>
      </c>
      <c r="B32" s="671">
        <v>0</v>
      </c>
      <c r="C32" s="633"/>
      <c r="D32" s="634"/>
      <c r="E32" s="634"/>
      <c r="F32" s="634"/>
      <c r="G32" s="635"/>
      <c r="H32" s="635"/>
      <c r="I32" s="633"/>
      <c r="J32" s="630"/>
      <c r="K32" s="633"/>
      <c r="L32" s="630"/>
      <c r="M32" s="659">
        <v>0</v>
      </c>
      <c r="N32" s="633"/>
      <c r="O32" s="634"/>
      <c r="P32" s="630"/>
      <c r="Q32" s="673">
        <v>0</v>
      </c>
      <c r="R32" s="633"/>
      <c r="S32" s="634"/>
      <c r="T32" s="630"/>
      <c r="U32" s="633"/>
      <c r="V32" s="667"/>
      <c r="W32" s="633"/>
      <c r="X32" s="630"/>
      <c r="Y32" s="667"/>
      <c r="Z32" s="681"/>
      <c r="AA32" s="630"/>
      <c r="AB32" s="681"/>
      <c r="AC32" s="630"/>
      <c r="AD32" s="682"/>
      <c r="AE32" s="627"/>
      <c r="AF32" s="627"/>
      <c r="AG32" s="682"/>
      <c r="AH32" s="627"/>
      <c r="AI32" s="627"/>
      <c r="AJ32" s="689"/>
      <c r="AK32" s="676"/>
      <c r="AL32" s="672"/>
      <c r="AM32" s="690"/>
      <c r="AN32" s="646"/>
      <c r="AO32" s="689"/>
      <c r="AP32" s="693"/>
      <c r="AQ32" s="694"/>
      <c r="AR32" s="699" t="s">
        <v>151</v>
      </c>
      <c r="AS32" s="560"/>
      <c r="AT32" s="560"/>
      <c r="AU32" s="560"/>
      <c r="AV32" s="560"/>
      <c r="AW32" s="562"/>
      <c r="AX32" s="562"/>
      <c r="AY32" s="562"/>
      <c r="AZ32" s="562"/>
      <c r="BA32" s="562"/>
      <c r="BB32" s="562"/>
      <c r="BC32" s="562"/>
      <c r="BD32" s="562"/>
      <c r="BE32" s="562"/>
      <c r="BF32" s="562"/>
      <c r="BG32" s="562"/>
      <c r="BH32" s="562"/>
      <c r="BI32" s="562"/>
      <c r="BJ32" s="560"/>
      <c r="BK32" s="560"/>
      <c r="BL32" s="560"/>
      <c r="BM32" s="560"/>
      <c r="BN32" s="560"/>
      <c r="BO32" s="560"/>
      <c r="BP32" s="560"/>
      <c r="BQ32" s="560"/>
      <c r="BR32" s="560"/>
      <c r="BS32" s="560"/>
      <c r="BT32" s="704" t="s">
        <v>152</v>
      </c>
      <c r="BU32" s="704" t="s">
        <v>152</v>
      </c>
      <c r="BV32" s="704" t="s">
        <v>152</v>
      </c>
      <c r="BW32" s="704" t="s">
        <v>152</v>
      </c>
      <c r="BX32" s="704" t="s">
        <v>152</v>
      </c>
      <c r="BY32" s="704" t="s">
        <v>152</v>
      </c>
      <c r="BZ32" s="582" t="s">
        <v>152</v>
      </c>
      <c r="CA32" s="578"/>
      <c r="CB32" s="707">
        <v>0</v>
      </c>
      <c r="CC32" s="707">
        <v>0</v>
      </c>
      <c r="CD32" s="707">
        <v>0</v>
      </c>
      <c r="CE32" s="707">
        <v>0</v>
      </c>
      <c r="CF32" s="707">
        <v>0</v>
      </c>
      <c r="CG32" s="707" t="s">
        <v>152</v>
      </c>
      <c r="CH32" s="707">
        <v>0</v>
      </c>
      <c r="CI32" s="562"/>
      <c r="CJ32" s="562"/>
      <c r="CK32" s="562"/>
      <c r="CL32" s="562"/>
      <c r="CM32" s="562"/>
      <c r="CN32" s="562"/>
      <c r="CO32" s="562"/>
      <c r="CP32" s="562"/>
      <c r="CQ32" s="562"/>
      <c r="CR32" s="562"/>
      <c r="CS32" s="562"/>
      <c r="CT32" s="562"/>
      <c r="CU32" s="562"/>
      <c r="CV32" s="562"/>
      <c r="CW32" s="562"/>
      <c r="CX32" s="562"/>
      <c r="CY32" s="562"/>
      <c r="CZ32" s="562"/>
      <c r="DA32" s="562"/>
      <c r="DB32" s="562"/>
      <c r="DC32" s="574"/>
      <c r="DD32" s="574"/>
    </row>
    <row r="33" spans="1:108" x14ac:dyDescent="0.25">
      <c r="A33" s="584" t="s">
        <v>67</v>
      </c>
      <c r="B33" s="671">
        <v>0</v>
      </c>
      <c r="C33" s="633"/>
      <c r="D33" s="634"/>
      <c r="E33" s="634"/>
      <c r="F33" s="634"/>
      <c r="G33" s="635"/>
      <c r="H33" s="635"/>
      <c r="I33" s="633"/>
      <c r="J33" s="631"/>
      <c r="K33" s="633"/>
      <c r="L33" s="630"/>
      <c r="M33" s="659">
        <v>0</v>
      </c>
      <c r="N33" s="633"/>
      <c r="O33" s="634"/>
      <c r="P33" s="630"/>
      <c r="Q33" s="673">
        <v>0</v>
      </c>
      <c r="R33" s="633"/>
      <c r="S33" s="634"/>
      <c r="T33" s="630"/>
      <c r="U33" s="633"/>
      <c r="V33" s="667"/>
      <c r="W33" s="633"/>
      <c r="X33" s="630"/>
      <c r="Y33" s="667"/>
      <c r="Z33" s="681"/>
      <c r="AA33" s="630"/>
      <c r="AB33" s="681"/>
      <c r="AC33" s="630"/>
      <c r="AD33" s="682"/>
      <c r="AE33" s="627"/>
      <c r="AF33" s="627"/>
      <c r="AG33" s="682"/>
      <c r="AH33" s="627"/>
      <c r="AI33" s="627"/>
      <c r="AJ33" s="689"/>
      <c r="AK33" s="676"/>
      <c r="AL33" s="672"/>
      <c r="AM33" s="690"/>
      <c r="AN33" s="646"/>
      <c r="AO33" s="689"/>
      <c r="AP33" s="693"/>
      <c r="AQ33" s="694"/>
      <c r="AR33" s="699" t="s">
        <v>151</v>
      </c>
      <c r="AS33" s="560"/>
      <c r="AT33" s="560"/>
      <c r="AU33" s="560"/>
      <c r="AV33" s="560"/>
      <c r="AW33" s="562"/>
      <c r="AX33" s="562"/>
      <c r="AY33" s="562"/>
      <c r="AZ33" s="562"/>
      <c r="BA33" s="562"/>
      <c r="BB33" s="562"/>
      <c r="BC33" s="562"/>
      <c r="BD33" s="562"/>
      <c r="BE33" s="562"/>
      <c r="BF33" s="562"/>
      <c r="BG33" s="562"/>
      <c r="BH33" s="562"/>
      <c r="BI33" s="562"/>
      <c r="BJ33" s="560"/>
      <c r="BK33" s="560"/>
      <c r="BL33" s="560"/>
      <c r="BM33" s="560"/>
      <c r="BN33" s="560"/>
      <c r="BO33" s="560"/>
      <c r="BP33" s="560"/>
      <c r="BQ33" s="560"/>
      <c r="BR33" s="560"/>
      <c r="BS33" s="560"/>
      <c r="BT33" s="704" t="s">
        <v>152</v>
      </c>
      <c r="BU33" s="704" t="s">
        <v>152</v>
      </c>
      <c r="BV33" s="704" t="s">
        <v>152</v>
      </c>
      <c r="BW33" s="704" t="s">
        <v>152</v>
      </c>
      <c r="BX33" s="704" t="s">
        <v>152</v>
      </c>
      <c r="BY33" s="704" t="s">
        <v>152</v>
      </c>
      <c r="BZ33" s="582" t="s">
        <v>152</v>
      </c>
      <c r="CA33" s="578"/>
      <c r="CB33" s="707">
        <v>0</v>
      </c>
      <c r="CC33" s="707">
        <v>0</v>
      </c>
      <c r="CD33" s="707">
        <v>0</v>
      </c>
      <c r="CE33" s="707">
        <v>0</v>
      </c>
      <c r="CF33" s="707">
        <v>0</v>
      </c>
      <c r="CG33" s="707" t="s">
        <v>152</v>
      </c>
      <c r="CH33" s="707">
        <v>0</v>
      </c>
      <c r="CI33" s="562"/>
      <c r="CJ33" s="562"/>
      <c r="CK33" s="562"/>
      <c r="CL33" s="562"/>
      <c r="CM33" s="562"/>
      <c r="CN33" s="562"/>
      <c r="CO33" s="562"/>
      <c r="CP33" s="562"/>
      <c r="CQ33" s="562"/>
      <c r="CR33" s="562"/>
      <c r="CS33" s="562"/>
      <c r="CT33" s="562"/>
      <c r="CU33" s="562"/>
      <c r="CV33" s="562"/>
      <c r="CW33" s="562"/>
      <c r="CX33" s="562"/>
      <c r="CY33" s="562"/>
      <c r="CZ33" s="562"/>
      <c r="DA33" s="562"/>
      <c r="DB33" s="562"/>
      <c r="DC33" s="574"/>
      <c r="DD33" s="574"/>
    </row>
    <row r="34" spans="1:108" x14ac:dyDescent="0.25">
      <c r="A34" s="584" t="s">
        <v>68</v>
      </c>
      <c r="B34" s="671">
        <v>0</v>
      </c>
      <c r="C34" s="633"/>
      <c r="D34" s="634"/>
      <c r="E34" s="634"/>
      <c r="F34" s="634"/>
      <c r="G34" s="675"/>
      <c r="H34" s="675"/>
      <c r="I34" s="681"/>
      <c r="J34" s="630"/>
      <c r="K34" s="633"/>
      <c r="L34" s="630"/>
      <c r="M34" s="659">
        <v>0</v>
      </c>
      <c r="N34" s="633"/>
      <c r="O34" s="634"/>
      <c r="P34" s="630"/>
      <c r="Q34" s="673">
        <v>0</v>
      </c>
      <c r="R34" s="633"/>
      <c r="S34" s="634"/>
      <c r="T34" s="630"/>
      <c r="U34" s="633"/>
      <c r="V34" s="667"/>
      <c r="W34" s="633"/>
      <c r="X34" s="646"/>
      <c r="Y34" s="667"/>
      <c r="Z34" s="681"/>
      <c r="AA34" s="630"/>
      <c r="AB34" s="681"/>
      <c r="AC34" s="630"/>
      <c r="AD34" s="682"/>
      <c r="AE34" s="627"/>
      <c r="AF34" s="627"/>
      <c r="AG34" s="682"/>
      <c r="AH34" s="627"/>
      <c r="AI34" s="627"/>
      <c r="AJ34" s="689"/>
      <c r="AK34" s="676"/>
      <c r="AL34" s="672"/>
      <c r="AM34" s="690"/>
      <c r="AN34" s="646"/>
      <c r="AO34" s="689"/>
      <c r="AP34" s="693"/>
      <c r="AQ34" s="694"/>
      <c r="AR34" s="699" t="s">
        <v>151</v>
      </c>
      <c r="AS34" s="560"/>
      <c r="AT34" s="560"/>
      <c r="AU34" s="560"/>
      <c r="AV34" s="560"/>
      <c r="AW34" s="562"/>
      <c r="AX34" s="562"/>
      <c r="AY34" s="562"/>
      <c r="AZ34" s="562"/>
      <c r="BA34" s="562"/>
      <c r="BB34" s="562"/>
      <c r="BC34" s="562"/>
      <c r="BD34" s="562"/>
      <c r="BE34" s="562"/>
      <c r="BF34" s="562"/>
      <c r="BG34" s="562"/>
      <c r="BH34" s="562"/>
      <c r="BI34" s="562"/>
      <c r="BJ34" s="560"/>
      <c r="BK34" s="560"/>
      <c r="BL34" s="560"/>
      <c r="BM34" s="560"/>
      <c r="BN34" s="560"/>
      <c r="BO34" s="560"/>
      <c r="BP34" s="560"/>
      <c r="BQ34" s="560"/>
      <c r="BR34" s="560"/>
      <c r="BS34" s="560"/>
      <c r="BT34" s="704" t="s">
        <v>152</v>
      </c>
      <c r="BU34" s="704" t="s">
        <v>152</v>
      </c>
      <c r="BV34" s="704" t="s">
        <v>152</v>
      </c>
      <c r="BW34" s="704" t="s">
        <v>152</v>
      </c>
      <c r="BX34" s="704" t="s">
        <v>152</v>
      </c>
      <c r="BY34" s="704" t="s">
        <v>152</v>
      </c>
      <c r="BZ34" s="582" t="s">
        <v>152</v>
      </c>
      <c r="CA34" s="578"/>
      <c r="CB34" s="707">
        <v>0</v>
      </c>
      <c r="CC34" s="707">
        <v>0</v>
      </c>
      <c r="CD34" s="707">
        <v>0</v>
      </c>
      <c r="CE34" s="707">
        <v>0</v>
      </c>
      <c r="CF34" s="707">
        <v>0</v>
      </c>
      <c r="CG34" s="707" t="s">
        <v>152</v>
      </c>
      <c r="CH34" s="707">
        <v>0</v>
      </c>
      <c r="CI34" s="562"/>
      <c r="CJ34" s="562"/>
      <c r="CK34" s="562"/>
      <c r="CL34" s="562"/>
      <c r="CM34" s="562"/>
      <c r="CN34" s="562"/>
      <c r="CO34" s="562"/>
      <c r="CP34" s="562"/>
      <c r="CQ34" s="562"/>
      <c r="CR34" s="562"/>
      <c r="CS34" s="562"/>
      <c r="CT34" s="562"/>
      <c r="CU34" s="562"/>
      <c r="CV34" s="562"/>
      <c r="CW34" s="562"/>
      <c r="CX34" s="562"/>
      <c r="CY34" s="562"/>
      <c r="CZ34" s="562"/>
      <c r="DA34" s="562"/>
      <c r="DB34" s="562"/>
      <c r="DC34" s="574"/>
      <c r="DD34" s="574"/>
    </row>
    <row r="35" spans="1:108" x14ac:dyDescent="0.25">
      <c r="A35" s="584" t="s">
        <v>69</v>
      </c>
      <c r="B35" s="671">
        <v>0</v>
      </c>
      <c r="C35" s="642"/>
      <c r="D35" s="642"/>
      <c r="E35" s="634"/>
      <c r="F35" s="634"/>
      <c r="G35" s="635"/>
      <c r="H35" s="635"/>
      <c r="I35" s="641"/>
      <c r="J35" s="630"/>
      <c r="K35" s="633"/>
      <c r="L35" s="630"/>
      <c r="M35" s="684"/>
      <c r="N35" s="641"/>
      <c r="O35" s="642"/>
      <c r="P35" s="643"/>
      <c r="Q35" s="673">
        <v>0</v>
      </c>
      <c r="R35" s="633"/>
      <c r="S35" s="634"/>
      <c r="T35" s="630"/>
      <c r="U35" s="633"/>
      <c r="V35" s="667"/>
      <c r="W35" s="641"/>
      <c r="X35" s="646"/>
      <c r="Y35" s="646"/>
      <c r="Z35" s="684"/>
      <c r="AA35" s="630"/>
      <c r="AB35" s="684"/>
      <c r="AC35" s="630"/>
      <c r="AD35" s="682"/>
      <c r="AE35" s="627"/>
      <c r="AF35" s="627"/>
      <c r="AG35" s="682"/>
      <c r="AH35" s="627"/>
      <c r="AI35" s="627"/>
      <c r="AJ35" s="689"/>
      <c r="AK35" s="676"/>
      <c r="AL35" s="672"/>
      <c r="AM35" s="690"/>
      <c r="AN35" s="646"/>
      <c r="AO35" s="682"/>
      <c r="AP35" s="675"/>
      <c r="AQ35" s="694"/>
      <c r="AR35" s="699" t="s">
        <v>151</v>
      </c>
      <c r="AS35" s="560"/>
      <c r="AT35" s="560"/>
      <c r="AU35" s="560"/>
      <c r="AV35" s="560"/>
      <c r="AW35" s="562"/>
      <c r="AX35" s="562"/>
      <c r="AY35" s="562"/>
      <c r="AZ35" s="562"/>
      <c r="BA35" s="562"/>
      <c r="BB35" s="562"/>
      <c r="BC35" s="562"/>
      <c r="BD35" s="562"/>
      <c r="BE35" s="562"/>
      <c r="BF35" s="562"/>
      <c r="BG35" s="562"/>
      <c r="BH35" s="562"/>
      <c r="BI35" s="562"/>
      <c r="BJ35" s="560"/>
      <c r="BK35" s="560"/>
      <c r="BL35" s="560"/>
      <c r="BM35" s="560"/>
      <c r="BN35" s="560"/>
      <c r="BO35" s="560"/>
      <c r="BP35" s="560"/>
      <c r="BQ35" s="560"/>
      <c r="BR35" s="560"/>
      <c r="BS35" s="560"/>
      <c r="BT35" s="704" t="s">
        <v>152</v>
      </c>
      <c r="BU35" s="704" t="s">
        <v>152</v>
      </c>
      <c r="BV35" s="704" t="s">
        <v>152</v>
      </c>
      <c r="BW35" s="704" t="s">
        <v>152</v>
      </c>
      <c r="BX35" s="704" t="s">
        <v>152</v>
      </c>
      <c r="BY35" s="704" t="s">
        <v>152</v>
      </c>
      <c r="BZ35" s="582" t="s">
        <v>152</v>
      </c>
      <c r="CA35" s="578"/>
      <c r="CB35" s="707">
        <v>0</v>
      </c>
      <c r="CC35" s="707">
        <v>0</v>
      </c>
      <c r="CD35" s="707">
        <v>0</v>
      </c>
      <c r="CE35" s="707">
        <v>0</v>
      </c>
      <c r="CF35" s="707">
        <v>0</v>
      </c>
      <c r="CG35" s="707" t="s">
        <v>152</v>
      </c>
      <c r="CH35" s="707">
        <v>0</v>
      </c>
      <c r="CI35" s="562"/>
      <c r="CJ35" s="562"/>
      <c r="CK35" s="562"/>
      <c r="CL35" s="562"/>
      <c r="CM35" s="562"/>
      <c r="CN35" s="562"/>
      <c r="CO35" s="562"/>
      <c r="CP35" s="562"/>
      <c r="CQ35" s="562"/>
      <c r="CR35" s="562"/>
      <c r="CS35" s="562"/>
      <c r="CT35" s="562"/>
      <c r="CU35" s="562"/>
      <c r="CV35" s="562"/>
      <c r="CW35" s="562"/>
      <c r="CX35" s="562"/>
      <c r="CY35" s="562"/>
      <c r="CZ35" s="562"/>
      <c r="DA35" s="562"/>
      <c r="DB35" s="562"/>
      <c r="DC35" s="574"/>
      <c r="DD35" s="574"/>
    </row>
    <row r="36" spans="1:108" x14ac:dyDescent="0.25">
      <c r="A36" s="584" t="s">
        <v>70</v>
      </c>
      <c r="B36" s="671">
        <v>0</v>
      </c>
      <c r="C36" s="633"/>
      <c r="D36" s="634"/>
      <c r="E36" s="634"/>
      <c r="F36" s="634"/>
      <c r="G36" s="635"/>
      <c r="H36" s="635"/>
      <c r="I36" s="633"/>
      <c r="J36" s="630"/>
      <c r="K36" s="633"/>
      <c r="L36" s="630"/>
      <c r="M36" s="659">
        <v>0</v>
      </c>
      <c r="N36" s="633"/>
      <c r="O36" s="634"/>
      <c r="P36" s="630"/>
      <c r="Q36" s="673">
        <v>0</v>
      </c>
      <c r="R36" s="633"/>
      <c r="S36" s="634"/>
      <c r="T36" s="630"/>
      <c r="U36" s="633"/>
      <c r="V36" s="667"/>
      <c r="W36" s="633"/>
      <c r="X36" s="630"/>
      <c r="Y36" s="667"/>
      <c r="Z36" s="681"/>
      <c r="AA36" s="630"/>
      <c r="AB36" s="681"/>
      <c r="AC36" s="630"/>
      <c r="AD36" s="682"/>
      <c r="AE36" s="627"/>
      <c r="AF36" s="627"/>
      <c r="AG36" s="682"/>
      <c r="AH36" s="627"/>
      <c r="AI36" s="627"/>
      <c r="AJ36" s="689"/>
      <c r="AK36" s="676"/>
      <c r="AL36" s="672"/>
      <c r="AM36" s="690"/>
      <c r="AN36" s="646"/>
      <c r="AO36" s="689"/>
      <c r="AP36" s="693"/>
      <c r="AQ36" s="694"/>
      <c r="AR36" s="699" t="s">
        <v>151</v>
      </c>
      <c r="AS36" s="560"/>
      <c r="AT36" s="560"/>
      <c r="AU36" s="560"/>
      <c r="AV36" s="560"/>
      <c r="AW36" s="562"/>
      <c r="AX36" s="562"/>
      <c r="AY36" s="562"/>
      <c r="AZ36" s="562"/>
      <c r="BA36" s="562"/>
      <c r="BB36" s="562"/>
      <c r="BC36" s="562"/>
      <c r="BD36" s="562"/>
      <c r="BE36" s="562"/>
      <c r="BF36" s="562"/>
      <c r="BG36" s="562"/>
      <c r="BH36" s="562"/>
      <c r="BI36" s="562"/>
      <c r="BJ36" s="560"/>
      <c r="BK36" s="560"/>
      <c r="BL36" s="560"/>
      <c r="BM36" s="560"/>
      <c r="BN36" s="560"/>
      <c r="BO36" s="560"/>
      <c r="BP36" s="560"/>
      <c r="BQ36" s="560"/>
      <c r="BR36" s="560"/>
      <c r="BS36" s="560"/>
      <c r="BT36" s="704" t="s">
        <v>152</v>
      </c>
      <c r="BU36" s="704" t="s">
        <v>152</v>
      </c>
      <c r="BV36" s="704" t="s">
        <v>152</v>
      </c>
      <c r="BW36" s="704" t="s">
        <v>152</v>
      </c>
      <c r="BX36" s="704" t="s">
        <v>152</v>
      </c>
      <c r="BY36" s="704" t="s">
        <v>152</v>
      </c>
      <c r="BZ36" s="582" t="s">
        <v>152</v>
      </c>
      <c r="CA36" s="578"/>
      <c r="CB36" s="707">
        <v>0</v>
      </c>
      <c r="CC36" s="707">
        <v>0</v>
      </c>
      <c r="CD36" s="707">
        <v>0</v>
      </c>
      <c r="CE36" s="707">
        <v>0</v>
      </c>
      <c r="CF36" s="707">
        <v>0</v>
      </c>
      <c r="CG36" s="707" t="s">
        <v>152</v>
      </c>
      <c r="CH36" s="707">
        <v>0</v>
      </c>
      <c r="CI36" s="562"/>
      <c r="CJ36" s="562"/>
      <c r="CK36" s="562"/>
      <c r="CL36" s="562"/>
      <c r="CM36" s="562"/>
      <c r="CN36" s="562"/>
      <c r="CO36" s="562"/>
      <c r="CP36" s="562"/>
      <c r="CQ36" s="562"/>
      <c r="CR36" s="562"/>
      <c r="CS36" s="562"/>
      <c r="CT36" s="562"/>
      <c r="CU36" s="562"/>
      <c r="CV36" s="562"/>
      <c r="CW36" s="562"/>
      <c r="CX36" s="562"/>
      <c r="CY36" s="562"/>
      <c r="CZ36" s="562"/>
      <c r="DA36" s="562"/>
      <c r="DB36" s="562"/>
      <c r="DC36" s="574"/>
      <c r="DD36" s="574"/>
    </row>
    <row r="37" spans="1:108" ht="54" x14ac:dyDescent="0.25">
      <c r="A37" s="604" t="s">
        <v>71</v>
      </c>
      <c r="B37" s="671">
        <v>0</v>
      </c>
      <c r="C37" s="641"/>
      <c r="D37" s="642"/>
      <c r="E37" s="634"/>
      <c r="F37" s="634"/>
      <c r="G37" s="635"/>
      <c r="H37" s="635"/>
      <c r="I37" s="641"/>
      <c r="J37" s="630"/>
      <c r="K37" s="633"/>
      <c r="L37" s="630"/>
      <c r="M37" s="684"/>
      <c r="N37" s="641"/>
      <c r="O37" s="642"/>
      <c r="P37" s="643"/>
      <c r="Q37" s="673">
        <v>0</v>
      </c>
      <c r="R37" s="633"/>
      <c r="S37" s="634"/>
      <c r="T37" s="630"/>
      <c r="U37" s="633"/>
      <c r="V37" s="667"/>
      <c r="W37" s="641"/>
      <c r="X37" s="630"/>
      <c r="Y37" s="667"/>
      <c r="Z37" s="684"/>
      <c r="AA37" s="630"/>
      <c r="AB37" s="684"/>
      <c r="AC37" s="630"/>
      <c r="AD37" s="682"/>
      <c r="AE37" s="627"/>
      <c r="AF37" s="627"/>
      <c r="AG37" s="682"/>
      <c r="AH37" s="627"/>
      <c r="AI37" s="627"/>
      <c r="AJ37" s="689"/>
      <c r="AK37" s="676"/>
      <c r="AL37" s="672"/>
      <c r="AM37" s="690"/>
      <c r="AN37" s="646"/>
      <c r="AO37" s="689"/>
      <c r="AP37" s="684"/>
      <c r="AQ37" s="694"/>
      <c r="AR37" s="699" t="s">
        <v>151</v>
      </c>
      <c r="AS37" s="560"/>
      <c r="AT37" s="560"/>
      <c r="AU37" s="560"/>
      <c r="AV37" s="560"/>
      <c r="AW37" s="562"/>
      <c r="AX37" s="562"/>
      <c r="AY37" s="562"/>
      <c r="AZ37" s="562"/>
      <c r="BA37" s="562"/>
      <c r="BB37" s="562"/>
      <c r="BC37" s="562"/>
      <c r="BD37" s="562"/>
      <c r="BE37" s="562"/>
      <c r="BF37" s="562"/>
      <c r="BG37" s="562"/>
      <c r="BH37" s="562"/>
      <c r="BI37" s="562"/>
      <c r="BJ37" s="560"/>
      <c r="BK37" s="560"/>
      <c r="BL37" s="560"/>
      <c r="BM37" s="560"/>
      <c r="BN37" s="560"/>
      <c r="BO37" s="560"/>
      <c r="BP37" s="560"/>
      <c r="BQ37" s="560"/>
      <c r="BR37" s="560"/>
      <c r="BS37" s="560"/>
      <c r="BT37" s="704" t="s">
        <v>152</v>
      </c>
      <c r="BU37" s="704" t="s">
        <v>152</v>
      </c>
      <c r="BV37" s="704" t="s">
        <v>152</v>
      </c>
      <c r="BW37" s="704" t="s">
        <v>152</v>
      </c>
      <c r="BX37" s="704" t="s">
        <v>152</v>
      </c>
      <c r="BY37" s="704" t="s">
        <v>152</v>
      </c>
      <c r="BZ37" s="582" t="s">
        <v>152</v>
      </c>
      <c r="CA37" s="578"/>
      <c r="CB37" s="707">
        <v>0</v>
      </c>
      <c r="CC37" s="707">
        <v>0</v>
      </c>
      <c r="CD37" s="707">
        <v>0</v>
      </c>
      <c r="CE37" s="707">
        <v>0</v>
      </c>
      <c r="CF37" s="707">
        <v>0</v>
      </c>
      <c r="CG37" s="707" t="s">
        <v>152</v>
      </c>
      <c r="CH37" s="707">
        <v>0</v>
      </c>
      <c r="CI37" s="562"/>
      <c r="CJ37" s="562"/>
      <c r="CK37" s="562"/>
      <c r="CL37" s="562"/>
      <c r="CM37" s="562"/>
      <c r="CN37" s="562"/>
      <c r="CO37" s="562"/>
      <c r="CP37" s="562"/>
      <c r="CQ37" s="562"/>
      <c r="CR37" s="562"/>
      <c r="CS37" s="562"/>
      <c r="CT37" s="562"/>
      <c r="CU37" s="562"/>
      <c r="CV37" s="562"/>
      <c r="CW37" s="562"/>
      <c r="CX37" s="562"/>
      <c r="CY37" s="562"/>
      <c r="CZ37" s="562"/>
      <c r="DA37" s="562"/>
      <c r="DB37" s="562"/>
      <c r="DC37" s="574"/>
      <c r="DD37" s="574"/>
    </row>
    <row r="38" spans="1:108" ht="43.5" x14ac:dyDescent="0.25">
      <c r="A38" s="604" t="s">
        <v>72</v>
      </c>
      <c r="B38" s="671">
        <v>0</v>
      </c>
      <c r="C38" s="641"/>
      <c r="D38" s="642"/>
      <c r="E38" s="634"/>
      <c r="F38" s="634"/>
      <c r="G38" s="635"/>
      <c r="H38" s="635"/>
      <c r="I38" s="641"/>
      <c r="J38" s="630"/>
      <c r="K38" s="633"/>
      <c r="L38" s="630"/>
      <c r="M38" s="684"/>
      <c r="N38" s="641"/>
      <c r="O38" s="642"/>
      <c r="P38" s="643"/>
      <c r="Q38" s="673">
        <v>0</v>
      </c>
      <c r="R38" s="633"/>
      <c r="S38" s="634"/>
      <c r="T38" s="630"/>
      <c r="U38" s="633"/>
      <c r="V38" s="667"/>
      <c r="W38" s="641"/>
      <c r="X38" s="630"/>
      <c r="Y38" s="667"/>
      <c r="Z38" s="684"/>
      <c r="AA38" s="630"/>
      <c r="AB38" s="684"/>
      <c r="AC38" s="630"/>
      <c r="AD38" s="682"/>
      <c r="AE38" s="627"/>
      <c r="AF38" s="627"/>
      <c r="AG38" s="682"/>
      <c r="AH38" s="627"/>
      <c r="AI38" s="627"/>
      <c r="AJ38" s="689"/>
      <c r="AK38" s="676"/>
      <c r="AL38" s="672"/>
      <c r="AM38" s="690"/>
      <c r="AN38" s="646"/>
      <c r="AO38" s="689"/>
      <c r="AP38" s="684"/>
      <c r="AQ38" s="694"/>
      <c r="AR38" s="699" t="s">
        <v>151</v>
      </c>
      <c r="AS38" s="560"/>
      <c r="AT38" s="560"/>
      <c r="AU38" s="560"/>
      <c r="AV38" s="560"/>
      <c r="AW38" s="562"/>
      <c r="AX38" s="562"/>
      <c r="AY38" s="562"/>
      <c r="AZ38" s="562"/>
      <c r="BA38" s="562"/>
      <c r="BB38" s="562"/>
      <c r="BC38" s="562"/>
      <c r="BD38" s="562"/>
      <c r="BE38" s="562"/>
      <c r="BF38" s="562"/>
      <c r="BG38" s="562"/>
      <c r="BH38" s="562"/>
      <c r="BI38" s="562"/>
      <c r="BJ38" s="560"/>
      <c r="BK38" s="560"/>
      <c r="BL38" s="560"/>
      <c r="BM38" s="560"/>
      <c r="BN38" s="560"/>
      <c r="BO38" s="560"/>
      <c r="BP38" s="560"/>
      <c r="BQ38" s="560"/>
      <c r="BR38" s="560"/>
      <c r="BS38" s="560"/>
      <c r="BT38" s="704" t="s">
        <v>152</v>
      </c>
      <c r="BU38" s="704" t="s">
        <v>152</v>
      </c>
      <c r="BV38" s="704" t="s">
        <v>152</v>
      </c>
      <c r="BW38" s="704" t="s">
        <v>152</v>
      </c>
      <c r="BX38" s="704" t="s">
        <v>152</v>
      </c>
      <c r="BY38" s="704" t="s">
        <v>152</v>
      </c>
      <c r="BZ38" s="582" t="s">
        <v>152</v>
      </c>
      <c r="CA38" s="578"/>
      <c r="CB38" s="707">
        <v>0</v>
      </c>
      <c r="CC38" s="707">
        <v>0</v>
      </c>
      <c r="CD38" s="707">
        <v>0</v>
      </c>
      <c r="CE38" s="707">
        <v>0</v>
      </c>
      <c r="CF38" s="707">
        <v>0</v>
      </c>
      <c r="CG38" s="707" t="s">
        <v>152</v>
      </c>
      <c r="CH38" s="707">
        <v>0</v>
      </c>
      <c r="CI38" s="562"/>
      <c r="CJ38" s="562"/>
      <c r="CK38" s="562"/>
      <c r="CL38" s="562"/>
      <c r="CM38" s="562"/>
      <c r="CN38" s="562"/>
      <c r="CO38" s="562"/>
      <c r="CP38" s="562"/>
      <c r="CQ38" s="562"/>
      <c r="CR38" s="562"/>
      <c r="CS38" s="562"/>
      <c r="CT38" s="562"/>
      <c r="CU38" s="562"/>
      <c r="CV38" s="562"/>
      <c r="CW38" s="562"/>
      <c r="CX38" s="562"/>
      <c r="CY38" s="562"/>
      <c r="CZ38" s="562"/>
      <c r="DA38" s="562"/>
      <c r="DB38" s="562"/>
      <c r="DC38" s="574"/>
      <c r="DD38" s="574"/>
    </row>
    <row r="39" spans="1:108" x14ac:dyDescent="0.25">
      <c r="A39" s="584" t="s">
        <v>73</v>
      </c>
      <c r="B39" s="671">
        <v>0</v>
      </c>
      <c r="C39" s="633"/>
      <c r="D39" s="634"/>
      <c r="E39" s="634"/>
      <c r="F39" s="634"/>
      <c r="G39" s="635"/>
      <c r="H39" s="635"/>
      <c r="I39" s="633"/>
      <c r="J39" s="630"/>
      <c r="K39" s="633"/>
      <c r="L39" s="630"/>
      <c r="M39" s="659">
        <v>0</v>
      </c>
      <c r="N39" s="633"/>
      <c r="O39" s="634"/>
      <c r="P39" s="630"/>
      <c r="Q39" s="673">
        <v>0</v>
      </c>
      <c r="R39" s="633"/>
      <c r="S39" s="634"/>
      <c r="T39" s="630"/>
      <c r="U39" s="633"/>
      <c r="V39" s="667"/>
      <c r="W39" s="633"/>
      <c r="X39" s="630"/>
      <c r="Y39" s="667"/>
      <c r="Z39" s="681"/>
      <c r="AA39" s="630"/>
      <c r="AB39" s="681"/>
      <c r="AC39" s="630"/>
      <c r="AD39" s="682"/>
      <c r="AE39" s="627"/>
      <c r="AF39" s="627"/>
      <c r="AG39" s="682"/>
      <c r="AH39" s="627"/>
      <c r="AI39" s="627"/>
      <c r="AJ39" s="689"/>
      <c r="AK39" s="676"/>
      <c r="AL39" s="672"/>
      <c r="AM39" s="690"/>
      <c r="AN39" s="646"/>
      <c r="AO39" s="689"/>
      <c r="AP39" s="693"/>
      <c r="AQ39" s="694"/>
      <c r="AR39" s="699" t="s">
        <v>151</v>
      </c>
      <c r="AS39" s="560"/>
      <c r="AT39" s="560"/>
      <c r="AU39" s="560"/>
      <c r="AV39" s="560"/>
      <c r="AW39" s="562"/>
      <c r="AX39" s="562"/>
      <c r="AY39" s="562"/>
      <c r="AZ39" s="562"/>
      <c r="BA39" s="562"/>
      <c r="BB39" s="562"/>
      <c r="BC39" s="562"/>
      <c r="BD39" s="562"/>
      <c r="BE39" s="562"/>
      <c r="BF39" s="562"/>
      <c r="BG39" s="562"/>
      <c r="BH39" s="562"/>
      <c r="BI39" s="562"/>
      <c r="BJ39" s="560"/>
      <c r="BK39" s="560"/>
      <c r="BL39" s="560"/>
      <c r="BM39" s="560"/>
      <c r="BN39" s="560"/>
      <c r="BO39" s="560"/>
      <c r="BP39" s="560"/>
      <c r="BQ39" s="560"/>
      <c r="BR39" s="560"/>
      <c r="BS39" s="560"/>
      <c r="BT39" s="704" t="s">
        <v>152</v>
      </c>
      <c r="BU39" s="704" t="s">
        <v>152</v>
      </c>
      <c r="BV39" s="704" t="s">
        <v>152</v>
      </c>
      <c r="BW39" s="704" t="s">
        <v>152</v>
      </c>
      <c r="BX39" s="704" t="s">
        <v>152</v>
      </c>
      <c r="BY39" s="704" t="s">
        <v>152</v>
      </c>
      <c r="BZ39" s="582" t="s">
        <v>152</v>
      </c>
      <c r="CA39" s="578"/>
      <c r="CB39" s="707">
        <v>0</v>
      </c>
      <c r="CC39" s="707">
        <v>0</v>
      </c>
      <c r="CD39" s="707">
        <v>0</v>
      </c>
      <c r="CE39" s="707">
        <v>0</v>
      </c>
      <c r="CF39" s="707">
        <v>0</v>
      </c>
      <c r="CG39" s="707" t="s">
        <v>152</v>
      </c>
      <c r="CH39" s="707">
        <v>0</v>
      </c>
      <c r="CI39" s="562"/>
      <c r="CJ39" s="562"/>
      <c r="CK39" s="562"/>
      <c r="CL39" s="562"/>
      <c r="CM39" s="562"/>
      <c r="CN39" s="562"/>
      <c r="CO39" s="562"/>
      <c r="CP39" s="562"/>
      <c r="CQ39" s="562"/>
      <c r="CR39" s="562"/>
      <c r="CS39" s="562"/>
      <c r="CT39" s="562"/>
      <c r="CU39" s="562"/>
      <c r="CV39" s="562"/>
      <c r="CW39" s="562"/>
      <c r="CX39" s="562"/>
      <c r="CY39" s="562"/>
      <c r="CZ39" s="562"/>
      <c r="DA39" s="562"/>
      <c r="DB39" s="562"/>
      <c r="DC39" s="574"/>
      <c r="DD39" s="574"/>
    </row>
    <row r="40" spans="1:108" x14ac:dyDescent="0.25">
      <c r="A40" s="584" t="s">
        <v>74</v>
      </c>
      <c r="B40" s="671">
        <v>0</v>
      </c>
      <c r="C40" s="633"/>
      <c r="D40" s="634"/>
      <c r="E40" s="634"/>
      <c r="F40" s="634"/>
      <c r="G40" s="635"/>
      <c r="H40" s="635"/>
      <c r="I40" s="633"/>
      <c r="J40" s="630"/>
      <c r="K40" s="633"/>
      <c r="L40" s="630"/>
      <c r="M40" s="659">
        <v>0</v>
      </c>
      <c r="N40" s="633"/>
      <c r="O40" s="634"/>
      <c r="P40" s="630"/>
      <c r="Q40" s="673">
        <v>0</v>
      </c>
      <c r="R40" s="633"/>
      <c r="S40" s="634"/>
      <c r="T40" s="630"/>
      <c r="U40" s="633"/>
      <c r="V40" s="667"/>
      <c r="W40" s="633"/>
      <c r="X40" s="630"/>
      <c r="Y40" s="667"/>
      <c r="Z40" s="681"/>
      <c r="AA40" s="630"/>
      <c r="AB40" s="681"/>
      <c r="AC40" s="630"/>
      <c r="AD40" s="682"/>
      <c r="AE40" s="627"/>
      <c r="AF40" s="627"/>
      <c r="AG40" s="682"/>
      <c r="AH40" s="627"/>
      <c r="AI40" s="627"/>
      <c r="AJ40" s="689"/>
      <c r="AK40" s="676"/>
      <c r="AL40" s="672"/>
      <c r="AM40" s="690"/>
      <c r="AN40" s="646"/>
      <c r="AO40" s="689"/>
      <c r="AP40" s="693"/>
      <c r="AQ40" s="694"/>
      <c r="AR40" s="699" t="s">
        <v>151</v>
      </c>
      <c r="AS40" s="560"/>
      <c r="AT40" s="560"/>
      <c r="AU40" s="560"/>
      <c r="AV40" s="560"/>
      <c r="AW40" s="562"/>
      <c r="AX40" s="562"/>
      <c r="AY40" s="562"/>
      <c r="AZ40" s="562"/>
      <c r="BA40" s="562"/>
      <c r="BB40" s="562"/>
      <c r="BC40" s="562"/>
      <c r="BD40" s="562"/>
      <c r="BE40" s="562"/>
      <c r="BF40" s="562"/>
      <c r="BG40" s="562"/>
      <c r="BH40" s="562"/>
      <c r="BI40" s="562"/>
      <c r="BJ40" s="560"/>
      <c r="BK40" s="560"/>
      <c r="BL40" s="560"/>
      <c r="BM40" s="560"/>
      <c r="BN40" s="560"/>
      <c r="BO40" s="560"/>
      <c r="BP40" s="560"/>
      <c r="BQ40" s="560"/>
      <c r="BR40" s="560"/>
      <c r="BS40" s="560"/>
      <c r="BT40" s="704" t="s">
        <v>152</v>
      </c>
      <c r="BU40" s="704" t="s">
        <v>152</v>
      </c>
      <c r="BV40" s="704" t="s">
        <v>152</v>
      </c>
      <c r="BW40" s="704" t="s">
        <v>152</v>
      </c>
      <c r="BX40" s="704" t="s">
        <v>152</v>
      </c>
      <c r="BY40" s="704" t="s">
        <v>152</v>
      </c>
      <c r="BZ40" s="582" t="s">
        <v>152</v>
      </c>
      <c r="CA40" s="578"/>
      <c r="CB40" s="707">
        <v>0</v>
      </c>
      <c r="CC40" s="707">
        <v>0</v>
      </c>
      <c r="CD40" s="707">
        <v>0</v>
      </c>
      <c r="CE40" s="707">
        <v>0</v>
      </c>
      <c r="CF40" s="707">
        <v>0</v>
      </c>
      <c r="CG40" s="707" t="s">
        <v>152</v>
      </c>
      <c r="CH40" s="707">
        <v>0</v>
      </c>
      <c r="CI40" s="562"/>
      <c r="CJ40" s="562"/>
      <c r="CK40" s="562"/>
      <c r="CL40" s="562"/>
      <c r="CM40" s="562"/>
      <c r="CN40" s="562"/>
      <c r="CO40" s="562"/>
      <c r="CP40" s="562"/>
      <c r="CQ40" s="562"/>
      <c r="CR40" s="562"/>
      <c r="CS40" s="562"/>
      <c r="CT40" s="562"/>
      <c r="CU40" s="562"/>
      <c r="CV40" s="562"/>
      <c r="CW40" s="562"/>
      <c r="CX40" s="562"/>
      <c r="CY40" s="562"/>
      <c r="CZ40" s="562"/>
      <c r="DA40" s="562"/>
      <c r="DB40" s="562"/>
      <c r="DC40" s="574"/>
      <c r="DD40" s="574"/>
    </row>
    <row r="41" spans="1:108" x14ac:dyDescent="0.25">
      <c r="A41" s="584" t="s">
        <v>75</v>
      </c>
      <c r="B41" s="671">
        <v>0</v>
      </c>
      <c r="C41" s="641"/>
      <c r="D41" s="642"/>
      <c r="E41" s="634"/>
      <c r="F41" s="634"/>
      <c r="G41" s="635"/>
      <c r="H41" s="635"/>
      <c r="I41" s="641"/>
      <c r="J41" s="630"/>
      <c r="K41" s="633"/>
      <c r="L41" s="630"/>
      <c r="M41" s="684"/>
      <c r="N41" s="641"/>
      <c r="O41" s="642"/>
      <c r="P41" s="643"/>
      <c r="Q41" s="673">
        <v>0</v>
      </c>
      <c r="R41" s="633"/>
      <c r="S41" s="634"/>
      <c r="T41" s="630"/>
      <c r="U41" s="633"/>
      <c r="V41" s="667"/>
      <c r="W41" s="641"/>
      <c r="X41" s="630"/>
      <c r="Y41" s="667"/>
      <c r="Z41" s="684"/>
      <c r="AA41" s="630"/>
      <c r="AB41" s="684"/>
      <c r="AC41" s="630"/>
      <c r="AD41" s="682"/>
      <c r="AE41" s="627"/>
      <c r="AF41" s="627"/>
      <c r="AG41" s="682"/>
      <c r="AH41" s="627"/>
      <c r="AI41" s="627"/>
      <c r="AJ41" s="689"/>
      <c r="AK41" s="676"/>
      <c r="AL41" s="672"/>
      <c r="AM41" s="690"/>
      <c r="AN41" s="646"/>
      <c r="AO41" s="689"/>
      <c r="AP41" s="684"/>
      <c r="AQ41" s="694"/>
      <c r="AR41" s="699" t="s">
        <v>151</v>
      </c>
      <c r="AS41" s="560"/>
      <c r="AT41" s="560"/>
      <c r="AU41" s="560"/>
      <c r="AV41" s="560"/>
      <c r="AW41" s="562"/>
      <c r="AX41" s="562"/>
      <c r="AY41" s="562"/>
      <c r="AZ41" s="562"/>
      <c r="BA41" s="562"/>
      <c r="BB41" s="562"/>
      <c r="BC41" s="562"/>
      <c r="BD41" s="562"/>
      <c r="BE41" s="562"/>
      <c r="BF41" s="562"/>
      <c r="BG41" s="562"/>
      <c r="BH41" s="562"/>
      <c r="BI41" s="562"/>
      <c r="BJ41" s="560"/>
      <c r="BK41" s="560"/>
      <c r="BL41" s="560"/>
      <c r="BM41" s="560"/>
      <c r="BN41" s="560"/>
      <c r="BO41" s="560"/>
      <c r="BP41" s="560"/>
      <c r="BQ41" s="560"/>
      <c r="BR41" s="560"/>
      <c r="BS41" s="560"/>
      <c r="BT41" s="704" t="s">
        <v>152</v>
      </c>
      <c r="BU41" s="704" t="s">
        <v>152</v>
      </c>
      <c r="BV41" s="704" t="s">
        <v>152</v>
      </c>
      <c r="BW41" s="704" t="s">
        <v>152</v>
      </c>
      <c r="BX41" s="704" t="s">
        <v>152</v>
      </c>
      <c r="BY41" s="704" t="s">
        <v>152</v>
      </c>
      <c r="BZ41" s="582" t="s">
        <v>152</v>
      </c>
      <c r="CA41" s="578"/>
      <c r="CB41" s="707">
        <v>0</v>
      </c>
      <c r="CC41" s="707">
        <v>0</v>
      </c>
      <c r="CD41" s="707">
        <v>0</v>
      </c>
      <c r="CE41" s="707">
        <v>0</v>
      </c>
      <c r="CF41" s="707">
        <v>0</v>
      </c>
      <c r="CG41" s="707" t="s">
        <v>152</v>
      </c>
      <c r="CH41" s="707">
        <v>0</v>
      </c>
      <c r="CI41" s="562"/>
      <c r="CJ41" s="562"/>
      <c r="CK41" s="562"/>
      <c r="CL41" s="562"/>
      <c r="CM41" s="562"/>
      <c r="CN41" s="562"/>
      <c r="CO41" s="562"/>
      <c r="CP41" s="562"/>
      <c r="CQ41" s="562"/>
      <c r="CR41" s="562"/>
      <c r="CS41" s="562"/>
      <c r="CT41" s="562"/>
      <c r="CU41" s="562"/>
      <c r="CV41" s="562"/>
      <c r="CW41" s="562"/>
      <c r="CX41" s="562"/>
      <c r="CY41" s="562"/>
      <c r="CZ41" s="562"/>
      <c r="DA41" s="562"/>
      <c r="DB41" s="562"/>
      <c r="DC41" s="574"/>
      <c r="DD41" s="574"/>
    </row>
    <row r="42" spans="1:108" x14ac:dyDescent="0.25">
      <c r="A42" s="584" t="s">
        <v>76</v>
      </c>
      <c r="B42" s="671">
        <v>0</v>
      </c>
      <c r="C42" s="633"/>
      <c r="D42" s="634"/>
      <c r="E42" s="634"/>
      <c r="F42" s="634"/>
      <c r="G42" s="635"/>
      <c r="H42" s="635"/>
      <c r="I42" s="633"/>
      <c r="J42" s="630"/>
      <c r="K42" s="633"/>
      <c r="L42" s="630"/>
      <c r="M42" s="659">
        <v>0</v>
      </c>
      <c r="N42" s="633"/>
      <c r="O42" s="634"/>
      <c r="P42" s="630"/>
      <c r="Q42" s="673">
        <v>0</v>
      </c>
      <c r="R42" s="633"/>
      <c r="S42" s="634"/>
      <c r="T42" s="630"/>
      <c r="U42" s="633"/>
      <c r="V42" s="667"/>
      <c r="W42" s="633"/>
      <c r="X42" s="630"/>
      <c r="Y42" s="667"/>
      <c r="Z42" s="681"/>
      <c r="AA42" s="630"/>
      <c r="AB42" s="681"/>
      <c r="AC42" s="630"/>
      <c r="AD42" s="682"/>
      <c r="AE42" s="627"/>
      <c r="AF42" s="627"/>
      <c r="AG42" s="682"/>
      <c r="AH42" s="627"/>
      <c r="AI42" s="627"/>
      <c r="AJ42" s="689"/>
      <c r="AK42" s="676"/>
      <c r="AL42" s="672"/>
      <c r="AM42" s="690"/>
      <c r="AN42" s="646"/>
      <c r="AO42" s="689"/>
      <c r="AP42" s="693"/>
      <c r="AQ42" s="694"/>
      <c r="AR42" s="699" t="s">
        <v>151</v>
      </c>
      <c r="AS42" s="560"/>
      <c r="AT42" s="560"/>
      <c r="AU42" s="560"/>
      <c r="AV42" s="560"/>
      <c r="AW42" s="562"/>
      <c r="AX42" s="562"/>
      <c r="AY42" s="562"/>
      <c r="AZ42" s="562"/>
      <c r="BA42" s="562"/>
      <c r="BB42" s="562"/>
      <c r="BC42" s="562"/>
      <c r="BD42" s="562"/>
      <c r="BE42" s="562"/>
      <c r="BF42" s="562"/>
      <c r="BG42" s="562"/>
      <c r="BH42" s="562"/>
      <c r="BI42" s="562"/>
      <c r="BJ42" s="560"/>
      <c r="BK42" s="560"/>
      <c r="BL42" s="560"/>
      <c r="BM42" s="560"/>
      <c r="BN42" s="560"/>
      <c r="BO42" s="560"/>
      <c r="BP42" s="560"/>
      <c r="BQ42" s="560"/>
      <c r="BR42" s="560"/>
      <c r="BS42" s="560"/>
      <c r="BT42" s="704" t="s">
        <v>152</v>
      </c>
      <c r="BU42" s="704" t="s">
        <v>152</v>
      </c>
      <c r="BV42" s="704" t="s">
        <v>152</v>
      </c>
      <c r="BW42" s="704" t="s">
        <v>152</v>
      </c>
      <c r="BX42" s="704" t="s">
        <v>152</v>
      </c>
      <c r="BY42" s="704" t="s">
        <v>152</v>
      </c>
      <c r="BZ42" s="582" t="s">
        <v>152</v>
      </c>
      <c r="CA42" s="578"/>
      <c r="CB42" s="707">
        <v>0</v>
      </c>
      <c r="CC42" s="707">
        <v>0</v>
      </c>
      <c r="CD42" s="707">
        <v>0</v>
      </c>
      <c r="CE42" s="707">
        <v>0</v>
      </c>
      <c r="CF42" s="707">
        <v>0</v>
      </c>
      <c r="CG42" s="707" t="s">
        <v>152</v>
      </c>
      <c r="CH42" s="707">
        <v>0</v>
      </c>
      <c r="CI42" s="562"/>
      <c r="CJ42" s="562"/>
      <c r="CK42" s="562"/>
      <c r="CL42" s="562"/>
      <c r="CM42" s="562"/>
      <c r="CN42" s="562"/>
      <c r="CO42" s="562"/>
      <c r="CP42" s="562"/>
      <c r="CQ42" s="562"/>
      <c r="CR42" s="562"/>
      <c r="CS42" s="562"/>
      <c r="CT42" s="562"/>
      <c r="CU42" s="562"/>
      <c r="CV42" s="562"/>
      <c r="CW42" s="562"/>
      <c r="CX42" s="562"/>
      <c r="CY42" s="562"/>
      <c r="CZ42" s="562"/>
      <c r="DA42" s="562"/>
      <c r="DB42" s="562"/>
      <c r="DC42" s="574"/>
      <c r="DD42" s="574"/>
    </row>
    <row r="43" spans="1:108" x14ac:dyDescent="0.25">
      <c r="A43" s="584" t="s">
        <v>77</v>
      </c>
      <c r="B43" s="671">
        <v>0</v>
      </c>
      <c r="C43" s="641"/>
      <c r="D43" s="642"/>
      <c r="E43" s="634"/>
      <c r="F43" s="634"/>
      <c r="G43" s="635"/>
      <c r="H43" s="635"/>
      <c r="I43" s="641"/>
      <c r="J43" s="630"/>
      <c r="K43" s="633"/>
      <c r="L43" s="630"/>
      <c r="M43" s="684"/>
      <c r="N43" s="641"/>
      <c r="O43" s="642"/>
      <c r="P43" s="643"/>
      <c r="Q43" s="673">
        <v>0</v>
      </c>
      <c r="R43" s="633"/>
      <c r="S43" s="634"/>
      <c r="T43" s="630"/>
      <c r="U43" s="633"/>
      <c r="V43" s="667"/>
      <c r="W43" s="641"/>
      <c r="X43" s="630"/>
      <c r="Y43" s="667"/>
      <c r="Z43" s="684"/>
      <c r="AA43" s="630"/>
      <c r="AB43" s="684"/>
      <c r="AC43" s="630"/>
      <c r="AD43" s="682"/>
      <c r="AE43" s="627"/>
      <c r="AF43" s="627"/>
      <c r="AG43" s="682"/>
      <c r="AH43" s="627"/>
      <c r="AI43" s="627"/>
      <c r="AJ43" s="689"/>
      <c r="AK43" s="676"/>
      <c r="AL43" s="672"/>
      <c r="AM43" s="690"/>
      <c r="AN43" s="646"/>
      <c r="AO43" s="689"/>
      <c r="AP43" s="684"/>
      <c r="AQ43" s="694"/>
      <c r="AR43" s="699" t="s">
        <v>151</v>
      </c>
      <c r="AS43" s="560"/>
      <c r="AT43" s="560"/>
      <c r="AU43" s="560"/>
      <c r="AV43" s="560"/>
      <c r="AW43" s="562"/>
      <c r="AX43" s="562"/>
      <c r="AY43" s="562"/>
      <c r="AZ43" s="562"/>
      <c r="BA43" s="562"/>
      <c r="BB43" s="562"/>
      <c r="BC43" s="562"/>
      <c r="BD43" s="562"/>
      <c r="BE43" s="562"/>
      <c r="BF43" s="562"/>
      <c r="BG43" s="562"/>
      <c r="BH43" s="562"/>
      <c r="BI43" s="562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704" t="s">
        <v>152</v>
      </c>
      <c r="BU43" s="704" t="s">
        <v>152</v>
      </c>
      <c r="BV43" s="704" t="s">
        <v>152</v>
      </c>
      <c r="BW43" s="704" t="s">
        <v>152</v>
      </c>
      <c r="BX43" s="704" t="s">
        <v>152</v>
      </c>
      <c r="BY43" s="704" t="s">
        <v>152</v>
      </c>
      <c r="BZ43" s="582" t="s">
        <v>152</v>
      </c>
      <c r="CA43" s="578"/>
      <c r="CB43" s="707">
        <v>0</v>
      </c>
      <c r="CC43" s="707">
        <v>0</v>
      </c>
      <c r="CD43" s="707">
        <v>0</v>
      </c>
      <c r="CE43" s="707">
        <v>0</v>
      </c>
      <c r="CF43" s="707">
        <v>0</v>
      </c>
      <c r="CG43" s="707" t="s">
        <v>152</v>
      </c>
      <c r="CH43" s="707">
        <v>0</v>
      </c>
      <c r="CI43" s="562"/>
      <c r="CJ43" s="562"/>
      <c r="CK43" s="562"/>
      <c r="CL43" s="562"/>
      <c r="CM43" s="562"/>
      <c r="CN43" s="562"/>
      <c r="CO43" s="562"/>
      <c r="CP43" s="562"/>
      <c r="CQ43" s="562"/>
      <c r="CR43" s="562"/>
      <c r="CS43" s="562"/>
      <c r="CT43" s="562"/>
      <c r="CU43" s="562"/>
      <c r="CV43" s="562"/>
      <c r="CW43" s="562"/>
      <c r="CX43" s="562"/>
      <c r="CY43" s="562"/>
      <c r="CZ43" s="562"/>
      <c r="DA43" s="562"/>
      <c r="DB43" s="562"/>
      <c r="DC43" s="574"/>
      <c r="DD43" s="574"/>
    </row>
    <row r="44" spans="1:108" x14ac:dyDescent="0.25">
      <c r="A44" s="584" t="s">
        <v>78</v>
      </c>
      <c r="B44" s="671">
        <v>0</v>
      </c>
      <c r="C44" s="633"/>
      <c r="D44" s="634"/>
      <c r="E44" s="634"/>
      <c r="F44" s="634"/>
      <c r="G44" s="635"/>
      <c r="H44" s="635"/>
      <c r="I44" s="633"/>
      <c r="J44" s="630"/>
      <c r="K44" s="633"/>
      <c r="L44" s="630"/>
      <c r="M44" s="659">
        <v>0</v>
      </c>
      <c r="N44" s="633"/>
      <c r="O44" s="634"/>
      <c r="P44" s="630"/>
      <c r="Q44" s="673">
        <v>0</v>
      </c>
      <c r="R44" s="633"/>
      <c r="S44" s="634"/>
      <c r="T44" s="630"/>
      <c r="U44" s="633"/>
      <c r="V44" s="667"/>
      <c r="W44" s="633"/>
      <c r="X44" s="630"/>
      <c r="Y44" s="667"/>
      <c r="Z44" s="681"/>
      <c r="AA44" s="630"/>
      <c r="AB44" s="681"/>
      <c r="AC44" s="630"/>
      <c r="AD44" s="682"/>
      <c r="AE44" s="627"/>
      <c r="AF44" s="627"/>
      <c r="AG44" s="682"/>
      <c r="AH44" s="627"/>
      <c r="AI44" s="627"/>
      <c r="AJ44" s="689"/>
      <c r="AK44" s="676"/>
      <c r="AL44" s="672"/>
      <c r="AM44" s="690"/>
      <c r="AN44" s="646"/>
      <c r="AO44" s="689"/>
      <c r="AP44" s="693"/>
      <c r="AQ44" s="694"/>
      <c r="AR44" s="699" t="s">
        <v>151</v>
      </c>
      <c r="AS44" s="560"/>
      <c r="AT44" s="560"/>
      <c r="AU44" s="560"/>
      <c r="AV44" s="560"/>
      <c r="AW44" s="562"/>
      <c r="AX44" s="562"/>
      <c r="AY44" s="562"/>
      <c r="AZ44" s="562"/>
      <c r="BA44" s="562"/>
      <c r="BB44" s="562"/>
      <c r="BC44" s="562"/>
      <c r="BD44" s="562"/>
      <c r="BE44" s="562"/>
      <c r="BF44" s="562"/>
      <c r="BG44" s="562"/>
      <c r="BH44" s="562"/>
      <c r="BI44" s="562"/>
      <c r="BJ44" s="560"/>
      <c r="BK44" s="560"/>
      <c r="BL44" s="560"/>
      <c r="BM44" s="560"/>
      <c r="BN44" s="560"/>
      <c r="BO44" s="560"/>
      <c r="BP44" s="560"/>
      <c r="BQ44" s="560"/>
      <c r="BR44" s="560"/>
      <c r="BS44" s="560"/>
      <c r="BT44" s="704" t="s">
        <v>152</v>
      </c>
      <c r="BU44" s="704" t="s">
        <v>152</v>
      </c>
      <c r="BV44" s="704" t="s">
        <v>152</v>
      </c>
      <c r="BW44" s="704" t="s">
        <v>152</v>
      </c>
      <c r="BX44" s="704" t="s">
        <v>152</v>
      </c>
      <c r="BY44" s="704" t="s">
        <v>152</v>
      </c>
      <c r="BZ44" s="582" t="s">
        <v>152</v>
      </c>
      <c r="CA44" s="578"/>
      <c r="CB44" s="707">
        <v>0</v>
      </c>
      <c r="CC44" s="707">
        <v>0</v>
      </c>
      <c r="CD44" s="707">
        <v>0</v>
      </c>
      <c r="CE44" s="707">
        <v>0</v>
      </c>
      <c r="CF44" s="707">
        <v>0</v>
      </c>
      <c r="CG44" s="707" t="s">
        <v>152</v>
      </c>
      <c r="CH44" s="707">
        <v>0</v>
      </c>
      <c r="CI44" s="562"/>
      <c r="CJ44" s="562"/>
      <c r="CK44" s="562"/>
      <c r="CL44" s="562"/>
      <c r="CM44" s="562"/>
      <c r="CN44" s="562"/>
      <c r="CO44" s="562"/>
      <c r="CP44" s="562"/>
      <c r="CQ44" s="562"/>
      <c r="CR44" s="562"/>
      <c r="CS44" s="562"/>
      <c r="CT44" s="562"/>
      <c r="CU44" s="562"/>
      <c r="CV44" s="562"/>
      <c r="CW44" s="562"/>
      <c r="CX44" s="562"/>
      <c r="CY44" s="562"/>
      <c r="CZ44" s="562"/>
      <c r="DA44" s="562"/>
      <c r="DB44" s="562"/>
      <c r="DC44" s="574"/>
      <c r="DD44" s="574"/>
    </row>
    <row r="45" spans="1:108" x14ac:dyDescent="0.25">
      <c r="A45" s="584" t="s">
        <v>79</v>
      </c>
      <c r="B45" s="671">
        <v>0</v>
      </c>
      <c r="C45" s="633"/>
      <c r="D45" s="634"/>
      <c r="E45" s="634"/>
      <c r="F45" s="634"/>
      <c r="G45" s="635"/>
      <c r="H45" s="635"/>
      <c r="I45" s="633"/>
      <c r="J45" s="630"/>
      <c r="K45" s="633"/>
      <c r="L45" s="630"/>
      <c r="M45" s="659">
        <v>0</v>
      </c>
      <c r="N45" s="633"/>
      <c r="O45" s="634"/>
      <c r="P45" s="630"/>
      <c r="Q45" s="673">
        <v>0</v>
      </c>
      <c r="R45" s="633"/>
      <c r="S45" s="634"/>
      <c r="T45" s="630"/>
      <c r="U45" s="633"/>
      <c r="V45" s="667"/>
      <c r="W45" s="633"/>
      <c r="X45" s="630"/>
      <c r="Y45" s="667"/>
      <c r="Z45" s="681"/>
      <c r="AA45" s="630"/>
      <c r="AB45" s="681"/>
      <c r="AC45" s="630"/>
      <c r="AD45" s="682"/>
      <c r="AE45" s="627"/>
      <c r="AF45" s="627"/>
      <c r="AG45" s="682"/>
      <c r="AH45" s="627"/>
      <c r="AI45" s="627"/>
      <c r="AJ45" s="689"/>
      <c r="AK45" s="676"/>
      <c r="AL45" s="672"/>
      <c r="AM45" s="690"/>
      <c r="AN45" s="646"/>
      <c r="AO45" s="689"/>
      <c r="AP45" s="693"/>
      <c r="AQ45" s="694"/>
      <c r="AR45" s="699" t="s">
        <v>151</v>
      </c>
      <c r="AS45" s="560"/>
      <c r="AT45" s="560"/>
      <c r="AU45" s="560"/>
      <c r="AV45" s="560"/>
      <c r="AW45" s="562"/>
      <c r="AX45" s="562"/>
      <c r="AY45" s="562"/>
      <c r="AZ45" s="562"/>
      <c r="BA45" s="562"/>
      <c r="BB45" s="562"/>
      <c r="BC45" s="562"/>
      <c r="BD45" s="562"/>
      <c r="BE45" s="562"/>
      <c r="BF45" s="562"/>
      <c r="BG45" s="562"/>
      <c r="BH45" s="562"/>
      <c r="BI45" s="562"/>
      <c r="BJ45" s="560"/>
      <c r="BK45" s="560"/>
      <c r="BL45" s="560"/>
      <c r="BM45" s="560"/>
      <c r="BN45" s="560"/>
      <c r="BO45" s="560"/>
      <c r="BP45" s="560"/>
      <c r="BQ45" s="560"/>
      <c r="BR45" s="560"/>
      <c r="BS45" s="560"/>
      <c r="BT45" s="704" t="s">
        <v>152</v>
      </c>
      <c r="BU45" s="704" t="s">
        <v>152</v>
      </c>
      <c r="BV45" s="704" t="s">
        <v>152</v>
      </c>
      <c r="BW45" s="704" t="s">
        <v>152</v>
      </c>
      <c r="BX45" s="704" t="s">
        <v>152</v>
      </c>
      <c r="BY45" s="704" t="s">
        <v>152</v>
      </c>
      <c r="BZ45" s="582" t="s">
        <v>152</v>
      </c>
      <c r="CA45" s="578"/>
      <c r="CB45" s="707">
        <v>0</v>
      </c>
      <c r="CC45" s="707">
        <v>0</v>
      </c>
      <c r="CD45" s="707">
        <v>0</v>
      </c>
      <c r="CE45" s="707">
        <v>0</v>
      </c>
      <c r="CF45" s="707">
        <v>0</v>
      </c>
      <c r="CG45" s="707" t="s">
        <v>152</v>
      </c>
      <c r="CH45" s="707">
        <v>0</v>
      </c>
      <c r="CI45" s="562"/>
      <c r="CJ45" s="562"/>
      <c r="CK45" s="562"/>
      <c r="CL45" s="562"/>
      <c r="CM45" s="562"/>
      <c r="CN45" s="562"/>
      <c r="CO45" s="562"/>
      <c r="CP45" s="562"/>
      <c r="CQ45" s="562"/>
      <c r="CR45" s="562"/>
      <c r="CS45" s="562"/>
      <c r="CT45" s="562"/>
      <c r="CU45" s="562"/>
      <c r="CV45" s="562"/>
      <c r="CW45" s="562"/>
      <c r="CX45" s="562"/>
      <c r="CY45" s="562"/>
      <c r="CZ45" s="562"/>
      <c r="DA45" s="562"/>
      <c r="DB45" s="562"/>
      <c r="DC45" s="574"/>
      <c r="DD45" s="574"/>
    </row>
    <row r="46" spans="1:108" x14ac:dyDescent="0.25">
      <c r="A46" s="584" t="s">
        <v>80</v>
      </c>
      <c r="B46" s="671">
        <v>0</v>
      </c>
      <c r="C46" s="633"/>
      <c r="D46" s="634"/>
      <c r="E46" s="634"/>
      <c r="F46" s="634"/>
      <c r="G46" s="635"/>
      <c r="H46" s="635"/>
      <c r="I46" s="633"/>
      <c r="J46" s="630"/>
      <c r="K46" s="633"/>
      <c r="L46" s="630"/>
      <c r="M46" s="659">
        <v>0</v>
      </c>
      <c r="N46" s="633"/>
      <c r="O46" s="634"/>
      <c r="P46" s="630"/>
      <c r="Q46" s="673">
        <v>0</v>
      </c>
      <c r="R46" s="633"/>
      <c r="S46" s="634"/>
      <c r="T46" s="630"/>
      <c r="U46" s="641"/>
      <c r="V46" s="683"/>
      <c r="W46" s="633"/>
      <c r="X46" s="630"/>
      <c r="Y46" s="667"/>
      <c r="Z46" s="681"/>
      <c r="AA46" s="630"/>
      <c r="AB46" s="681"/>
      <c r="AC46" s="630"/>
      <c r="AD46" s="682"/>
      <c r="AE46" s="627"/>
      <c r="AF46" s="627"/>
      <c r="AG46" s="682"/>
      <c r="AH46" s="627"/>
      <c r="AI46" s="627"/>
      <c r="AJ46" s="689"/>
      <c r="AK46" s="676"/>
      <c r="AL46" s="672"/>
      <c r="AM46" s="690"/>
      <c r="AN46" s="646"/>
      <c r="AO46" s="689"/>
      <c r="AP46" s="693"/>
      <c r="AQ46" s="694"/>
      <c r="AR46" s="699" t="s">
        <v>151</v>
      </c>
      <c r="AS46" s="560"/>
      <c r="AT46" s="560"/>
      <c r="AU46" s="560"/>
      <c r="AV46" s="560"/>
      <c r="AW46" s="562"/>
      <c r="AX46" s="562"/>
      <c r="AY46" s="562"/>
      <c r="AZ46" s="562"/>
      <c r="BA46" s="562"/>
      <c r="BB46" s="562"/>
      <c r="BC46" s="562"/>
      <c r="BD46" s="562"/>
      <c r="BE46" s="562"/>
      <c r="BF46" s="562"/>
      <c r="BG46" s="562"/>
      <c r="BH46" s="562"/>
      <c r="BI46" s="562"/>
      <c r="BJ46" s="560"/>
      <c r="BK46" s="560"/>
      <c r="BL46" s="560"/>
      <c r="BM46" s="560"/>
      <c r="BN46" s="560"/>
      <c r="BO46" s="560"/>
      <c r="BP46" s="560"/>
      <c r="BQ46" s="560"/>
      <c r="BR46" s="560"/>
      <c r="BS46" s="560"/>
      <c r="BT46" s="704" t="s">
        <v>152</v>
      </c>
      <c r="BU46" s="704" t="s">
        <v>152</v>
      </c>
      <c r="BV46" s="704" t="s">
        <v>152</v>
      </c>
      <c r="BW46" s="704" t="s">
        <v>152</v>
      </c>
      <c r="BX46" s="704" t="s">
        <v>152</v>
      </c>
      <c r="BY46" s="704" t="s">
        <v>152</v>
      </c>
      <c r="BZ46" s="578"/>
      <c r="CA46" s="578"/>
      <c r="CB46" s="707">
        <v>0</v>
      </c>
      <c r="CC46" s="707">
        <v>0</v>
      </c>
      <c r="CD46" s="707">
        <v>0</v>
      </c>
      <c r="CE46" s="707">
        <v>0</v>
      </c>
      <c r="CF46" s="707">
        <v>0</v>
      </c>
      <c r="CG46" s="707" t="s">
        <v>152</v>
      </c>
      <c r="CH46" s="581"/>
      <c r="CI46" s="562"/>
      <c r="CJ46" s="562"/>
      <c r="CK46" s="562"/>
      <c r="CL46" s="562"/>
      <c r="CM46" s="562"/>
      <c r="CN46" s="562"/>
      <c r="CO46" s="562"/>
      <c r="CP46" s="562"/>
      <c r="CQ46" s="562"/>
      <c r="CR46" s="562"/>
      <c r="CS46" s="562"/>
      <c r="CT46" s="562"/>
      <c r="CU46" s="562"/>
      <c r="CV46" s="562"/>
      <c r="CW46" s="562"/>
      <c r="CX46" s="562"/>
      <c r="CY46" s="562"/>
      <c r="CZ46" s="562"/>
      <c r="DA46" s="562"/>
      <c r="DB46" s="562"/>
      <c r="DC46" s="574"/>
      <c r="DD46" s="574"/>
    </row>
    <row r="47" spans="1:108" x14ac:dyDescent="0.25">
      <c r="A47" s="584" t="s">
        <v>81</v>
      </c>
      <c r="B47" s="671">
        <v>0</v>
      </c>
      <c r="C47" s="633"/>
      <c r="D47" s="634"/>
      <c r="E47" s="634"/>
      <c r="F47" s="634"/>
      <c r="G47" s="635"/>
      <c r="H47" s="635"/>
      <c r="I47" s="633"/>
      <c r="J47" s="630"/>
      <c r="K47" s="641"/>
      <c r="L47" s="630"/>
      <c r="M47" s="659">
        <v>0</v>
      </c>
      <c r="N47" s="633"/>
      <c r="O47" s="634"/>
      <c r="P47" s="630"/>
      <c r="Q47" s="673">
        <v>0</v>
      </c>
      <c r="R47" s="633"/>
      <c r="S47" s="634"/>
      <c r="T47" s="630"/>
      <c r="U47" s="633"/>
      <c r="V47" s="667"/>
      <c r="W47" s="633"/>
      <c r="X47" s="630"/>
      <c r="Y47" s="667"/>
      <c r="Z47" s="681"/>
      <c r="AA47" s="630"/>
      <c r="AB47" s="681"/>
      <c r="AC47" s="630"/>
      <c r="AD47" s="682"/>
      <c r="AE47" s="627"/>
      <c r="AF47" s="627"/>
      <c r="AG47" s="682"/>
      <c r="AH47" s="627"/>
      <c r="AI47" s="627"/>
      <c r="AJ47" s="689"/>
      <c r="AK47" s="676"/>
      <c r="AL47" s="672"/>
      <c r="AM47" s="690"/>
      <c r="AN47" s="646"/>
      <c r="AO47" s="689"/>
      <c r="AP47" s="693"/>
      <c r="AQ47" s="694"/>
      <c r="AR47" s="699" t="s">
        <v>151</v>
      </c>
      <c r="AS47" s="560"/>
      <c r="AT47" s="560"/>
      <c r="AU47" s="560"/>
      <c r="AV47" s="560"/>
      <c r="AW47" s="562"/>
      <c r="AX47" s="562"/>
      <c r="AY47" s="562"/>
      <c r="AZ47" s="562"/>
      <c r="BA47" s="562"/>
      <c r="BB47" s="562"/>
      <c r="BC47" s="562"/>
      <c r="BD47" s="562"/>
      <c r="BE47" s="562"/>
      <c r="BF47" s="562"/>
      <c r="BG47" s="562"/>
      <c r="BH47" s="562"/>
      <c r="BI47" s="562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704" t="s">
        <v>152</v>
      </c>
      <c r="BU47" s="704" t="s">
        <v>152</v>
      </c>
      <c r="BV47" s="704" t="s">
        <v>152</v>
      </c>
      <c r="BW47" s="704" t="s">
        <v>152</v>
      </c>
      <c r="BX47" s="704" t="s">
        <v>152</v>
      </c>
      <c r="BY47" s="704" t="s">
        <v>152</v>
      </c>
      <c r="BZ47" s="582" t="s">
        <v>152</v>
      </c>
      <c r="CA47" s="578"/>
      <c r="CB47" s="707">
        <v>0</v>
      </c>
      <c r="CC47" s="707">
        <v>0</v>
      </c>
      <c r="CD47" s="707">
        <v>0</v>
      </c>
      <c r="CE47" s="707">
        <v>0</v>
      </c>
      <c r="CF47" s="707">
        <v>0</v>
      </c>
      <c r="CG47" s="707" t="s">
        <v>152</v>
      </c>
      <c r="CH47" s="707">
        <v>0</v>
      </c>
      <c r="CI47" s="562"/>
      <c r="CJ47" s="562"/>
      <c r="CK47" s="562"/>
      <c r="CL47" s="562"/>
      <c r="CM47" s="562"/>
      <c r="CN47" s="562"/>
      <c r="CO47" s="562"/>
      <c r="CP47" s="562"/>
      <c r="CQ47" s="562"/>
      <c r="CR47" s="562"/>
      <c r="CS47" s="562"/>
      <c r="CT47" s="562"/>
      <c r="CU47" s="562"/>
      <c r="CV47" s="562"/>
      <c r="CW47" s="562"/>
      <c r="CX47" s="562"/>
      <c r="CY47" s="562"/>
      <c r="CZ47" s="562"/>
      <c r="DA47" s="562"/>
      <c r="DB47" s="562"/>
      <c r="DC47" s="574"/>
      <c r="DD47" s="574"/>
    </row>
    <row r="48" spans="1:108" ht="43.5" x14ac:dyDescent="0.25">
      <c r="A48" s="604" t="s">
        <v>82</v>
      </c>
      <c r="B48" s="671">
        <v>0</v>
      </c>
      <c r="C48" s="633"/>
      <c r="D48" s="634"/>
      <c r="E48" s="634"/>
      <c r="F48" s="634"/>
      <c r="G48" s="635"/>
      <c r="H48" s="635"/>
      <c r="I48" s="633"/>
      <c r="J48" s="630"/>
      <c r="K48" s="633"/>
      <c r="L48" s="630"/>
      <c r="M48" s="659">
        <v>0</v>
      </c>
      <c r="N48" s="633"/>
      <c r="O48" s="634"/>
      <c r="P48" s="630"/>
      <c r="Q48" s="673">
        <v>0</v>
      </c>
      <c r="R48" s="633"/>
      <c r="S48" s="634"/>
      <c r="T48" s="630"/>
      <c r="U48" s="633"/>
      <c r="V48" s="667"/>
      <c r="W48" s="633"/>
      <c r="X48" s="630"/>
      <c r="Y48" s="667"/>
      <c r="Z48" s="681"/>
      <c r="AA48" s="630"/>
      <c r="AB48" s="681"/>
      <c r="AC48" s="630"/>
      <c r="AD48" s="682"/>
      <c r="AE48" s="627"/>
      <c r="AF48" s="627"/>
      <c r="AG48" s="682"/>
      <c r="AH48" s="627"/>
      <c r="AI48" s="627"/>
      <c r="AJ48" s="689"/>
      <c r="AK48" s="676"/>
      <c r="AL48" s="672"/>
      <c r="AM48" s="690"/>
      <c r="AN48" s="646"/>
      <c r="AO48" s="689"/>
      <c r="AP48" s="693"/>
      <c r="AQ48" s="694"/>
      <c r="AR48" s="699" t="s">
        <v>151</v>
      </c>
      <c r="AS48" s="560"/>
      <c r="AT48" s="560"/>
      <c r="AU48" s="560"/>
      <c r="AV48" s="560"/>
      <c r="AW48" s="562"/>
      <c r="AX48" s="562"/>
      <c r="AY48" s="562"/>
      <c r="AZ48" s="562"/>
      <c r="BA48" s="562"/>
      <c r="BB48" s="562"/>
      <c r="BC48" s="562"/>
      <c r="BD48" s="562"/>
      <c r="BE48" s="562"/>
      <c r="BF48" s="562"/>
      <c r="BG48" s="562"/>
      <c r="BH48" s="562"/>
      <c r="BI48" s="562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704" t="s">
        <v>152</v>
      </c>
      <c r="BU48" s="704" t="s">
        <v>152</v>
      </c>
      <c r="BV48" s="704" t="s">
        <v>152</v>
      </c>
      <c r="BW48" s="704" t="s">
        <v>152</v>
      </c>
      <c r="BX48" s="704" t="s">
        <v>152</v>
      </c>
      <c r="BY48" s="704" t="s">
        <v>152</v>
      </c>
      <c r="BZ48" s="582" t="s">
        <v>152</v>
      </c>
      <c r="CA48" s="578"/>
      <c r="CB48" s="707">
        <v>0</v>
      </c>
      <c r="CC48" s="707">
        <v>0</v>
      </c>
      <c r="CD48" s="707">
        <v>0</v>
      </c>
      <c r="CE48" s="707">
        <v>0</v>
      </c>
      <c r="CF48" s="707">
        <v>0</v>
      </c>
      <c r="CG48" s="707" t="s">
        <v>152</v>
      </c>
      <c r="CH48" s="707">
        <v>0</v>
      </c>
      <c r="CI48" s="562"/>
      <c r="CJ48" s="562"/>
      <c r="CK48" s="562"/>
      <c r="CL48" s="562"/>
      <c r="CM48" s="562"/>
      <c r="CN48" s="562"/>
      <c r="CO48" s="562"/>
      <c r="CP48" s="562"/>
      <c r="CQ48" s="562"/>
      <c r="CR48" s="562"/>
      <c r="CS48" s="562"/>
      <c r="CT48" s="562"/>
      <c r="CU48" s="562"/>
      <c r="CV48" s="562"/>
      <c r="CW48" s="562"/>
      <c r="CX48" s="562"/>
      <c r="CY48" s="562"/>
      <c r="CZ48" s="562"/>
      <c r="DA48" s="562"/>
      <c r="DB48" s="562"/>
      <c r="DC48" s="574"/>
      <c r="DD48" s="574"/>
    </row>
    <row r="49" spans="1:108" ht="43.5" x14ac:dyDescent="0.25">
      <c r="A49" s="604" t="s">
        <v>83</v>
      </c>
      <c r="B49" s="671">
        <v>0</v>
      </c>
      <c r="C49" s="633"/>
      <c r="D49" s="634"/>
      <c r="E49" s="634"/>
      <c r="F49" s="634"/>
      <c r="G49" s="635"/>
      <c r="H49" s="635"/>
      <c r="I49" s="633"/>
      <c r="J49" s="630"/>
      <c r="K49" s="641"/>
      <c r="L49" s="630"/>
      <c r="M49" s="659">
        <v>0</v>
      </c>
      <c r="N49" s="633"/>
      <c r="O49" s="634"/>
      <c r="P49" s="630"/>
      <c r="Q49" s="673">
        <v>0</v>
      </c>
      <c r="R49" s="633"/>
      <c r="S49" s="634"/>
      <c r="T49" s="630"/>
      <c r="U49" s="633"/>
      <c r="V49" s="667"/>
      <c r="W49" s="633"/>
      <c r="X49" s="630"/>
      <c r="Y49" s="667"/>
      <c r="Z49" s="681"/>
      <c r="AA49" s="630"/>
      <c r="AB49" s="681"/>
      <c r="AC49" s="630"/>
      <c r="AD49" s="682"/>
      <c r="AE49" s="627"/>
      <c r="AF49" s="627"/>
      <c r="AG49" s="682"/>
      <c r="AH49" s="627"/>
      <c r="AI49" s="627"/>
      <c r="AJ49" s="689"/>
      <c r="AK49" s="676"/>
      <c r="AL49" s="672"/>
      <c r="AM49" s="690"/>
      <c r="AN49" s="646"/>
      <c r="AO49" s="689"/>
      <c r="AP49" s="693"/>
      <c r="AQ49" s="694"/>
      <c r="AR49" s="699" t="s">
        <v>151</v>
      </c>
      <c r="AS49" s="560"/>
      <c r="AT49" s="560"/>
      <c r="AU49" s="560"/>
      <c r="AV49" s="560"/>
      <c r="AW49" s="562"/>
      <c r="AX49" s="562"/>
      <c r="AY49" s="562"/>
      <c r="AZ49" s="562"/>
      <c r="BA49" s="562"/>
      <c r="BB49" s="562"/>
      <c r="BC49" s="562"/>
      <c r="BD49" s="562"/>
      <c r="BE49" s="562"/>
      <c r="BF49" s="562"/>
      <c r="BG49" s="562"/>
      <c r="BH49" s="562"/>
      <c r="BI49" s="562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704" t="s">
        <v>152</v>
      </c>
      <c r="BU49" s="704" t="s">
        <v>152</v>
      </c>
      <c r="BV49" s="704" t="s">
        <v>152</v>
      </c>
      <c r="BW49" s="704" t="s">
        <v>152</v>
      </c>
      <c r="BX49" s="704" t="s">
        <v>152</v>
      </c>
      <c r="BY49" s="704" t="s">
        <v>152</v>
      </c>
      <c r="BZ49" s="582" t="s">
        <v>152</v>
      </c>
      <c r="CA49" s="578"/>
      <c r="CB49" s="707">
        <v>0</v>
      </c>
      <c r="CC49" s="707">
        <v>0</v>
      </c>
      <c r="CD49" s="707">
        <v>0</v>
      </c>
      <c r="CE49" s="707">
        <v>0</v>
      </c>
      <c r="CF49" s="707">
        <v>0</v>
      </c>
      <c r="CG49" s="707" t="s">
        <v>152</v>
      </c>
      <c r="CH49" s="707">
        <v>0</v>
      </c>
      <c r="CI49" s="562"/>
      <c r="CJ49" s="562"/>
      <c r="CK49" s="562"/>
      <c r="CL49" s="562"/>
      <c r="CM49" s="562"/>
      <c r="CN49" s="562"/>
      <c r="CO49" s="562"/>
      <c r="CP49" s="562"/>
      <c r="CQ49" s="562"/>
      <c r="CR49" s="562"/>
      <c r="CS49" s="562"/>
      <c r="CT49" s="562"/>
      <c r="CU49" s="562"/>
      <c r="CV49" s="562"/>
      <c r="CW49" s="562"/>
      <c r="CX49" s="562"/>
      <c r="CY49" s="562"/>
      <c r="CZ49" s="562"/>
      <c r="DA49" s="562"/>
      <c r="DB49" s="562"/>
      <c r="DC49" s="574"/>
      <c r="DD49" s="574"/>
    </row>
    <row r="50" spans="1:108" x14ac:dyDescent="0.25">
      <c r="A50" s="584" t="s">
        <v>84</v>
      </c>
      <c r="B50" s="671">
        <v>0</v>
      </c>
      <c r="C50" s="633"/>
      <c r="D50" s="634"/>
      <c r="E50" s="634"/>
      <c r="F50" s="634"/>
      <c r="G50" s="635"/>
      <c r="H50" s="635"/>
      <c r="I50" s="633"/>
      <c r="J50" s="630"/>
      <c r="K50" s="633"/>
      <c r="L50" s="630"/>
      <c r="M50" s="659">
        <v>0</v>
      </c>
      <c r="N50" s="633"/>
      <c r="O50" s="634"/>
      <c r="P50" s="630"/>
      <c r="Q50" s="673">
        <v>0</v>
      </c>
      <c r="R50" s="633"/>
      <c r="S50" s="634"/>
      <c r="T50" s="630"/>
      <c r="U50" s="633"/>
      <c r="V50" s="667"/>
      <c r="W50" s="633"/>
      <c r="X50" s="630"/>
      <c r="Y50" s="667"/>
      <c r="Z50" s="681"/>
      <c r="AA50" s="630"/>
      <c r="AB50" s="681"/>
      <c r="AC50" s="630"/>
      <c r="AD50" s="682"/>
      <c r="AE50" s="627"/>
      <c r="AF50" s="627"/>
      <c r="AG50" s="682"/>
      <c r="AH50" s="627"/>
      <c r="AI50" s="627"/>
      <c r="AJ50" s="689"/>
      <c r="AK50" s="676"/>
      <c r="AL50" s="672"/>
      <c r="AM50" s="690"/>
      <c r="AN50" s="646"/>
      <c r="AO50" s="689"/>
      <c r="AP50" s="693"/>
      <c r="AQ50" s="694"/>
      <c r="AR50" s="699" t="s">
        <v>151</v>
      </c>
      <c r="AS50" s="560"/>
      <c r="AT50" s="560"/>
      <c r="AU50" s="560"/>
      <c r="AV50" s="560"/>
      <c r="AW50" s="562"/>
      <c r="AX50" s="562"/>
      <c r="AY50" s="562"/>
      <c r="AZ50" s="562"/>
      <c r="BA50" s="562"/>
      <c r="BB50" s="562"/>
      <c r="BC50" s="562"/>
      <c r="BD50" s="562"/>
      <c r="BE50" s="562"/>
      <c r="BF50" s="562"/>
      <c r="BG50" s="562"/>
      <c r="BH50" s="562"/>
      <c r="BI50" s="562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704" t="s">
        <v>152</v>
      </c>
      <c r="BU50" s="704" t="s">
        <v>152</v>
      </c>
      <c r="BV50" s="704" t="s">
        <v>152</v>
      </c>
      <c r="BW50" s="704" t="s">
        <v>152</v>
      </c>
      <c r="BX50" s="704" t="s">
        <v>152</v>
      </c>
      <c r="BY50" s="704" t="s">
        <v>152</v>
      </c>
      <c r="BZ50" s="582" t="s">
        <v>152</v>
      </c>
      <c r="CA50" s="582" t="s">
        <v>152</v>
      </c>
      <c r="CB50" s="707">
        <v>0</v>
      </c>
      <c r="CC50" s="707">
        <v>0</v>
      </c>
      <c r="CD50" s="707">
        <v>0</v>
      </c>
      <c r="CE50" s="707">
        <v>0</v>
      </c>
      <c r="CF50" s="707">
        <v>0</v>
      </c>
      <c r="CG50" s="707" t="s">
        <v>152</v>
      </c>
      <c r="CH50" s="707">
        <v>0</v>
      </c>
      <c r="CI50" s="707">
        <v>0</v>
      </c>
      <c r="CJ50" s="562"/>
      <c r="CK50" s="562"/>
      <c r="CL50" s="562"/>
      <c r="CM50" s="562"/>
      <c r="CN50" s="562"/>
      <c r="CO50" s="562"/>
      <c r="CP50" s="562"/>
      <c r="CQ50" s="562"/>
      <c r="CR50" s="562"/>
      <c r="CS50" s="562"/>
      <c r="CT50" s="562"/>
      <c r="CU50" s="562"/>
      <c r="CV50" s="562"/>
      <c r="CW50" s="562"/>
      <c r="CX50" s="562"/>
      <c r="CY50" s="562"/>
      <c r="CZ50" s="562"/>
      <c r="DA50" s="562"/>
      <c r="DB50" s="562"/>
      <c r="DC50" s="574"/>
      <c r="DD50" s="574"/>
    </row>
    <row r="51" spans="1:108" x14ac:dyDescent="0.25">
      <c r="A51" s="584" t="s">
        <v>85</v>
      </c>
      <c r="B51" s="671">
        <v>0</v>
      </c>
      <c r="C51" s="633"/>
      <c r="D51" s="634"/>
      <c r="E51" s="634"/>
      <c r="F51" s="634"/>
      <c r="G51" s="635"/>
      <c r="H51" s="635"/>
      <c r="I51" s="633"/>
      <c r="J51" s="630"/>
      <c r="K51" s="633"/>
      <c r="L51" s="630"/>
      <c r="M51" s="659">
        <v>0</v>
      </c>
      <c r="N51" s="633"/>
      <c r="O51" s="634"/>
      <c r="P51" s="630"/>
      <c r="Q51" s="673">
        <v>0</v>
      </c>
      <c r="R51" s="633"/>
      <c r="S51" s="634"/>
      <c r="T51" s="630"/>
      <c r="U51" s="633"/>
      <c r="V51" s="667"/>
      <c r="W51" s="633"/>
      <c r="X51" s="630"/>
      <c r="Y51" s="667"/>
      <c r="Z51" s="681"/>
      <c r="AA51" s="630"/>
      <c r="AB51" s="681"/>
      <c r="AC51" s="630"/>
      <c r="AD51" s="682"/>
      <c r="AE51" s="627"/>
      <c r="AF51" s="627"/>
      <c r="AG51" s="682"/>
      <c r="AH51" s="627"/>
      <c r="AI51" s="627"/>
      <c r="AJ51" s="689"/>
      <c r="AK51" s="676"/>
      <c r="AL51" s="672"/>
      <c r="AM51" s="690"/>
      <c r="AN51" s="646"/>
      <c r="AO51" s="689"/>
      <c r="AP51" s="693"/>
      <c r="AQ51" s="694"/>
      <c r="AR51" s="699" t="s">
        <v>151</v>
      </c>
      <c r="AS51" s="560"/>
      <c r="AT51" s="560"/>
      <c r="AU51" s="560"/>
      <c r="AV51" s="560"/>
      <c r="AW51" s="562"/>
      <c r="AX51" s="562"/>
      <c r="AY51" s="562"/>
      <c r="AZ51" s="562"/>
      <c r="BA51" s="562"/>
      <c r="BB51" s="562"/>
      <c r="BC51" s="562"/>
      <c r="BD51" s="562"/>
      <c r="BE51" s="562"/>
      <c r="BF51" s="562"/>
      <c r="BG51" s="562"/>
      <c r="BH51" s="562"/>
      <c r="BI51" s="562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704" t="s">
        <v>152</v>
      </c>
      <c r="BU51" s="704" t="s">
        <v>152</v>
      </c>
      <c r="BV51" s="704" t="s">
        <v>152</v>
      </c>
      <c r="BW51" s="704" t="s">
        <v>152</v>
      </c>
      <c r="BX51" s="704" t="s">
        <v>152</v>
      </c>
      <c r="BY51" s="704" t="s">
        <v>152</v>
      </c>
      <c r="BZ51" s="582" t="s">
        <v>152</v>
      </c>
      <c r="CA51" s="582" t="s">
        <v>152</v>
      </c>
      <c r="CB51" s="707">
        <v>0</v>
      </c>
      <c r="CC51" s="707">
        <v>0</v>
      </c>
      <c r="CD51" s="707">
        <v>0</v>
      </c>
      <c r="CE51" s="707">
        <v>0</v>
      </c>
      <c r="CF51" s="707">
        <v>0</v>
      </c>
      <c r="CG51" s="707" t="s">
        <v>152</v>
      </c>
      <c r="CH51" s="707">
        <v>0</v>
      </c>
      <c r="CI51" s="707">
        <v>0</v>
      </c>
      <c r="CJ51" s="562"/>
      <c r="CK51" s="562"/>
      <c r="CL51" s="562"/>
      <c r="CM51" s="562"/>
      <c r="CN51" s="562"/>
      <c r="CO51" s="562"/>
      <c r="CP51" s="562"/>
      <c r="CQ51" s="562"/>
      <c r="CR51" s="562"/>
      <c r="CS51" s="562"/>
      <c r="CT51" s="562"/>
      <c r="CU51" s="562"/>
      <c r="CV51" s="562"/>
      <c r="CW51" s="562"/>
      <c r="CX51" s="562"/>
      <c r="CY51" s="562"/>
      <c r="CZ51" s="562"/>
      <c r="DA51" s="562"/>
      <c r="DB51" s="562"/>
      <c r="DC51" s="574"/>
      <c r="DD51" s="574"/>
    </row>
    <row r="52" spans="1:108" x14ac:dyDescent="0.25">
      <c r="A52" s="584" t="s">
        <v>86</v>
      </c>
      <c r="B52" s="671">
        <v>0</v>
      </c>
      <c r="C52" s="633"/>
      <c r="D52" s="634"/>
      <c r="E52" s="634"/>
      <c r="F52" s="634"/>
      <c r="G52" s="635"/>
      <c r="H52" s="635"/>
      <c r="I52" s="633"/>
      <c r="J52" s="630"/>
      <c r="K52" s="633"/>
      <c r="L52" s="630"/>
      <c r="M52" s="659">
        <v>0</v>
      </c>
      <c r="N52" s="633"/>
      <c r="O52" s="634"/>
      <c r="P52" s="630"/>
      <c r="Q52" s="673">
        <v>0</v>
      </c>
      <c r="R52" s="633"/>
      <c r="S52" s="634"/>
      <c r="T52" s="630"/>
      <c r="U52" s="633"/>
      <c r="V52" s="667"/>
      <c r="W52" s="633"/>
      <c r="X52" s="630"/>
      <c r="Y52" s="667"/>
      <c r="Z52" s="681"/>
      <c r="AA52" s="630"/>
      <c r="AB52" s="681"/>
      <c r="AC52" s="630"/>
      <c r="AD52" s="682"/>
      <c r="AE52" s="627"/>
      <c r="AF52" s="627"/>
      <c r="AG52" s="682"/>
      <c r="AH52" s="627"/>
      <c r="AI52" s="627"/>
      <c r="AJ52" s="689"/>
      <c r="AK52" s="676"/>
      <c r="AL52" s="672"/>
      <c r="AM52" s="690"/>
      <c r="AN52" s="646"/>
      <c r="AO52" s="689"/>
      <c r="AP52" s="693"/>
      <c r="AQ52" s="694"/>
      <c r="AR52" s="699" t="s">
        <v>151</v>
      </c>
      <c r="AS52" s="560"/>
      <c r="AT52" s="560"/>
      <c r="AU52" s="560"/>
      <c r="AV52" s="560"/>
      <c r="AW52" s="562"/>
      <c r="AX52" s="562"/>
      <c r="AY52" s="562"/>
      <c r="AZ52" s="562"/>
      <c r="BA52" s="562"/>
      <c r="BB52" s="562"/>
      <c r="BC52" s="562"/>
      <c r="BD52" s="562"/>
      <c r="BE52" s="562"/>
      <c r="BF52" s="562"/>
      <c r="BG52" s="562"/>
      <c r="BH52" s="562"/>
      <c r="BI52" s="562"/>
      <c r="BJ52" s="560"/>
      <c r="BK52" s="560"/>
      <c r="BL52" s="560"/>
      <c r="BM52" s="560"/>
      <c r="BN52" s="560"/>
      <c r="BO52" s="560"/>
      <c r="BP52" s="560"/>
      <c r="BQ52" s="560"/>
      <c r="BR52" s="560"/>
      <c r="BS52" s="560"/>
      <c r="BT52" s="704" t="s">
        <v>152</v>
      </c>
      <c r="BU52" s="704" t="s">
        <v>152</v>
      </c>
      <c r="BV52" s="704" t="s">
        <v>152</v>
      </c>
      <c r="BW52" s="704" t="s">
        <v>152</v>
      </c>
      <c r="BX52" s="704" t="s">
        <v>152</v>
      </c>
      <c r="BY52" s="704" t="s">
        <v>152</v>
      </c>
      <c r="BZ52" s="582" t="s">
        <v>152</v>
      </c>
      <c r="CA52" s="582" t="s">
        <v>152</v>
      </c>
      <c r="CB52" s="707">
        <v>0</v>
      </c>
      <c r="CC52" s="707">
        <v>0</v>
      </c>
      <c r="CD52" s="707">
        <v>0</v>
      </c>
      <c r="CE52" s="707">
        <v>0</v>
      </c>
      <c r="CF52" s="707">
        <v>0</v>
      </c>
      <c r="CG52" s="707" t="s">
        <v>152</v>
      </c>
      <c r="CH52" s="707">
        <v>0</v>
      </c>
      <c r="CI52" s="707">
        <v>0</v>
      </c>
      <c r="CJ52" s="562"/>
      <c r="CK52" s="562"/>
      <c r="CL52" s="562"/>
      <c r="CM52" s="562"/>
      <c r="CN52" s="562"/>
      <c r="CO52" s="562"/>
      <c r="CP52" s="562"/>
      <c r="CQ52" s="562"/>
      <c r="CR52" s="562"/>
      <c r="CS52" s="562"/>
      <c r="CT52" s="562"/>
      <c r="CU52" s="562"/>
      <c r="CV52" s="562"/>
      <c r="CW52" s="562"/>
      <c r="CX52" s="562"/>
      <c r="CY52" s="562"/>
      <c r="CZ52" s="562"/>
      <c r="DA52" s="562"/>
      <c r="DB52" s="562"/>
      <c r="DC52" s="574"/>
      <c r="DD52" s="574"/>
    </row>
    <row r="53" spans="1:108" x14ac:dyDescent="0.25">
      <c r="A53" s="584" t="s">
        <v>87</v>
      </c>
      <c r="B53" s="671">
        <v>0</v>
      </c>
      <c r="C53" s="641"/>
      <c r="D53" s="642"/>
      <c r="E53" s="634"/>
      <c r="F53" s="634"/>
      <c r="G53" s="635"/>
      <c r="H53" s="635"/>
      <c r="I53" s="641"/>
      <c r="J53" s="630"/>
      <c r="K53" s="633"/>
      <c r="L53" s="630"/>
      <c r="M53" s="684"/>
      <c r="N53" s="641"/>
      <c r="O53" s="642"/>
      <c r="P53" s="643"/>
      <c r="Q53" s="673">
        <v>0</v>
      </c>
      <c r="R53" s="633"/>
      <c r="S53" s="634"/>
      <c r="T53" s="630"/>
      <c r="U53" s="633"/>
      <c r="V53" s="667"/>
      <c r="W53" s="641"/>
      <c r="X53" s="630"/>
      <c r="Y53" s="667"/>
      <c r="Z53" s="684"/>
      <c r="AA53" s="630"/>
      <c r="AB53" s="684"/>
      <c r="AC53" s="630"/>
      <c r="AD53" s="682"/>
      <c r="AE53" s="627"/>
      <c r="AF53" s="627"/>
      <c r="AG53" s="682"/>
      <c r="AH53" s="627"/>
      <c r="AI53" s="627"/>
      <c r="AJ53" s="689"/>
      <c r="AK53" s="676"/>
      <c r="AL53" s="672"/>
      <c r="AM53" s="690"/>
      <c r="AN53" s="646"/>
      <c r="AO53" s="689"/>
      <c r="AP53" s="684"/>
      <c r="AQ53" s="694"/>
      <c r="AR53" s="699" t="s">
        <v>151</v>
      </c>
      <c r="AS53" s="560"/>
      <c r="AT53" s="560"/>
      <c r="AU53" s="560"/>
      <c r="AV53" s="560"/>
      <c r="AW53" s="562"/>
      <c r="AX53" s="562"/>
      <c r="AY53" s="562"/>
      <c r="AZ53" s="562"/>
      <c r="BA53" s="562"/>
      <c r="BB53" s="562"/>
      <c r="BC53" s="562"/>
      <c r="BD53" s="562"/>
      <c r="BE53" s="562"/>
      <c r="BF53" s="562"/>
      <c r="BG53" s="562"/>
      <c r="BH53" s="562"/>
      <c r="BI53" s="562"/>
      <c r="BJ53" s="560"/>
      <c r="BK53" s="560"/>
      <c r="BL53" s="560"/>
      <c r="BM53" s="560"/>
      <c r="BN53" s="560"/>
      <c r="BO53" s="560"/>
      <c r="BP53" s="560"/>
      <c r="BQ53" s="560"/>
      <c r="BR53" s="560"/>
      <c r="BS53" s="560"/>
      <c r="BT53" s="704" t="s">
        <v>152</v>
      </c>
      <c r="BU53" s="704" t="s">
        <v>152</v>
      </c>
      <c r="BV53" s="704" t="s">
        <v>152</v>
      </c>
      <c r="BW53" s="704" t="s">
        <v>152</v>
      </c>
      <c r="BX53" s="704" t="s">
        <v>152</v>
      </c>
      <c r="BY53" s="704" t="s">
        <v>152</v>
      </c>
      <c r="BZ53" s="582" t="s">
        <v>152</v>
      </c>
      <c r="CA53" s="578"/>
      <c r="CB53" s="707">
        <v>0</v>
      </c>
      <c r="CC53" s="707">
        <v>0</v>
      </c>
      <c r="CD53" s="707">
        <v>0</v>
      </c>
      <c r="CE53" s="707">
        <v>0</v>
      </c>
      <c r="CF53" s="707">
        <v>0</v>
      </c>
      <c r="CG53" s="707" t="s">
        <v>152</v>
      </c>
      <c r="CH53" s="707">
        <v>0</v>
      </c>
      <c r="CI53" s="562"/>
      <c r="CJ53" s="562"/>
      <c r="CK53" s="562"/>
      <c r="CL53" s="562"/>
      <c r="CM53" s="562"/>
      <c r="CN53" s="562"/>
      <c r="CO53" s="562"/>
      <c r="CP53" s="562"/>
      <c r="CQ53" s="562"/>
      <c r="CR53" s="562"/>
      <c r="CS53" s="562"/>
      <c r="CT53" s="562"/>
      <c r="CU53" s="562"/>
      <c r="CV53" s="562"/>
      <c r="CW53" s="562"/>
      <c r="CX53" s="562"/>
      <c r="CY53" s="562"/>
      <c r="CZ53" s="562"/>
      <c r="DA53" s="562"/>
      <c r="DB53" s="562"/>
      <c r="DC53" s="574"/>
      <c r="DD53" s="574"/>
    </row>
    <row r="54" spans="1:108" x14ac:dyDescent="0.25">
      <c r="A54" s="584" t="s">
        <v>88</v>
      </c>
      <c r="B54" s="671">
        <v>0</v>
      </c>
      <c r="C54" s="633"/>
      <c r="D54" s="634"/>
      <c r="E54" s="634"/>
      <c r="F54" s="634"/>
      <c r="G54" s="635"/>
      <c r="H54" s="635"/>
      <c r="I54" s="633"/>
      <c r="J54" s="630"/>
      <c r="K54" s="633"/>
      <c r="L54" s="630"/>
      <c r="M54" s="659">
        <v>0</v>
      </c>
      <c r="N54" s="633"/>
      <c r="O54" s="634"/>
      <c r="P54" s="630"/>
      <c r="Q54" s="673">
        <v>0</v>
      </c>
      <c r="R54" s="633"/>
      <c r="S54" s="634"/>
      <c r="T54" s="630"/>
      <c r="U54" s="633"/>
      <c r="V54" s="667"/>
      <c r="W54" s="633"/>
      <c r="X54" s="630"/>
      <c r="Y54" s="667"/>
      <c r="Z54" s="681"/>
      <c r="AA54" s="630"/>
      <c r="AB54" s="681"/>
      <c r="AC54" s="630"/>
      <c r="AD54" s="682"/>
      <c r="AE54" s="627"/>
      <c r="AF54" s="627"/>
      <c r="AG54" s="682"/>
      <c r="AH54" s="627"/>
      <c r="AI54" s="627"/>
      <c r="AJ54" s="689"/>
      <c r="AK54" s="676"/>
      <c r="AL54" s="672"/>
      <c r="AM54" s="690"/>
      <c r="AN54" s="646"/>
      <c r="AO54" s="689"/>
      <c r="AP54" s="693"/>
      <c r="AQ54" s="694"/>
      <c r="AR54" s="699" t="s">
        <v>151</v>
      </c>
      <c r="AS54" s="560"/>
      <c r="AT54" s="560"/>
      <c r="AU54" s="560"/>
      <c r="AV54" s="560"/>
      <c r="AW54" s="562"/>
      <c r="AX54" s="562"/>
      <c r="AY54" s="562"/>
      <c r="AZ54" s="562"/>
      <c r="BA54" s="562"/>
      <c r="BB54" s="562"/>
      <c r="BC54" s="562"/>
      <c r="BD54" s="562"/>
      <c r="BE54" s="562"/>
      <c r="BF54" s="562"/>
      <c r="BG54" s="562"/>
      <c r="BH54" s="562"/>
      <c r="BI54" s="562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704" t="s">
        <v>152</v>
      </c>
      <c r="BU54" s="704" t="s">
        <v>152</v>
      </c>
      <c r="BV54" s="704" t="s">
        <v>152</v>
      </c>
      <c r="BW54" s="704" t="s">
        <v>152</v>
      </c>
      <c r="BX54" s="704" t="s">
        <v>152</v>
      </c>
      <c r="BY54" s="704" t="s">
        <v>152</v>
      </c>
      <c r="BZ54" s="582" t="s">
        <v>152</v>
      </c>
      <c r="CA54" s="578"/>
      <c r="CB54" s="707">
        <v>0</v>
      </c>
      <c r="CC54" s="707">
        <v>0</v>
      </c>
      <c r="CD54" s="707">
        <v>0</v>
      </c>
      <c r="CE54" s="707">
        <v>0</v>
      </c>
      <c r="CF54" s="707">
        <v>0</v>
      </c>
      <c r="CG54" s="707" t="s">
        <v>152</v>
      </c>
      <c r="CH54" s="707">
        <v>0</v>
      </c>
      <c r="CI54" s="562"/>
      <c r="CJ54" s="562"/>
      <c r="CK54" s="562"/>
      <c r="CL54" s="562"/>
      <c r="CM54" s="562"/>
      <c r="CN54" s="562"/>
      <c r="CO54" s="562"/>
      <c r="CP54" s="562"/>
      <c r="CQ54" s="562"/>
      <c r="CR54" s="562"/>
      <c r="CS54" s="562"/>
      <c r="CT54" s="562"/>
      <c r="CU54" s="562"/>
      <c r="CV54" s="562"/>
      <c r="CW54" s="562"/>
      <c r="CX54" s="562"/>
      <c r="CY54" s="562"/>
      <c r="CZ54" s="562"/>
      <c r="DA54" s="562"/>
      <c r="DB54" s="562"/>
      <c r="DC54" s="574"/>
      <c r="DD54" s="574"/>
    </row>
    <row r="55" spans="1:108" x14ac:dyDescent="0.25">
      <c r="A55" s="584" t="s">
        <v>89</v>
      </c>
      <c r="B55" s="671">
        <v>0</v>
      </c>
      <c r="C55" s="633"/>
      <c r="D55" s="634"/>
      <c r="E55" s="634"/>
      <c r="F55" s="634"/>
      <c r="G55" s="635"/>
      <c r="H55" s="635"/>
      <c r="I55" s="633"/>
      <c r="J55" s="630"/>
      <c r="K55" s="633"/>
      <c r="L55" s="630"/>
      <c r="M55" s="659">
        <v>0</v>
      </c>
      <c r="N55" s="633"/>
      <c r="O55" s="634"/>
      <c r="P55" s="630"/>
      <c r="Q55" s="673">
        <v>0</v>
      </c>
      <c r="R55" s="633"/>
      <c r="S55" s="634"/>
      <c r="T55" s="630"/>
      <c r="U55" s="633"/>
      <c r="V55" s="667"/>
      <c r="W55" s="633"/>
      <c r="X55" s="630"/>
      <c r="Y55" s="667"/>
      <c r="Z55" s="681"/>
      <c r="AA55" s="630"/>
      <c r="AB55" s="681"/>
      <c r="AC55" s="630"/>
      <c r="AD55" s="682"/>
      <c r="AE55" s="627"/>
      <c r="AF55" s="627"/>
      <c r="AG55" s="682"/>
      <c r="AH55" s="627"/>
      <c r="AI55" s="627"/>
      <c r="AJ55" s="689"/>
      <c r="AK55" s="676"/>
      <c r="AL55" s="672"/>
      <c r="AM55" s="690"/>
      <c r="AN55" s="646"/>
      <c r="AO55" s="689"/>
      <c r="AP55" s="693"/>
      <c r="AQ55" s="694"/>
      <c r="AR55" s="699" t="s">
        <v>151</v>
      </c>
      <c r="AS55" s="560"/>
      <c r="AT55" s="560"/>
      <c r="AU55" s="560"/>
      <c r="AV55" s="560"/>
      <c r="AW55" s="562"/>
      <c r="AX55" s="562"/>
      <c r="AY55" s="562"/>
      <c r="AZ55" s="562"/>
      <c r="BA55" s="562"/>
      <c r="BB55" s="562"/>
      <c r="BC55" s="562"/>
      <c r="BD55" s="562"/>
      <c r="BE55" s="562"/>
      <c r="BF55" s="562"/>
      <c r="BG55" s="562"/>
      <c r="BH55" s="562"/>
      <c r="BI55" s="562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704" t="s">
        <v>152</v>
      </c>
      <c r="BU55" s="704" t="s">
        <v>152</v>
      </c>
      <c r="BV55" s="704" t="s">
        <v>152</v>
      </c>
      <c r="BW55" s="704" t="s">
        <v>152</v>
      </c>
      <c r="BX55" s="704" t="s">
        <v>152</v>
      </c>
      <c r="BY55" s="704" t="s">
        <v>152</v>
      </c>
      <c r="BZ55" s="582" t="s">
        <v>152</v>
      </c>
      <c r="CA55" s="578"/>
      <c r="CB55" s="707">
        <v>0</v>
      </c>
      <c r="CC55" s="707">
        <v>0</v>
      </c>
      <c r="CD55" s="707">
        <v>0</v>
      </c>
      <c r="CE55" s="707">
        <v>0</v>
      </c>
      <c r="CF55" s="707">
        <v>0</v>
      </c>
      <c r="CG55" s="707" t="s">
        <v>152</v>
      </c>
      <c r="CH55" s="707">
        <v>0</v>
      </c>
      <c r="CI55" s="562"/>
      <c r="CJ55" s="562"/>
      <c r="CK55" s="562"/>
      <c r="CL55" s="562"/>
      <c r="CM55" s="562"/>
      <c r="CN55" s="562"/>
      <c r="CO55" s="562"/>
      <c r="CP55" s="562"/>
      <c r="CQ55" s="562"/>
      <c r="CR55" s="562"/>
      <c r="CS55" s="562"/>
      <c r="CT55" s="562"/>
      <c r="CU55" s="562"/>
      <c r="CV55" s="562"/>
      <c r="CW55" s="562"/>
      <c r="CX55" s="562"/>
      <c r="CY55" s="562"/>
      <c r="CZ55" s="562"/>
      <c r="DA55" s="562"/>
      <c r="DB55" s="562"/>
      <c r="DC55" s="574"/>
      <c r="DD55" s="574"/>
    </row>
    <row r="56" spans="1:108" x14ac:dyDescent="0.25">
      <c r="A56" s="605" t="s">
        <v>90</v>
      </c>
      <c r="B56" s="647">
        <v>0</v>
      </c>
      <c r="C56" s="648"/>
      <c r="D56" s="649"/>
      <c r="E56" s="649"/>
      <c r="F56" s="649"/>
      <c r="G56" s="650"/>
      <c r="H56" s="650"/>
      <c r="I56" s="648"/>
      <c r="J56" s="631"/>
      <c r="K56" s="670"/>
      <c r="L56" s="662"/>
      <c r="M56" s="685">
        <v>0</v>
      </c>
      <c r="N56" s="648"/>
      <c r="O56" s="649"/>
      <c r="P56" s="631"/>
      <c r="Q56" s="674">
        <v>0</v>
      </c>
      <c r="R56" s="648"/>
      <c r="S56" s="649"/>
      <c r="T56" s="631"/>
      <c r="U56" s="648"/>
      <c r="V56" s="668"/>
      <c r="W56" s="636"/>
      <c r="X56" s="637"/>
      <c r="Y56" s="668"/>
      <c r="Z56" s="663"/>
      <c r="AA56" s="637"/>
      <c r="AB56" s="663"/>
      <c r="AC56" s="637"/>
      <c r="AD56" s="682"/>
      <c r="AE56" s="628"/>
      <c r="AF56" s="628"/>
      <c r="AG56" s="682"/>
      <c r="AH56" s="628"/>
      <c r="AI56" s="628"/>
      <c r="AJ56" s="689"/>
      <c r="AK56" s="676"/>
      <c r="AL56" s="672"/>
      <c r="AM56" s="690"/>
      <c r="AN56" s="651"/>
      <c r="AO56" s="689"/>
      <c r="AP56" s="695"/>
      <c r="AQ56" s="696"/>
      <c r="AR56" s="699" t="s">
        <v>151</v>
      </c>
      <c r="AS56" s="560"/>
      <c r="AT56" s="560"/>
      <c r="AU56" s="560"/>
      <c r="AV56" s="560"/>
      <c r="AW56" s="562"/>
      <c r="AX56" s="562"/>
      <c r="AY56" s="562"/>
      <c r="AZ56" s="562"/>
      <c r="BA56" s="562"/>
      <c r="BB56" s="562"/>
      <c r="BC56" s="562"/>
      <c r="BD56" s="562"/>
      <c r="BE56" s="562"/>
      <c r="BF56" s="562"/>
      <c r="BG56" s="562"/>
      <c r="BH56" s="562"/>
      <c r="BI56" s="562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704" t="s">
        <v>152</v>
      </c>
      <c r="BU56" s="704" t="s">
        <v>152</v>
      </c>
      <c r="BV56" s="704" t="s">
        <v>152</v>
      </c>
      <c r="BW56" s="704" t="s">
        <v>152</v>
      </c>
      <c r="BX56" s="704" t="s">
        <v>152</v>
      </c>
      <c r="BY56" s="704" t="s">
        <v>152</v>
      </c>
      <c r="BZ56" s="582" t="s">
        <v>152</v>
      </c>
      <c r="CA56" s="578"/>
      <c r="CB56" s="707">
        <v>0</v>
      </c>
      <c r="CC56" s="707">
        <v>0</v>
      </c>
      <c r="CD56" s="707">
        <v>0</v>
      </c>
      <c r="CE56" s="707">
        <v>0</v>
      </c>
      <c r="CF56" s="707">
        <v>0</v>
      </c>
      <c r="CG56" s="707" t="s">
        <v>152</v>
      </c>
      <c r="CH56" s="707">
        <v>0</v>
      </c>
      <c r="CI56" s="562"/>
      <c r="CJ56" s="562"/>
      <c r="CK56" s="562"/>
      <c r="CL56" s="562"/>
      <c r="CM56" s="562"/>
      <c r="CN56" s="562"/>
      <c r="CO56" s="562"/>
      <c r="CP56" s="562"/>
      <c r="CQ56" s="562"/>
      <c r="CR56" s="562"/>
      <c r="CS56" s="562"/>
      <c r="CT56" s="562"/>
      <c r="CU56" s="562"/>
      <c r="CV56" s="562"/>
      <c r="CW56" s="562"/>
      <c r="CX56" s="562"/>
      <c r="CY56" s="562"/>
      <c r="CZ56" s="562"/>
      <c r="DA56" s="562"/>
      <c r="DB56" s="562"/>
      <c r="DC56" s="574"/>
      <c r="DD56" s="574"/>
    </row>
    <row r="57" spans="1:108" x14ac:dyDescent="0.25">
      <c r="A57" s="602" t="s">
        <v>40</v>
      </c>
      <c r="B57" s="652">
        <v>0</v>
      </c>
      <c r="C57" s="661">
        <v>0</v>
      </c>
      <c r="D57" s="654">
        <v>0</v>
      </c>
      <c r="E57" s="677">
        <v>0</v>
      </c>
      <c r="F57" s="655">
        <v>0</v>
      </c>
      <c r="G57" s="655">
        <v>0</v>
      </c>
      <c r="H57" s="655">
        <v>0</v>
      </c>
      <c r="I57" s="661">
        <v>0</v>
      </c>
      <c r="J57" s="656">
        <v>0</v>
      </c>
      <c r="K57" s="661">
        <v>0</v>
      </c>
      <c r="L57" s="656">
        <v>0</v>
      </c>
      <c r="M57" s="661">
        <v>0</v>
      </c>
      <c r="N57" s="661">
        <v>0</v>
      </c>
      <c r="O57" s="654">
        <v>0</v>
      </c>
      <c r="P57" s="669">
        <v>0</v>
      </c>
      <c r="Q57" s="653">
        <v>0</v>
      </c>
      <c r="R57" s="661">
        <v>0</v>
      </c>
      <c r="S57" s="654">
        <v>0</v>
      </c>
      <c r="T57" s="656">
        <v>0</v>
      </c>
      <c r="U57" s="653">
        <v>0</v>
      </c>
      <c r="V57" s="669">
        <v>0</v>
      </c>
      <c r="W57" s="661">
        <v>0</v>
      </c>
      <c r="X57" s="656">
        <v>0</v>
      </c>
      <c r="Y57" s="669">
        <v>0</v>
      </c>
      <c r="Z57" s="661">
        <v>0</v>
      </c>
      <c r="AA57" s="656">
        <v>0</v>
      </c>
      <c r="AB57" s="661">
        <v>0</v>
      </c>
      <c r="AC57" s="656">
        <v>0</v>
      </c>
      <c r="AD57" s="686"/>
      <c r="AE57" s="653">
        <v>0</v>
      </c>
      <c r="AF57" s="661">
        <v>0</v>
      </c>
      <c r="AG57" s="686"/>
      <c r="AH57" s="653">
        <v>0</v>
      </c>
      <c r="AI57" s="652">
        <v>0</v>
      </c>
      <c r="AJ57" s="689"/>
      <c r="AK57" s="653">
        <v>0</v>
      </c>
      <c r="AL57" s="652">
        <v>0</v>
      </c>
      <c r="AM57" s="686"/>
      <c r="AN57" s="653">
        <v>0</v>
      </c>
      <c r="AO57" s="686"/>
      <c r="AP57" s="677">
        <v>0</v>
      </c>
      <c r="AQ57" s="656">
        <v>0</v>
      </c>
      <c r="AR57" s="699" t="s">
        <v>151</v>
      </c>
      <c r="AS57" s="560"/>
      <c r="AT57" s="560"/>
      <c r="AU57" s="560"/>
      <c r="AV57" s="560"/>
      <c r="AW57" s="562"/>
      <c r="AX57" s="562"/>
      <c r="AY57" s="562"/>
      <c r="AZ57" s="562"/>
      <c r="BA57" s="562"/>
      <c r="BB57" s="562"/>
      <c r="BC57" s="562"/>
      <c r="BD57" s="562"/>
      <c r="BE57" s="562"/>
      <c r="BF57" s="562"/>
      <c r="BG57" s="562"/>
      <c r="BH57" s="562"/>
      <c r="BI57" s="562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704" t="s">
        <v>152</v>
      </c>
      <c r="BU57" s="704" t="s">
        <v>152</v>
      </c>
      <c r="BV57" s="704" t="s">
        <v>152</v>
      </c>
      <c r="BW57" s="704" t="s">
        <v>152</v>
      </c>
      <c r="BX57" s="704" t="s">
        <v>152</v>
      </c>
      <c r="BY57" s="704" t="s">
        <v>152</v>
      </c>
      <c r="BZ57" s="582" t="s">
        <v>152</v>
      </c>
      <c r="CA57" s="578"/>
      <c r="CB57" s="707">
        <v>0</v>
      </c>
      <c r="CC57" s="707">
        <v>0</v>
      </c>
      <c r="CD57" s="707">
        <v>0</v>
      </c>
      <c r="CE57" s="707">
        <v>0</v>
      </c>
      <c r="CF57" s="707">
        <v>0</v>
      </c>
      <c r="CG57" s="707" t="s">
        <v>152</v>
      </c>
      <c r="CH57" s="707">
        <v>0</v>
      </c>
      <c r="CI57" s="562"/>
      <c r="CJ57" s="562"/>
      <c r="CK57" s="562"/>
      <c r="CL57" s="562"/>
      <c r="CM57" s="562"/>
      <c r="CN57" s="562"/>
      <c r="CO57" s="562"/>
      <c r="CP57" s="562"/>
      <c r="CQ57" s="562"/>
      <c r="CR57" s="562"/>
      <c r="CS57" s="562"/>
      <c r="CT57" s="562"/>
      <c r="CU57" s="562"/>
      <c r="CV57" s="562"/>
      <c r="CW57" s="562"/>
      <c r="CX57" s="562"/>
      <c r="CY57" s="562"/>
      <c r="CZ57" s="562"/>
      <c r="DA57" s="562"/>
      <c r="DB57" s="562"/>
      <c r="DC57" s="574"/>
      <c r="DD57" s="574"/>
    </row>
    <row r="58" spans="1:108" x14ac:dyDescent="0.25">
      <c r="A58" s="606" t="s">
        <v>91</v>
      </c>
      <c r="B58" s="606"/>
      <c r="C58" s="606"/>
      <c r="D58" s="606"/>
      <c r="E58" s="606"/>
      <c r="F58" s="606"/>
      <c r="G58" s="606"/>
      <c r="H58" s="606"/>
      <c r="I58" s="606"/>
      <c r="J58" s="581"/>
      <c r="K58" s="581"/>
      <c r="L58" s="581"/>
      <c r="M58" s="568"/>
      <c r="N58" s="568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8"/>
      <c r="AD58" s="560"/>
      <c r="AE58" s="560"/>
      <c r="AF58" s="568"/>
      <c r="AG58" s="560"/>
      <c r="AH58" s="560"/>
      <c r="AI58" s="568"/>
      <c r="AJ58" s="560"/>
      <c r="AK58" s="560"/>
      <c r="AL58" s="568"/>
      <c r="AM58" s="568"/>
      <c r="AN58" s="568"/>
      <c r="AO58" s="560"/>
      <c r="AP58" s="560"/>
      <c r="AQ58" s="560"/>
      <c r="AR58" s="560"/>
      <c r="AS58" s="560"/>
      <c r="AT58" s="560"/>
      <c r="AU58" s="560"/>
      <c r="AV58" s="560"/>
      <c r="AW58" s="562"/>
      <c r="AX58" s="562"/>
      <c r="AY58" s="562"/>
      <c r="AZ58" s="562"/>
      <c r="BA58" s="562"/>
      <c r="BB58" s="562"/>
      <c r="BC58" s="562"/>
      <c r="BD58" s="562"/>
      <c r="BE58" s="562"/>
      <c r="BF58" s="562"/>
      <c r="BG58" s="562"/>
      <c r="BH58" s="562"/>
      <c r="BI58" s="562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CG58" s="562"/>
      <c r="CH58" s="562"/>
      <c r="CI58" s="562"/>
      <c r="CJ58" s="562"/>
      <c r="CK58" s="562"/>
      <c r="CL58" s="562"/>
      <c r="CM58" s="562"/>
      <c r="CN58" s="562"/>
      <c r="CO58" s="562"/>
      <c r="CP58" s="562"/>
      <c r="CQ58" s="562"/>
      <c r="CR58" s="562"/>
      <c r="CS58" s="562"/>
      <c r="CT58" s="562"/>
      <c r="CU58" s="562"/>
      <c r="CV58" s="562"/>
      <c r="CW58" s="562"/>
      <c r="CX58" s="562"/>
      <c r="CY58" s="562"/>
      <c r="CZ58" s="562"/>
      <c r="DA58" s="562"/>
      <c r="DB58" s="562"/>
      <c r="DC58" s="574"/>
      <c r="DD58" s="574"/>
    </row>
    <row r="59" spans="1:108" x14ac:dyDescent="0.2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8"/>
      <c r="AB59" s="560"/>
      <c r="AC59" s="560"/>
      <c r="AD59" s="568"/>
      <c r="AE59" s="560"/>
      <c r="AF59" s="560"/>
      <c r="AG59" s="568"/>
      <c r="AH59" s="560"/>
      <c r="AI59" s="560"/>
      <c r="AJ59" s="568"/>
      <c r="AK59" s="560"/>
      <c r="AL59" s="560"/>
      <c r="AM59" s="560"/>
      <c r="AN59" s="560"/>
      <c r="AO59" s="560"/>
      <c r="AP59" s="560"/>
      <c r="AQ59" s="560"/>
      <c r="AR59" s="565"/>
      <c r="AS59" s="560"/>
      <c r="AT59" s="560"/>
      <c r="AU59" s="560"/>
      <c r="AV59" s="560"/>
      <c r="AW59" s="562"/>
      <c r="AX59" s="562"/>
      <c r="AY59" s="562"/>
      <c r="AZ59" s="562"/>
      <c r="BA59" s="562"/>
      <c r="BB59" s="562"/>
      <c r="BC59" s="562"/>
      <c r="BD59" s="562"/>
      <c r="BE59" s="562"/>
      <c r="BF59" s="562"/>
      <c r="BG59" s="562"/>
      <c r="BH59" s="562"/>
      <c r="BI59" s="562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CG59" s="562"/>
      <c r="CH59" s="562"/>
      <c r="CI59" s="562"/>
      <c r="CJ59" s="562"/>
      <c r="CK59" s="562"/>
      <c r="CL59" s="562"/>
      <c r="CM59" s="562"/>
      <c r="CN59" s="562"/>
      <c r="CO59" s="562"/>
      <c r="CP59" s="562"/>
      <c r="CQ59" s="562"/>
      <c r="CR59" s="562"/>
      <c r="CS59" s="562"/>
      <c r="CT59" s="562"/>
      <c r="CU59" s="562"/>
      <c r="CV59" s="562"/>
      <c r="CW59" s="562"/>
      <c r="CX59" s="562"/>
      <c r="CY59" s="562"/>
      <c r="CZ59" s="562"/>
      <c r="DA59" s="562"/>
      <c r="DB59" s="562"/>
      <c r="DC59" s="574"/>
      <c r="DD59" s="574"/>
    </row>
    <row r="60" spans="1:108" x14ac:dyDescent="0.25">
      <c r="A60" s="1528"/>
      <c r="B60" s="1513"/>
      <c r="C60" s="573" t="s">
        <v>97</v>
      </c>
      <c r="D60" s="573" t="s">
        <v>30</v>
      </c>
      <c r="E60" s="573" t="s">
        <v>31</v>
      </c>
      <c r="F60" s="573" t="s">
        <v>32</v>
      </c>
      <c r="G60" s="573" t="s">
        <v>33</v>
      </c>
      <c r="H60" s="573" t="s">
        <v>34</v>
      </c>
      <c r="I60" s="573" t="s">
        <v>98</v>
      </c>
      <c r="J60" s="573" t="s">
        <v>39</v>
      </c>
      <c r="K60" s="1529"/>
      <c r="L60" s="1529"/>
      <c r="M60" s="565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4"/>
      <c r="AB60" s="560"/>
      <c r="AC60" s="560"/>
      <c r="AD60" s="568"/>
      <c r="AE60" s="560"/>
      <c r="AF60" s="560"/>
      <c r="AG60" s="568"/>
      <c r="AH60" s="560"/>
      <c r="AI60" s="560"/>
      <c r="AJ60" s="568"/>
      <c r="AK60" s="560"/>
      <c r="AL60" s="560"/>
      <c r="AM60" s="560"/>
      <c r="AN60" s="560"/>
      <c r="AO60" s="565"/>
      <c r="AP60" s="565"/>
      <c r="AQ60" s="565"/>
      <c r="AR60" s="565"/>
      <c r="AS60" s="560"/>
      <c r="AT60" s="560"/>
      <c r="AU60" s="560"/>
      <c r="AV60" s="560"/>
      <c r="AW60" s="562"/>
      <c r="AX60" s="562"/>
      <c r="AY60" s="562"/>
      <c r="AZ60" s="562"/>
      <c r="BA60" s="562"/>
      <c r="BB60" s="562"/>
      <c r="BC60" s="562"/>
      <c r="BD60" s="562"/>
      <c r="BE60" s="562"/>
      <c r="BF60" s="562"/>
      <c r="BG60" s="562"/>
      <c r="BH60" s="562"/>
      <c r="BI60" s="562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CG60" s="562"/>
      <c r="CH60" s="562"/>
      <c r="CI60" s="562"/>
      <c r="CJ60" s="562"/>
      <c r="CK60" s="562"/>
      <c r="CL60" s="562"/>
      <c r="CM60" s="562"/>
      <c r="CN60" s="562"/>
      <c r="CO60" s="562"/>
      <c r="CP60" s="562"/>
      <c r="CQ60" s="562"/>
      <c r="CR60" s="562"/>
      <c r="CS60" s="562"/>
      <c r="CT60" s="562"/>
      <c r="CU60" s="562"/>
      <c r="CV60" s="562"/>
      <c r="CW60" s="562"/>
      <c r="CX60" s="562"/>
      <c r="CY60" s="562"/>
      <c r="CZ60" s="562"/>
      <c r="DA60" s="562"/>
      <c r="DB60" s="562"/>
      <c r="DC60" s="574"/>
      <c r="DD60" s="574"/>
    </row>
    <row r="61" spans="1:108" x14ac:dyDescent="0.25">
      <c r="A61" s="608" t="s">
        <v>99</v>
      </c>
      <c r="B61" s="679">
        <v>0</v>
      </c>
      <c r="C61" s="626"/>
      <c r="D61" s="626"/>
      <c r="E61" s="626"/>
      <c r="F61" s="626"/>
      <c r="G61" s="626"/>
      <c r="H61" s="626"/>
      <c r="I61" s="626"/>
      <c r="J61" s="626"/>
      <c r="K61" s="626"/>
      <c r="L61" s="626"/>
      <c r="M61" s="699" t="s">
        <v>151</v>
      </c>
      <c r="N61" s="560"/>
      <c r="O61" s="565"/>
      <c r="P61" s="560"/>
      <c r="Q61" s="565"/>
      <c r="R61" s="565"/>
      <c r="S61" s="565"/>
      <c r="T61" s="565"/>
      <c r="U61" s="565"/>
      <c r="V61" s="565"/>
      <c r="W61" s="565"/>
      <c r="X61" s="565"/>
      <c r="Y61" s="569"/>
      <c r="Z61" s="560"/>
      <c r="AA61" s="560"/>
      <c r="AB61" s="560"/>
      <c r="AC61" s="564"/>
      <c r="AD61" s="564"/>
      <c r="AE61" s="565"/>
      <c r="AF61" s="565"/>
      <c r="AG61" s="564"/>
      <c r="AH61" s="572"/>
      <c r="AI61" s="565"/>
      <c r="AJ61" s="564"/>
      <c r="AK61" s="572"/>
      <c r="AL61" s="565"/>
      <c r="AM61" s="565"/>
      <c r="AN61" s="565"/>
      <c r="AO61" s="564"/>
      <c r="AP61" s="565"/>
      <c r="AQ61" s="565"/>
      <c r="AR61" s="565"/>
      <c r="AS61" s="565"/>
      <c r="AT61" s="565"/>
      <c r="AU61" s="565"/>
      <c r="AV61" s="560"/>
      <c r="AW61" s="562"/>
      <c r="AX61" s="562"/>
      <c r="AY61" s="562"/>
      <c r="AZ61" s="562"/>
      <c r="BA61" s="562"/>
      <c r="BB61" s="562"/>
      <c r="BC61" s="562"/>
      <c r="BD61" s="562"/>
      <c r="BE61" s="562"/>
      <c r="BF61" s="562"/>
      <c r="BG61" s="562"/>
      <c r="BH61" s="562"/>
      <c r="BI61" s="562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704" t="s">
        <v>152</v>
      </c>
      <c r="BU61" s="704" t="s">
        <v>152</v>
      </c>
      <c r="BV61" s="704" t="s">
        <v>152</v>
      </c>
      <c r="BW61" s="560"/>
      <c r="BX61" s="560"/>
      <c r="BY61" s="560"/>
      <c r="BZ61" s="560"/>
      <c r="CA61" s="560"/>
      <c r="CB61" s="622">
        <v>0</v>
      </c>
      <c r="CC61" s="622">
        <v>0</v>
      </c>
      <c r="CD61" s="622" t="s">
        <v>152</v>
      </c>
      <c r="CE61" s="560"/>
      <c r="CF61" s="560"/>
      <c r="CG61" s="562"/>
      <c r="CH61" s="562"/>
      <c r="CI61" s="562"/>
      <c r="CJ61" s="562"/>
      <c r="CK61" s="562"/>
      <c r="CL61" s="562"/>
      <c r="CM61" s="562"/>
      <c r="CN61" s="562"/>
      <c r="CO61" s="562"/>
      <c r="CP61" s="562"/>
      <c r="CQ61" s="562"/>
      <c r="CR61" s="562"/>
      <c r="CS61" s="562"/>
      <c r="CT61" s="562"/>
      <c r="CU61" s="562"/>
      <c r="CV61" s="562"/>
      <c r="CW61" s="562"/>
      <c r="CX61" s="562"/>
      <c r="CY61" s="562"/>
      <c r="CZ61" s="562"/>
      <c r="DA61" s="562"/>
      <c r="DB61" s="562"/>
      <c r="DC61" s="574"/>
      <c r="DD61" s="574"/>
    </row>
    <row r="62" spans="1:108" x14ac:dyDescent="0.25">
      <c r="A62" s="609" t="s">
        <v>100</v>
      </c>
      <c r="B62" s="639">
        <v>0</v>
      </c>
      <c r="C62" s="627"/>
      <c r="D62" s="627"/>
      <c r="E62" s="627"/>
      <c r="F62" s="627"/>
      <c r="G62" s="627"/>
      <c r="H62" s="627"/>
      <c r="I62" s="627"/>
      <c r="J62" s="627"/>
      <c r="K62" s="627"/>
      <c r="L62" s="627"/>
      <c r="M62" s="699" t="s">
        <v>151</v>
      </c>
      <c r="N62" s="560"/>
      <c r="O62" s="565"/>
      <c r="P62" s="560"/>
      <c r="Q62" s="565"/>
      <c r="R62" s="565"/>
      <c r="S62" s="565"/>
      <c r="T62" s="565"/>
      <c r="U62" s="565"/>
      <c r="V62" s="565"/>
      <c r="W62" s="565"/>
      <c r="X62" s="565"/>
      <c r="Y62" s="569"/>
      <c r="Z62" s="560"/>
      <c r="AA62" s="560"/>
      <c r="AB62" s="560"/>
      <c r="AC62" s="564"/>
      <c r="AD62" s="564"/>
      <c r="AE62" s="565"/>
      <c r="AF62" s="565"/>
      <c r="AG62" s="564"/>
      <c r="AH62" s="572"/>
      <c r="AI62" s="565"/>
      <c r="AJ62" s="564"/>
      <c r="AK62" s="572"/>
      <c r="AL62" s="565"/>
      <c r="AM62" s="565"/>
      <c r="AN62" s="565"/>
      <c r="AO62" s="564"/>
      <c r="AP62" s="565"/>
      <c r="AQ62" s="565"/>
      <c r="AR62" s="565"/>
      <c r="AS62" s="565"/>
      <c r="AT62" s="565"/>
      <c r="AU62" s="565"/>
      <c r="AV62" s="560"/>
      <c r="AW62" s="562"/>
      <c r="AX62" s="562"/>
      <c r="AY62" s="562"/>
      <c r="AZ62" s="562"/>
      <c r="BA62" s="562"/>
      <c r="BB62" s="562"/>
      <c r="BC62" s="562"/>
      <c r="BD62" s="562"/>
      <c r="BE62" s="562"/>
      <c r="BF62" s="562"/>
      <c r="BG62" s="562"/>
      <c r="BH62" s="562"/>
      <c r="BI62" s="562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704" t="s">
        <v>152</v>
      </c>
      <c r="BU62" s="704" t="s">
        <v>152</v>
      </c>
      <c r="BV62" s="704" t="s">
        <v>152</v>
      </c>
      <c r="BW62" s="560"/>
      <c r="BX62" s="560"/>
      <c r="BY62" s="560"/>
      <c r="BZ62" s="560"/>
      <c r="CA62" s="560"/>
      <c r="CB62" s="622">
        <v>0</v>
      </c>
      <c r="CC62" s="622">
        <v>0</v>
      </c>
      <c r="CD62" s="622" t="s">
        <v>152</v>
      </c>
      <c r="CE62" s="560"/>
      <c r="CF62" s="560"/>
      <c r="CG62" s="562"/>
      <c r="CH62" s="562"/>
      <c r="CI62" s="562"/>
      <c r="CJ62" s="562"/>
      <c r="CK62" s="562"/>
      <c r="CL62" s="562"/>
      <c r="CM62" s="562"/>
      <c r="CN62" s="562"/>
      <c r="CO62" s="562"/>
      <c r="CP62" s="562"/>
      <c r="CQ62" s="562"/>
      <c r="CR62" s="562"/>
      <c r="CS62" s="562"/>
      <c r="CT62" s="562"/>
      <c r="CU62" s="562"/>
      <c r="CV62" s="562"/>
      <c r="CW62" s="562"/>
      <c r="CX62" s="562"/>
      <c r="CY62" s="562"/>
      <c r="CZ62" s="562"/>
      <c r="DA62" s="562"/>
      <c r="DB62" s="562"/>
      <c r="DC62" s="574"/>
      <c r="DD62" s="574"/>
    </row>
    <row r="63" spans="1:108" x14ac:dyDescent="0.25">
      <c r="A63" s="609" t="s">
        <v>101</v>
      </c>
      <c r="B63" s="639">
        <v>0</v>
      </c>
      <c r="C63" s="627"/>
      <c r="D63" s="627"/>
      <c r="E63" s="627"/>
      <c r="F63" s="627"/>
      <c r="G63" s="627"/>
      <c r="H63" s="627"/>
      <c r="I63" s="627"/>
      <c r="J63" s="627"/>
      <c r="K63" s="627"/>
      <c r="L63" s="627"/>
      <c r="M63" s="699" t="s">
        <v>151</v>
      </c>
      <c r="N63" s="560"/>
      <c r="O63" s="565"/>
      <c r="P63" s="560"/>
      <c r="Q63" s="565"/>
      <c r="R63" s="565"/>
      <c r="S63" s="565"/>
      <c r="T63" s="565"/>
      <c r="U63" s="565"/>
      <c r="V63" s="565"/>
      <c r="W63" s="565"/>
      <c r="X63" s="565"/>
      <c r="Y63" s="569"/>
      <c r="Z63" s="560"/>
      <c r="AA63" s="560"/>
      <c r="AB63" s="560"/>
      <c r="AC63" s="564"/>
      <c r="AD63" s="564"/>
      <c r="AE63" s="565"/>
      <c r="AF63" s="565"/>
      <c r="AG63" s="564"/>
      <c r="AH63" s="572"/>
      <c r="AI63" s="565"/>
      <c r="AJ63" s="564"/>
      <c r="AK63" s="572"/>
      <c r="AL63" s="565"/>
      <c r="AM63" s="565"/>
      <c r="AN63" s="565"/>
      <c r="AO63" s="564"/>
      <c r="AP63" s="565"/>
      <c r="AQ63" s="565"/>
      <c r="AR63" s="565"/>
      <c r="AS63" s="565"/>
      <c r="AT63" s="565"/>
      <c r="AU63" s="565"/>
      <c r="AV63" s="560"/>
      <c r="AW63" s="562"/>
      <c r="AX63" s="562"/>
      <c r="AY63" s="562"/>
      <c r="AZ63" s="562"/>
      <c r="BA63" s="562"/>
      <c r="BB63" s="562"/>
      <c r="BC63" s="562"/>
      <c r="BD63" s="562"/>
      <c r="BE63" s="562"/>
      <c r="BF63" s="562"/>
      <c r="BG63" s="562"/>
      <c r="BH63" s="562"/>
      <c r="BI63" s="562"/>
      <c r="BJ63" s="560"/>
      <c r="BK63" s="560"/>
      <c r="BL63" s="560"/>
      <c r="BM63" s="560"/>
      <c r="BN63" s="560"/>
      <c r="BO63" s="560"/>
      <c r="BP63" s="560"/>
      <c r="BQ63" s="560"/>
      <c r="BR63" s="560"/>
      <c r="BS63" s="560"/>
      <c r="BT63" s="704" t="s">
        <v>152</v>
      </c>
      <c r="BU63" s="704" t="s">
        <v>152</v>
      </c>
      <c r="BV63" s="704" t="s">
        <v>152</v>
      </c>
      <c r="BW63" s="560"/>
      <c r="BX63" s="560"/>
      <c r="BY63" s="560"/>
      <c r="BZ63" s="560"/>
      <c r="CA63" s="560"/>
      <c r="CB63" s="622">
        <v>0</v>
      </c>
      <c r="CC63" s="622">
        <v>0</v>
      </c>
      <c r="CD63" s="622" t="s">
        <v>152</v>
      </c>
      <c r="CE63" s="560"/>
      <c r="CF63" s="560"/>
      <c r="CG63" s="562"/>
      <c r="CH63" s="562"/>
      <c r="CI63" s="562"/>
      <c r="CJ63" s="562"/>
      <c r="CK63" s="562"/>
      <c r="CL63" s="562"/>
      <c r="CM63" s="562"/>
      <c r="CN63" s="562"/>
      <c r="CO63" s="562"/>
      <c r="CP63" s="562"/>
      <c r="CQ63" s="562"/>
      <c r="CR63" s="562"/>
      <c r="CS63" s="562"/>
      <c r="CT63" s="562"/>
      <c r="CU63" s="562"/>
      <c r="CV63" s="562"/>
      <c r="CW63" s="562"/>
      <c r="CX63" s="562"/>
      <c r="CY63" s="562"/>
      <c r="CZ63" s="562"/>
      <c r="DA63" s="562"/>
      <c r="DB63" s="562"/>
      <c r="DC63" s="574"/>
      <c r="DD63" s="574"/>
    </row>
    <row r="64" spans="1:108" x14ac:dyDescent="0.25">
      <c r="A64" s="585" t="s">
        <v>102</v>
      </c>
      <c r="B64" s="659">
        <v>0</v>
      </c>
      <c r="C64" s="627"/>
      <c r="D64" s="627"/>
      <c r="E64" s="627"/>
      <c r="F64" s="627"/>
      <c r="G64" s="627"/>
      <c r="H64" s="627"/>
      <c r="I64" s="627"/>
      <c r="J64" s="627"/>
      <c r="K64" s="627"/>
      <c r="L64" s="627"/>
      <c r="M64" s="699" t="s">
        <v>151</v>
      </c>
      <c r="N64" s="560"/>
      <c r="O64" s="565"/>
      <c r="P64" s="560"/>
      <c r="Q64" s="565"/>
      <c r="R64" s="565"/>
      <c r="S64" s="565"/>
      <c r="T64" s="565"/>
      <c r="U64" s="565"/>
      <c r="V64" s="565"/>
      <c r="W64" s="565"/>
      <c r="X64" s="565"/>
      <c r="Y64" s="569"/>
      <c r="Z64" s="560"/>
      <c r="AA64" s="560"/>
      <c r="AB64" s="560"/>
      <c r="AC64" s="564"/>
      <c r="AD64" s="564"/>
      <c r="AE64" s="565"/>
      <c r="AF64" s="565"/>
      <c r="AG64" s="564"/>
      <c r="AH64" s="572"/>
      <c r="AI64" s="565"/>
      <c r="AJ64" s="564"/>
      <c r="AK64" s="572"/>
      <c r="AL64" s="565"/>
      <c r="AM64" s="565"/>
      <c r="AN64" s="565"/>
      <c r="AO64" s="564"/>
      <c r="AP64" s="565"/>
      <c r="AQ64" s="565"/>
      <c r="AR64" s="565"/>
      <c r="AS64" s="565"/>
      <c r="AT64" s="565"/>
      <c r="AU64" s="565"/>
      <c r="AV64" s="560"/>
      <c r="AW64" s="562"/>
      <c r="AX64" s="562"/>
      <c r="AY64" s="562"/>
      <c r="AZ64" s="562"/>
      <c r="BA64" s="562"/>
      <c r="BB64" s="562"/>
      <c r="BC64" s="562"/>
      <c r="BD64" s="562"/>
      <c r="BE64" s="562"/>
      <c r="BF64" s="562"/>
      <c r="BG64" s="562"/>
      <c r="BH64" s="562"/>
      <c r="BI64" s="562"/>
      <c r="BJ64" s="560"/>
      <c r="BK64" s="560"/>
      <c r="BL64" s="560"/>
      <c r="BM64" s="560"/>
      <c r="BN64" s="560"/>
      <c r="BO64" s="560"/>
      <c r="BP64" s="560"/>
      <c r="BQ64" s="560"/>
      <c r="BR64" s="560"/>
      <c r="BS64" s="560"/>
      <c r="BT64" s="704" t="s">
        <v>152</v>
      </c>
      <c r="BU64" s="704" t="s">
        <v>152</v>
      </c>
      <c r="BV64" s="704" t="s">
        <v>152</v>
      </c>
      <c r="BW64" s="560"/>
      <c r="BX64" s="560"/>
      <c r="BY64" s="560"/>
      <c r="BZ64" s="560"/>
      <c r="CA64" s="560"/>
      <c r="CB64" s="622">
        <v>0</v>
      </c>
      <c r="CC64" s="622">
        <v>0</v>
      </c>
      <c r="CD64" s="622" t="s">
        <v>152</v>
      </c>
      <c r="CE64" s="560"/>
      <c r="CF64" s="560"/>
      <c r="CG64" s="562"/>
      <c r="CH64" s="562"/>
      <c r="CI64" s="562"/>
      <c r="CJ64" s="562"/>
      <c r="CK64" s="562"/>
      <c r="CL64" s="562"/>
      <c r="CM64" s="562"/>
      <c r="CN64" s="562"/>
      <c r="CO64" s="562"/>
      <c r="CP64" s="562"/>
      <c r="CQ64" s="562"/>
      <c r="CR64" s="562"/>
      <c r="CS64" s="562"/>
      <c r="CT64" s="562"/>
      <c r="CU64" s="562"/>
      <c r="CV64" s="562"/>
      <c r="CW64" s="562"/>
      <c r="CX64" s="562"/>
      <c r="CY64" s="562"/>
      <c r="CZ64" s="562"/>
      <c r="DA64" s="562"/>
      <c r="DB64" s="562"/>
      <c r="DC64" s="574"/>
      <c r="DD64" s="574"/>
    </row>
    <row r="65" spans="1:108" x14ac:dyDescent="0.25">
      <c r="A65" s="585" t="s">
        <v>103</v>
      </c>
      <c r="B65" s="639">
        <v>0</v>
      </c>
      <c r="C65" s="627"/>
      <c r="D65" s="627"/>
      <c r="E65" s="627"/>
      <c r="F65" s="627"/>
      <c r="G65" s="627"/>
      <c r="H65" s="627"/>
      <c r="I65" s="627"/>
      <c r="J65" s="627"/>
      <c r="K65" s="627"/>
      <c r="L65" s="627"/>
      <c r="M65" s="699" t="s">
        <v>151</v>
      </c>
      <c r="N65" s="560"/>
      <c r="O65" s="565"/>
      <c r="P65" s="560"/>
      <c r="Q65" s="565"/>
      <c r="R65" s="565"/>
      <c r="S65" s="565"/>
      <c r="T65" s="565"/>
      <c r="U65" s="565"/>
      <c r="V65" s="565"/>
      <c r="W65" s="565"/>
      <c r="X65" s="565"/>
      <c r="Y65" s="569"/>
      <c r="Z65" s="560"/>
      <c r="AA65" s="560"/>
      <c r="AB65" s="560"/>
      <c r="AC65" s="564"/>
      <c r="AD65" s="564"/>
      <c r="AE65" s="565"/>
      <c r="AF65" s="565"/>
      <c r="AG65" s="564"/>
      <c r="AH65" s="572"/>
      <c r="AI65" s="565"/>
      <c r="AJ65" s="564"/>
      <c r="AK65" s="572"/>
      <c r="AL65" s="565"/>
      <c r="AM65" s="565"/>
      <c r="AN65" s="565"/>
      <c r="AO65" s="564"/>
      <c r="AP65" s="565"/>
      <c r="AQ65" s="565"/>
      <c r="AR65" s="565"/>
      <c r="AS65" s="565"/>
      <c r="AT65" s="565"/>
      <c r="AU65" s="565"/>
      <c r="AV65" s="560"/>
      <c r="AW65" s="562"/>
      <c r="AX65" s="562"/>
      <c r="AY65" s="562"/>
      <c r="AZ65" s="562"/>
      <c r="BA65" s="562"/>
      <c r="BB65" s="562"/>
      <c r="BC65" s="562"/>
      <c r="BD65" s="562"/>
      <c r="BE65" s="562"/>
      <c r="BF65" s="562"/>
      <c r="BG65" s="562"/>
      <c r="BH65" s="562"/>
      <c r="BI65" s="562"/>
      <c r="BJ65" s="560"/>
      <c r="BK65" s="560"/>
      <c r="BL65" s="560"/>
      <c r="BM65" s="560"/>
      <c r="BN65" s="560"/>
      <c r="BO65" s="560"/>
      <c r="BP65" s="560"/>
      <c r="BQ65" s="560"/>
      <c r="BR65" s="560"/>
      <c r="BS65" s="560"/>
      <c r="BT65" s="704" t="s">
        <v>152</v>
      </c>
      <c r="BU65" s="704" t="s">
        <v>152</v>
      </c>
      <c r="BV65" s="704" t="s">
        <v>152</v>
      </c>
      <c r="BW65" s="560"/>
      <c r="BX65" s="560"/>
      <c r="BY65" s="560"/>
      <c r="BZ65" s="560"/>
      <c r="CA65" s="560"/>
      <c r="CB65" s="622">
        <v>0</v>
      </c>
      <c r="CC65" s="622">
        <v>0</v>
      </c>
      <c r="CD65" s="622" t="s">
        <v>152</v>
      </c>
      <c r="CE65" s="560"/>
      <c r="CF65" s="560"/>
      <c r="CG65" s="562"/>
      <c r="CH65" s="562"/>
      <c r="CI65" s="562"/>
      <c r="CJ65" s="562"/>
      <c r="CK65" s="562"/>
      <c r="CL65" s="562"/>
      <c r="CM65" s="562"/>
      <c r="CN65" s="562"/>
      <c r="CO65" s="562"/>
      <c r="CP65" s="562"/>
      <c r="CQ65" s="562"/>
      <c r="CR65" s="562"/>
      <c r="CS65" s="562"/>
      <c r="CT65" s="562"/>
      <c r="CU65" s="562"/>
      <c r="CV65" s="562"/>
      <c r="CW65" s="562"/>
      <c r="CX65" s="562"/>
      <c r="CY65" s="562"/>
      <c r="CZ65" s="562"/>
      <c r="DA65" s="562"/>
      <c r="DB65" s="562"/>
      <c r="DC65" s="574"/>
      <c r="DD65" s="574"/>
    </row>
    <row r="66" spans="1:108" x14ac:dyDescent="0.25">
      <c r="A66" s="571" t="s">
        <v>104</v>
      </c>
      <c r="B66" s="659">
        <v>0</v>
      </c>
      <c r="C66" s="627"/>
      <c r="D66" s="627"/>
      <c r="E66" s="627"/>
      <c r="F66" s="627"/>
      <c r="G66" s="627"/>
      <c r="H66" s="627"/>
      <c r="I66" s="627"/>
      <c r="J66" s="627"/>
      <c r="K66" s="627"/>
      <c r="L66" s="627"/>
      <c r="M66" s="699" t="s">
        <v>151</v>
      </c>
      <c r="N66" s="560"/>
      <c r="O66" s="565"/>
      <c r="P66" s="560"/>
      <c r="Q66" s="565"/>
      <c r="R66" s="565"/>
      <c r="S66" s="565"/>
      <c r="T66" s="565"/>
      <c r="U66" s="565"/>
      <c r="V66" s="565"/>
      <c r="W66" s="565"/>
      <c r="X66" s="565"/>
      <c r="Y66" s="569"/>
      <c r="Z66" s="560"/>
      <c r="AA66" s="560"/>
      <c r="AB66" s="560"/>
      <c r="AC66" s="564"/>
      <c r="AD66" s="564"/>
      <c r="AE66" s="565"/>
      <c r="AF66" s="565"/>
      <c r="AG66" s="564"/>
      <c r="AH66" s="572"/>
      <c r="AI66" s="565"/>
      <c r="AJ66" s="564"/>
      <c r="AK66" s="572"/>
      <c r="AL66" s="565"/>
      <c r="AM66" s="565"/>
      <c r="AN66" s="565"/>
      <c r="AO66" s="564"/>
      <c r="AP66" s="565"/>
      <c r="AQ66" s="565"/>
      <c r="AR66" s="565"/>
      <c r="AS66" s="565"/>
      <c r="AT66" s="565"/>
      <c r="AU66" s="565"/>
      <c r="AV66" s="560"/>
      <c r="AW66" s="562"/>
      <c r="AX66" s="562"/>
      <c r="AY66" s="562"/>
      <c r="AZ66" s="562"/>
      <c r="BA66" s="562"/>
      <c r="BB66" s="562"/>
      <c r="BC66" s="562"/>
      <c r="BD66" s="562"/>
      <c r="BE66" s="562"/>
      <c r="BF66" s="562"/>
      <c r="BG66" s="562"/>
      <c r="BH66" s="562"/>
      <c r="BI66" s="562"/>
      <c r="BJ66" s="560"/>
      <c r="BK66" s="560"/>
      <c r="BL66" s="560"/>
      <c r="BM66" s="560"/>
      <c r="BN66" s="560"/>
      <c r="BO66" s="560"/>
      <c r="BP66" s="560"/>
      <c r="BQ66" s="560"/>
      <c r="BR66" s="560"/>
      <c r="BS66" s="560"/>
      <c r="BT66" s="704" t="s">
        <v>152</v>
      </c>
      <c r="BU66" s="704" t="s">
        <v>152</v>
      </c>
      <c r="BV66" s="704" t="s">
        <v>152</v>
      </c>
      <c r="BW66" s="560"/>
      <c r="BX66" s="560"/>
      <c r="BY66" s="560"/>
      <c r="BZ66" s="560"/>
      <c r="CA66" s="560"/>
      <c r="CB66" s="622">
        <v>0</v>
      </c>
      <c r="CC66" s="622">
        <v>0</v>
      </c>
      <c r="CD66" s="622" t="s">
        <v>152</v>
      </c>
      <c r="CE66" s="560"/>
      <c r="CF66" s="560"/>
      <c r="CG66" s="562"/>
      <c r="CH66" s="562"/>
      <c r="CI66" s="562"/>
      <c r="CJ66" s="562"/>
      <c r="CK66" s="562"/>
      <c r="CL66" s="562"/>
      <c r="CM66" s="562"/>
      <c r="CN66" s="562"/>
      <c r="CO66" s="562"/>
      <c r="CP66" s="562"/>
      <c r="CQ66" s="562"/>
      <c r="CR66" s="562"/>
      <c r="CS66" s="562"/>
      <c r="CT66" s="562"/>
      <c r="CU66" s="562"/>
      <c r="CV66" s="562"/>
      <c r="CW66" s="562"/>
      <c r="CX66" s="562"/>
      <c r="CY66" s="562"/>
      <c r="CZ66" s="562"/>
      <c r="DA66" s="562"/>
      <c r="DB66" s="562"/>
      <c r="DC66" s="574"/>
      <c r="DD66" s="574"/>
    </row>
    <row r="67" spans="1:108" x14ac:dyDescent="0.25">
      <c r="A67" s="585" t="s">
        <v>105</v>
      </c>
      <c r="B67" s="659">
        <v>0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99" t="s">
        <v>151</v>
      </c>
      <c r="N67" s="560"/>
      <c r="O67" s="565"/>
      <c r="P67" s="560"/>
      <c r="Q67" s="565"/>
      <c r="R67" s="565"/>
      <c r="S67" s="565"/>
      <c r="T67" s="565"/>
      <c r="U67" s="565"/>
      <c r="V67" s="565"/>
      <c r="W67" s="565"/>
      <c r="X67" s="565"/>
      <c r="Y67" s="569"/>
      <c r="Z67" s="560"/>
      <c r="AA67" s="560"/>
      <c r="AB67" s="560"/>
      <c r="AC67" s="564"/>
      <c r="AD67" s="564"/>
      <c r="AE67" s="565"/>
      <c r="AF67" s="565"/>
      <c r="AG67" s="564"/>
      <c r="AH67" s="572"/>
      <c r="AI67" s="565"/>
      <c r="AJ67" s="564"/>
      <c r="AK67" s="572"/>
      <c r="AL67" s="565"/>
      <c r="AM67" s="565"/>
      <c r="AN67" s="565"/>
      <c r="AO67" s="564"/>
      <c r="AP67" s="565"/>
      <c r="AQ67" s="565"/>
      <c r="AR67" s="565"/>
      <c r="AS67" s="565"/>
      <c r="AT67" s="565"/>
      <c r="AU67" s="565"/>
      <c r="AV67" s="560"/>
      <c r="AW67" s="562"/>
      <c r="AX67" s="562"/>
      <c r="AY67" s="562"/>
      <c r="AZ67" s="562"/>
      <c r="BA67" s="562"/>
      <c r="BB67" s="562"/>
      <c r="BC67" s="562"/>
      <c r="BD67" s="562"/>
      <c r="BE67" s="562"/>
      <c r="BF67" s="562"/>
      <c r="BG67" s="562"/>
      <c r="BH67" s="562"/>
      <c r="BI67" s="562"/>
      <c r="BJ67" s="560"/>
      <c r="BK67" s="560"/>
      <c r="BL67" s="560"/>
      <c r="BM67" s="560"/>
      <c r="BN67" s="560"/>
      <c r="BO67" s="560"/>
      <c r="BP67" s="560"/>
      <c r="BQ67" s="560"/>
      <c r="BR67" s="560"/>
      <c r="BS67" s="560"/>
      <c r="BT67" s="704" t="s">
        <v>152</v>
      </c>
      <c r="BU67" s="704" t="s">
        <v>152</v>
      </c>
      <c r="BV67" s="704" t="s">
        <v>152</v>
      </c>
      <c r="BW67" s="560"/>
      <c r="BX67" s="560"/>
      <c r="BY67" s="560"/>
      <c r="BZ67" s="560"/>
      <c r="CA67" s="560"/>
      <c r="CB67" s="622">
        <v>0</v>
      </c>
      <c r="CC67" s="622">
        <v>0</v>
      </c>
      <c r="CD67" s="622" t="s">
        <v>152</v>
      </c>
      <c r="CE67" s="560"/>
      <c r="CF67" s="560"/>
      <c r="CG67" s="562"/>
      <c r="CH67" s="562"/>
      <c r="CI67" s="562"/>
      <c r="CJ67" s="562"/>
      <c r="CK67" s="562"/>
      <c r="CL67" s="562"/>
      <c r="CM67" s="562"/>
      <c r="CN67" s="562"/>
      <c r="CO67" s="562"/>
      <c r="CP67" s="562"/>
      <c r="CQ67" s="562"/>
      <c r="CR67" s="562"/>
      <c r="CS67" s="562"/>
      <c r="CT67" s="562"/>
      <c r="CU67" s="562"/>
      <c r="CV67" s="562"/>
      <c r="CW67" s="562"/>
      <c r="CX67" s="562"/>
      <c r="CY67" s="562"/>
      <c r="CZ67" s="562"/>
      <c r="DA67" s="562"/>
      <c r="DB67" s="562"/>
      <c r="DC67" s="574"/>
      <c r="DD67" s="574"/>
    </row>
    <row r="68" spans="1:108" x14ac:dyDescent="0.25">
      <c r="A68" s="610" t="s">
        <v>106</v>
      </c>
      <c r="B68" s="659">
        <v>0</v>
      </c>
      <c r="C68" s="627"/>
      <c r="D68" s="627"/>
      <c r="E68" s="627"/>
      <c r="F68" s="627"/>
      <c r="G68" s="627"/>
      <c r="H68" s="627"/>
      <c r="I68" s="627"/>
      <c r="J68" s="627"/>
      <c r="K68" s="627"/>
      <c r="L68" s="627"/>
      <c r="M68" s="699" t="s">
        <v>151</v>
      </c>
      <c r="N68" s="560"/>
      <c r="O68" s="565"/>
      <c r="P68" s="560"/>
      <c r="Q68" s="565"/>
      <c r="R68" s="565"/>
      <c r="S68" s="565"/>
      <c r="T68" s="565"/>
      <c r="U68" s="565"/>
      <c r="V68" s="565"/>
      <c r="W68" s="565"/>
      <c r="X68" s="565"/>
      <c r="Y68" s="569"/>
      <c r="Z68" s="560"/>
      <c r="AA68" s="560"/>
      <c r="AB68" s="560"/>
      <c r="AC68" s="564"/>
      <c r="AD68" s="564"/>
      <c r="AE68" s="565"/>
      <c r="AF68" s="565"/>
      <c r="AG68" s="564"/>
      <c r="AH68" s="572"/>
      <c r="AI68" s="565"/>
      <c r="AJ68" s="564"/>
      <c r="AK68" s="572"/>
      <c r="AL68" s="565"/>
      <c r="AM68" s="565"/>
      <c r="AN68" s="565"/>
      <c r="AO68" s="564"/>
      <c r="AP68" s="565"/>
      <c r="AQ68" s="565"/>
      <c r="AR68" s="565"/>
      <c r="AS68" s="565"/>
      <c r="AT68" s="565"/>
      <c r="AU68" s="565"/>
      <c r="AV68" s="560"/>
      <c r="AW68" s="562"/>
      <c r="AX68" s="562"/>
      <c r="AY68" s="562"/>
      <c r="AZ68" s="562"/>
      <c r="BA68" s="562"/>
      <c r="BB68" s="562"/>
      <c r="BC68" s="562"/>
      <c r="BD68" s="562"/>
      <c r="BE68" s="562"/>
      <c r="BF68" s="562"/>
      <c r="BG68" s="562"/>
      <c r="BH68" s="562"/>
      <c r="BI68" s="562"/>
      <c r="BJ68" s="560"/>
      <c r="BK68" s="560"/>
      <c r="BL68" s="560"/>
      <c r="BM68" s="560"/>
      <c r="BN68" s="560"/>
      <c r="BO68" s="560"/>
      <c r="BP68" s="560"/>
      <c r="BQ68" s="560"/>
      <c r="BR68" s="560"/>
      <c r="BS68" s="560"/>
      <c r="BT68" s="704" t="s">
        <v>152</v>
      </c>
      <c r="BU68" s="704" t="s">
        <v>152</v>
      </c>
      <c r="BV68" s="704" t="s">
        <v>152</v>
      </c>
      <c r="BW68" s="560"/>
      <c r="BX68" s="560"/>
      <c r="BY68" s="560"/>
      <c r="BZ68" s="560"/>
      <c r="CA68" s="560"/>
      <c r="CB68" s="622">
        <v>0</v>
      </c>
      <c r="CC68" s="622">
        <v>0</v>
      </c>
      <c r="CD68" s="622" t="s">
        <v>152</v>
      </c>
      <c r="CE68" s="560"/>
      <c r="CF68" s="560"/>
      <c r="CG68" s="562"/>
      <c r="CH68" s="562"/>
      <c r="CI68" s="562"/>
      <c r="CJ68" s="562"/>
      <c r="CK68" s="562"/>
      <c r="CL68" s="562"/>
      <c r="CM68" s="562"/>
      <c r="CN68" s="562"/>
      <c r="CO68" s="562"/>
      <c r="CP68" s="562"/>
      <c r="CQ68" s="562"/>
      <c r="CR68" s="562"/>
      <c r="CS68" s="562"/>
      <c r="CT68" s="562"/>
      <c r="CU68" s="562"/>
      <c r="CV68" s="562"/>
      <c r="CW68" s="562"/>
      <c r="CX68" s="562"/>
      <c r="CY68" s="562"/>
      <c r="CZ68" s="562"/>
      <c r="DA68" s="562"/>
      <c r="DB68" s="562"/>
      <c r="DC68" s="574"/>
      <c r="DD68" s="574"/>
    </row>
    <row r="69" spans="1:108" x14ac:dyDescent="0.25">
      <c r="A69" s="611" t="s">
        <v>107</v>
      </c>
      <c r="B69" s="640">
        <v>0</v>
      </c>
      <c r="C69" s="629"/>
      <c r="D69" s="629"/>
      <c r="E69" s="629"/>
      <c r="F69" s="629"/>
      <c r="G69" s="629"/>
      <c r="H69" s="629"/>
      <c r="I69" s="629"/>
      <c r="J69" s="629"/>
      <c r="K69" s="629"/>
      <c r="L69" s="629"/>
      <c r="M69" s="699" t="s">
        <v>151</v>
      </c>
      <c r="N69" s="560"/>
      <c r="O69" s="565"/>
      <c r="P69" s="560"/>
      <c r="Q69" s="565"/>
      <c r="R69" s="565"/>
      <c r="S69" s="565"/>
      <c r="T69" s="565"/>
      <c r="U69" s="565"/>
      <c r="V69" s="565"/>
      <c r="W69" s="565"/>
      <c r="X69" s="565"/>
      <c r="Y69" s="569"/>
      <c r="Z69" s="560"/>
      <c r="AA69" s="560"/>
      <c r="AB69" s="560"/>
      <c r="AC69" s="564"/>
      <c r="AD69" s="564"/>
      <c r="AE69" s="565"/>
      <c r="AF69" s="565"/>
      <c r="AG69" s="564"/>
      <c r="AH69" s="572"/>
      <c r="AI69" s="565"/>
      <c r="AJ69" s="564"/>
      <c r="AK69" s="572"/>
      <c r="AL69" s="565"/>
      <c r="AM69" s="565"/>
      <c r="AN69" s="565"/>
      <c r="AO69" s="564"/>
      <c r="AP69" s="565"/>
      <c r="AQ69" s="565"/>
      <c r="AR69" s="565"/>
      <c r="AS69" s="565"/>
      <c r="AT69" s="565"/>
      <c r="AU69" s="565"/>
      <c r="AV69" s="560"/>
      <c r="AW69" s="562"/>
      <c r="AX69" s="562"/>
      <c r="AY69" s="562"/>
      <c r="AZ69" s="562"/>
      <c r="BA69" s="562"/>
      <c r="BB69" s="562"/>
      <c r="BC69" s="562"/>
      <c r="BD69" s="562"/>
      <c r="BE69" s="562"/>
      <c r="BF69" s="562"/>
      <c r="BG69" s="562"/>
      <c r="BH69" s="562"/>
      <c r="BI69" s="562"/>
      <c r="BJ69" s="560"/>
      <c r="BK69" s="560"/>
      <c r="BL69" s="560"/>
      <c r="BM69" s="560"/>
      <c r="BN69" s="560"/>
      <c r="BO69" s="560"/>
      <c r="BP69" s="560"/>
      <c r="BQ69" s="560"/>
      <c r="BR69" s="560"/>
      <c r="BS69" s="560"/>
      <c r="BT69" s="704" t="s">
        <v>152</v>
      </c>
      <c r="BU69" s="704" t="s">
        <v>152</v>
      </c>
      <c r="BV69" s="704" t="s">
        <v>152</v>
      </c>
      <c r="BW69" s="560"/>
      <c r="BX69" s="560"/>
      <c r="BY69" s="560"/>
      <c r="BZ69" s="560"/>
      <c r="CA69" s="560"/>
      <c r="CB69" s="622">
        <v>0</v>
      </c>
      <c r="CC69" s="622">
        <v>0</v>
      </c>
      <c r="CD69" s="622" t="s">
        <v>152</v>
      </c>
      <c r="CE69" s="560"/>
      <c r="CF69" s="560"/>
      <c r="CG69" s="562"/>
      <c r="CH69" s="562"/>
      <c r="CI69" s="562"/>
      <c r="CJ69" s="562"/>
      <c r="CK69" s="562"/>
      <c r="CL69" s="562"/>
      <c r="CM69" s="562"/>
      <c r="CN69" s="562"/>
      <c r="CO69" s="562"/>
      <c r="CP69" s="562"/>
      <c r="CQ69" s="562"/>
      <c r="CR69" s="562"/>
      <c r="CS69" s="562"/>
      <c r="CT69" s="562"/>
      <c r="CU69" s="562"/>
      <c r="CV69" s="562"/>
      <c r="CW69" s="562"/>
      <c r="CX69" s="562"/>
      <c r="CY69" s="562"/>
      <c r="CZ69" s="562"/>
      <c r="DA69" s="562"/>
      <c r="DB69" s="562"/>
      <c r="DC69" s="574"/>
      <c r="DD69" s="574"/>
    </row>
    <row r="70" spans="1:108" x14ac:dyDescent="0.25">
      <c r="A70" s="612" t="s">
        <v>40</v>
      </c>
      <c r="B70" s="678">
        <v>0</v>
      </c>
      <c r="C70" s="678">
        <v>0</v>
      </c>
      <c r="D70" s="678">
        <v>0</v>
      </c>
      <c r="E70" s="678">
        <v>0</v>
      </c>
      <c r="F70" s="678">
        <v>0</v>
      </c>
      <c r="G70" s="678">
        <v>0</v>
      </c>
      <c r="H70" s="678">
        <v>0</v>
      </c>
      <c r="I70" s="678">
        <v>0</v>
      </c>
      <c r="J70" s="678">
        <v>0</v>
      </c>
      <c r="K70" s="678">
        <v>0</v>
      </c>
      <c r="L70" s="678">
        <v>0</v>
      </c>
      <c r="M70" s="699" t="s">
        <v>151</v>
      </c>
      <c r="N70" s="560"/>
      <c r="O70" s="565"/>
      <c r="P70" s="560"/>
      <c r="Q70" s="565"/>
      <c r="R70" s="565"/>
      <c r="S70" s="565"/>
      <c r="T70" s="565"/>
      <c r="U70" s="565"/>
      <c r="V70" s="565"/>
      <c r="W70" s="565"/>
      <c r="X70" s="565"/>
      <c r="Y70" s="569"/>
      <c r="Z70" s="560"/>
      <c r="AA70" s="560"/>
      <c r="AB70" s="560"/>
      <c r="AC70" s="564"/>
      <c r="AD70" s="564"/>
      <c r="AE70" s="565"/>
      <c r="AF70" s="565"/>
      <c r="AG70" s="564"/>
      <c r="AH70" s="572"/>
      <c r="AI70" s="565"/>
      <c r="AJ70" s="564"/>
      <c r="AK70" s="572"/>
      <c r="AL70" s="565"/>
      <c r="AM70" s="565"/>
      <c r="AN70" s="565"/>
      <c r="AO70" s="564"/>
      <c r="AP70" s="565"/>
      <c r="AQ70" s="565"/>
      <c r="AR70" s="565"/>
      <c r="AS70" s="565"/>
      <c r="AT70" s="565"/>
      <c r="AU70" s="565"/>
      <c r="AV70" s="560"/>
      <c r="AW70" s="562"/>
      <c r="AX70" s="562"/>
      <c r="AY70" s="562"/>
      <c r="AZ70" s="562"/>
      <c r="BA70" s="562"/>
      <c r="BB70" s="562"/>
      <c r="BC70" s="562"/>
      <c r="BD70" s="562"/>
      <c r="BE70" s="562"/>
      <c r="BF70" s="562"/>
      <c r="BG70" s="562"/>
      <c r="BH70" s="562"/>
      <c r="BI70" s="562"/>
      <c r="BJ70" s="560"/>
      <c r="BK70" s="560"/>
      <c r="BL70" s="560"/>
      <c r="BM70" s="560"/>
      <c r="BN70" s="560"/>
      <c r="BO70" s="560"/>
      <c r="BP70" s="560"/>
      <c r="BQ70" s="560"/>
      <c r="BR70" s="560"/>
      <c r="BS70" s="560"/>
      <c r="BT70" s="704" t="s">
        <v>152</v>
      </c>
      <c r="BU70" s="704" t="s">
        <v>152</v>
      </c>
      <c r="BV70" s="704" t="s">
        <v>152</v>
      </c>
      <c r="BW70" s="560"/>
      <c r="BX70" s="560"/>
      <c r="BY70" s="560"/>
      <c r="BZ70" s="560"/>
      <c r="CA70" s="560"/>
      <c r="CB70" s="622">
        <v>0</v>
      </c>
      <c r="CC70" s="622">
        <v>0</v>
      </c>
      <c r="CD70" s="622" t="s">
        <v>152</v>
      </c>
      <c r="CE70" s="560"/>
      <c r="CF70" s="560"/>
      <c r="CG70" s="562"/>
      <c r="CH70" s="562"/>
      <c r="CI70" s="562"/>
      <c r="CJ70" s="562"/>
      <c r="CK70" s="562"/>
      <c r="CL70" s="562"/>
      <c r="CM70" s="562"/>
      <c r="CN70" s="562"/>
      <c r="CO70" s="562"/>
      <c r="CP70" s="562"/>
      <c r="CQ70" s="562"/>
      <c r="CR70" s="562"/>
      <c r="CS70" s="562"/>
      <c r="CT70" s="562"/>
      <c r="CU70" s="562"/>
      <c r="CV70" s="562"/>
      <c r="CW70" s="562"/>
      <c r="CX70" s="562"/>
      <c r="CY70" s="562"/>
      <c r="CZ70" s="562"/>
      <c r="DA70" s="562"/>
      <c r="DB70" s="562"/>
      <c r="DC70" s="574"/>
      <c r="DD70" s="574"/>
    </row>
    <row r="71" spans="1:108" x14ac:dyDescent="0.25">
      <c r="A71" s="613" t="s">
        <v>108</v>
      </c>
      <c r="B71" s="613"/>
      <c r="C71" s="613"/>
      <c r="D71" s="613"/>
      <c r="E71" s="613"/>
      <c r="F71" s="614"/>
      <c r="G71" s="614"/>
      <c r="H71" s="614"/>
      <c r="I71" s="614"/>
      <c r="J71" s="581"/>
      <c r="K71" s="581"/>
      <c r="L71" s="562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  <c r="AB71" s="560"/>
      <c r="AC71" s="568"/>
      <c r="AD71" s="560"/>
      <c r="AE71" s="560"/>
      <c r="AF71" s="568"/>
      <c r="AG71" s="560"/>
      <c r="AH71" s="560"/>
      <c r="AI71" s="568"/>
      <c r="AJ71" s="560"/>
      <c r="AK71" s="560"/>
      <c r="AL71" s="568"/>
      <c r="AM71" s="568"/>
      <c r="AN71" s="568"/>
      <c r="AO71" s="560"/>
      <c r="AP71" s="560"/>
      <c r="AQ71" s="560"/>
      <c r="AR71" s="560"/>
      <c r="AS71" s="560"/>
      <c r="AT71" s="560"/>
      <c r="AU71" s="560"/>
      <c r="AV71" s="560"/>
      <c r="AW71" s="562"/>
      <c r="AX71" s="562"/>
      <c r="AY71" s="562"/>
      <c r="AZ71" s="562"/>
      <c r="BA71" s="562"/>
      <c r="BB71" s="562"/>
      <c r="BC71" s="562"/>
      <c r="BD71" s="562"/>
      <c r="BE71" s="562"/>
      <c r="BF71" s="562"/>
      <c r="BG71" s="562"/>
      <c r="BH71" s="562"/>
      <c r="BI71" s="562"/>
      <c r="BJ71" s="560"/>
      <c r="BK71" s="560"/>
      <c r="BL71" s="560"/>
      <c r="BM71" s="560"/>
      <c r="BN71" s="560"/>
      <c r="BO71" s="560"/>
      <c r="BP71" s="560"/>
      <c r="BQ71" s="560"/>
      <c r="BR71" s="560"/>
      <c r="BS71" s="560"/>
      <c r="BT71" s="560"/>
      <c r="BU71" s="560"/>
      <c r="BV71" s="560"/>
      <c r="BW71" s="560"/>
      <c r="BX71" s="560"/>
      <c r="BY71" s="560"/>
      <c r="BZ71" s="560"/>
      <c r="CA71" s="560"/>
      <c r="CB71" s="560"/>
      <c r="CC71" s="560"/>
      <c r="CD71" s="560"/>
      <c r="CE71" s="560"/>
      <c r="CF71" s="560"/>
      <c r="CG71" s="562"/>
      <c r="CH71" s="562"/>
      <c r="CI71" s="562"/>
      <c r="CJ71" s="562"/>
      <c r="CK71" s="562"/>
      <c r="CL71" s="562"/>
      <c r="CM71" s="562"/>
      <c r="CN71" s="562"/>
      <c r="CO71" s="562"/>
      <c r="CP71" s="562"/>
      <c r="CQ71" s="562"/>
      <c r="CR71" s="562"/>
      <c r="CS71" s="562"/>
      <c r="CT71" s="562"/>
      <c r="CU71" s="562"/>
      <c r="CV71" s="562"/>
      <c r="CW71" s="562"/>
      <c r="CX71" s="562"/>
      <c r="CY71" s="562"/>
      <c r="CZ71" s="562"/>
      <c r="DA71" s="562"/>
      <c r="DB71" s="562"/>
      <c r="DC71" s="574"/>
      <c r="DD71" s="574"/>
    </row>
    <row r="72" spans="1:108" x14ac:dyDescent="0.2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560"/>
      <c r="N72" s="560"/>
      <c r="O72" s="568"/>
      <c r="P72" s="560"/>
      <c r="Q72" s="560"/>
      <c r="R72" s="568"/>
      <c r="S72" s="560"/>
      <c r="T72" s="560"/>
      <c r="U72" s="560"/>
      <c r="V72" s="560"/>
      <c r="W72" s="568"/>
      <c r="X72" s="560"/>
      <c r="Y72" s="560"/>
      <c r="Z72" s="568"/>
      <c r="AA72" s="560"/>
      <c r="AB72" s="560"/>
      <c r="AC72" s="560"/>
      <c r="AD72" s="560"/>
      <c r="AE72" s="560"/>
      <c r="AF72" s="560"/>
      <c r="AG72" s="560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0"/>
      <c r="AT72" s="560"/>
      <c r="AU72" s="560"/>
      <c r="AV72" s="560"/>
      <c r="AW72" s="562"/>
      <c r="AX72" s="562"/>
      <c r="AY72" s="562"/>
      <c r="AZ72" s="562"/>
      <c r="BA72" s="562"/>
      <c r="BB72" s="562"/>
      <c r="BC72" s="562"/>
      <c r="BD72" s="562"/>
      <c r="BE72" s="562"/>
      <c r="BF72" s="562"/>
      <c r="BG72" s="562"/>
      <c r="BH72" s="562"/>
      <c r="BI72" s="562"/>
      <c r="BJ72" s="560"/>
      <c r="BK72" s="560"/>
      <c r="BL72" s="560"/>
      <c r="BM72" s="560"/>
      <c r="BN72" s="560"/>
      <c r="BO72" s="560"/>
      <c r="BP72" s="560"/>
      <c r="BQ72" s="560"/>
      <c r="BR72" s="560"/>
      <c r="BS72" s="560"/>
      <c r="BT72" s="560"/>
      <c r="BU72" s="560"/>
      <c r="BV72" s="560"/>
      <c r="BW72" s="560"/>
      <c r="BX72" s="560"/>
      <c r="BY72" s="560"/>
      <c r="BZ72" s="560"/>
      <c r="CA72" s="560"/>
      <c r="CB72" s="560"/>
      <c r="CC72" s="560"/>
      <c r="CD72" s="560"/>
      <c r="CE72" s="560"/>
      <c r="CF72" s="560"/>
      <c r="CG72" s="562"/>
      <c r="CH72" s="562"/>
      <c r="CI72" s="562"/>
      <c r="CJ72" s="562"/>
      <c r="CK72" s="562"/>
      <c r="CL72" s="562"/>
      <c r="CM72" s="562"/>
      <c r="CN72" s="562"/>
      <c r="CO72" s="562"/>
      <c r="CP72" s="562"/>
      <c r="CQ72" s="562"/>
      <c r="CR72" s="562"/>
      <c r="CS72" s="562"/>
      <c r="CT72" s="562"/>
      <c r="CU72" s="562"/>
      <c r="CV72" s="562"/>
      <c r="CW72" s="562"/>
      <c r="CX72" s="562"/>
      <c r="CY72" s="562"/>
      <c r="CZ72" s="562"/>
      <c r="DA72" s="562"/>
      <c r="DB72" s="562"/>
      <c r="DC72" s="574"/>
      <c r="DD72" s="574"/>
    </row>
    <row r="73" spans="1:108" x14ac:dyDescent="0.25">
      <c r="A73" s="1528"/>
      <c r="B73" s="1499"/>
      <c r="C73" s="1513"/>
      <c r="D73" s="573" t="s">
        <v>97</v>
      </c>
      <c r="E73" s="573" t="s">
        <v>30</v>
      </c>
      <c r="F73" s="573" t="s">
        <v>31</v>
      </c>
      <c r="G73" s="573" t="s">
        <v>32</v>
      </c>
      <c r="H73" s="573" t="s">
        <v>33</v>
      </c>
      <c r="I73" s="573" t="s">
        <v>34</v>
      </c>
      <c r="J73" s="573" t="s">
        <v>98</v>
      </c>
      <c r="K73" s="573" t="s">
        <v>39</v>
      </c>
      <c r="L73" s="1529"/>
      <c r="M73" s="560"/>
      <c r="N73" s="560"/>
      <c r="O73" s="568"/>
      <c r="P73" s="560"/>
      <c r="Q73" s="560"/>
      <c r="R73" s="568"/>
      <c r="S73" s="560"/>
      <c r="T73" s="560"/>
      <c r="U73" s="560"/>
      <c r="V73" s="560"/>
      <c r="W73" s="568"/>
      <c r="X73" s="560"/>
      <c r="Y73" s="560"/>
      <c r="Z73" s="568"/>
      <c r="AA73" s="560"/>
      <c r="AB73" s="560"/>
      <c r="AC73" s="560"/>
      <c r="AD73" s="560"/>
      <c r="AE73" s="560"/>
      <c r="AF73" s="560"/>
      <c r="AG73" s="560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0"/>
      <c r="AT73" s="560"/>
      <c r="AU73" s="560"/>
      <c r="AV73" s="560"/>
      <c r="AW73" s="562"/>
      <c r="AX73" s="562"/>
      <c r="AY73" s="562"/>
      <c r="AZ73" s="562"/>
      <c r="BA73" s="562"/>
      <c r="BB73" s="562"/>
      <c r="BC73" s="562"/>
      <c r="BD73" s="562"/>
      <c r="BE73" s="562"/>
      <c r="BF73" s="562"/>
      <c r="BG73" s="562"/>
      <c r="BH73" s="562"/>
      <c r="BI73" s="562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0"/>
      <c r="BU73" s="560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CG73" s="562"/>
      <c r="CH73" s="562"/>
      <c r="CI73" s="562"/>
      <c r="CJ73" s="562"/>
      <c r="CK73" s="562"/>
      <c r="CL73" s="562"/>
      <c r="CM73" s="562"/>
      <c r="CN73" s="562"/>
      <c r="CO73" s="562"/>
      <c r="CP73" s="562"/>
      <c r="CQ73" s="562"/>
      <c r="CR73" s="562"/>
      <c r="CS73" s="562"/>
      <c r="CT73" s="562"/>
      <c r="CU73" s="562"/>
      <c r="CV73" s="562"/>
      <c r="CW73" s="562"/>
      <c r="CX73" s="562"/>
      <c r="CY73" s="562"/>
      <c r="CZ73" s="562"/>
      <c r="DA73" s="562"/>
      <c r="DB73" s="562"/>
      <c r="DC73" s="574"/>
      <c r="DD73" s="574"/>
    </row>
    <row r="74" spans="1:108" x14ac:dyDescent="0.25">
      <c r="A74" s="1530" t="s">
        <v>110</v>
      </c>
      <c r="B74" s="608" t="s">
        <v>99</v>
      </c>
      <c r="C74" s="638">
        <v>0</v>
      </c>
      <c r="D74" s="626"/>
      <c r="E74" s="626"/>
      <c r="F74" s="626"/>
      <c r="G74" s="626"/>
      <c r="H74" s="626"/>
      <c r="I74" s="626"/>
      <c r="J74" s="626"/>
      <c r="K74" s="626"/>
      <c r="L74" s="626"/>
      <c r="M74" s="623" t="s">
        <v>151</v>
      </c>
      <c r="N74" s="560"/>
      <c r="O74" s="568"/>
      <c r="P74" s="560"/>
      <c r="Q74" s="560"/>
      <c r="R74" s="568"/>
      <c r="S74" s="560"/>
      <c r="T74" s="560"/>
      <c r="U74" s="560"/>
      <c r="V74" s="560"/>
      <c r="W74" s="568"/>
      <c r="X74" s="560"/>
      <c r="Y74" s="560"/>
      <c r="Z74" s="568"/>
      <c r="AA74" s="560"/>
      <c r="AB74" s="560"/>
      <c r="AC74" s="560"/>
      <c r="AD74" s="560"/>
      <c r="AE74" s="560"/>
      <c r="AF74" s="560"/>
      <c r="AG74" s="560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0"/>
      <c r="AT74" s="560"/>
      <c r="AU74" s="560"/>
      <c r="AV74" s="560"/>
      <c r="AW74" s="562"/>
      <c r="AX74" s="562"/>
      <c r="AY74" s="562"/>
      <c r="AZ74" s="562"/>
      <c r="BA74" s="562"/>
      <c r="BB74" s="562"/>
      <c r="BC74" s="562"/>
      <c r="BD74" s="562"/>
      <c r="BE74" s="562"/>
      <c r="BF74" s="562"/>
      <c r="BG74" s="562"/>
      <c r="BH74" s="562"/>
      <c r="BI74" s="562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704" t="s">
        <v>152</v>
      </c>
      <c r="BU74" s="704" t="s">
        <v>152</v>
      </c>
      <c r="BV74" s="704" t="s">
        <v>152</v>
      </c>
      <c r="BW74" s="704" t="s">
        <v>152</v>
      </c>
      <c r="BX74" s="560"/>
      <c r="BY74" s="560"/>
      <c r="BZ74" s="560"/>
      <c r="CA74" s="560"/>
      <c r="CB74" s="622">
        <v>0</v>
      </c>
      <c r="CC74" s="622">
        <v>0</v>
      </c>
      <c r="CD74" s="622" t="s">
        <v>152</v>
      </c>
      <c r="CE74" s="622">
        <v>0</v>
      </c>
      <c r="CF74" s="560"/>
      <c r="CG74" s="562"/>
      <c r="CH74" s="562"/>
      <c r="CI74" s="562"/>
      <c r="CJ74" s="562"/>
      <c r="CK74" s="562"/>
      <c r="CL74" s="562"/>
      <c r="CM74" s="562"/>
      <c r="CN74" s="562"/>
      <c r="CO74" s="562"/>
      <c r="CP74" s="562"/>
      <c r="CQ74" s="562"/>
      <c r="CR74" s="562"/>
      <c r="CS74" s="562"/>
      <c r="CT74" s="562"/>
      <c r="CU74" s="562"/>
      <c r="CV74" s="562"/>
      <c r="CW74" s="562"/>
      <c r="CX74" s="562"/>
      <c r="CY74" s="562"/>
      <c r="CZ74" s="562"/>
      <c r="DA74" s="562"/>
      <c r="DB74" s="562"/>
      <c r="DC74" s="574"/>
      <c r="DD74" s="574"/>
    </row>
    <row r="75" spans="1:108" x14ac:dyDescent="0.25">
      <c r="A75" s="1531"/>
      <c r="B75" s="615" t="s">
        <v>100</v>
      </c>
      <c r="C75" s="640">
        <v>0</v>
      </c>
      <c r="D75" s="629"/>
      <c r="E75" s="629"/>
      <c r="F75" s="629"/>
      <c r="G75" s="629"/>
      <c r="H75" s="629"/>
      <c r="I75" s="629"/>
      <c r="J75" s="629"/>
      <c r="K75" s="629"/>
      <c r="L75" s="629"/>
      <c r="M75" s="708" t="s">
        <v>151</v>
      </c>
      <c r="N75" s="560"/>
      <c r="O75" s="568"/>
      <c r="P75" s="560"/>
      <c r="Q75" s="560"/>
      <c r="R75" s="568"/>
      <c r="S75" s="560"/>
      <c r="T75" s="560"/>
      <c r="U75" s="560"/>
      <c r="V75" s="560"/>
      <c r="W75" s="568"/>
      <c r="X75" s="560"/>
      <c r="Y75" s="560"/>
      <c r="Z75" s="568"/>
      <c r="AA75" s="560"/>
      <c r="AB75" s="560"/>
      <c r="AC75" s="560"/>
      <c r="AD75" s="560"/>
      <c r="AE75" s="560"/>
      <c r="AF75" s="560"/>
      <c r="AG75" s="560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0"/>
      <c r="AT75" s="560"/>
      <c r="AU75" s="560"/>
      <c r="AV75" s="560"/>
      <c r="AW75" s="562"/>
      <c r="AX75" s="562"/>
      <c r="AY75" s="562"/>
      <c r="AZ75" s="562"/>
      <c r="BA75" s="562"/>
      <c r="BB75" s="562"/>
      <c r="BC75" s="562"/>
      <c r="BD75" s="562"/>
      <c r="BE75" s="562"/>
      <c r="BF75" s="562"/>
      <c r="BG75" s="562"/>
      <c r="BH75" s="562"/>
      <c r="BI75" s="562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704" t="s">
        <v>152</v>
      </c>
      <c r="BU75" s="704" t="s">
        <v>152</v>
      </c>
      <c r="BV75" s="704" t="s">
        <v>152</v>
      </c>
      <c r="BW75" s="704" t="s">
        <v>152</v>
      </c>
      <c r="BX75" s="560"/>
      <c r="BY75" s="560"/>
      <c r="BZ75" s="560"/>
      <c r="CA75" s="560"/>
      <c r="CB75" s="622">
        <v>0</v>
      </c>
      <c r="CC75" s="622">
        <v>0</v>
      </c>
      <c r="CD75" s="622" t="s">
        <v>152</v>
      </c>
      <c r="CE75" s="622">
        <v>0</v>
      </c>
      <c r="CF75" s="560"/>
      <c r="CG75" s="562"/>
      <c r="CH75" s="562"/>
      <c r="CI75" s="562"/>
      <c r="CJ75" s="562"/>
      <c r="CK75" s="562"/>
      <c r="CL75" s="562"/>
      <c r="CM75" s="562"/>
      <c r="CN75" s="562"/>
      <c r="CO75" s="562"/>
      <c r="CP75" s="562"/>
      <c r="CQ75" s="562"/>
      <c r="CR75" s="562"/>
      <c r="CS75" s="562"/>
      <c r="CT75" s="562"/>
      <c r="CU75" s="562"/>
      <c r="CV75" s="562"/>
      <c r="CW75" s="562"/>
      <c r="CX75" s="562"/>
      <c r="CY75" s="562"/>
      <c r="CZ75" s="562"/>
      <c r="DA75" s="562"/>
      <c r="DB75" s="562"/>
      <c r="DC75" s="574"/>
      <c r="DD75" s="574"/>
    </row>
    <row r="76" spans="1:108" x14ac:dyDescent="0.25">
      <c r="A76" s="1524" t="s">
        <v>111</v>
      </c>
      <c r="B76" s="608" t="s">
        <v>99</v>
      </c>
      <c r="C76" s="638">
        <v>0</v>
      </c>
      <c r="D76" s="626"/>
      <c r="E76" s="626"/>
      <c r="F76" s="626"/>
      <c r="G76" s="626"/>
      <c r="H76" s="626"/>
      <c r="I76" s="626"/>
      <c r="J76" s="626"/>
      <c r="K76" s="626"/>
      <c r="L76" s="626"/>
      <c r="M76" s="708" t="s">
        <v>151</v>
      </c>
      <c r="N76" s="560"/>
      <c r="O76" s="568"/>
      <c r="P76" s="560"/>
      <c r="Q76" s="560"/>
      <c r="R76" s="568"/>
      <c r="S76" s="560"/>
      <c r="T76" s="560"/>
      <c r="U76" s="560"/>
      <c r="V76" s="560"/>
      <c r="W76" s="568"/>
      <c r="X76" s="560"/>
      <c r="Y76" s="560"/>
      <c r="Z76" s="568"/>
      <c r="AA76" s="560"/>
      <c r="AB76" s="560"/>
      <c r="AC76" s="560"/>
      <c r="AD76" s="560"/>
      <c r="AE76" s="560"/>
      <c r="AF76" s="560"/>
      <c r="AG76" s="560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0"/>
      <c r="AT76" s="560"/>
      <c r="AU76" s="560"/>
      <c r="AV76" s="560"/>
      <c r="AW76" s="562"/>
      <c r="AX76" s="562"/>
      <c r="AY76" s="562"/>
      <c r="AZ76" s="562"/>
      <c r="BA76" s="562"/>
      <c r="BB76" s="562"/>
      <c r="BC76" s="562"/>
      <c r="BD76" s="562"/>
      <c r="BE76" s="562"/>
      <c r="BF76" s="562"/>
      <c r="BG76" s="562"/>
      <c r="BH76" s="562"/>
      <c r="BI76" s="562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704" t="s">
        <v>152</v>
      </c>
      <c r="BU76" s="704" t="s">
        <v>152</v>
      </c>
      <c r="BV76" s="704" t="s">
        <v>152</v>
      </c>
      <c r="BW76" s="704" t="s">
        <v>152</v>
      </c>
      <c r="BX76" s="560"/>
      <c r="BY76" s="560"/>
      <c r="BZ76" s="560"/>
      <c r="CA76" s="560"/>
      <c r="CB76" s="622">
        <v>0</v>
      </c>
      <c r="CC76" s="622">
        <v>0</v>
      </c>
      <c r="CD76" s="622" t="s">
        <v>152</v>
      </c>
      <c r="CE76" s="622">
        <v>0</v>
      </c>
      <c r="CF76" s="560"/>
      <c r="CG76" s="562"/>
      <c r="CH76" s="562"/>
      <c r="CI76" s="562"/>
      <c r="CJ76" s="562"/>
      <c r="CK76" s="562"/>
      <c r="CL76" s="562"/>
      <c r="CM76" s="562"/>
      <c r="CN76" s="562"/>
      <c r="CO76" s="562"/>
      <c r="CP76" s="562"/>
      <c r="CQ76" s="562"/>
      <c r="CR76" s="562"/>
      <c r="CS76" s="562"/>
      <c r="CT76" s="562"/>
      <c r="CU76" s="562"/>
      <c r="CV76" s="562"/>
      <c r="CW76" s="562"/>
      <c r="CX76" s="562"/>
      <c r="CY76" s="562"/>
      <c r="CZ76" s="562"/>
      <c r="DA76" s="562"/>
      <c r="DB76" s="562"/>
      <c r="DC76" s="574"/>
      <c r="DD76" s="574"/>
    </row>
    <row r="77" spans="1:108" x14ac:dyDescent="0.25">
      <c r="A77" s="1525"/>
      <c r="B77" s="609" t="s">
        <v>100</v>
      </c>
      <c r="C77" s="639">
        <v>0</v>
      </c>
      <c r="D77" s="627"/>
      <c r="E77" s="627"/>
      <c r="F77" s="627"/>
      <c r="G77" s="627"/>
      <c r="H77" s="627"/>
      <c r="I77" s="627"/>
      <c r="J77" s="627"/>
      <c r="K77" s="627"/>
      <c r="L77" s="627"/>
      <c r="M77" s="708" t="s">
        <v>151</v>
      </c>
      <c r="N77" s="560"/>
      <c r="O77" s="568"/>
      <c r="P77" s="560"/>
      <c r="Q77" s="560"/>
      <c r="R77" s="568"/>
      <c r="S77" s="560"/>
      <c r="T77" s="560"/>
      <c r="U77" s="560"/>
      <c r="V77" s="560"/>
      <c r="W77" s="568"/>
      <c r="X77" s="560"/>
      <c r="Y77" s="560"/>
      <c r="Z77" s="568"/>
      <c r="AA77" s="560"/>
      <c r="AB77" s="560"/>
      <c r="AC77" s="560"/>
      <c r="AD77" s="560"/>
      <c r="AE77" s="560"/>
      <c r="AF77" s="560"/>
      <c r="AG77" s="560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0"/>
      <c r="AT77" s="560"/>
      <c r="AU77" s="560"/>
      <c r="AV77" s="560"/>
      <c r="AW77" s="562"/>
      <c r="AX77" s="562"/>
      <c r="AY77" s="562"/>
      <c r="AZ77" s="562"/>
      <c r="BA77" s="562"/>
      <c r="BB77" s="562"/>
      <c r="BC77" s="562"/>
      <c r="BD77" s="562"/>
      <c r="BE77" s="562"/>
      <c r="BF77" s="562"/>
      <c r="BG77" s="562"/>
      <c r="BH77" s="562"/>
      <c r="BI77" s="562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704" t="s">
        <v>152</v>
      </c>
      <c r="BU77" s="704" t="s">
        <v>152</v>
      </c>
      <c r="BV77" s="704" t="s">
        <v>152</v>
      </c>
      <c r="BW77" s="704" t="s">
        <v>152</v>
      </c>
      <c r="BX77" s="560"/>
      <c r="BY77" s="560"/>
      <c r="BZ77" s="560"/>
      <c r="CA77" s="560"/>
      <c r="CB77" s="622">
        <v>0</v>
      </c>
      <c r="CC77" s="622">
        <v>0</v>
      </c>
      <c r="CD77" s="622" t="s">
        <v>152</v>
      </c>
      <c r="CE77" s="622">
        <v>0</v>
      </c>
      <c r="CF77" s="560"/>
      <c r="CG77" s="562"/>
      <c r="CH77" s="562"/>
      <c r="CI77" s="562"/>
      <c r="CJ77" s="562"/>
      <c r="CK77" s="562"/>
      <c r="CL77" s="562"/>
      <c r="CM77" s="562"/>
      <c r="CN77" s="562"/>
      <c r="CO77" s="562"/>
      <c r="CP77" s="562"/>
      <c r="CQ77" s="562"/>
      <c r="CR77" s="562"/>
      <c r="CS77" s="562"/>
      <c r="CT77" s="562"/>
      <c r="CU77" s="562"/>
      <c r="CV77" s="562"/>
      <c r="CW77" s="562"/>
      <c r="CX77" s="562"/>
      <c r="CY77" s="562"/>
      <c r="CZ77" s="562"/>
      <c r="DA77" s="562"/>
      <c r="DB77" s="562"/>
      <c r="DC77" s="574"/>
      <c r="DD77" s="574"/>
    </row>
    <row r="78" spans="1:108" x14ac:dyDescent="0.25">
      <c r="A78" s="1526"/>
      <c r="B78" s="615" t="s">
        <v>112</v>
      </c>
      <c r="C78" s="640">
        <v>0</v>
      </c>
      <c r="D78" s="629"/>
      <c r="E78" s="629"/>
      <c r="F78" s="629"/>
      <c r="G78" s="629"/>
      <c r="H78" s="629"/>
      <c r="I78" s="629"/>
      <c r="J78" s="629"/>
      <c r="K78" s="629"/>
      <c r="L78" s="629"/>
      <c r="M78" s="708" t="s">
        <v>151</v>
      </c>
      <c r="N78" s="560"/>
      <c r="O78" s="568"/>
      <c r="P78" s="560"/>
      <c r="Q78" s="560"/>
      <c r="R78" s="568"/>
      <c r="S78" s="560"/>
      <c r="T78" s="560"/>
      <c r="U78" s="560"/>
      <c r="V78" s="560"/>
      <c r="W78" s="568"/>
      <c r="X78" s="560"/>
      <c r="Y78" s="560"/>
      <c r="Z78" s="568"/>
      <c r="AA78" s="560"/>
      <c r="AB78" s="560"/>
      <c r="AC78" s="560"/>
      <c r="AD78" s="560"/>
      <c r="AE78" s="560"/>
      <c r="AF78" s="560"/>
      <c r="AG78" s="560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0"/>
      <c r="AT78" s="560"/>
      <c r="AU78" s="560"/>
      <c r="AV78" s="560"/>
      <c r="AW78" s="562"/>
      <c r="AX78" s="562"/>
      <c r="AY78" s="562"/>
      <c r="AZ78" s="562"/>
      <c r="BA78" s="562"/>
      <c r="BB78" s="562"/>
      <c r="BC78" s="562"/>
      <c r="BD78" s="562"/>
      <c r="BE78" s="562"/>
      <c r="BF78" s="562"/>
      <c r="BG78" s="562"/>
      <c r="BH78" s="562"/>
      <c r="BI78" s="562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704" t="s">
        <v>152</v>
      </c>
      <c r="BU78" s="704" t="s">
        <v>152</v>
      </c>
      <c r="BV78" s="704" t="s">
        <v>152</v>
      </c>
      <c r="BW78" s="704" t="s">
        <v>152</v>
      </c>
      <c r="BX78" s="560"/>
      <c r="BY78" s="560"/>
      <c r="BZ78" s="560"/>
      <c r="CA78" s="560"/>
      <c r="CB78" s="622">
        <v>0</v>
      </c>
      <c r="CC78" s="622">
        <v>0</v>
      </c>
      <c r="CD78" s="622" t="s">
        <v>152</v>
      </c>
      <c r="CE78" s="622">
        <v>0</v>
      </c>
      <c r="CF78" s="560"/>
      <c r="CG78" s="562"/>
      <c r="CH78" s="562"/>
      <c r="CI78" s="562"/>
      <c r="CJ78" s="562"/>
      <c r="CK78" s="562"/>
      <c r="CL78" s="562"/>
      <c r="CM78" s="562"/>
      <c r="CN78" s="562"/>
      <c r="CO78" s="562"/>
      <c r="CP78" s="562"/>
      <c r="CQ78" s="562"/>
      <c r="CR78" s="562"/>
      <c r="CS78" s="562"/>
      <c r="CT78" s="562"/>
      <c r="CU78" s="562"/>
      <c r="CV78" s="562"/>
      <c r="CW78" s="562"/>
      <c r="CX78" s="562"/>
      <c r="CY78" s="562"/>
      <c r="CZ78" s="562"/>
      <c r="DA78" s="562"/>
      <c r="DB78" s="562"/>
      <c r="DC78" s="574"/>
      <c r="DD78" s="574"/>
    </row>
    <row r="79" spans="1:108" x14ac:dyDescent="0.25">
      <c r="A79" s="1494" t="s">
        <v>113</v>
      </c>
      <c r="B79" s="608" t="s">
        <v>99</v>
      </c>
      <c r="C79" s="638">
        <v>0</v>
      </c>
      <c r="D79" s="626"/>
      <c r="E79" s="626"/>
      <c r="F79" s="626"/>
      <c r="G79" s="626"/>
      <c r="H79" s="626"/>
      <c r="I79" s="626"/>
      <c r="J79" s="626"/>
      <c r="K79" s="626"/>
      <c r="L79" s="626"/>
      <c r="M79" s="708" t="s">
        <v>151</v>
      </c>
      <c r="N79" s="560"/>
      <c r="O79" s="568"/>
      <c r="P79" s="560"/>
      <c r="Q79" s="560"/>
      <c r="R79" s="568"/>
      <c r="S79" s="560"/>
      <c r="T79" s="560"/>
      <c r="U79" s="560"/>
      <c r="V79" s="560"/>
      <c r="W79" s="568"/>
      <c r="X79" s="560"/>
      <c r="Y79" s="560"/>
      <c r="Z79" s="568"/>
      <c r="AA79" s="560"/>
      <c r="AB79" s="560"/>
      <c r="AC79" s="560"/>
      <c r="AD79" s="560"/>
      <c r="AE79" s="560"/>
      <c r="AF79" s="560"/>
      <c r="AG79" s="560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0"/>
      <c r="AT79" s="560"/>
      <c r="AU79" s="560"/>
      <c r="AV79" s="560"/>
      <c r="AW79" s="562"/>
      <c r="AX79" s="562"/>
      <c r="AY79" s="562"/>
      <c r="AZ79" s="562"/>
      <c r="BA79" s="562"/>
      <c r="BB79" s="562"/>
      <c r="BC79" s="562"/>
      <c r="BD79" s="562"/>
      <c r="BE79" s="562"/>
      <c r="BF79" s="562"/>
      <c r="BG79" s="562"/>
      <c r="BH79" s="562"/>
      <c r="BI79" s="562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704" t="s">
        <v>152</v>
      </c>
      <c r="BU79" s="704" t="s">
        <v>152</v>
      </c>
      <c r="BV79" s="704" t="s">
        <v>152</v>
      </c>
      <c r="BW79" s="562"/>
      <c r="BX79" s="560"/>
      <c r="BY79" s="560"/>
      <c r="BZ79" s="560"/>
      <c r="CA79" s="560"/>
      <c r="CB79" s="622">
        <v>0</v>
      </c>
      <c r="CC79" s="622">
        <v>0</v>
      </c>
      <c r="CD79" s="622" t="s">
        <v>152</v>
      </c>
      <c r="CE79" s="560"/>
      <c r="CF79" s="560"/>
      <c r="CG79" s="562"/>
      <c r="CH79" s="562"/>
      <c r="CI79" s="562"/>
      <c r="CJ79" s="562"/>
      <c r="CK79" s="562"/>
      <c r="CL79" s="562"/>
      <c r="CM79" s="562"/>
      <c r="CN79" s="562"/>
      <c r="CO79" s="562"/>
      <c r="CP79" s="562"/>
      <c r="CQ79" s="562"/>
      <c r="CR79" s="562"/>
      <c r="CS79" s="562"/>
      <c r="CT79" s="562"/>
      <c r="CU79" s="562"/>
      <c r="CV79" s="562"/>
      <c r="CW79" s="562"/>
      <c r="CX79" s="562"/>
      <c r="CY79" s="562"/>
      <c r="CZ79" s="562"/>
      <c r="DA79" s="562"/>
      <c r="DB79" s="562"/>
      <c r="DC79" s="574"/>
      <c r="DD79" s="574"/>
    </row>
    <row r="80" spans="1:108" x14ac:dyDescent="0.25">
      <c r="A80" s="1496"/>
      <c r="B80" s="615" t="s">
        <v>100</v>
      </c>
      <c r="C80" s="640">
        <v>0</v>
      </c>
      <c r="D80" s="666"/>
      <c r="E80" s="666"/>
      <c r="F80" s="666"/>
      <c r="G80" s="666"/>
      <c r="H80" s="666"/>
      <c r="I80" s="666"/>
      <c r="J80" s="666"/>
      <c r="K80" s="666"/>
      <c r="L80" s="666"/>
      <c r="M80" s="708" t="s">
        <v>151</v>
      </c>
      <c r="N80" s="560"/>
      <c r="O80" s="568"/>
      <c r="P80" s="560"/>
      <c r="Q80" s="560"/>
      <c r="R80" s="568"/>
      <c r="S80" s="560"/>
      <c r="T80" s="560"/>
      <c r="U80" s="560"/>
      <c r="V80" s="560"/>
      <c r="W80" s="568"/>
      <c r="X80" s="560"/>
      <c r="Y80" s="560"/>
      <c r="Z80" s="568"/>
      <c r="AA80" s="560"/>
      <c r="AB80" s="560"/>
      <c r="AC80" s="560"/>
      <c r="AD80" s="560"/>
      <c r="AE80" s="560"/>
      <c r="AF80" s="560"/>
      <c r="AG80" s="560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0"/>
      <c r="AT80" s="560"/>
      <c r="AU80" s="560"/>
      <c r="AV80" s="560"/>
      <c r="AW80" s="562"/>
      <c r="AX80" s="562"/>
      <c r="AY80" s="562"/>
      <c r="AZ80" s="562"/>
      <c r="BA80" s="562"/>
      <c r="BB80" s="562"/>
      <c r="BC80" s="562"/>
      <c r="BD80" s="562"/>
      <c r="BE80" s="562"/>
      <c r="BF80" s="562"/>
      <c r="BG80" s="562"/>
      <c r="BH80" s="562"/>
      <c r="BI80" s="562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704" t="s">
        <v>152</v>
      </c>
      <c r="BU80" s="704" t="s">
        <v>152</v>
      </c>
      <c r="BV80" s="704" t="s">
        <v>152</v>
      </c>
      <c r="BW80" s="562"/>
      <c r="BX80" s="560"/>
      <c r="BY80" s="560"/>
      <c r="BZ80" s="560"/>
      <c r="CA80" s="560"/>
      <c r="CB80" s="622">
        <v>0</v>
      </c>
      <c r="CC80" s="622">
        <v>0</v>
      </c>
      <c r="CD80" s="622" t="s">
        <v>152</v>
      </c>
      <c r="CE80" s="560"/>
      <c r="CF80" s="560"/>
      <c r="CG80" s="562"/>
      <c r="CH80" s="562"/>
      <c r="CI80" s="562"/>
      <c r="CJ80" s="562"/>
      <c r="CK80" s="562"/>
      <c r="CL80" s="562"/>
      <c r="CM80" s="562"/>
      <c r="CN80" s="562"/>
      <c r="CO80" s="562"/>
      <c r="CP80" s="562"/>
      <c r="CQ80" s="562"/>
      <c r="CR80" s="562"/>
      <c r="CS80" s="562"/>
      <c r="CT80" s="562"/>
      <c r="CU80" s="562"/>
      <c r="CV80" s="562"/>
      <c r="CW80" s="562"/>
      <c r="CX80" s="562"/>
      <c r="CY80" s="562"/>
      <c r="CZ80" s="562"/>
      <c r="DA80" s="562"/>
      <c r="DB80" s="562"/>
      <c r="DC80" s="574"/>
      <c r="DD80" s="574"/>
    </row>
    <row r="81" spans="1:108" x14ac:dyDescent="0.25">
      <c r="A81" s="624" t="s">
        <v>114</v>
      </c>
      <c r="B81" s="561"/>
      <c r="C81" s="561"/>
      <c r="D81" s="561"/>
      <c r="E81" s="561"/>
      <c r="F81" s="561"/>
      <c r="G81" s="561"/>
      <c r="H81" s="561"/>
      <c r="I81" s="561"/>
      <c r="J81" s="561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560"/>
      <c r="AC81" s="568"/>
      <c r="AD81" s="560"/>
      <c r="AE81" s="560"/>
      <c r="AF81" s="568"/>
      <c r="AG81" s="560"/>
      <c r="AH81" s="560"/>
      <c r="AI81" s="568"/>
      <c r="AJ81" s="560"/>
      <c r="AK81" s="560"/>
      <c r="AL81" s="568"/>
      <c r="AM81" s="568"/>
      <c r="AN81" s="568"/>
      <c r="AO81" s="560"/>
      <c r="AP81" s="560"/>
      <c r="AQ81" s="560"/>
      <c r="AR81" s="560"/>
      <c r="AS81" s="560"/>
      <c r="AT81" s="560"/>
      <c r="AU81" s="560"/>
      <c r="AV81" s="560"/>
      <c r="AW81" s="560"/>
      <c r="AX81" s="560"/>
      <c r="AY81" s="560"/>
      <c r="AZ81" s="560"/>
      <c r="BA81" s="560"/>
      <c r="BB81" s="560"/>
      <c r="BC81" s="560"/>
      <c r="BD81" s="560"/>
      <c r="BE81" s="560"/>
      <c r="BF81" s="560"/>
      <c r="BG81" s="560"/>
      <c r="BH81" s="560"/>
      <c r="BI81" s="560"/>
      <c r="BJ81" s="560"/>
      <c r="BK81" s="560"/>
      <c r="BL81" s="560"/>
      <c r="BM81" s="560"/>
      <c r="BN81" s="560"/>
      <c r="BO81" s="560"/>
      <c r="BP81" s="560"/>
      <c r="BQ81" s="560"/>
      <c r="BR81" s="560"/>
      <c r="BS81" s="560"/>
      <c r="BT81" s="560"/>
      <c r="BU81" s="560"/>
      <c r="BV81" s="560"/>
      <c r="BW81" s="560"/>
      <c r="BX81" s="560"/>
      <c r="BY81" s="560"/>
      <c r="BZ81" s="560"/>
      <c r="CA81" s="560"/>
      <c r="CB81" s="560"/>
      <c r="CC81" s="560">
        <v>0</v>
      </c>
      <c r="CD81" s="560"/>
      <c r="CE81" s="560"/>
      <c r="CF81" s="560"/>
      <c r="CG81" s="560"/>
      <c r="CH81" s="560"/>
      <c r="CI81" s="560"/>
      <c r="CJ81" s="560"/>
      <c r="CK81" s="560"/>
      <c r="CL81" s="560"/>
      <c r="CM81" s="560"/>
      <c r="CN81" s="560"/>
      <c r="CO81" s="560"/>
      <c r="CP81" s="560"/>
      <c r="CQ81" s="560"/>
      <c r="CR81" s="560"/>
      <c r="CS81" s="560"/>
      <c r="CT81" s="560"/>
      <c r="CU81" s="560"/>
      <c r="CV81" s="560"/>
      <c r="CW81" s="560"/>
      <c r="CX81" s="560"/>
      <c r="CY81" s="560"/>
      <c r="CZ81" s="560"/>
      <c r="DA81" s="560"/>
      <c r="DB81" s="560"/>
      <c r="DC81" s="565"/>
      <c r="DD81" s="565"/>
    </row>
    <row r="82" spans="1:108" ht="64.5" x14ac:dyDescent="0.25">
      <c r="A82" s="607" t="s">
        <v>115</v>
      </c>
      <c r="B82" s="616" t="s">
        <v>116</v>
      </c>
      <c r="C82" s="568"/>
      <c r="D82" s="568"/>
      <c r="E82" s="568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8"/>
      <c r="Y82" s="560"/>
      <c r="Z82" s="560"/>
      <c r="AA82" s="568"/>
      <c r="AB82" s="560"/>
      <c r="AC82" s="560"/>
      <c r="AD82" s="568"/>
      <c r="AE82" s="560"/>
      <c r="AF82" s="560"/>
      <c r="AG82" s="568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AW82" s="562"/>
      <c r="AX82" s="562"/>
      <c r="AY82" s="562"/>
      <c r="AZ82" s="562"/>
      <c r="BA82" s="562"/>
      <c r="BB82" s="562"/>
      <c r="BC82" s="562"/>
      <c r="BD82" s="562"/>
      <c r="BE82" s="562"/>
      <c r="BF82" s="562"/>
      <c r="BG82" s="562"/>
      <c r="BH82" s="562"/>
      <c r="BI82" s="562"/>
      <c r="BJ82" s="560"/>
      <c r="BK82" s="560"/>
      <c r="BL82" s="560"/>
      <c r="BM82" s="560"/>
      <c r="BN82" s="560"/>
      <c r="BO82" s="560"/>
      <c r="BP82" s="560"/>
      <c r="BQ82" s="560"/>
      <c r="BR82" s="560"/>
      <c r="BS82" s="560"/>
      <c r="BT82" s="560"/>
      <c r="BU82" s="560"/>
      <c r="BV82" s="560"/>
      <c r="BW82" s="560"/>
      <c r="BX82" s="560"/>
      <c r="BY82" s="560"/>
      <c r="BZ82" s="560"/>
      <c r="CA82" s="560"/>
      <c r="CB82" s="560">
        <v>0</v>
      </c>
      <c r="CC82" s="560"/>
      <c r="CD82" s="560"/>
      <c r="CE82" s="560"/>
      <c r="CF82" s="560"/>
      <c r="CG82" s="562"/>
      <c r="CH82" s="562"/>
      <c r="CI82" s="562"/>
      <c r="CJ82" s="562"/>
      <c r="CK82" s="562"/>
      <c r="CL82" s="562"/>
      <c r="CM82" s="562"/>
      <c r="CN82" s="562"/>
      <c r="CO82" s="562"/>
      <c r="CP82" s="562"/>
      <c r="CQ82" s="562"/>
      <c r="CR82" s="562"/>
      <c r="CS82" s="562"/>
      <c r="CT82" s="562"/>
      <c r="CU82" s="562"/>
      <c r="CV82" s="562"/>
      <c r="CW82" s="562"/>
      <c r="CX82" s="562"/>
      <c r="CY82" s="562"/>
      <c r="CZ82" s="562"/>
      <c r="DA82" s="574"/>
      <c r="DB82" s="574"/>
      <c r="DC82" s="562"/>
      <c r="DD82" s="562"/>
    </row>
    <row r="83" spans="1:108" x14ac:dyDescent="0.25">
      <c r="A83" s="608" t="s">
        <v>117</v>
      </c>
      <c r="B83" s="664"/>
      <c r="C83" s="706" t="s">
        <v>152</v>
      </c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8"/>
      <c r="Y83" s="560"/>
      <c r="Z83" s="560"/>
      <c r="AA83" s="568"/>
      <c r="AB83" s="560"/>
      <c r="AC83" s="560"/>
      <c r="AD83" s="568"/>
      <c r="AE83" s="560"/>
      <c r="AF83" s="560"/>
      <c r="AG83" s="568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AW83" s="562"/>
      <c r="AX83" s="562"/>
      <c r="AY83" s="562"/>
      <c r="AZ83" s="562"/>
      <c r="BA83" s="562"/>
      <c r="BB83" s="562"/>
      <c r="BC83" s="562"/>
      <c r="BD83" s="562"/>
      <c r="BE83" s="562"/>
      <c r="BF83" s="562"/>
      <c r="BG83" s="562"/>
      <c r="BH83" s="562"/>
      <c r="BI83" s="562"/>
      <c r="BJ83" s="560"/>
      <c r="BK83" s="560"/>
      <c r="BL83" s="560"/>
      <c r="BM83" s="560"/>
      <c r="BN83" s="560"/>
      <c r="BO83" s="560"/>
      <c r="BP83" s="560"/>
      <c r="BQ83" s="560"/>
      <c r="BR83" s="560"/>
      <c r="BS83" s="560"/>
      <c r="BT83" s="582" t="s">
        <v>152</v>
      </c>
      <c r="BU83" s="562"/>
      <c r="BV83" s="560"/>
      <c r="BW83" s="560"/>
      <c r="BX83" s="560"/>
      <c r="BY83" s="560"/>
      <c r="BZ83" s="560"/>
      <c r="CA83" s="560"/>
      <c r="CB83" s="622">
        <v>0</v>
      </c>
      <c r="CC83" s="560"/>
      <c r="CD83" s="560"/>
      <c r="CE83" s="560"/>
      <c r="CF83" s="560"/>
      <c r="CG83" s="562"/>
      <c r="CH83" s="562"/>
      <c r="CI83" s="562"/>
      <c r="CJ83" s="562"/>
      <c r="CK83" s="562"/>
      <c r="CL83" s="562"/>
      <c r="CM83" s="562"/>
      <c r="CN83" s="562"/>
      <c r="CO83" s="562"/>
      <c r="CP83" s="562"/>
      <c r="CQ83" s="562"/>
      <c r="CR83" s="562"/>
      <c r="CS83" s="562"/>
      <c r="CT83" s="562"/>
      <c r="CU83" s="562"/>
      <c r="CV83" s="562"/>
      <c r="CW83" s="562"/>
      <c r="CX83" s="562"/>
      <c r="CY83" s="562"/>
      <c r="CZ83" s="562"/>
      <c r="DA83" s="574"/>
      <c r="DB83" s="574"/>
      <c r="DC83" s="562"/>
      <c r="DD83" s="562"/>
    </row>
    <row r="84" spans="1:108" x14ac:dyDescent="0.25">
      <c r="A84" s="615" t="s">
        <v>86</v>
      </c>
      <c r="B84" s="625"/>
      <c r="C84" s="706" t="s">
        <v>152</v>
      </c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8"/>
      <c r="Y84" s="560"/>
      <c r="Z84" s="560"/>
      <c r="AA84" s="568"/>
      <c r="AB84" s="560"/>
      <c r="AC84" s="560"/>
      <c r="AD84" s="568"/>
      <c r="AE84" s="560"/>
      <c r="AF84" s="560"/>
      <c r="AG84" s="568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2"/>
      <c r="AX84" s="562"/>
      <c r="AY84" s="562"/>
      <c r="AZ84" s="562"/>
      <c r="BA84" s="562"/>
      <c r="BB84" s="562"/>
      <c r="BC84" s="562"/>
      <c r="BD84" s="562"/>
      <c r="BE84" s="562"/>
      <c r="BF84" s="562"/>
      <c r="BG84" s="562"/>
      <c r="BH84" s="562"/>
      <c r="BI84" s="562"/>
      <c r="BJ84" s="560"/>
      <c r="BK84" s="560"/>
      <c r="BL84" s="560"/>
      <c r="BM84" s="560"/>
      <c r="BN84" s="560"/>
      <c r="BO84" s="560"/>
      <c r="BP84" s="560"/>
      <c r="BQ84" s="560"/>
      <c r="BR84" s="560"/>
      <c r="BS84" s="560"/>
      <c r="BT84" s="582" t="s">
        <v>152</v>
      </c>
      <c r="BU84" s="562"/>
      <c r="BV84" s="560"/>
      <c r="BW84" s="560"/>
      <c r="BX84" s="560"/>
      <c r="BY84" s="560"/>
      <c r="BZ84" s="560"/>
      <c r="CA84" s="560"/>
      <c r="CB84" s="622">
        <v>0</v>
      </c>
      <c r="CC84" s="560"/>
      <c r="CD84" s="560"/>
      <c r="CE84" s="560"/>
      <c r="CF84" s="560"/>
      <c r="CG84" s="562"/>
      <c r="CH84" s="562"/>
      <c r="CI84" s="562"/>
      <c r="CJ84" s="562"/>
      <c r="CK84" s="562"/>
      <c r="CL84" s="562"/>
      <c r="CM84" s="562"/>
      <c r="CN84" s="562"/>
      <c r="CO84" s="562"/>
      <c r="CP84" s="562"/>
      <c r="CQ84" s="562"/>
      <c r="CR84" s="562"/>
      <c r="CS84" s="562"/>
      <c r="CT84" s="562"/>
      <c r="CU84" s="562"/>
      <c r="CV84" s="562"/>
      <c r="CW84" s="562"/>
      <c r="CX84" s="562"/>
      <c r="CY84" s="562"/>
      <c r="CZ84" s="562"/>
      <c r="DA84" s="574"/>
      <c r="DB84" s="574"/>
      <c r="DC84" s="562"/>
      <c r="DD84" s="562"/>
    </row>
    <row r="85" spans="1:108" ht="15.75" x14ac:dyDescent="0.25">
      <c r="A85" s="592" t="s">
        <v>118</v>
      </c>
      <c r="B85" s="593"/>
      <c r="C85" s="593"/>
      <c r="D85" s="593"/>
      <c r="E85" s="575"/>
      <c r="F85" s="575"/>
      <c r="G85" s="560"/>
      <c r="H85" s="560"/>
      <c r="I85" s="560"/>
      <c r="J85" s="560"/>
      <c r="K85" s="560"/>
      <c r="L85" s="560"/>
      <c r="M85" s="560"/>
      <c r="N85" s="560"/>
      <c r="O85" s="560"/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8"/>
      <c r="AA85" s="560"/>
      <c r="AB85" s="560"/>
      <c r="AC85" s="568"/>
      <c r="AD85" s="560"/>
      <c r="AE85" s="560"/>
      <c r="AF85" s="568"/>
      <c r="AG85" s="560"/>
      <c r="AH85" s="560"/>
      <c r="AI85" s="568"/>
      <c r="AJ85" s="560"/>
      <c r="AK85" s="560"/>
      <c r="AL85" s="560"/>
      <c r="AM85" s="560"/>
      <c r="AN85" s="560"/>
      <c r="AO85" s="560"/>
      <c r="AP85" s="560"/>
      <c r="AQ85" s="560"/>
      <c r="AR85" s="565"/>
      <c r="AS85" s="560"/>
      <c r="AT85" s="560"/>
      <c r="AU85" s="560"/>
      <c r="AV85" s="560"/>
      <c r="AW85" s="560"/>
      <c r="AX85" s="560"/>
      <c r="AY85" s="560"/>
      <c r="AZ85" s="560"/>
      <c r="BA85" s="560"/>
      <c r="BB85" s="560"/>
      <c r="BC85" s="560"/>
      <c r="BD85" s="560"/>
      <c r="BE85" s="560"/>
      <c r="BF85" s="560"/>
      <c r="BG85" s="560"/>
      <c r="BH85" s="560"/>
      <c r="BI85" s="560"/>
      <c r="BJ85" s="560"/>
      <c r="BK85" s="560"/>
      <c r="BL85" s="560"/>
      <c r="BM85" s="560"/>
      <c r="BN85" s="560"/>
      <c r="BO85" s="560"/>
      <c r="BP85" s="560"/>
      <c r="BQ85" s="560"/>
      <c r="BR85" s="560"/>
      <c r="BS85" s="560"/>
      <c r="BT85" s="560"/>
      <c r="BU85" s="560"/>
      <c r="BV85" s="560"/>
      <c r="BW85" s="560"/>
      <c r="BX85" s="560"/>
      <c r="BY85" s="560"/>
      <c r="BZ85" s="560"/>
      <c r="CA85" s="560"/>
      <c r="CB85" s="560"/>
      <c r="CC85" s="562"/>
      <c r="CD85" s="560"/>
      <c r="CE85" s="560"/>
      <c r="CF85" s="560"/>
      <c r="CG85" s="560"/>
      <c r="CH85" s="560"/>
      <c r="CI85" s="560"/>
      <c r="CJ85" s="560"/>
      <c r="CK85" s="560"/>
      <c r="CL85" s="560"/>
      <c r="CM85" s="560"/>
      <c r="CN85" s="560"/>
      <c r="CO85" s="560"/>
      <c r="CP85" s="560"/>
      <c r="CQ85" s="560"/>
      <c r="CR85" s="560"/>
      <c r="CS85" s="560"/>
      <c r="CT85" s="560"/>
      <c r="CU85" s="560"/>
      <c r="CV85" s="560"/>
      <c r="CW85" s="560"/>
      <c r="CX85" s="560"/>
      <c r="CY85" s="560"/>
      <c r="CZ85" s="560"/>
      <c r="DA85" s="560"/>
      <c r="DB85" s="560"/>
      <c r="DC85" s="565"/>
      <c r="DD85" s="565"/>
    </row>
    <row r="86" spans="1:108" ht="52.5" x14ac:dyDescent="0.25">
      <c r="A86" s="1488" t="s">
        <v>119</v>
      </c>
      <c r="B86" s="1522"/>
      <c r="C86" s="594" t="s">
        <v>120</v>
      </c>
      <c r="D86" s="594" t="s">
        <v>121</v>
      </c>
      <c r="E86" s="594" t="s">
        <v>122</v>
      </c>
      <c r="F86" s="576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8"/>
      <c r="AA86" s="560"/>
      <c r="AB86" s="560"/>
      <c r="AC86" s="568"/>
      <c r="AD86" s="560"/>
      <c r="AE86" s="560"/>
      <c r="AF86" s="568"/>
      <c r="AG86" s="560"/>
      <c r="AH86" s="560"/>
      <c r="AI86" s="568"/>
      <c r="AJ86" s="560"/>
      <c r="AK86" s="560"/>
      <c r="AL86" s="560"/>
      <c r="AM86" s="560"/>
      <c r="AN86" s="560"/>
      <c r="AO86" s="560"/>
      <c r="AP86" s="560"/>
      <c r="AQ86" s="560"/>
      <c r="AR86" s="565"/>
      <c r="AS86" s="560"/>
      <c r="AT86" s="560"/>
      <c r="AU86" s="560"/>
      <c r="AV86" s="560"/>
      <c r="AW86" s="562"/>
      <c r="AX86" s="562"/>
      <c r="AY86" s="562"/>
      <c r="AZ86" s="562"/>
      <c r="BA86" s="562"/>
      <c r="BB86" s="562"/>
      <c r="BC86" s="562"/>
      <c r="BD86" s="562"/>
      <c r="BE86" s="562"/>
      <c r="BF86" s="562"/>
      <c r="BG86" s="562"/>
      <c r="BH86" s="562"/>
      <c r="BI86" s="562"/>
      <c r="BJ86" s="560"/>
      <c r="BK86" s="560"/>
      <c r="BL86" s="560"/>
      <c r="BM86" s="560"/>
      <c r="BN86" s="560"/>
      <c r="BO86" s="560"/>
      <c r="BP86" s="560"/>
      <c r="BQ86" s="560"/>
      <c r="BR86" s="560"/>
      <c r="BS86" s="560"/>
      <c r="BT86" s="560"/>
      <c r="BU86" s="560"/>
      <c r="BV86" s="560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CG86" s="562"/>
      <c r="CH86" s="562"/>
      <c r="CI86" s="562"/>
      <c r="CJ86" s="562"/>
      <c r="CK86" s="562"/>
      <c r="CL86" s="562"/>
      <c r="CM86" s="562"/>
      <c r="CN86" s="562"/>
      <c r="CO86" s="562"/>
      <c r="CP86" s="562"/>
      <c r="CQ86" s="562"/>
      <c r="CR86" s="562"/>
      <c r="CS86" s="562"/>
      <c r="CT86" s="562"/>
      <c r="CU86" s="562"/>
      <c r="CV86" s="562"/>
      <c r="CW86" s="562"/>
      <c r="CX86" s="562"/>
      <c r="CY86" s="562"/>
      <c r="CZ86" s="562"/>
      <c r="DA86" s="562"/>
      <c r="DB86" s="562"/>
      <c r="DC86" s="574"/>
      <c r="DD86" s="574"/>
    </row>
    <row r="87" spans="1:108" x14ac:dyDescent="0.25">
      <c r="A87" s="1523" t="s">
        <v>123</v>
      </c>
      <c r="B87" s="1523"/>
      <c r="C87" s="626"/>
      <c r="D87" s="626"/>
      <c r="E87" s="626"/>
      <c r="F87" s="576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8"/>
      <c r="AD87" s="560"/>
      <c r="AE87" s="560"/>
      <c r="AF87" s="568"/>
      <c r="AG87" s="560"/>
      <c r="AH87" s="560"/>
      <c r="AI87" s="568"/>
      <c r="AJ87" s="560"/>
      <c r="AK87" s="560"/>
      <c r="AL87" s="568"/>
      <c r="AM87" s="568"/>
      <c r="AN87" s="568"/>
      <c r="AO87" s="560"/>
      <c r="AP87" s="560"/>
      <c r="AQ87" s="560"/>
      <c r="AR87" s="560"/>
      <c r="AS87" s="560"/>
      <c r="AT87" s="560"/>
      <c r="AU87" s="560"/>
      <c r="AV87" s="560"/>
      <c r="AW87" s="562"/>
      <c r="AX87" s="562"/>
      <c r="AY87" s="562"/>
      <c r="AZ87" s="562"/>
      <c r="BA87" s="562"/>
      <c r="BB87" s="562"/>
      <c r="BC87" s="562"/>
      <c r="BD87" s="562"/>
      <c r="BE87" s="562"/>
      <c r="BF87" s="562"/>
      <c r="BG87" s="562"/>
      <c r="BH87" s="562"/>
      <c r="BI87" s="562"/>
      <c r="BJ87" s="560"/>
      <c r="BK87" s="560"/>
      <c r="BL87" s="560"/>
      <c r="BM87" s="560"/>
      <c r="BN87" s="560"/>
      <c r="BO87" s="560"/>
      <c r="BP87" s="560"/>
      <c r="BQ87" s="560"/>
      <c r="BR87" s="560"/>
      <c r="BS87" s="560"/>
      <c r="BT87" s="560"/>
      <c r="BU87" s="560"/>
      <c r="BV87" s="560"/>
      <c r="BW87" s="560"/>
      <c r="BX87" s="560"/>
      <c r="BY87" s="560"/>
      <c r="BZ87" s="560"/>
      <c r="CA87" s="560"/>
      <c r="CB87" s="560"/>
      <c r="CC87" s="560"/>
      <c r="CD87" s="560"/>
      <c r="CE87" s="560"/>
      <c r="CF87" s="560"/>
      <c r="CG87" s="562"/>
      <c r="CH87" s="562"/>
      <c r="CI87" s="562"/>
      <c r="CJ87" s="562"/>
      <c r="CK87" s="562"/>
      <c r="CL87" s="562"/>
      <c r="CM87" s="562"/>
      <c r="CN87" s="562"/>
      <c r="CO87" s="562"/>
      <c r="CP87" s="562"/>
      <c r="CQ87" s="562"/>
      <c r="CR87" s="562"/>
      <c r="CS87" s="562"/>
      <c r="CT87" s="562"/>
      <c r="CU87" s="562"/>
      <c r="CV87" s="562"/>
      <c r="CW87" s="562"/>
      <c r="CX87" s="562"/>
      <c r="CY87" s="562"/>
      <c r="CZ87" s="562"/>
      <c r="DA87" s="562"/>
      <c r="DB87" s="562"/>
      <c r="DC87" s="574"/>
      <c r="DD87" s="574"/>
    </row>
    <row r="88" spans="1:108" x14ac:dyDescent="0.25">
      <c r="A88" s="1520" t="s">
        <v>124</v>
      </c>
      <c r="B88" s="1520"/>
      <c r="C88" s="627"/>
      <c r="D88" s="627"/>
      <c r="E88" s="627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8"/>
      <c r="AD88" s="560"/>
      <c r="AE88" s="560"/>
      <c r="AF88" s="568"/>
      <c r="AG88" s="560"/>
      <c r="AH88" s="560"/>
      <c r="AI88" s="568"/>
      <c r="AJ88" s="560"/>
      <c r="AK88" s="560"/>
      <c r="AL88" s="568"/>
      <c r="AM88" s="568"/>
      <c r="AN88" s="568"/>
      <c r="AO88" s="560"/>
      <c r="AP88" s="560"/>
      <c r="AQ88" s="560"/>
      <c r="AR88" s="560"/>
      <c r="AS88" s="560"/>
      <c r="AT88" s="560"/>
      <c r="AU88" s="560"/>
      <c r="AV88" s="560"/>
      <c r="AW88" s="562"/>
      <c r="AX88" s="562"/>
      <c r="AY88" s="562"/>
      <c r="AZ88" s="562"/>
      <c r="BA88" s="562"/>
      <c r="BB88" s="562"/>
      <c r="BC88" s="562"/>
      <c r="BD88" s="562"/>
      <c r="BE88" s="562"/>
      <c r="BF88" s="562"/>
      <c r="BG88" s="562"/>
      <c r="BH88" s="562"/>
      <c r="BI88" s="562"/>
      <c r="BJ88" s="560"/>
      <c r="BK88" s="560"/>
      <c r="BL88" s="560"/>
      <c r="BM88" s="560"/>
      <c r="BN88" s="560"/>
      <c r="BO88" s="560"/>
      <c r="BP88" s="560"/>
      <c r="BQ88" s="560"/>
      <c r="BR88" s="560"/>
      <c r="BS88" s="560"/>
      <c r="BT88" s="560"/>
      <c r="BU88" s="560"/>
      <c r="BV88" s="560"/>
      <c r="BW88" s="560"/>
      <c r="BX88" s="560"/>
      <c r="BY88" s="560"/>
      <c r="BZ88" s="560"/>
      <c r="CA88" s="560"/>
      <c r="CB88" s="560"/>
      <c r="CC88" s="560"/>
      <c r="CD88" s="560"/>
      <c r="CE88" s="560"/>
      <c r="CF88" s="560"/>
      <c r="CG88" s="562"/>
      <c r="CH88" s="562"/>
      <c r="CI88" s="562"/>
      <c r="CJ88" s="562"/>
      <c r="CK88" s="562"/>
      <c r="CL88" s="562"/>
      <c r="CM88" s="562"/>
      <c r="CN88" s="562"/>
      <c r="CO88" s="562"/>
      <c r="CP88" s="562"/>
      <c r="CQ88" s="562"/>
      <c r="CR88" s="562"/>
      <c r="CS88" s="562"/>
      <c r="CT88" s="562"/>
      <c r="CU88" s="562"/>
      <c r="CV88" s="562"/>
      <c r="CW88" s="562"/>
      <c r="CX88" s="562"/>
      <c r="CY88" s="562"/>
      <c r="CZ88" s="562"/>
      <c r="DA88" s="562"/>
      <c r="DB88" s="562"/>
      <c r="DC88" s="574"/>
      <c r="DD88" s="574"/>
    </row>
    <row r="89" spans="1:108" x14ac:dyDescent="0.25">
      <c r="A89" s="1520" t="s">
        <v>125</v>
      </c>
      <c r="B89" s="1520"/>
      <c r="C89" s="627"/>
      <c r="D89" s="627"/>
      <c r="E89" s="627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8"/>
      <c r="AD89" s="560"/>
      <c r="AE89" s="560"/>
      <c r="AF89" s="568"/>
      <c r="AG89" s="560"/>
      <c r="AH89" s="560"/>
      <c r="AI89" s="568"/>
      <c r="AJ89" s="560"/>
      <c r="AK89" s="560"/>
      <c r="AL89" s="568"/>
      <c r="AM89" s="568"/>
      <c r="AN89" s="568"/>
      <c r="AO89" s="560"/>
      <c r="AP89" s="560"/>
      <c r="AQ89" s="560"/>
      <c r="AR89" s="560"/>
      <c r="AS89" s="560"/>
      <c r="AT89" s="560"/>
      <c r="AU89" s="560"/>
      <c r="AV89" s="560"/>
      <c r="AW89" s="562"/>
      <c r="AX89" s="562"/>
      <c r="AY89" s="562"/>
      <c r="AZ89" s="562"/>
      <c r="BA89" s="562"/>
      <c r="BB89" s="562"/>
      <c r="BC89" s="562"/>
      <c r="BD89" s="562"/>
      <c r="BE89" s="562"/>
      <c r="BF89" s="562"/>
      <c r="BG89" s="562"/>
      <c r="BH89" s="562"/>
      <c r="BI89" s="562"/>
      <c r="BJ89" s="560"/>
      <c r="BK89" s="560"/>
      <c r="BL89" s="560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0"/>
      <c r="CC89" s="560"/>
      <c r="CD89" s="560"/>
      <c r="CE89" s="560"/>
      <c r="CF89" s="560"/>
      <c r="CG89" s="562"/>
      <c r="CH89" s="562"/>
      <c r="CI89" s="562"/>
      <c r="CJ89" s="562"/>
      <c r="CK89" s="562"/>
      <c r="CL89" s="562"/>
      <c r="CM89" s="562"/>
      <c r="CN89" s="562"/>
      <c r="CO89" s="562"/>
      <c r="CP89" s="562"/>
      <c r="CQ89" s="562"/>
      <c r="CR89" s="562"/>
      <c r="CS89" s="562"/>
      <c r="CT89" s="562"/>
      <c r="CU89" s="562"/>
      <c r="CV89" s="562"/>
      <c r="CW89" s="562"/>
      <c r="CX89" s="562"/>
      <c r="CY89" s="562"/>
      <c r="CZ89" s="562"/>
      <c r="DA89" s="562"/>
      <c r="DB89" s="562"/>
      <c r="DC89" s="574"/>
      <c r="DD89" s="574"/>
    </row>
    <row r="90" spans="1:108" x14ac:dyDescent="0.25">
      <c r="A90" s="1520" t="s">
        <v>126</v>
      </c>
      <c r="B90" s="1520"/>
      <c r="C90" s="627"/>
      <c r="D90" s="627"/>
      <c r="E90" s="627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560"/>
      <c r="AC90" s="568"/>
      <c r="AD90" s="560"/>
      <c r="AE90" s="560"/>
      <c r="AF90" s="568"/>
      <c r="AG90" s="560"/>
      <c r="AH90" s="560"/>
      <c r="AI90" s="568"/>
      <c r="AJ90" s="560"/>
      <c r="AK90" s="560"/>
      <c r="AL90" s="568"/>
      <c r="AM90" s="568"/>
      <c r="AN90" s="568"/>
      <c r="AO90" s="560"/>
      <c r="AP90" s="560"/>
      <c r="AQ90" s="560"/>
      <c r="AR90" s="560"/>
      <c r="AS90" s="560"/>
      <c r="AT90" s="560"/>
      <c r="AU90" s="560"/>
      <c r="AV90" s="560"/>
      <c r="AW90" s="562"/>
      <c r="AX90" s="562"/>
      <c r="AY90" s="562"/>
      <c r="AZ90" s="562"/>
      <c r="BA90" s="562"/>
      <c r="BB90" s="562"/>
      <c r="BC90" s="562"/>
      <c r="BD90" s="562"/>
      <c r="BE90" s="562"/>
      <c r="BF90" s="562"/>
      <c r="BG90" s="562"/>
      <c r="BH90" s="562"/>
      <c r="BI90" s="562"/>
      <c r="BJ90" s="560"/>
      <c r="BK90" s="560"/>
      <c r="BL90" s="560"/>
      <c r="BM90" s="560"/>
      <c r="BN90" s="560"/>
      <c r="BO90" s="560"/>
      <c r="BP90" s="560"/>
      <c r="BQ90" s="560"/>
      <c r="BR90" s="560"/>
      <c r="BS90" s="560"/>
      <c r="BT90" s="560"/>
      <c r="BU90" s="560"/>
      <c r="BV90" s="560"/>
      <c r="BW90" s="560"/>
      <c r="BX90" s="560"/>
      <c r="BY90" s="560"/>
      <c r="BZ90" s="560"/>
      <c r="CA90" s="560"/>
      <c r="CB90" s="560"/>
      <c r="CC90" s="560"/>
      <c r="CD90" s="560"/>
      <c r="CE90" s="560"/>
      <c r="CF90" s="560"/>
      <c r="CG90" s="562"/>
      <c r="CH90" s="562"/>
      <c r="CI90" s="562"/>
      <c r="CJ90" s="562"/>
      <c r="CK90" s="562"/>
      <c r="CL90" s="562"/>
      <c r="CM90" s="562"/>
      <c r="CN90" s="562"/>
      <c r="CO90" s="562"/>
      <c r="CP90" s="562"/>
      <c r="CQ90" s="562"/>
      <c r="CR90" s="562"/>
      <c r="CS90" s="562"/>
      <c r="CT90" s="562"/>
      <c r="CU90" s="562"/>
      <c r="CV90" s="562"/>
      <c r="CW90" s="562"/>
      <c r="CX90" s="562"/>
      <c r="CY90" s="562"/>
      <c r="CZ90" s="562"/>
      <c r="DA90" s="562"/>
      <c r="DB90" s="562"/>
      <c r="DC90" s="574"/>
      <c r="DD90" s="574"/>
    </row>
    <row r="91" spans="1:108" x14ac:dyDescent="0.25">
      <c r="A91" s="1520" t="s">
        <v>127</v>
      </c>
      <c r="B91" s="1520"/>
      <c r="C91" s="627"/>
      <c r="D91" s="627"/>
      <c r="E91" s="627"/>
      <c r="F91" s="560"/>
      <c r="G91" s="560"/>
      <c r="H91" s="560"/>
      <c r="I91" s="560"/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8"/>
      <c r="AD91" s="560"/>
      <c r="AE91" s="560"/>
      <c r="AF91" s="568"/>
      <c r="AG91" s="560"/>
      <c r="AH91" s="560"/>
      <c r="AI91" s="568"/>
      <c r="AJ91" s="560"/>
      <c r="AK91" s="560"/>
      <c r="AL91" s="568"/>
      <c r="AM91" s="568"/>
      <c r="AN91" s="568"/>
      <c r="AO91" s="560"/>
      <c r="AP91" s="560"/>
      <c r="AQ91" s="560"/>
      <c r="AR91" s="560"/>
      <c r="AS91" s="560"/>
      <c r="AT91" s="560"/>
      <c r="AU91" s="560"/>
      <c r="AV91" s="560"/>
      <c r="AW91" s="562"/>
      <c r="AX91" s="562"/>
      <c r="AY91" s="562"/>
      <c r="AZ91" s="562"/>
      <c r="BA91" s="562"/>
      <c r="BB91" s="562"/>
      <c r="BC91" s="562"/>
      <c r="BD91" s="562"/>
      <c r="BE91" s="562"/>
      <c r="BF91" s="562"/>
      <c r="BG91" s="562"/>
      <c r="BH91" s="562"/>
      <c r="BI91" s="562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CG91" s="562"/>
      <c r="CH91" s="562"/>
      <c r="CI91" s="562"/>
      <c r="CJ91" s="562"/>
      <c r="CK91" s="562"/>
      <c r="CL91" s="562"/>
      <c r="CM91" s="562"/>
      <c r="CN91" s="562"/>
      <c r="CO91" s="562"/>
      <c r="CP91" s="562"/>
      <c r="CQ91" s="562"/>
      <c r="CR91" s="562"/>
      <c r="CS91" s="562"/>
      <c r="CT91" s="562"/>
      <c r="CU91" s="562"/>
      <c r="CV91" s="562"/>
      <c r="CW91" s="562"/>
      <c r="CX91" s="562"/>
      <c r="CY91" s="562"/>
      <c r="CZ91" s="562"/>
      <c r="DA91" s="562"/>
      <c r="DB91" s="562"/>
      <c r="DC91" s="574"/>
      <c r="DD91" s="574"/>
    </row>
    <row r="92" spans="1:108" x14ac:dyDescent="0.25">
      <c r="A92" s="1520" t="s">
        <v>128</v>
      </c>
      <c r="B92" s="1520"/>
      <c r="C92" s="627"/>
      <c r="D92" s="627"/>
      <c r="E92" s="627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8"/>
      <c r="AD92" s="560"/>
      <c r="AE92" s="560"/>
      <c r="AF92" s="568"/>
      <c r="AG92" s="560"/>
      <c r="AH92" s="560"/>
      <c r="AI92" s="568"/>
      <c r="AJ92" s="560"/>
      <c r="AK92" s="560"/>
      <c r="AL92" s="568"/>
      <c r="AM92" s="568"/>
      <c r="AN92" s="568"/>
      <c r="AO92" s="560"/>
      <c r="AP92" s="560"/>
      <c r="AQ92" s="560"/>
      <c r="AR92" s="560"/>
      <c r="AS92" s="560"/>
      <c r="AT92" s="560"/>
      <c r="AU92" s="560"/>
      <c r="AV92" s="560"/>
      <c r="AW92" s="562"/>
      <c r="AX92" s="562"/>
      <c r="AY92" s="562"/>
      <c r="AZ92" s="562"/>
      <c r="BA92" s="562"/>
      <c r="BB92" s="562"/>
      <c r="BC92" s="562"/>
      <c r="BD92" s="562"/>
      <c r="BE92" s="562"/>
      <c r="BF92" s="562"/>
      <c r="BG92" s="562"/>
      <c r="BH92" s="562"/>
      <c r="BI92" s="562"/>
      <c r="BJ92" s="560"/>
      <c r="BK92" s="560"/>
      <c r="BL92" s="560"/>
      <c r="BM92" s="560"/>
      <c r="BN92" s="560"/>
      <c r="BO92" s="560"/>
      <c r="BP92" s="560"/>
      <c r="BQ92" s="560"/>
      <c r="BR92" s="560"/>
      <c r="BS92" s="560"/>
      <c r="BT92" s="560"/>
      <c r="BU92" s="560"/>
      <c r="BV92" s="560"/>
      <c r="BW92" s="560"/>
      <c r="BX92" s="560"/>
      <c r="BY92" s="560"/>
      <c r="BZ92" s="560"/>
      <c r="CA92" s="560"/>
      <c r="CB92" s="560"/>
      <c r="CC92" s="560"/>
      <c r="CD92" s="560"/>
      <c r="CE92" s="560"/>
      <c r="CF92" s="560"/>
      <c r="CG92" s="562"/>
      <c r="CH92" s="562"/>
      <c r="CI92" s="562"/>
      <c r="CJ92" s="562"/>
      <c r="CK92" s="562"/>
      <c r="CL92" s="562"/>
      <c r="CM92" s="562"/>
      <c r="CN92" s="562"/>
      <c r="CO92" s="562"/>
      <c r="CP92" s="562"/>
      <c r="CQ92" s="562"/>
      <c r="CR92" s="562"/>
      <c r="CS92" s="562"/>
      <c r="CT92" s="562"/>
      <c r="CU92" s="562"/>
      <c r="CV92" s="562"/>
      <c r="CW92" s="562"/>
      <c r="CX92" s="562"/>
      <c r="CY92" s="562"/>
      <c r="CZ92" s="562"/>
      <c r="DA92" s="562"/>
      <c r="DB92" s="562"/>
      <c r="DC92" s="574"/>
      <c r="DD92" s="574"/>
    </row>
    <row r="93" spans="1:108" x14ac:dyDescent="0.25">
      <c r="A93" s="1520" t="s">
        <v>129</v>
      </c>
      <c r="B93" s="1520"/>
      <c r="C93" s="627"/>
      <c r="D93" s="627"/>
      <c r="E93" s="627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60"/>
      <c r="AB93" s="560"/>
      <c r="AC93" s="568"/>
      <c r="AD93" s="560"/>
      <c r="AE93" s="560"/>
      <c r="AF93" s="568"/>
      <c r="AG93" s="560"/>
      <c r="AH93" s="560"/>
      <c r="AI93" s="568"/>
      <c r="AJ93" s="560"/>
      <c r="AK93" s="560"/>
      <c r="AL93" s="568"/>
      <c r="AM93" s="568"/>
      <c r="AN93" s="568"/>
      <c r="AO93" s="560"/>
      <c r="AP93" s="560"/>
      <c r="AQ93" s="560"/>
      <c r="AR93" s="560"/>
      <c r="AS93" s="560"/>
      <c r="AT93" s="560"/>
      <c r="AU93" s="560"/>
      <c r="AV93" s="560"/>
      <c r="AW93" s="562"/>
      <c r="AX93" s="562"/>
      <c r="AY93" s="562"/>
      <c r="AZ93" s="562"/>
      <c r="BA93" s="562"/>
      <c r="BB93" s="562"/>
      <c r="BC93" s="562"/>
      <c r="BD93" s="562"/>
      <c r="BE93" s="562"/>
      <c r="BF93" s="562"/>
      <c r="BG93" s="562"/>
      <c r="BH93" s="562"/>
      <c r="BI93" s="562"/>
      <c r="BJ93" s="560"/>
      <c r="BK93" s="560"/>
      <c r="BL93" s="560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0"/>
      <c r="CC93" s="560"/>
      <c r="CD93" s="560"/>
      <c r="CE93" s="560"/>
      <c r="CF93" s="560"/>
      <c r="CG93" s="562"/>
      <c r="CH93" s="562"/>
      <c r="CI93" s="562"/>
      <c r="CJ93" s="562"/>
      <c r="CK93" s="562"/>
      <c r="CL93" s="562"/>
      <c r="CM93" s="562"/>
      <c r="CN93" s="562"/>
      <c r="CO93" s="562"/>
      <c r="CP93" s="562"/>
      <c r="CQ93" s="562"/>
      <c r="CR93" s="562"/>
      <c r="CS93" s="562"/>
      <c r="CT93" s="562"/>
      <c r="CU93" s="562"/>
      <c r="CV93" s="562"/>
      <c r="CW93" s="562"/>
      <c r="CX93" s="562"/>
      <c r="CY93" s="562"/>
      <c r="CZ93" s="562"/>
      <c r="DA93" s="562"/>
      <c r="DB93" s="562"/>
      <c r="DC93" s="574"/>
      <c r="DD93" s="574"/>
    </row>
    <row r="94" spans="1:108" x14ac:dyDescent="0.25">
      <c r="A94" s="1520" t="s">
        <v>130</v>
      </c>
      <c r="B94" s="1520"/>
      <c r="C94" s="627"/>
      <c r="D94" s="627"/>
      <c r="E94" s="627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8"/>
      <c r="AD94" s="560"/>
      <c r="AE94" s="560"/>
      <c r="AF94" s="568"/>
      <c r="AG94" s="560"/>
      <c r="AH94" s="560"/>
      <c r="AI94" s="568"/>
      <c r="AJ94" s="560"/>
      <c r="AK94" s="560"/>
      <c r="AL94" s="568"/>
      <c r="AM94" s="568"/>
      <c r="AN94" s="568"/>
      <c r="AO94" s="560"/>
      <c r="AP94" s="560"/>
      <c r="AQ94" s="568"/>
      <c r="AR94" s="560"/>
      <c r="AS94" s="560"/>
      <c r="AT94" s="560"/>
      <c r="AU94" s="560"/>
      <c r="AV94" s="560"/>
      <c r="AW94" s="562"/>
      <c r="AX94" s="562"/>
      <c r="AY94" s="562"/>
      <c r="AZ94" s="562"/>
      <c r="BA94" s="562"/>
      <c r="BB94" s="562"/>
      <c r="BC94" s="562"/>
      <c r="BD94" s="562"/>
      <c r="BE94" s="562"/>
      <c r="BF94" s="562"/>
      <c r="BG94" s="562"/>
      <c r="BH94" s="562"/>
      <c r="BI94" s="562"/>
      <c r="BJ94" s="560"/>
      <c r="BK94" s="560"/>
      <c r="BL94" s="560"/>
      <c r="BM94" s="560"/>
      <c r="BN94" s="560"/>
      <c r="BO94" s="560"/>
      <c r="BP94" s="560"/>
      <c r="BQ94" s="560"/>
      <c r="BR94" s="560"/>
      <c r="BS94" s="560"/>
      <c r="BT94" s="560"/>
      <c r="BU94" s="560"/>
      <c r="BV94" s="560"/>
      <c r="BW94" s="560"/>
      <c r="BX94" s="560"/>
      <c r="BY94" s="560"/>
      <c r="BZ94" s="560"/>
      <c r="CA94" s="560"/>
      <c r="CB94" s="560"/>
      <c r="CC94" s="560"/>
      <c r="CD94" s="560"/>
      <c r="CE94" s="560"/>
      <c r="CF94" s="560"/>
      <c r="CG94" s="562"/>
      <c r="CH94" s="562"/>
      <c r="CI94" s="562"/>
      <c r="CJ94" s="562"/>
      <c r="CK94" s="562"/>
      <c r="CL94" s="562"/>
      <c r="CM94" s="562"/>
      <c r="CN94" s="562"/>
      <c r="CO94" s="562"/>
      <c r="CP94" s="562"/>
      <c r="CQ94" s="562"/>
      <c r="CR94" s="562"/>
      <c r="CS94" s="562"/>
      <c r="CT94" s="562"/>
      <c r="CU94" s="562"/>
      <c r="CV94" s="562"/>
      <c r="CW94" s="562"/>
      <c r="CX94" s="562"/>
      <c r="CY94" s="562"/>
      <c r="CZ94" s="562"/>
      <c r="DA94" s="562"/>
      <c r="DB94" s="562"/>
      <c r="DC94" s="574"/>
      <c r="DD94" s="574"/>
    </row>
    <row r="95" spans="1:108" x14ac:dyDescent="0.25">
      <c r="A95" s="1520" t="s">
        <v>131</v>
      </c>
      <c r="B95" s="1520"/>
      <c r="C95" s="627"/>
      <c r="D95" s="627"/>
      <c r="E95" s="627"/>
      <c r="F95" s="560"/>
      <c r="G95" s="560"/>
      <c r="H95" s="560"/>
      <c r="I95" s="560"/>
      <c r="J95" s="560"/>
      <c r="K95" s="560"/>
      <c r="L95" s="560"/>
      <c r="M95" s="560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60"/>
      <c r="AB95" s="560"/>
      <c r="AC95" s="568"/>
      <c r="AD95" s="560"/>
      <c r="AE95" s="560"/>
      <c r="AF95" s="568"/>
      <c r="AG95" s="560"/>
      <c r="AH95" s="560"/>
      <c r="AI95" s="568"/>
      <c r="AJ95" s="560"/>
      <c r="AK95" s="560"/>
      <c r="AL95" s="568"/>
      <c r="AM95" s="568"/>
      <c r="AN95" s="568"/>
      <c r="AO95" s="560"/>
      <c r="AP95" s="560"/>
      <c r="AQ95" s="568"/>
      <c r="AR95" s="560"/>
      <c r="AS95" s="560"/>
      <c r="AT95" s="560"/>
      <c r="AU95" s="560"/>
      <c r="AV95" s="560"/>
      <c r="AW95" s="562"/>
      <c r="AX95" s="562"/>
      <c r="AY95" s="562"/>
      <c r="AZ95" s="562"/>
      <c r="BA95" s="562"/>
      <c r="BB95" s="562"/>
      <c r="BC95" s="562"/>
      <c r="BD95" s="562"/>
      <c r="BE95" s="562"/>
      <c r="BF95" s="562"/>
      <c r="BG95" s="562"/>
      <c r="BH95" s="562"/>
      <c r="BI95" s="562"/>
      <c r="BJ95" s="560"/>
      <c r="BK95" s="560"/>
      <c r="BL95" s="560"/>
      <c r="BM95" s="560"/>
      <c r="BN95" s="560"/>
      <c r="BO95" s="560"/>
      <c r="BP95" s="560"/>
      <c r="BQ95" s="560"/>
      <c r="BR95" s="560"/>
      <c r="BS95" s="560"/>
      <c r="BT95" s="560"/>
      <c r="BU95" s="560"/>
      <c r="BV95" s="560"/>
      <c r="BW95" s="560"/>
      <c r="BX95" s="560"/>
      <c r="BY95" s="560"/>
      <c r="BZ95" s="560"/>
      <c r="CA95" s="560"/>
      <c r="CB95" s="560"/>
      <c r="CC95" s="560"/>
      <c r="CD95" s="560"/>
      <c r="CE95" s="560"/>
      <c r="CF95" s="560"/>
      <c r="CG95" s="562"/>
      <c r="CH95" s="562"/>
      <c r="CI95" s="562"/>
      <c r="CJ95" s="562"/>
      <c r="CK95" s="562"/>
      <c r="CL95" s="562"/>
      <c r="CM95" s="562"/>
      <c r="CN95" s="562"/>
      <c r="CO95" s="562"/>
      <c r="CP95" s="562"/>
      <c r="CQ95" s="562"/>
      <c r="CR95" s="562"/>
      <c r="CS95" s="562"/>
      <c r="CT95" s="562"/>
      <c r="CU95" s="562"/>
      <c r="CV95" s="562"/>
      <c r="CW95" s="562"/>
      <c r="CX95" s="562"/>
      <c r="CY95" s="562"/>
      <c r="CZ95" s="562"/>
      <c r="DA95" s="562"/>
      <c r="DB95" s="562"/>
      <c r="DC95" s="574"/>
      <c r="DD95" s="574"/>
    </row>
    <row r="96" spans="1:108" x14ac:dyDescent="0.25">
      <c r="A96" s="1520" t="s">
        <v>132</v>
      </c>
      <c r="B96" s="1520"/>
      <c r="C96" s="627"/>
      <c r="D96" s="627"/>
      <c r="E96" s="627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8"/>
      <c r="AD96" s="560"/>
      <c r="AE96" s="560"/>
      <c r="AF96" s="568"/>
      <c r="AG96" s="560"/>
      <c r="AH96" s="560"/>
      <c r="AI96" s="568"/>
      <c r="AJ96" s="560"/>
      <c r="AK96" s="560"/>
      <c r="AL96" s="568"/>
      <c r="AM96" s="568"/>
      <c r="AN96" s="568"/>
      <c r="AO96" s="560"/>
      <c r="AP96" s="560"/>
      <c r="AQ96" s="568"/>
      <c r="AR96" s="560"/>
      <c r="AS96" s="560"/>
      <c r="AT96" s="560"/>
      <c r="AU96" s="560"/>
      <c r="AV96" s="560"/>
      <c r="AW96" s="562"/>
      <c r="AX96" s="562"/>
      <c r="AY96" s="562"/>
      <c r="AZ96" s="562"/>
      <c r="BA96" s="562"/>
      <c r="BB96" s="562"/>
      <c r="BC96" s="562"/>
      <c r="BD96" s="562"/>
      <c r="BE96" s="562"/>
      <c r="BF96" s="562"/>
      <c r="BG96" s="562"/>
      <c r="BH96" s="562"/>
      <c r="BI96" s="562"/>
      <c r="BJ96" s="560"/>
      <c r="BK96" s="560"/>
      <c r="BL96" s="560"/>
      <c r="BM96" s="560"/>
      <c r="BN96" s="560"/>
      <c r="BO96" s="560"/>
      <c r="BP96" s="560"/>
      <c r="BQ96" s="560"/>
      <c r="BR96" s="560"/>
      <c r="BS96" s="560"/>
      <c r="BT96" s="560"/>
      <c r="BU96" s="560"/>
      <c r="BV96" s="560"/>
      <c r="BW96" s="560"/>
      <c r="BX96" s="560"/>
      <c r="BY96" s="560"/>
      <c r="BZ96" s="560"/>
      <c r="CA96" s="560"/>
      <c r="CB96" s="560"/>
      <c r="CC96" s="560"/>
      <c r="CD96" s="560"/>
      <c r="CE96" s="560"/>
      <c r="CF96" s="560"/>
      <c r="CG96" s="562"/>
      <c r="CH96" s="562"/>
      <c r="CI96" s="562"/>
      <c r="CJ96" s="562"/>
      <c r="CK96" s="562"/>
      <c r="CL96" s="562"/>
      <c r="CM96" s="562"/>
      <c r="CN96" s="562"/>
      <c r="CO96" s="562"/>
      <c r="CP96" s="562"/>
      <c r="CQ96" s="562"/>
      <c r="CR96" s="562"/>
      <c r="CS96" s="562"/>
      <c r="CT96" s="562"/>
      <c r="CU96" s="562"/>
      <c r="CV96" s="562"/>
      <c r="CW96" s="562"/>
      <c r="CX96" s="562"/>
      <c r="CY96" s="562"/>
      <c r="CZ96" s="562"/>
      <c r="DA96" s="562"/>
      <c r="DB96" s="562"/>
      <c r="DC96" s="574"/>
      <c r="DD96" s="574"/>
    </row>
    <row r="97" spans="1:108" x14ac:dyDescent="0.25">
      <c r="A97" s="1520" t="s">
        <v>86</v>
      </c>
      <c r="B97" s="1520"/>
      <c r="C97" s="627"/>
      <c r="D97" s="627"/>
      <c r="E97" s="627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8"/>
      <c r="AD97" s="560"/>
      <c r="AE97" s="560"/>
      <c r="AF97" s="568"/>
      <c r="AG97" s="560"/>
      <c r="AH97" s="560"/>
      <c r="AI97" s="568"/>
      <c r="AJ97" s="560"/>
      <c r="AK97" s="560"/>
      <c r="AL97" s="568"/>
      <c r="AM97" s="568"/>
      <c r="AN97" s="568"/>
      <c r="AO97" s="560"/>
      <c r="AP97" s="560"/>
      <c r="AQ97" s="568"/>
      <c r="AR97" s="560"/>
      <c r="AS97" s="560"/>
      <c r="AT97" s="560"/>
      <c r="AU97" s="560"/>
      <c r="AV97" s="560"/>
      <c r="AW97" s="562"/>
      <c r="AX97" s="562"/>
      <c r="AY97" s="562"/>
      <c r="AZ97" s="562"/>
      <c r="BA97" s="562"/>
      <c r="BB97" s="562"/>
      <c r="BC97" s="562"/>
      <c r="BD97" s="562"/>
      <c r="BE97" s="562"/>
      <c r="BF97" s="562"/>
      <c r="BG97" s="562"/>
      <c r="BH97" s="562"/>
      <c r="BI97" s="562"/>
      <c r="BJ97" s="560"/>
      <c r="BK97" s="560"/>
      <c r="BL97" s="560"/>
      <c r="BM97" s="560"/>
      <c r="BN97" s="560"/>
      <c r="BO97" s="560"/>
      <c r="BP97" s="560"/>
      <c r="BQ97" s="560"/>
      <c r="BR97" s="560"/>
      <c r="BS97" s="560"/>
      <c r="BT97" s="560"/>
      <c r="BU97" s="560"/>
      <c r="BV97" s="560"/>
      <c r="BW97" s="560"/>
      <c r="BX97" s="560"/>
      <c r="BY97" s="560"/>
      <c r="BZ97" s="560"/>
      <c r="CA97" s="560"/>
      <c r="CB97" s="560"/>
      <c r="CC97" s="560"/>
      <c r="CD97" s="560"/>
      <c r="CE97" s="560"/>
      <c r="CF97" s="560"/>
      <c r="CG97" s="562"/>
      <c r="CH97" s="562"/>
      <c r="CI97" s="562"/>
      <c r="CJ97" s="562"/>
      <c r="CK97" s="562"/>
      <c r="CL97" s="562"/>
      <c r="CM97" s="562"/>
      <c r="CN97" s="562"/>
      <c r="CO97" s="562"/>
      <c r="CP97" s="562"/>
      <c r="CQ97" s="562"/>
      <c r="CR97" s="562"/>
      <c r="CS97" s="562"/>
      <c r="CT97" s="562"/>
      <c r="CU97" s="562"/>
      <c r="CV97" s="562"/>
      <c r="CW97" s="562"/>
      <c r="CX97" s="562"/>
      <c r="CY97" s="562"/>
      <c r="CZ97" s="562"/>
      <c r="DA97" s="562"/>
      <c r="DB97" s="562"/>
      <c r="DC97" s="574"/>
      <c r="DD97" s="574"/>
    </row>
    <row r="98" spans="1:108" x14ac:dyDescent="0.25">
      <c r="A98" s="1520" t="s">
        <v>117</v>
      </c>
      <c r="B98" s="1520"/>
      <c r="C98" s="627"/>
      <c r="D98" s="627"/>
      <c r="E98" s="627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60"/>
      <c r="AB98" s="560"/>
      <c r="AC98" s="568"/>
      <c r="AD98" s="560"/>
      <c r="AE98" s="560"/>
      <c r="AF98" s="568"/>
      <c r="AG98" s="560"/>
      <c r="AH98" s="560"/>
      <c r="AI98" s="568"/>
      <c r="AJ98" s="560"/>
      <c r="AK98" s="560"/>
      <c r="AL98" s="568"/>
      <c r="AM98" s="568"/>
      <c r="AN98" s="568"/>
      <c r="AO98" s="560"/>
      <c r="AP98" s="560"/>
      <c r="AQ98" s="568"/>
      <c r="AR98" s="560"/>
      <c r="AS98" s="560"/>
      <c r="AT98" s="560"/>
      <c r="AU98" s="560"/>
      <c r="AV98" s="560"/>
      <c r="AW98" s="562"/>
      <c r="AX98" s="562"/>
      <c r="AY98" s="562"/>
      <c r="AZ98" s="562"/>
      <c r="BA98" s="562"/>
      <c r="BB98" s="562"/>
      <c r="BC98" s="562"/>
      <c r="BD98" s="562"/>
      <c r="BE98" s="562"/>
      <c r="BF98" s="562"/>
      <c r="BG98" s="562"/>
      <c r="BH98" s="562"/>
      <c r="BI98" s="562"/>
      <c r="BJ98" s="560"/>
      <c r="BK98" s="560"/>
      <c r="BL98" s="560"/>
      <c r="BM98" s="560"/>
      <c r="BN98" s="560"/>
      <c r="BO98" s="560"/>
      <c r="BP98" s="560"/>
      <c r="BQ98" s="560"/>
      <c r="BR98" s="560"/>
      <c r="BS98" s="560"/>
      <c r="BT98" s="560"/>
      <c r="BU98" s="560"/>
      <c r="BV98" s="560"/>
      <c r="BW98" s="560"/>
      <c r="BX98" s="560"/>
      <c r="BY98" s="560"/>
      <c r="BZ98" s="560"/>
      <c r="CA98" s="560"/>
      <c r="CB98" s="560"/>
      <c r="CC98" s="560"/>
      <c r="CD98" s="560"/>
      <c r="CE98" s="560"/>
      <c r="CF98" s="560"/>
      <c r="CG98" s="562"/>
      <c r="CH98" s="562"/>
      <c r="CI98" s="562"/>
      <c r="CJ98" s="562"/>
      <c r="CK98" s="562"/>
      <c r="CL98" s="562"/>
      <c r="CM98" s="562"/>
      <c r="CN98" s="562"/>
      <c r="CO98" s="562"/>
      <c r="CP98" s="562"/>
      <c r="CQ98" s="562"/>
      <c r="CR98" s="562"/>
      <c r="CS98" s="562"/>
      <c r="CT98" s="562"/>
      <c r="CU98" s="562"/>
      <c r="CV98" s="562"/>
      <c r="CW98" s="562"/>
      <c r="CX98" s="562"/>
      <c r="CY98" s="562"/>
      <c r="CZ98" s="562"/>
      <c r="DA98" s="562"/>
      <c r="DB98" s="562"/>
      <c r="DC98" s="574"/>
      <c r="DD98" s="574"/>
    </row>
    <row r="99" spans="1:108" x14ac:dyDescent="0.25">
      <c r="A99" s="1502" t="s">
        <v>133</v>
      </c>
      <c r="B99" s="1502"/>
      <c r="C99" s="629"/>
      <c r="D99" s="629"/>
      <c r="E99" s="629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8"/>
      <c r="AD99" s="568"/>
      <c r="AE99" s="560"/>
      <c r="AF99" s="560"/>
      <c r="AG99" s="568"/>
      <c r="AH99" s="560"/>
      <c r="AI99" s="560"/>
      <c r="AJ99" s="568"/>
      <c r="AK99" s="560"/>
      <c r="AL99" s="560"/>
      <c r="AM99" s="560"/>
      <c r="AN99" s="560"/>
      <c r="AO99" s="568"/>
      <c r="AP99" s="560"/>
      <c r="AQ99" s="560"/>
      <c r="AR99" s="560"/>
      <c r="AS99" s="560"/>
      <c r="AT99" s="560"/>
      <c r="AU99" s="560"/>
      <c r="AV99" s="560"/>
      <c r="AW99" s="562"/>
      <c r="AX99" s="562"/>
      <c r="AY99" s="562"/>
      <c r="AZ99" s="562"/>
      <c r="BA99" s="562"/>
      <c r="BB99" s="562"/>
      <c r="BC99" s="562"/>
      <c r="BD99" s="562"/>
      <c r="BE99" s="562"/>
      <c r="BF99" s="562"/>
      <c r="BG99" s="562"/>
      <c r="BH99" s="562"/>
      <c r="BI99" s="562"/>
      <c r="BJ99" s="560"/>
      <c r="BK99" s="560"/>
      <c r="BL99" s="560"/>
      <c r="BM99" s="560"/>
      <c r="BN99" s="560"/>
      <c r="BO99" s="560"/>
      <c r="BP99" s="560"/>
      <c r="BQ99" s="560"/>
      <c r="BR99" s="560"/>
      <c r="BS99" s="560"/>
      <c r="BT99" s="560"/>
      <c r="BU99" s="560"/>
      <c r="BV99" s="560"/>
      <c r="BW99" s="560"/>
      <c r="BX99" s="560"/>
      <c r="BY99" s="560"/>
      <c r="BZ99" s="560"/>
      <c r="CA99" s="560"/>
      <c r="CB99" s="560"/>
      <c r="CC99" s="560"/>
      <c r="CD99" s="560"/>
      <c r="CE99" s="560"/>
      <c r="CF99" s="560"/>
      <c r="CG99" s="562"/>
      <c r="CH99" s="562"/>
      <c r="CI99" s="562"/>
      <c r="CJ99" s="562"/>
      <c r="CK99" s="562"/>
      <c r="CL99" s="562"/>
      <c r="CM99" s="562"/>
      <c r="CN99" s="562"/>
      <c r="CO99" s="562"/>
      <c r="CP99" s="562"/>
      <c r="CQ99" s="562"/>
      <c r="CR99" s="562"/>
      <c r="CS99" s="562"/>
      <c r="CT99" s="562"/>
      <c r="CU99" s="562"/>
      <c r="CV99" s="562"/>
      <c r="CW99" s="562"/>
      <c r="CX99" s="562"/>
      <c r="CY99" s="562"/>
      <c r="CZ99" s="562"/>
      <c r="DA99" s="562"/>
      <c r="DB99" s="562"/>
      <c r="DC99" s="562"/>
      <c r="DD99" s="562"/>
    </row>
    <row r="100" spans="1:108" x14ac:dyDescent="0.25">
      <c r="A100" s="619" t="s">
        <v>134</v>
      </c>
      <c r="B100" s="560"/>
      <c r="C100" s="560"/>
      <c r="D100" s="560"/>
      <c r="E100" s="560"/>
      <c r="F100" s="560"/>
      <c r="G100" s="560"/>
      <c r="H100" s="560"/>
      <c r="I100" s="560"/>
      <c r="J100" s="560"/>
      <c r="K100" s="560"/>
      <c r="L100" s="560"/>
      <c r="M100" s="700"/>
      <c r="N100" s="560"/>
      <c r="O100" s="560"/>
      <c r="P100" s="560"/>
      <c r="Q100" s="560"/>
      <c r="R100" s="560"/>
      <c r="S100" s="560"/>
      <c r="T100" s="560"/>
      <c r="U100" s="560"/>
      <c r="V100" s="560"/>
      <c r="W100" s="588"/>
      <c r="X100" s="560"/>
      <c r="Y100" s="560"/>
      <c r="Z100" s="560"/>
      <c r="AA100" s="560"/>
      <c r="AB100" s="560"/>
      <c r="AC100" s="568"/>
      <c r="AD100" s="568"/>
      <c r="AE100" s="560"/>
      <c r="AF100" s="560"/>
      <c r="AG100" s="568"/>
      <c r="AH100" s="560"/>
      <c r="AI100" s="560"/>
      <c r="AJ100" s="568"/>
      <c r="AK100" s="560"/>
      <c r="AL100" s="560"/>
      <c r="AM100" s="560"/>
      <c r="AN100" s="560"/>
      <c r="AO100" s="568"/>
      <c r="AP100" s="560"/>
      <c r="AQ100" s="560"/>
      <c r="AR100" s="560"/>
      <c r="AS100" s="560"/>
      <c r="AT100" s="560"/>
      <c r="AU100" s="560"/>
      <c r="AV100" s="560"/>
      <c r="AW100" s="560"/>
      <c r="AX100" s="560"/>
      <c r="AY100" s="560"/>
      <c r="AZ100" s="560"/>
      <c r="BA100" s="560"/>
      <c r="BB100" s="560"/>
      <c r="BC100" s="560"/>
      <c r="BD100" s="560"/>
      <c r="BE100" s="560"/>
      <c r="BF100" s="560"/>
      <c r="BG100" s="560"/>
      <c r="BH100" s="560"/>
      <c r="BI100" s="560"/>
      <c r="BJ100" s="560"/>
      <c r="BK100" s="560"/>
      <c r="BL100" s="560"/>
      <c r="BM100" s="560"/>
      <c r="BN100" s="560"/>
      <c r="BO100" s="560"/>
      <c r="BP100" s="560"/>
      <c r="BQ100" s="560"/>
      <c r="BR100" s="560"/>
      <c r="BS100" s="560"/>
      <c r="BT100" s="560"/>
      <c r="BU100" s="560"/>
      <c r="BV100" s="560"/>
      <c r="BW100" s="560"/>
      <c r="BX100" s="560"/>
      <c r="BY100" s="560"/>
      <c r="BZ100" s="560"/>
      <c r="CA100" s="560"/>
      <c r="CB100" s="560"/>
      <c r="CC100" s="560"/>
      <c r="CD100" s="560"/>
      <c r="CE100" s="560"/>
      <c r="CF100" s="560"/>
      <c r="CG100" s="560"/>
      <c r="CH100" s="560"/>
      <c r="CI100" s="560"/>
      <c r="CJ100" s="560"/>
      <c r="CK100" s="560"/>
      <c r="CL100" s="560"/>
      <c r="CM100" s="560"/>
      <c r="CN100" s="560"/>
      <c r="CO100" s="560"/>
      <c r="CP100" s="560"/>
      <c r="CQ100" s="560"/>
      <c r="CR100" s="560"/>
      <c r="CS100" s="560"/>
      <c r="CT100" s="560"/>
      <c r="CU100" s="560"/>
      <c r="CV100" s="560"/>
      <c r="CW100" s="560"/>
      <c r="CX100" s="560"/>
      <c r="CY100" s="560"/>
      <c r="CZ100" s="560"/>
      <c r="DA100" s="560"/>
      <c r="DB100" s="560"/>
      <c r="DC100" s="560"/>
      <c r="DD100" s="560"/>
    </row>
    <row r="101" spans="1:108" x14ac:dyDescent="0.2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560"/>
      <c r="Z101" s="560"/>
      <c r="AA101" s="568"/>
      <c r="AB101" s="568"/>
      <c r="AC101" s="560"/>
      <c r="AD101" s="560"/>
      <c r="AE101" s="568"/>
      <c r="AF101" s="560"/>
      <c r="AG101" s="560"/>
      <c r="AH101" s="568"/>
      <c r="AI101" s="560"/>
      <c r="AJ101" s="560"/>
      <c r="AK101" s="560"/>
      <c r="AL101" s="560"/>
      <c r="AM101" s="568"/>
      <c r="AN101" s="560"/>
      <c r="AO101" s="560"/>
      <c r="AP101" s="560"/>
      <c r="AQ101" s="560"/>
      <c r="AR101" s="560"/>
      <c r="AS101" s="560"/>
      <c r="AT101" s="560"/>
      <c r="AU101" s="560"/>
      <c r="AV101" s="560"/>
      <c r="AW101" s="562"/>
      <c r="AX101" s="562"/>
      <c r="AY101" s="562"/>
      <c r="AZ101" s="562"/>
      <c r="BA101" s="562"/>
      <c r="BB101" s="562"/>
      <c r="BC101" s="562"/>
      <c r="BD101" s="562"/>
      <c r="BE101" s="562"/>
      <c r="BF101" s="562"/>
      <c r="BG101" s="562"/>
      <c r="BH101" s="562"/>
      <c r="BI101" s="562"/>
      <c r="BJ101" s="560"/>
      <c r="BK101" s="560"/>
      <c r="BL101" s="560"/>
      <c r="BM101" s="560"/>
      <c r="BN101" s="560"/>
      <c r="BO101" s="560"/>
      <c r="BP101" s="560"/>
      <c r="BQ101" s="560"/>
      <c r="BR101" s="560"/>
      <c r="BS101" s="560"/>
      <c r="BT101" s="560"/>
      <c r="BU101" s="560"/>
      <c r="BV101" s="560"/>
      <c r="BW101" s="560"/>
      <c r="BX101" s="560"/>
      <c r="BY101" s="560"/>
      <c r="BZ101" s="560"/>
      <c r="CA101" s="560"/>
      <c r="CB101" s="560"/>
      <c r="CC101" s="560"/>
      <c r="CD101" s="560"/>
      <c r="CE101" s="560"/>
      <c r="CF101" s="560"/>
      <c r="CG101" s="562"/>
      <c r="CH101" s="562"/>
      <c r="CI101" s="562"/>
      <c r="CJ101" s="562"/>
      <c r="CK101" s="562"/>
      <c r="CL101" s="562"/>
      <c r="CM101" s="562"/>
      <c r="CN101" s="562"/>
      <c r="CO101" s="562"/>
      <c r="CP101" s="562"/>
      <c r="CQ101" s="562"/>
      <c r="CR101" s="562"/>
      <c r="CS101" s="562"/>
      <c r="CT101" s="562"/>
      <c r="CU101" s="562"/>
      <c r="CV101" s="562"/>
      <c r="CW101" s="562"/>
      <c r="CX101" s="562"/>
      <c r="CY101" s="562"/>
      <c r="CZ101" s="562"/>
      <c r="DA101" s="562"/>
      <c r="DB101" s="562"/>
      <c r="DC101" s="562"/>
      <c r="DD101" s="562"/>
    </row>
    <row r="102" spans="1:108" x14ac:dyDescent="0.2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590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560"/>
      <c r="Z102" s="560"/>
      <c r="AA102" s="568"/>
      <c r="AB102" s="568"/>
      <c r="AC102" s="560"/>
      <c r="AD102" s="560"/>
      <c r="AE102" s="568"/>
      <c r="AF102" s="560"/>
      <c r="AG102" s="560"/>
      <c r="AH102" s="568"/>
      <c r="AI102" s="560"/>
      <c r="AJ102" s="560"/>
      <c r="AK102" s="560"/>
      <c r="AL102" s="560"/>
      <c r="AM102" s="568"/>
      <c r="AN102" s="560"/>
      <c r="AO102" s="560"/>
      <c r="AP102" s="560"/>
      <c r="AQ102" s="560"/>
      <c r="AR102" s="560"/>
      <c r="AS102" s="560"/>
      <c r="AT102" s="560"/>
      <c r="AU102" s="560"/>
      <c r="AV102" s="560"/>
      <c r="AW102" s="562"/>
      <c r="AX102" s="562"/>
      <c r="AY102" s="562"/>
      <c r="AZ102" s="562"/>
      <c r="BA102" s="562"/>
      <c r="BB102" s="562"/>
      <c r="BC102" s="562"/>
      <c r="BD102" s="562"/>
      <c r="BE102" s="562"/>
      <c r="BF102" s="562"/>
      <c r="BG102" s="562"/>
      <c r="BH102" s="562"/>
      <c r="BI102" s="562"/>
      <c r="BJ102" s="560"/>
      <c r="BK102" s="560"/>
      <c r="BL102" s="560"/>
      <c r="BM102" s="560"/>
      <c r="BN102" s="560"/>
      <c r="BO102" s="560"/>
      <c r="BP102" s="560"/>
      <c r="BQ102" s="560"/>
      <c r="BR102" s="560"/>
      <c r="BS102" s="560"/>
      <c r="BT102" s="560"/>
      <c r="BU102" s="560"/>
      <c r="BV102" s="560"/>
      <c r="BW102" s="560"/>
      <c r="BX102" s="560"/>
      <c r="BY102" s="560"/>
      <c r="BZ102" s="560"/>
      <c r="CA102" s="560"/>
      <c r="CB102" s="560"/>
      <c r="CC102" s="560"/>
      <c r="CD102" s="560"/>
      <c r="CE102" s="560"/>
      <c r="CF102" s="560"/>
      <c r="CG102" s="562"/>
      <c r="CH102" s="562"/>
      <c r="CI102" s="562"/>
      <c r="CJ102" s="562"/>
      <c r="CK102" s="562"/>
      <c r="CL102" s="562"/>
      <c r="CM102" s="562"/>
      <c r="CN102" s="562"/>
      <c r="CO102" s="562"/>
      <c r="CP102" s="562"/>
      <c r="CQ102" s="562"/>
      <c r="CR102" s="562"/>
      <c r="CS102" s="562"/>
      <c r="CT102" s="562"/>
      <c r="CU102" s="562"/>
      <c r="CV102" s="562"/>
      <c r="CW102" s="562"/>
      <c r="CX102" s="562"/>
      <c r="CY102" s="562"/>
      <c r="CZ102" s="562"/>
      <c r="DA102" s="562"/>
      <c r="DB102" s="562"/>
      <c r="DC102" s="562"/>
      <c r="DD102" s="562"/>
    </row>
    <row r="103" spans="1:108" x14ac:dyDescent="0.2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560"/>
      <c r="Z103" s="560"/>
      <c r="AA103" s="568"/>
      <c r="AB103" s="568"/>
      <c r="AC103" s="560"/>
      <c r="AD103" s="560"/>
      <c r="AE103" s="568"/>
      <c r="AF103" s="560"/>
      <c r="AG103" s="560"/>
      <c r="AH103" s="568"/>
      <c r="AI103" s="560"/>
      <c r="AJ103" s="560"/>
      <c r="AK103" s="560"/>
      <c r="AL103" s="560"/>
      <c r="AM103" s="568"/>
      <c r="AN103" s="560"/>
      <c r="AO103" s="560"/>
      <c r="AP103" s="560"/>
      <c r="AQ103" s="560"/>
      <c r="AR103" s="560"/>
      <c r="AS103" s="560"/>
      <c r="AT103" s="560"/>
      <c r="AU103" s="560"/>
      <c r="AV103" s="560"/>
      <c r="AW103" s="562"/>
      <c r="AX103" s="562"/>
      <c r="AY103" s="562"/>
      <c r="AZ103" s="562"/>
      <c r="BA103" s="562"/>
      <c r="BB103" s="562"/>
      <c r="BC103" s="562"/>
      <c r="BD103" s="562"/>
      <c r="BE103" s="562"/>
      <c r="BF103" s="562"/>
      <c r="BG103" s="562"/>
      <c r="BH103" s="562"/>
      <c r="BI103" s="562"/>
      <c r="BJ103" s="560"/>
      <c r="BK103" s="560"/>
      <c r="BL103" s="560"/>
      <c r="BM103" s="560"/>
      <c r="BN103" s="560"/>
      <c r="BO103" s="560"/>
      <c r="BP103" s="560"/>
      <c r="BQ103" s="560"/>
      <c r="BR103" s="560"/>
      <c r="BS103" s="560"/>
      <c r="BT103" s="560"/>
      <c r="BU103" s="560"/>
      <c r="BV103" s="560"/>
      <c r="BW103" s="560"/>
      <c r="BX103" s="560"/>
      <c r="BY103" s="560"/>
      <c r="BZ103" s="560"/>
      <c r="CA103" s="560"/>
      <c r="CB103" s="560"/>
      <c r="CC103" s="560"/>
      <c r="CD103" s="560"/>
      <c r="CE103" s="560"/>
      <c r="CF103" s="560"/>
      <c r="CG103" s="562"/>
      <c r="CH103" s="562"/>
      <c r="CI103" s="562"/>
      <c r="CJ103" s="562"/>
      <c r="CK103" s="562"/>
      <c r="CL103" s="562"/>
      <c r="CM103" s="562"/>
      <c r="CN103" s="562"/>
      <c r="CO103" s="562"/>
      <c r="CP103" s="562"/>
      <c r="CQ103" s="562"/>
      <c r="CR103" s="562"/>
      <c r="CS103" s="562"/>
      <c r="CT103" s="562"/>
      <c r="CU103" s="562"/>
      <c r="CV103" s="562"/>
      <c r="CW103" s="562"/>
      <c r="CX103" s="562"/>
      <c r="CY103" s="562"/>
      <c r="CZ103" s="562"/>
      <c r="DA103" s="562"/>
      <c r="DB103" s="562"/>
      <c r="DC103" s="562"/>
      <c r="DD103" s="562"/>
    </row>
    <row r="104" spans="1:108" ht="21" x14ac:dyDescent="0.25">
      <c r="A104" s="1505"/>
      <c r="B104" s="1499"/>
      <c r="C104" s="1521"/>
      <c r="D104" s="1501"/>
      <c r="E104" s="1501"/>
      <c r="F104" s="1501"/>
      <c r="G104" s="1501"/>
      <c r="H104" s="1518"/>
      <c r="I104" s="567" t="s">
        <v>22</v>
      </c>
      <c r="J104" s="579" t="s">
        <v>37</v>
      </c>
      <c r="K104" s="591" t="s">
        <v>38</v>
      </c>
      <c r="L104" s="579" t="s">
        <v>39</v>
      </c>
      <c r="M104" s="602" t="s">
        <v>40</v>
      </c>
      <c r="N104" s="589" t="s">
        <v>41</v>
      </c>
      <c r="O104" s="570" t="s">
        <v>42</v>
      </c>
      <c r="P104" s="579" t="s">
        <v>43</v>
      </c>
      <c r="Q104" s="589" t="s">
        <v>40</v>
      </c>
      <c r="R104" s="589" t="s">
        <v>41</v>
      </c>
      <c r="S104" s="570" t="s">
        <v>42</v>
      </c>
      <c r="T104" s="617" t="s">
        <v>43</v>
      </c>
      <c r="U104" s="1496"/>
      <c r="V104" s="1499"/>
      <c r="W104" s="1487"/>
      <c r="X104" s="1493"/>
      <c r="Y104" s="560"/>
      <c r="Z104" s="560"/>
      <c r="AA104" s="568"/>
      <c r="AB104" s="568"/>
      <c r="AC104" s="560"/>
      <c r="AD104" s="560"/>
      <c r="AE104" s="568"/>
      <c r="AF104" s="560"/>
      <c r="AG104" s="560"/>
      <c r="AH104" s="568"/>
      <c r="AI104" s="560"/>
      <c r="AJ104" s="560"/>
      <c r="AK104" s="560"/>
      <c r="AL104" s="560"/>
      <c r="AM104" s="568"/>
      <c r="AN104" s="560"/>
      <c r="AO104" s="560"/>
      <c r="AP104" s="560"/>
      <c r="AQ104" s="560"/>
      <c r="AR104" s="560"/>
      <c r="AS104" s="560"/>
      <c r="AT104" s="560"/>
      <c r="AU104" s="560"/>
      <c r="AV104" s="560"/>
      <c r="AW104" s="562"/>
      <c r="AX104" s="562"/>
      <c r="AY104" s="562"/>
      <c r="AZ104" s="562"/>
      <c r="BA104" s="562"/>
      <c r="BB104" s="562"/>
      <c r="BC104" s="562"/>
      <c r="BD104" s="562"/>
      <c r="BE104" s="562"/>
      <c r="BF104" s="562"/>
      <c r="BG104" s="562"/>
      <c r="BH104" s="562"/>
      <c r="BI104" s="562"/>
      <c r="BJ104" s="560"/>
      <c r="BK104" s="560"/>
      <c r="BL104" s="560"/>
      <c r="BM104" s="560"/>
      <c r="BN104" s="560"/>
      <c r="BO104" s="560"/>
      <c r="BP104" s="560"/>
      <c r="BQ104" s="560"/>
      <c r="BR104" s="560"/>
      <c r="BS104" s="560"/>
      <c r="BT104" s="560"/>
      <c r="BU104" s="560"/>
      <c r="BV104" s="560"/>
      <c r="BW104" s="560"/>
      <c r="BX104" s="560"/>
      <c r="BY104" s="560"/>
      <c r="BZ104" s="560"/>
      <c r="CA104" s="560"/>
      <c r="CB104" s="560"/>
      <c r="CC104" s="560"/>
      <c r="CD104" s="560"/>
      <c r="CE104" s="560"/>
      <c r="CF104" s="560"/>
      <c r="CG104" s="562"/>
      <c r="CH104" s="562"/>
      <c r="CI104" s="562"/>
      <c r="CJ104" s="562"/>
      <c r="CK104" s="562"/>
      <c r="CL104" s="562"/>
      <c r="CM104" s="562"/>
      <c r="CN104" s="562"/>
      <c r="CO104" s="562"/>
      <c r="CP104" s="562"/>
      <c r="CQ104" s="562"/>
      <c r="CR104" s="562"/>
      <c r="CS104" s="562"/>
      <c r="CT104" s="562"/>
      <c r="CU104" s="562"/>
      <c r="CV104" s="562"/>
      <c r="CW104" s="562"/>
      <c r="CX104" s="562"/>
      <c r="CY104" s="562"/>
      <c r="CZ104" s="562"/>
      <c r="DA104" s="562"/>
      <c r="DB104" s="562"/>
      <c r="DC104" s="562"/>
      <c r="DD104" s="562"/>
    </row>
    <row r="105" spans="1:108" x14ac:dyDescent="0.25">
      <c r="A105" s="584" t="s">
        <v>139</v>
      </c>
      <c r="B105" s="671">
        <v>0</v>
      </c>
      <c r="C105" s="633"/>
      <c r="D105" s="634"/>
      <c r="E105" s="634"/>
      <c r="F105" s="634"/>
      <c r="G105" s="635"/>
      <c r="H105" s="635"/>
      <c r="I105" s="633"/>
      <c r="J105" s="630"/>
      <c r="K105" s="633"/>
      <c r="L105" s="630"/>
      <c r="M105" s="659">
        <v>0</v>
      </c>
      <c r="N105" s="633"/>
      <c r="O105" s="634"/>
      <c r="P105" s="630"/>
      <c r="Q105" s="673">
        <v>0</v>
      </c>
      <c r="R105" s="633"/>
      <c r="S105" s="634"/>
      <c r="T105" s="687"/>
      <c r="U105" s="676"/>
      <c r="V105" s="676"/>
      <c r="W105" s="709"/>
      <c r="X105" s="692"/>
      <c r="Y105" s="699" t="s">
        <v>151</v>
      </c>
      <c r="Z105" s="560"/>
      <c r="AA105" s="568"/>
      <c r="AB105" s="568"/>
      <c r="AC105" s="560"/>
      <c r="AD105" s="560"/>
      <c r="AE105" s="568"/>
      <c r="AF105" s="560"/>
      <c r="AG105" s="560"/>
      <c r="AH105" s="568"/>
      <c r="AI105" s="560"/>
      <c r="AJ105" s="560"/>
      <c r="AK105" s="560"/>
      <c r="AL105" s="560"/>
      <c r="AM105" s="568"/>
      <c r="AN105" s="560"/>
      <c r="AO105" s="560"/>
      <c r="AP105" s="560"/>
      <c r="AQ105" s="560"/>
      <c r="AR105" s="560"/>
      <c r="AS105" s="560"/>
      <c r="AT105" s="560"/>
      <c r="AU105" s="560"/>
      <c r="AV105" s="560"/>
      <c r="AW105" s="562"/>
      <c r="AX105" s="562"/>
      <c r="AY105" s="562"/>
      <c r="AZ105" s="562"/>
      <c r="BA105" s="562"/>
      <c r="BB105" s="562"/>
      <c r="BC105" s="562"/>
      <c r="BD105" s="562"/>
      <c r="BE105" s="562"/>
      <c r="BF105" s="562"/>
      <c r="BG105" s="562"/>
      <c r="BH105" s="562"/>
      <c r="BI105" s="562"/>
      <c r="BJ105" s="560"/>
      <c r="BK105" s="560"/>
      <c r="BL105" s="560"/>
      <c r="BM105" s="560"/>
      <c r="BN105" s="560"/>
      <c r="BO105" s="560"/>
      <c r="BP105" s="560"/>
      <c r="BQ105" s="560"/>
      <c r="BR105" s="560"/>
      <c r="BS105" s="560"/>
      <c r="BT105" s="704" t="s">
        <v>152</v>
      </c>
      <c r="BU105" s="704" t="s">
        <v>152</v>
      </c>
      <c r="BV105" s="704" t="s">
        <v>152</v>
      </c>
      <c r="BW105" s="704" t="s">
        <v>152</v>
      </c>
      <c r="BX105" s="562"/>
      <c r="BY105" s="562"/>
      <c r="BZ105" s="562"/>
      <c r="CA105" s="562"/>
      <c r="CB105" s="622">
        <v>0</v>
      </c>
      <c r="CC105" s="622">
        <v>0</v>
      </c>
      <c r="CD105" s="622">
        <v>0</v>
      </c>
      <c r="CE105" s="622" t="s">
        <v>152</v>
      </c>
      <c r="CF105" s="560"/>
      <c r="CG105" s="562"/>
      <c r="CH105" s="562"/>
      <c r="CI105" s="562"/>
      <c r="CJ105" s="562"/>
      <c r="CK105" s="562"/>
      <c r="CL105" s="562"/>
      <c r="CM105" s="562"/>
      <c r="CN105" s="562"/>
      <c r="CO105" s="562"/>
      <c r="CP105" s="562"/>
      <c r="CQ105" s="562"/>
      <c r="CR105" s="562"/>
      <c r="CS105" s="562"/>
      <c r="CT105" s="562"/>
      <c r="CU105" s="562"/>
      <c r="CV105" s="562"/>
      <c r="CW105" s="562"/>
      <c r="CX105" s="562"/>
      <c r="CY105" s="562"/>
      <c r="CZ105" s="562"/>
      <c r="DA105" s="562"/>
      <c r="DB105" s="562"/>
      <c r="DC105" s="562"/>
      <c r="DD105" s="562"/>
    </row>
    <row r="106" spans="1:108" x14ac:dyDescent="0.25">
      <c r="A106" s="584" t="s">
        <v>140</v>
      </c>
      <c r="B106" s="671">
        <v>0</v>
      </c>
      <c r="C106" s="633"/>
      <c r="D106" s="634"/>
      <c r="E106" s="634"/>
      <c r="F106" s="634"/>
      <c r="G106" s="635"/>
      <c r="H106" s="635"/>
      <c r="I106" s="633"/>
      <c r="J106" s="630"/>
      <c r="K106" s="633"/>
      <c r="L106" s="630"/>
      <c r="M106" s="659">
        <v>0</v>
      </c>
      <c r="N106" s="633"/>
      <c r="O106" s="634"/>
      <c r="P106" s="630"/>
      <c r="Q106" s="673">
        <v>0</v>
      </c>
      <c r="R106" s="633"/>
      <c r="S106" s="634"/>
      <c r="T106" s="687"/>
      <c r="U106" s="676"/>
      <c r="V106" s="676"/>
      <c r="W106" s="710"/>
      <c r="X106" s="694"/>
      <c r="Y106" s="699" t="s">
        <v>151</v>
      </c>
      <c r="Z106" s="560"/>
      <c r="AA106" s="568"/>
      <c r="AB106" s="568"/>
      <c r="AC106" s="560"/>
      <c r="AD106" s="560"/>
      <c r="AE106" s="568"/>
      <c r="AF106" s="560"/>
      <c r="AG106" s="560"/>
      <c r="AH106" s="568"/>
      <c r="AI106" s="560"/>
      <c r="AJ106" s="560"/>
      <c r="AK106" s="560"/>
      <c r="AL106" s="560"/>
      <c r="AM106" s="568"/>
      <c r="AN106" s="560"/>
      <c r="AO106" s="560"/>
      <c r="AP106" s="560"/>
      <c r="AQ106" s="560"/>
      <c r="AR106" s="560"/>
      <c r="AS106" s="560"/>
      <c r="AT106" s="560"/>
      <c r="AU106" s="560"/>
      <c r="AV106" s="560"/>
      <c r="AW106" s="562"/>
      <c r="AX106" s="562"/>
      <c r="AY106" s="562"/>
      <c r="AZ106" s="562"/>
      <c r="BA106" s="562"/>
      <c r="BB106" s="562"/>
      <c r="BC106" s="562"/>
      <c r="BD106" s="562"/>
      <c r="BE106" s="562"/>
      <c r="BF106" s="562"/>
      <c r="BG106" s="562"/>
      <c r="BH106" s="562"/>
      <c r="BI106" s="562"/>
      <c r="BJ106" s="560"/>
      <c r="BK106" s="560"/>
      <c r="BL106" s="560"/>
      <c r="BM106" s="560"/>
      <c r="BN106" s="560"/>
      <c r="BO106" s="560"/>
      <c r="BP106" s="560"/>
      <c r="BQ106" s="560"/>
      <c r="BR106" s="560"/>
      <c r="BS106" s="560"/>
      <c r="BT106" s="704" t="s">
        <v>152</v>
      </c>
      <c r="BU106" s="704" t="s">
        <v>152</v>
      </c>
      <c r="BV106" s="704" t="s">
        <v>152</v>
      </c>
      <c r="BW106" s="704" t="s">
        <v>152</v>
      </c>
      <c r="BX106" s="562"/>
      <c r="BY106" s="562"/>
      <c r="BZ106" s="562"/>
      <c r="CA106" s="562"/>
      <c r="CB106" s="622">
        <v>0</v>
      </c>
      <c r="CC106" s="622">
        <v>0</v>
      </c>
      <c r="CD106" s="622">
        <v>0</v>
      </c>
      <c r="CE106" s="622" t="s">
        <v>152</v>
      </c>
      <c r="CF106" s="560"/>
      <c r="CG106" s="562"/>
      <c r="CH106" s="562"/>
      <c r="CI106" s="562"/>
      <c r="CJ106" s="562"/>
      <c r="CK106" s="562"/>
      <c r="CL106" s="562"/>
      <c r="CM106" s="562"/>
      <c r="CN106" s="562"/>
      <c r="CO106" s="562"/>
      <c r="CP106" s="562"/>
      <c r="CQ106" s="562"/>
      <c r="CR106" s="562"/>
      <c r="CS106" s="562"/>
      <c r="CT106" s="562"/>
      <c r="CU106" s="562"/>
      <c r="CV106" s="562"/>
      <c r="CW106" s="562"/>
      <c r="CX106" s="562"/>
      <c r="CY106" s="562"/>
      <c r="CZ106" s="562"/>
      <c r="DA106" s="562"/>
      <c r="DB106" s="562"/>
      <c r="DC106" s="562"/>
      <c r="DD106" s="562"/>
    </row>
    <row r="107" spans="1:108" x14ac:dyDescent="0.25">
      <c r="A107" s="584" t="s">
        <v>141</v>
      </c>
      <c r="B107" s="671">
        <v>0</v>
      </c>
      <c r="C107" s="633"/>
      <c r="D107" s="634"/>
      <c r="E107" s="634"/>
      <c r="F107" s="634"/>
      <c r="G107" s="635"/>
      <c r="H107" s="635"/>
      <c r="I107" s="633"/>
      <c r="J107" s="630"/>
      <c r="K107" s="633"/>
      <c r="L107" s="630"/>
      <c r="M107" s="659">
        <v>0</v>
      </c>
      <c r="N107" s="633"/>
      <c r="O107" s="634"/>
      <c r="P107" s="630"/>
      <c r="Q107" s="673">
        <v>0</v>
      </c>
      <c r="R107" s="633"/>
      <c r="S107" s="634"/>
      <c r="T107" s="687"/>
      <c r="U107" s="676"/>
      <c r="V107" s="676"/>
      <c r="W107" s="710"/>
      <c r="X107" s="694"/>
      <c r="Y107" s="699" t="s">
        <v>151</v>
      </c>
      <c r="Z107" s="560"/>
      <c r="AA107" s="568"/>
      <c r="AB107" s="568"/>
      <c r="AC107" s="560"/>
      <c r="AD107" s="560"/>
      <c r="AE107" s="568"/>
      <c r="AF107" s="560"/>
      <c r="AG107" s="560"/>
      <c r="AH107" s="568"/>
      <c r="AI107" s="560"/>
      <c r="AJ107" s="560"/>
      <c r="AK107" s="560"/>
      <c r="AL107" s="560"/>
      <c r="AM107" s="568"/>
      <c r="AN107" s="560"/>
      <c r="AO107" s="560"/>
      <c r="AP107" s="560"/>
      <c r="AQ107" s="560"/>
      <c r="AR107" s="560"/>
      <c r="AS107" s="560"/>
      <c r="AT107" s="560"/>
      <c r="AU107" s="560"/>
      <c r="AV107" s="560"/>
      <c r="AW107" s="562"/>
      <c r="AX107" s="562"/>
      <c r="AY107" s="562"/>
      <c r="AZ107" s="562"/>
      <c r="BA107" s="562"/>
      <c r="BB107" s="562"/>
      <c r="BC107" s="562"/>
      <c r="BD107" s="562"/>
      <c r="BE107" s="562"/>
      <c r="BF107" s="562"/>
      <c r="BG107" s="562"/>
      <c r="BH107" s="562"/>
      <c r="BI107" s="562"/>
      <c r="BJ107" s="560"/>
      <c r="BK107" s="560"/>
      <c r="BL107" s="560"/>
      <c r="BM107" s="560"/>
      <c r="BN107" s="560"/>
      <c r="BO107" s="560"/>
      <c r="BP107" s="560"/>
      <c r="BQ107" s="560"/>
      <c r="BR107" s="560"/>
      <c r="BS107" s="560"/>
      <c r="BT107" s="704" t="s">
        <v>152</v>
      </c>
      <c r="BU107" s="704" t="s">
        <v>152</v>
      </c>
      <c r="BV107" s="704" t="s">
        <v>152</v>
      </c>
      <c r="BW107" s="704" t="s">
        <v>152</v>
      </c>
      <c r="BX107" s="562"/>
      <c r="BY107" s="562"/>
      <c r="BZ107" s="562"/>
      <c r="CA107" s="562"/>
      <c r="CB107" s="622">
        <v>0</v>
      </c>
      <c r="CC107" s="622">
        <v>0</v>
      </c>
      <c r="CD107" s="622">
        <v>0</v>
      </c>
      <c r="CE107" s="622" t="s">
        <v>152</v>
      </c>
      <c r="CF107" s="560"/>
      <c r="CG107" s="562"/>
      <c r="CH107" s="562"/>
      <c r="CI107" s="562"/>
      <c r="CJ107" s="562"/>
      <c r="CK107" s="562"/>
      <c r="CL107" s="562"/>
      <c r="CM107" s="562"/>
      <c r="CN107" s="562"/>
      <c r="CO107" s="562"/>
      <c r="CP107" s="562"/>
      <c r="CQ107" s="562"/>
      <c r="CR107" s="562"/>
      <c r="CS107" s="562"/>
      <c r="CT107" s="562"/>
      <c r="CU107" s="562"/>
      <c r="CV107" s="562"/>
      <c r="CW107" s="562"/>
      <c r="CX107" s="562"/>
      <c r="CY107" s="562"/>
      <c r="CZ107" s="562"/>
      <c r="DA107" s="562"/>
      <c r="DB107" s="562"/>
      <c r="DC107" s="562"/>
      <c r="DD107" s="562"/>
    </row>
    <row r="108" spans="1:108" x14ac:dyDescent="0.25">
      <c r="A108" s="584" t="s">
        <v>142</v>
      </c>
      <c r="B108" s="671">
        <v>0</v>
      </c>
      <c r="C108" s="633"/>
      <c r="D108" s="634"/>
      <c r="E108" s="634"/>
      <c r="F108" s="634"/>
      <c r="G108" s="635"/>
      <c r="H108" s="635"/>
      <c r="I108" s="633"/>
      <c r="J108" s="630"/>
      <c r="K108" s="633"/>
      <c r="L108" s="630"/>
      <c r="M108" s="659">
        <v>0</v>
      </c>
      <c r="N108" s="633"/>
      <c r="O108" s="634"/>
      <c r="P108" s="630"/>
      <c r="Q108" s="673">
        <v>0</v>
      </c>
      <c r="R108" s="633"/>
      <c r="S108" s="634"/>
      <c r="T108" s="687"/>
      <c r="U108" s="676"/>
      <c r="V108" s="676"/>
      <c r="W108" s="710"/>
      <c r="X108" s="694"/>
      <c r="Y108" s="699" t="s">
        <v>151</v>
      </c>
      <c r="Z108" s="560"/>
      <c r="AA108" s="568"/>
      <c r="AB108" s="568"/>
      <c r="AC108" s="560"/>
      <c r="AD108" s="560"/>
      <c r="AE108" s="568"/>
      <c r="AF108" s="560"/>
      <c r="AG108" s="560"/>
      <c r="AH108" s="568"/>
      <c r="AI108" s="560"/>
      <c r="AJ108" s="560"/>
      <c r="AK108" s="560"/>
      <c r="AL108" s="560"/>
      <c r="AM108" s="568"/>
      <c r="AN108" s="560"/>
      <c r="AO108" s="560"/>
      <c r="AP108" s="560"/>
      <c r="AQ108" s="560"/>
      <c r="AR108" s="560"/>
      <c r="AS108" s="560"/>
      <c r="AT108" s="560"/>
      <c r="AU108" s="560"/>
      <c r="AV108" s="560"/>
      <c r="AW108" s="562"/>
      <c r="AX108" s="562"/>
      <c r="AY108" s="562"/>
      <c r="AZ108" s="562"/>
      <c r="BA108" s="562"/>
      <c r="BB108" s="562"/>
      <c r="BC108" s="562"/>
      <c r="BD108" s="562"/>
      <c r="BE108" s="562"/>
      <c r="BF108" s="562"/>
      <c r="BG108" s="562"/>
      <c r="BH108" s="562"/>
      <c r="BI108" s="562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0"/>
      <c r="BT108" s="704" t="s">
        <v>152</v>
      </c>
      <c r="BU108" s="704" t="s">
        <v>152</v>
      </c>
      <c r="BV108" s="704" t="s">
        <v>152</v>
      </c>
      <c r="BW108" s="704" t="s">
        <v>152</v>
      </c>
      <c r="BX108" s="562"/>
      <c r="BY108" s="562"/>
      <c r="BZ108" s="562"/>
      <c r="CA108" s="562"/>
      <c r="CB108" s="622">
        <v>0</v>
      </c>
      <c r="CC108" s="622">
        <v>0</v>
      </c>
      <c r="CD108" s="622">
        <v>0</v>
      </c>
      <c r="CE108" s="622" t="s">
        <v>152</v>
      </c>
      <c r="CF108" s="560"/>
      <c r="CG108" s="562"/>
      <c r="CH108" s="562"/>
      <c r="CI108" s="562"/>
      <c r="CJ108" s="562"/>
      <c r="CK108" s="562"/>
      <c r="CL108" s="562"/>
      <c r="CM108" s="562"/>
      <c r="CN108" s="562"/>
      <c r="CO108" s="562"/>
      <c r="CP108" s="562"/>
      <c r="CQ108" s="562"/>
      <c r="CR108" s="562"/>
      <c r="CS108" s="562"/>
      <c r="CT108" s="562"/>
      <c r="CU108" s="562"/>
      <c r="CV108" s="562"/>
      <c r="CW108" s="562"/>
      <c r="CX108" s="562"/>
      <c r="CY108" s="562"/>
      <c r="CZ108" s="562"/>
      <c r="DA108" s="562"/>
      <c r="DB108" s="562"/>
      <c r="DC108" s="562"/>
      <c r="DD108" s="562"/>
    </row>
    <row r="109" spans="1:108" x14ac:dyDescent="0.25">
      <c r="A109" s="584" t="s">
        <v>143</v>
      </c>
      <c r="B109" s="671">
        <v>0</v>
      </c>
      <c r="C109" s="633"/>
      <c r="D109" s="634"/>
      <c r="E109" s="634"/>
      <c r="F109" s="634"/>
      <c r="G109" s="635"/>
      <c r="H109" s="635"/>
      <c r="I109" s="633"/>
      <c r="J109" s="630"/>
      <c r="K109" s="633"/>
      <c r="L109" s="630"/>
      <c r="M109" s="659">
        <v>0</v>
      </c>
      <c r="N109" s="633"/>
      <c r="O109" s="634"/>
      <c r="P109" s="630"/>
      <c r="Q109" s="673">
        <v>0</v>
      </c>
      <c r="R109" s="633"/>
      <c r="S109" s="634"/>
      <c r="T109" s="687"/>
      <c r="U109" s="676"/>
      <c r="V109" s="676"/>
      <c r="W109" s="710"/>
      <c r="X109" s="694"/>
      <c r="Y109" s="699" t="s">
        <v>151</v>
      </c>
      <c r="Z109" s="560"/>
      <c r="AA109" s="568"/>
      <c r="AB109" s="568"/>
      <c r="AC109" s="560"/>
      <c r="AD109" s="560"/>
      <c r="AE109" s="568"/>
      <c r="AF109" s="560"/>
      <c r="AG109" s="560"/>
      <c r="AH109" s="568"/>
      <c r="AI109" s="560"/>
      <c r="AJ109" s="560"/>
      <c r="AK109" s="560"/>
      <c r="AL109" s="560"/>
      <c r="AM109" s="568"/>
      <c r="AN109" s="560"/>
      <c r="AO109" s="560"/>
      <c r="AP109" s="560"/>
      <c r="AQ109" s="560"/>
      <c r="AR109" s="560"/>
      <c r="AS109" s="560"/>
      <c r="AT109" s="560"/>
      <c r="AU109" s="560"/>
      <c r="AV109" s="560"/>
      <c r="AW109" s="562"/>
      <c r="AX109" s="562"/>
      <c r="AY109" s="562"/>
      <c r="AZ109" s="562"/>
      <c r="BA109" s="562"/>
      <c r="BB109" s="562"/>
      <c r="BC109" s="562"/>
      <c r="BD109" s="562"/>
      <c r="BE109" s="562"/>
      <c r="BF109" s="562"/>
      <c r="BG109" s="562"/>
      <c r="BH109" s="562"/>
      <c r="BI109" s="562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704" t="s">
        <v>152</v>
      </c>
      <c r="BU109" s="704" t="s">
        <v>152</v>
      </c>
      <c r="BV109" s="704" t="s">
        <v>152</v>
      </c>
      <c r="BW109" s="704" t="s">
        <v>152</v>
      </c>
      <c r="BX109" s="562"/>
      <c r="BY109" s="562"/>
      <c r="BZ109" s="562"/>
      <c r="CA109" s="562"/>
      <c r="CB109" s="622">
        <v>0</v>
      </c>
      <c r="CC109" s="622">
        <v>0</v>
      </c>
      <c r="CD109" s="622">
        <v>0</v>
      </c>
      <c r="CE109" s="622" t="s">
        <v>152</v>
      </c>
      <c r="CF109" s="560"/>
      <c r="CG109" s="562"/>
      <c r="CH109" s="562"/>
      <c r="CI109" s="562"/>
      <c r="CJ109" s="562"/>
      <c r="CK109" s="562"/>
      <c r="CL109" s="562"/>
      <c r="CM109" s="562"/>
      <c r="CN109" s="562"/>
      <c r="CO109" s="562"/>
      <c r="CP109" s="562"/>
      <c r="CQ109" s="562"/>
      <c r="CR109" s="562"/>
      <c r="CS109" s="562"/>
      <c r="CT109" s="562"/>
      <c r="CU109" s="562"/>
      <c r="CV109" s="562"/>
      <c r="CW109" s="562"/>
      <c r="CX109" s="562"/>
      <c r="CY109" s="562"/>
      <c r="CZ109" s="562"/>
      <c r="DA109" s="562"/>
      <c r="DB109" s="562"/>
      <c r="DC109" s="562"/>
      <c r="DD109" s="562"/>
    </row>
    <row r="110" spans="1:108" x14ac:dyDescent="0.25">
      <c r="A110" s="605" t="s">
        <v>144</v>
      </c>
      <c r="B110" s="647">
        <v>0</v>
      </c>
      <c r="C110" s="648"/>
      <c r="D110" s="649"/>
      <c r="E110" s="649"/>
      <c r="F110" s="649"/>
      <c r="G110" s="650"/>
      <c r="H110" s="650"/>
      <c r="I110" s="648"/>
      <c r="J110" s="631"/>
      <c r="K110" s="670"/>
      <c r="L110" s="662"/>
      <c r="M110" s="685">
        <v>0</v>
      </c>
      <c r="N110" s="648"/>
      <c r="O110" s="649"/>
      <c r="P110" s="631"/>
      <c r="Q110" s="674">
        <v>0</v>
      </c>
      <c r="R110" s="648"/>
      <c r="S110" s="649"/>
      <c r="T110" s="688"/>
      <c r="U110" s="676"/>
      <c r="V110" s="676"/>
      <c r="W110" s="710"/>
      <c r="X110" s="694"/>
      <c r="Y110" s="699" t="s">
        <v>151</v>
      </c>
      <c r="Z110" s="560"/>
      <c r="AA110" s="568"/>
      <c r="AB110" s="568"/>
      <c r="AC110" s="560"/>
      <c r="AD110" s="560"/>
      <c r="AE110" s="568"/>
      <c r="AF110" s="560"/>
      <c r="AG110" s="560"/>
      <c r="AH110" s="568"/>
      <c r="AI110" s="560"/>
      <c r="AJ110" s="560"/>
      <c r="AK110" s="560"/>
      <c r="AL110" s="560"/>
      <c r="AM110" s="568"/>
      <c r="AN110" s="560"/>
      <c r="AO110" s="560"/>
      <c r="AP110" s="560"/>
      <c r="AQ110" s="560"/>
      <c r="AR110" s="560"/>
      <c r="AS110" s="560"/>
      <c r="AT110" s="560"/>
      <c r="AU110" s="560"/>
      <c r="AV110" s="560"/>
      <c r="AW110" s="562"/>
      <c r="AX110" s="562"/>
      <c r="AY110" s="562"/>
      <c r="AZ110" s="562"/>
      <c r="BA110" s="562"/>
      <c r="BB110" s="562"/>
      <c r="BC110" s="562"/>
      <c r="BD110" s="562"/>
      <c r="BE110" s="562"/>
      <c r="BF110" s="562"/>
      <c r="BG110" s="562"/>
      <c r="BH110" s="562"/>
      <c r="BI110" s="562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704" t="s">
        <v>152</v>
      </c>
      <c r="BU110" s="704" t="s">
        <v>152</v>
      </c>
      <c r="BV110" s="704" t="s">
        <v>152</v>
      </c>
      <c r="BW110" s="704" t="s">
        <v>152</v>
      </c>
      <c r="BX110" s="562"/>
      <c r="BY110" s="562"/>
      <c r="BZ110" s="562"/>
      <c r="CA110" s="562"/>
      <c r="CB110" s="622">
        <v>0</v>
      </c>
      <c r="CC110" s="622">
        <v>0</v>
      </c>
      <c r="CD110" s="622">
        <v>0</v>
      </c>
      <c r="CE110" s="622" t="s">
        <v>152</v>
      </c>
      <c r="CF110" s="560"/>
      <c r="CG110" s="562"/>
      <c r="CH110" s="562"/>
      <c r="CI110" s="562"/>
      <c r="CJ110" s="562"/>
      <c r="CK110" s="562"/>
      <c r="CL110" s="562"/>
      <c r="CM110" s="562"/>
      <c r="CN110" s="562"/>
      <c r="CO110" s="562"/>
      <c r="CP110" s="562"/>
      <c r="CQ110" s="562"/>
      <c r="CR110" s="562"/>
      <c r="CS110" s="562"/>
      <c r="CT110" s="562"/>
      <c r="CU110" s="562"/>
      <c r="CV110" s="562"/>
      <c r="CW110" s="562"/>
      <c r="CX110" s="562"/>
      <c r="CY110" s="562"/>
      <c r="CZ110" s="562"/>
      <c r="DA110" s="562"/>
      <c r="DB110" s="562"/>
      <c r="DC110" s="562"/>
      <c r="DD110" s="562"/>
    </row>
    <row r="111" spans="1:108" x14ac:dyDescent="0.25">
      <c r="A111" s="602" t="s">
        <v>40</v>
      </c>
      <c r="B111" s="652">
        <v>0</v>
      </c>
      <c r="C111" s="661">
        <v>0</v>
      </c>
      <c r="D111" s="654">
        <v>0</v>
      </c>
      <c r="E111" s="677">
        <v>0</v>
      </c>
      <c r="F111" s="655">
        <v>0</v>
      </c>
      <c r="G111" s="655">
        <v>0</v>
      </c>
      <c r="H111" s="655">
        <v>0</v>
      </c>
      <c r="I111" s="661">
        <v>0</v>
      </c>
      <c r="J111" s="656">
        <v>0</v>
      </c>
      <c r="K111" s="661">
        <v>0</v>
      </c>
      <c r="L111" s="656">
        <v>0</v>
      </c>
      <c r="M111" s="661">
        <v>0</v>
      </c>
      <c r="N111" s="661">
        <v>0</v>
      </c>
      <c r="O111" s="654">
        <v>0</v>
      </c>
      <c r="P111" s="669">
        <v>0</v>
      </c>
      <c r="Q111" s="653">
        <v>0</v>
      </c>
      <c r="R111" s="661">
        <v>0</v>
      </c>
      <c r="S111" s="654">
        <v>0</v>
      </c>
      <c r="T111" s="697">
        <v>0</v>
      </c>
      <c r="U111" s="657">
        <v>0</v>
      </c>
      <c r="V111" s="657">
        <v>0</v>
      </c>
      <c r="W111" s="653">
        <v>0</v>
      </c>
      <c r="X111" s="656">
        <v>0</v>
      </c>
      <c r="Y111" s="699" t="s">
        <v>151</v>
      </c>
      <c r="Z111" s="560"/>
      <c r="AA111" s="568"/>
      <c r="AB111" s="568"/>
      <c r="AC111" s="560"/>
      <c r="AD111" s="560"/>
      <c r="AE111" s="568"/>
      <c r="AF111" s="560"/>
      <c r="AG111" s="560"/>
      <c r="AH111" s="568"/>
      <c r="AI111" s="560"/>
      <c r="AJ111" s="560"/>
      <c r="AK111" s="560"/>
      <c r="AL111" s="560"/>
      <c r="AM111" s="568"/>
      <c r="AN111" s="560"/>
      <c r="AO111" s="560"/>
      <c r="AP111" s="560"/>
      <c r="AQ111" s="560"/>
      <c r="AR111" s="560"/>
      <c r="AS111" s="560"/>
      <c r="AT111" s="560"/>
      <c r="AU111" s="560"/>
      <c r="AV111" s="560"/>
      <c r="AW111" s="562"/>
      <c r="AX111" s="562"/>
      <c r="AY111" s="562"/>
      <c r="AZ111" s="562"/>
      <c r="BA111" s="562"/>
      <c r="BB111" s="562"/>
      <c r="BC111" s="562"/>
      <c r="BD111" s="562"/>
      <c r="BE111" s="562"/>
      <c r="BF111" s="562"/>
      <c r="BG111" s="562"/>
      <c r="BH111" s="562"/>
      <c r="BI111" s="562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704" t="s">
        <v>152</v>
      </c>
      <c r="BU111" s="704" t="s">
        <v>152</v>
      </c>
      <c r="BV111" s="704" t="s">
        <v>152</v>
      </c>
      <c r="BW111" s="704" t="s">
        <v>152</v>
      </c>
      <c r="BX111" s="562"/>
      <c r="BY111" s="562"/>
      <c r="BZ111" s="562"/>
      <c r="CA111" s="562"/>
      <c r="CB111" s="622">
        <v>0</v>
      </c>
      <c r="CC111" s="622">
        <v>0</v>
      </c>
      <c r="CD111" s="622">
        <v>0</v>
      </c>
      <c r="CE111" s="622" t="s">
        <v>152</v>
      </c>
      <c r="CF111" s="560"/>
      <c r="CG111" s="562"/>
      <c r="CH111" s="562"/>
      <c r="CI111" s="562"/>
      <c r="CJ111" s="562"/>
      <c r="CK111" s="562"/>
      <c r="CL111" s="562"/>
      <c r="CM111" s="562"/>
      <c r="CN111" s="562"/>
      <c r="CO111" s="562"/>
      <c r="CP111" s="562"/>
      <c r="CQ111" s="562"/>
      <c r="CR111" s="562"/>
      <c r="CS111" s="562"/>
      <c r="CT111" s="562"/>
      <c r="CU111" s="562"/>
      <c r="CV111" s="562"/>
      <c r="CW111" s="562"/>
      <c r="CX111" s="562"/>
      <c r="CY111" s="562"/>
      <c r="CZ111" s="562"/>
      <c r="DA111" s="562"/>
      <c r="DB111" s="562"/>
      <c r="DC111" s="562"/>
      <c r="DD111" s="562"/>
    </row>
    <row r="112" spans="1:108" x14ac:dyDescent="0.25">
      <c r="A112" s="560" t="s">
        <v>145</v>
      </c>
      <c r="B112" s="560"/>
      <c r="C112" s="560"/>
      <c r="D112" s="560"/>
      <c r="E112" s="560"/>
      <c r="F112" s="560"/>
      <c r="G112" s="560"/>
      <c r="H112" s="560"/>
      <c r="I112" s="560"/>
      <c r="J112" s="560"/>
      <c r="K112" s="560"/>
      <c r="L112" s="560"/>
      <c r="M112" s="560"/>
      <c r="N112" s="560"/>
      <c r="O112" s="560"/>
      <c r="P112" s="560"/>
      <c r="Q112" s="560"/>
      <c r="R112" s="560"/>
      <c r="S112" s="560"/>
      <c r="T112" s="560"/>
      <c r="U112" s="560"/>
      <c r="V112" s="560"/>
      <c r="W112" s="703"/>
      <c r="X112" s="560"/>
      <c r="Y112" s="560"/>
      <c r="Z112" s="560"/>
      <c r="AA112" s="560"/>
      <c r="AB112" s="560"/>
      <c r="AC112" s="568"/>
      <c r="AD112" s="568"/>
      <c r="AE112" s="560"/>
      <c r="AF112" s="560"/>
      <c r="AG112" s="568"/>
      <c r="AH112" s="560"/>
      <c r="AI112" s="560"/>
      <c r="AJ112" s="568"/>
      <c r="AK112" s="560"/>
      <c r="AL112" s="560"/>
      <c r="AM112" s="560"/>
      <c r="AN112" s="560"/>
      <c r="AO112" s="568"/>
      <c r="AP112" s="560"/>
      <c r="AQ112" s="560"/>
      <c r="AR112" s="560"/>
      <c r="AS112" s="560"/>
      <c r="AT112" s="560"/>
      <c r="AU112" s="560"/>
      <c r="AV112" s="560"/>
      <c r="AW112" s="560"/>
      <c r="AX112" s="560"/>
      <c r="AY112" s="560"/>
      <c r="AZ112" s="560"/>
      <c r="BA112" s="560"/>
      <c r="BB112" s="560"/>
      <c r="BC112" s="560"/>
      <c r="BD112" s="560"/>
      <c r="BE112" s="560"/>
      <c r="BF112" s="560"/>
      <c r="BG112" s="560"/>
      <c r="BH112" s="560"/>
      <c r="BI112" s="560"/>
      <c r="BJ112" s="560"/>
      <c r="BK112" s="560"/>
      <c r="BL112" s="560"/>
      <c r="BM112" s="560"/>
      <c r="BN112" s="560"/>
      <c r="BO112" s="560"/>
      <c r="BP112" s="560"/>
      <c r="BQ112" s="560"/>
      <c r="BR112" s="560"/>
      <c r="BS112" s="560"/>
      <c r="BT112" s="560"/>
      <c r="BU112" s="560"/>
      <c r="BV112" s="560"/>
      <c r="BW112" s="560"/>
      <c r="BX112" s="560"/>
      <c r="BY112" s="560"/>
      <c r="BZ112" s="560"/>
      <c r="CA112" s="560"/>
      <c r="CB112" s="560"/>
      <c r="CC112" s="560"/>
      <c r="CD112" s="560"/>
      <c r="CE112" s="560"/>
      <c r="CF112" s="560"/>
      <c r="CG112" s="560"/>
      <c r="CH112" s="560"/>
      <c r="CI112" s="560"/>
      <c r="CJ112" s="560"/>
      <c r="CK112" s="560"/>
      <c r="CL112" s="560"/>
      <c r="CM112" s="560"/>
      <c r="CN112" s="560"/>
      <c r="CO112" s="560"/>
      <c r="CP112" s="560"/>
      <c r="CQ112" s="560"/>
      <c r="CR112" s="560"/>
      <c r="CS112" s="560"/>
      <c r="CT112" s="560"/>
      <c r="CU112" s="560"/>
      <c r="CV112" s="560"/>
      <c r="CW112" s="560"/>
      <c r="CX112" s="560"/>
      <c r="CY112" s="560"/>
      <c r="CZ112" s="560"/>
      <c r="DA112" s="560"/>
      <c r="DB112" s="560"/>
      <c r="DC112" s="560"/>
      <c r="DD112" s="560"/>
    </row>
    <row r="113" spans="1:41" x14ac:dyDescent="0.25">
      <c r="A113" s="560" t="s">
        <v>146</v>
      </c>
      <c r="B113" s="560"/>
      <c r="C113" s="560"/>
      <c r="D113" s="560"/>
      <c r="E113" s="560"/>
      <c r="F113" s="560"/>
      <c r="G113" s="560"/>
      <c r="H113" s="560"/>
      <c r="I113" s="560"/>
      <c r="J113" s="560"/>
      <c r="K113" s="560"/>
      <c r="L113" s="560"/>
      <c r="M113" s="560"/>
      <c r="N113" s="560"/>
      <c r="O113" s="560"/>
      <c r="P113" s="560"/>
      <c r="Q113" s="560"/>
      <c r="R113" s="560"/>
      <c r="S113" s="560"/>
      <c r="T113" s="560"/>
      <c r="U113" s="560"/>
      <c r="V113" s="560"/>
      <c r="W113" s="560"/>
      <c r="X113" s="560"/>
      <c r="Y113" s="560"/>
      <c r="Z113" s="560"/>
      <c r="AA113" s="560"/>
      <c r="AB113" s="560"/>
      <c r="AC113" s="568"/>
      <c r="AD113" s="568"/>
      <c r="AE113" s="560"/>
      <c r="AF113" s="560"/>
      <c r="AG113" s="568"/>
      <c r="AH113" s="560"/>
      <c r="AI113" s="560"/>
      <c r="AJ113" s="568"/>
      <c r="AK113" s="560"/>
      <c r="AL113" s="560"/>
      <c r="AM113" s="560"/>
      <c r="AN113" s="560"/>
      <c r="AO113" s="568"/>
    </row>
    <row r="114" spans="1:41" x14ac:dyDescent="0.25">
      <c r="A114" s="560"/>
      <c r="B114" s="560"/>
      <c r="C114" s="560"/>
      <c r="D114" s="560"/>
      <c r="E114" s="560"/>
      <c r="F114" s="560"/>
      <c r="G114" s="560"/>
      <c r="H114" s="560"/>
      <c r="I114" s="560"/>
      <c r="J114" s="560"/>
      <c r="K114" s="560"/>
      <c r="L114" s="560"/>
      <c r="M114" s="560"/>
      <c r="N114" s="560"/>
      <c r="O114" s="560"/>
      <c r="P114" s="560"/>
      <c r="Q114" s="560"/>
      <c r="R114" s="560"/>
      <c r="S114" s="560"/>
      <c r="T114" s="560"/>
      <c r="U114" s="560"/>
      <c r="V114" s="560"/>
      <c r="W114" s="560"/>
      <c r="X114" s="560"/>
      <c r="Y114" s="560"/>
      <c r="Z114" s="560"/>
      <c r="AA114" s="560"/>
      <c r="AB114" s="560"/>
      <c r="AC114" s="568"/>
      <c r="AD114" s="568"/>
      <c r="AE114" s="560"/>
      <c r="AF114" s="560"/>
      <c r="AG114" s="568"/>
      <c r="AH114" s="560"/>
      <c r="AI114" s="560"/>
      <c r="AJ114" s="568"/>
      <c r="AK114" s="560"/>
      <c r="AL114" s="560"/>
      <c r="AM114" s="560"/>
      <c r="AN114" s="560"/>
      <c r="AO114" s="568"/>
    </row>
    <row r="115" spans="1:41" x14ac:dyDescent="0.25">
      <c r="A115" s="560"/>
      <c r="B115" s="560"/>
      <c r="C115" s="560"/>
      <c r="D115" s="560"/>
      <c r="E115" s="560"/>
      <c r="F115" s="560"/>
      <c r="G115" s="560"/>
      <c r="H115" s="560"/>
      <c r="I115" s="560"/>
      <c r="J115" s="560"/>
      <c r="K115" s="560"/>
      <c r="L115" s="560"/>
      <c r="M115" s="560"/>
      <c r="N115" s="560"/>
      <c r="O115" s="560"/>
      <c r="P115" s="560"/>
      <c r="Q115" s="560"/>
      <c r="R115" s="560"/>
      <c r="S115" s="560"/>
      <c r="T115" s="560"/>
      <c r="U115" s="560"/>
      <c r="V115" s="560"/>
      <c r="W115" s="560"/>
      <c r="X115" s="560"/>
      <c r="Y115" s="560"/>
      <c r="Z115" s="560"/>
      <c r="AA115" s="560"/>
      <c r="AB115" s="560"/>
      <c r="AC115" s="568"/>
      <c r="AD115" s="568"/>
      <c r="AE115" s="560"/>
      <c r="AF115" s="560"/>
      <c r="AG115" s="568"/>
      <c r="AH115" s="560"/>
      <c r="AI115" s="560"/>
      <c r="AJ115" s="568"/>
      <c r="AK115" s="560"/>
      <c r="AL115" s="560"/>
      <c r="AM115" s="560"/>
      <c r="AN115" s="560"/>
      <c r="AO115" s="568"/>
    </row>
    <row r="116" spans="1:41" x14ac:dyDescent="0.25">
      <c r="A116" s="560"/>
      <c r="B116" s="560"/>
      <c r="C116" s="560"/>
      <c r="D116" s="560"/>
      <c r="E116" s="560"/>
      <c r="F116" s="560"/>
      <c r="G116" s="560"/>
      <c r="H116" s="560"/>
      <c r="I116" s="560"/>
      <c r="J116" s="560"/>
      <c r="K116" s="560"/>
      <c r="L116" s="560"/>
      <c r="M116" s="560"/>
      <c r="N116" s="560"/>
      <c r="O116" s="560"/>
      <c r="P116" s="560"/>
      <c r="Q116" s="560"/>
      <c r="R116" s="560"/>
      <c r="S116" s="560"/>
      <c r="T116" s="560"/>
      <c r="U116" s="560"/>
      <c r="V116" s="560"/>
      <c r="W116" s="560"/>
      <c r="X116" s="560"/>
      <c r="Y116" s="560"/>
      <c r="Z116" s="560"/>
      <c r="AA116" s="560"/>
      <c r="AB116" s="560"/>
      <c r="AC116" s="568"/>
      <c r="AD116" s="568"/>
      <c r="AE116" s="560"/>
      <c r="AF116" s="560"/>
      <c r="AG116" s="568"/>
      <c r="AH116" s="560"/>
      <c r="AI116" s="560"/>
      <c r="AJ116" s="568"/>
      <c r="AK116" s="560"/>
      <c r="AL116" s="560"/>
      <c r="AM116" s="560"/>
      <c r="AN116" s="560"/>
      <c r="AO116" s="568"/>
    </row>
    <row r="117" spans="1:41" x14ac:dyDescent="0.25">
      <c r="A117" s="560"/>
      <c r="B117" s="560"/>
      <c r="C117" s="560"/>
      <c r="D117" s="560"/>
      <c r="E117" s="560"/>
      <c r="F117" s="560"/>
      <c r="G117" s="560"/>
      <c r="H117" s="560"/>
      <c r="I117" s="560"/>
      <c r="J117" s="560"/>
      <c r="K117" s="560"/>
      <c r="L117" s="560"/>
      <c r="M117" s="560"/>
      <c r="N117" s="560"/>
      <c r="O117" s="560"/>
      <c r="P117" s="560"/>
      <c r="Q117" s="560"/>
      <c r="R117" s="560"/>
      <c r="S117" s="560"/>
      <c r="T117" s="560"/>
      <c r="U117" s="560"/>
      <c r="V117" s="560"/>
      <c r="W117" s="560"/>
      <c r="X117" s="560"/>
      <c r="Y117" s="560"/>
      <c r="Z117" s="560"/>
      <c r="AA117" s="560"/>
      <c r="AB117" s="560"/>
      <c r="AC117" s="568"/>
      <c r="AD117" s="568"/>
      <c r="AE117" s="560"/>
      <c r="AF117" s="560"/>
      <c r="AG117" s="568"/>
      <c r="AH117" s="560"/>
      <c r="AI117" s="560"/>
      <c r="AJ117" s="568"/>
      <c r="AK117" s="560"/>
      <c r="AL117" s="560"/>
      <c r="AM117" s="560"/>
      <c r="AN117" s="560"/>
      <c r="AO117" s="568"/>
    </row>
    <row r="118" spans="1:41" x14ac:dyDescent="0.25">
      <c r="A118" s="560"/>
      <c r="B118" s="560"/>
      <c r="C118" s="560"/>
      <c r="D118" s="560"/>
      <c r="E118" s="560"/>
      <c r="F118" s="560"/>
      <c r="G118" s="560"/>
      <c r="H118" s="560"/>
      <c r="I118" s="560"/>
      <c r="J118" s="560"/>
      <c r="K118" s="560"/>
      <c r="L118" s="560"/>
      <c r="M118" s="560"/>
      <c r="N118" s="560"/>
      <c r="O118" s="560"/>
      <c r="P118" s="560"/>
      <c r="Q118" s="560"/>
      <c r="R118" s="560"/>
      <c r="S118" s="560"/>
      <c r="T118" s="560"/>
      <c r="U118" s="560"/>
      <c r="V118" s="560"/>
      <c r="W118" s="560"/>
      <c r="X118" s="560"/>
      <c r="Y118" s="560"/>
      <c r="Z118" s="560"/>
      <c r="AA118" s="560"/>
      <c r="AB118" s="560"/>
      <c r="AC118" s="568"/>
      <c r="AD118" s="568"/>
      <c r="AE118" s="560"/>
      <c r="AF118" s="560"/>
      <c r="AG118" s="568"/>
      <c r="AH118" s="560"/>
      <c r="AI118" s="560"/>
      <c r="AJ118" s="568"/>
      <c r="AK118" s="560"/>
      <c r="AL118" s="560"/>
      <c r="AM118" s="560"/>
      <c r="AN118" s="560"/>
      <c r="AO118" s="568"/>
    </row>
    <row r="119" spans="1:41" x14ac:dyDescent="0.25">
      <c r="A119" s="560"/>
      <c r="B119" s="560"/>
      <c r="C119" s="560"/>
      <c r="D119" s="560"/>
      <c r="E119" s="560"/>
      <c r="F119" s="560"/>
      <c r="G119" s="560"/>
      <c r="H119" s="560"/>
      <c r="I119" s="560"/>
      <c r="J119" s="560"/>
      <c r="K119" s="560"/>
      <c r="L119" s="560"/>
      <c r="M119" s="560"/>
      <c r="N119" s="560"/>
      <c r="O119" s="560"/>
      <c r="P119" s="560"/>
      <c r="Q119" s="560"/>
      <c r="R119" s="560"/>
      <c r="S119" s="560"/>
      <c r="T119" s="560"/>
      <c r="U119" s="560"/>
      <c r="V119" s="560"/>
      <c r="W119" s="560"/>
      <c r="X119" s="560"/>
      <c r="Y119" s="560"/>
      <c r="Z119" s="560"/>
      <c r="AA119" s="560"/>
      <c r="AB119" s="560"/>
      <c r="AC119" s="568"/>
      <c r="AD119" s="568"/>
      <c r="AE119" s="560"/>
      <c r="AF119" s="560"/>
      <c r="AG119" s="568"/>
      <c r="AH119" s="560"/>
      <c r="AI119" s="560"/>
      <c r="AJ119" s="568"/>
      <c r="AK119" s="560"/>
      <c r="AL119" s="560"/>
      <c r="AM119" s="560"/>
      <c r="AN119" s="560"/>
      <c r="AO119" s="568"/>
    </row>
    <row r="120" spans="1:41" x14ac:dyDescent="0.25">
      <c r="A120" s="560"/>
      <c r="B120" s="560"/>
      <c r="C120" s="560"/>
      <c r="D120" s="560"/>
      <c r="E120" s="560"/>
      <c r="F120" s="560"/>
      <c r="G120" s="560"/>
      <c r="H120" s="560"/>
      <c r="I120" s="560"/>
      <c r="J120" s="560"/>
      <c r="K120" s="560"/>
      <c r="L120" s="560"/>
      <c r="M120" s="560"/>
      <c r="N120" s="560"/>
      <c r="O120" s="560"/>
      <c r="P120" s="560"/>
      <c r="Q120" s="560"/>
      <c r="R120" s="560"/>
      <c r="S120" s="560"/>
      <c r="T120" s="560"/>
      <c r="U120" s="560"/>
      <c r="V120" s="560"/>
      <c r="W120" s="560"/>
      <c r="X120" s="560"/>
      <c r="Y120" s="560"/>
      <c r="Z120" s="560"/>
      <c r="AA120" s="560"/>
      <c r="AB120" s="560"/>
      <c r="AC120" s="568"/>
      <c r="AD120" s="568"/>
      <c r="AE120" s="560"/>
      <c r="AF120" s="560"/>
      <c r="AG120" s="568"/>
      <c r="AH120" s="560"/>
      <c r="AI120" s="560"/>
      <c r="AJ120" s="568"/>
      <c r="AK120" s="560"/>
      <c r="AL120" s="560"/>
      <c r="AM120" s="560"/>
      <c r="AN120" s="560"/>
      <c r="AO120" s="568"/>
    </row>
    <row r="121" spans="1:41" x14ac:dyDescent="0.25">
      <c r="A121" s="560"/>
      <c r="B121" s="560"/>
      <c r="C121" s="560"/>
      <c r="D121" s="560"/>
      <c r="E121" s="560"/>
      <c r="F121" s="560"/>
      <c r="G121" s="560"/>
      <c r="H121" s="560"/>
      <c r="I121" s="560"/>
      <c r="J121" s="560"/>
      <c r="K121" s="560"/>
      <c r="L121" s="560"/>
      <c r="M121" s="560"/>
      <c r="N121" s="560"/>
      <c r="O121" s="560"/>
      <c r="P121" s="560"/>
      <c r="Q121" s="560"/>
      <c r="R121" s="560"/>
      <c r="S121" s="560"/>
      <c r="T121" s="560"/>
      <c r="U121" s="560"/>
      <c r="V121" s="560"/>
      <c r="W121" s="560"/>
      <c r="X121" s="560"/>
      <c r="Y121" s="560"/>
      <c r="Z121" s="560"/>
      <c r="AA121" s="560"/>
      <c r="AB121" s="560"/>
      <c r="AC121" s="568"/>
      <c r="AD121" s="568"/>
      <c r="AE121" s="560"/>
      <c r="AF121" s="560"/>
      <c r="AG121" s="568"/>
      <c r="AH121" s="560"/>
      <c r="AI121" s="560"/>
      <c r="AJ121" s="568"/>
      <c r="AK121" s="560"/>
      <c r="AL121" s="560"/>
      <c r="AM121" s="560"/>
      <c r="AN121" s="560"/>
      <c r="AO121" s="568"/>
    </row>
    <row r="122" spans="1:41" x14ac:dyDescent="0.25">
      <c r="A122" s="560"/>
      <c r="B122" s="560"/>
      <c r="C122" s="560"/>
      <c r="D122" s="560"/>
      <c r="E122" s="560"/>
      <c r="F122" s="560"/>
      <c r="G122" s="560"/>
      <c r="H122" s="560"/>
      <c r="I122" s="560"/>
      <c r="J122" s="560"/>
      <c r="K122" s="560"/>
      <c r="L122" s="560"/>
      <c r="M122" s="560"/>
      <c r="N122" s="560"/>
      <c r="O122" s="560"/>
      <c r="P122" s="560"/>
      <c r="Q122" s="560"/>
      <c r="R122" s="560"/>
      <c r="S122" s="560"/>
      <c r="T122" s="560"/>
      <c r="U122" s="560"/>
      <c r="V122" s="560"/>
      <c r="W122" s="560"/>
      <c r="X122" s="560"/>
      <c r="Y122" s="560"/>
      <c r="Z122" s="560"/>
      <c r="AA122" s="560"/>
      <c r="AB122" s="560"/>
      <c r="AC122" s="568"/>
      <c r="AD122" s="568"/>
      <c r="AE122" s="560"/>
      <c r="AF122" s="560"/>
      <c r="AG122" s="568"/>
      <c r="AH122" s="560"/>
      <c r="AI122" s="560"/>
      <c r="AJ122" s="568"/>
      <c r="AK122" s="560"/>
      <c r="AL122" s="560"/>
      <c r="AM122" s="560"/>
      <c r="AN122" s="560"/>
      <c r="AO122" s="568"/>
    </row>
    <row r="123" spans="1:41" x14ac:dyDescent="0.25">
      <c r="A123" s="560"/>
      <c r="B123" s="560"/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0"/>
      <c r="U123" s="560"/>
      <c r="V123" s="560"/>
      <c r="W123" s="560"/>
      <c r="X123" s="560"/>
      <c r="Y123" s="560"/>
      <c r="Z123" s="560"/>
      <c r="AA123" s="560"/>
      <c r="AB123" s="560"/>
      <c r="AC123" s="568"/>
      <c r="AD123" s="568"/>
      <c r="AE123" s="560"/>
      <c r="AF123" s="560"/>
      <c r="AG123" s="568"/>
      <c r="AH123" s="560"/>
      <c r="AI123" s="560"/>
      <c r="AJ123" s="568"/>
      <c r="AK123" s="560"/>
      <c r="AL123" s="560"/>
      <c r="AM123" s="560"/>
      <c r="AN123" s="560"/>
      <c r="AO123" s="568"/>
    </row>
    <row r="124" spans="1:41" x14ac:dyDescent="0.25">
      <c r="A124" s="560"/>
      <c r="B124" s="560"/>
      <c r="C124" s="560"/>
      <c r="D124" s="560"/>
      <c r="E124" s="560"/>
      <c r="F124" s="560"/>
      <c r="G124" s="560"/>
      <c r="H124" s="560"/>
      <c r="I124" s="560"/>
      <c r="J124" s="560"/>
      <c r="K124" s="560"/>
      <c r="L124" s="560"/>
      <c r="M124" s="560"/>
      <c r="N124" s="560"/>
      <c r="O124" s="560"/>
      <c r="P124" s="560"/>
      <c r="Q124" s="560"/>
      <c r="R124" s="560"/>
      <c r="S124" s="560"/>
      <c r="T124" s="560"/>
      <c r="U124" s="560"/>
      <c r="V124" s="560"/>
      <c r="W124" s="560"/>
      <c r="X124" s="560"/>
      <c r="Y124" s="560"/>
      <c r="Z124" s="560"/>
      <c r="AA124" s="560"/>
      <c r="AB124" s="560"/>
      <c r="AC124" s="568"/>
      <c r="AD124" s="568"/>
      <c r="AE124" s="560"/>
      <c r="AF124" s="560"/>
      <c r="AG124" s="568"/>
      <c r="AH124" s="560"/>
      <c r="AI124" s="560"/>
      <c r="AJ124" s="568"/>
      <c r="AK124" s="560"/>
      <c r="AL124" s="560"/>
      <c r="AM124" s="560"/>
      <c r="AN124" s="560"/>
      <c r="AO124" s="568"/>
    </row>
    <row r="125" spans="1:41" x14ac:dyDescent="0.25">
      <c r="A125" s="560"/>
      <c r="B125" s="560"/>
      <c r="C125" s="560"/>
      <c r="D125" s="560"/>
      <c r="E125" s="560"/>
      <c r="F125" s="560"/>
      <c r="G125" s="560"/>
      <c r="H125" s="560"/>
      <c r="I125" s="560"/>
      <c r="J125" s="560"/>
      <c r="K125" s="560"/>
      <c r="L125" s="560"/>
      <c r="M125" s="560"/>
      <c r="N125" s="560"/>
      <c r="O125" s="560"/>
      <c r="P125" s="560"/>
      <c r="Q125" s="560"/>
      <c r="R125" s="560"/>
      <c r="S125" s="560"/>
      <c r="T125" s="560"/>
      <c r="U125" s="560"/>
      <c r="V125" s="560"/>
      <c r="W125" s="560"/>
      <c r="X125" s="560"/>
      <c r="Y125" s="560"/>
      <c r="Z125" s="560"/>
      <c r="AA125" s="560"/>
      <c r="AB125" s="560"/>
      <c r="AC125" s="568"/>
      <c r="AD125" s="568"/>
      <c r="AE125" s="560"/>
      <c r="AF125" s="560"/>
      <c r="AG125" s="568"/>
      <c r="AH125" s="560"/>
      <c r="AI125" s="560"/>
      <c r="AJ125" s="568"/>
      <c r="AK125" s="560"/>
      <c r="AL125" s="560"/>
      <c r="AM125" s="560"/>
      <c r="AN125" s="560"/>
      <c r="AO125" s="568"/>
    </row>
    <row r="126" spans="1:41" x14ac:dyDescent="0.25">
      <c r="A126" s="560"/>
      <c r="B126" s="560"/>
      <c r="C126" s="560"/>
      <c r="D126" s="560"/>
      <c r="E126" s="560"/>
      <c r="F126" s="560"/>
      <c r="G126" s="560"/>
      <c r="H126" s="560"/>
      <c r="I126" s="560"/>
      <c r="J126" s="560"/>
      <c r="K126" s="560"/>
      <c r="L126" s="560"/>
      <c r="M126" s="560"/>
      <c r="N126" s="560"/>
      <c r="O126" s="560"/>
      <c r="P126" s="560"/>
      <c r="Q126" s="560"/>
      <c r="R126" s="560"/>
      <c r="S126" s="560"/>
      <c r="T126" s="560"/>
      <c r="U126" s="560"/>
      <c r="V126" s="560"/>
      <c r="W126" s="560"/>
      <c r="X126" s="560"/>
      <c r="Y126" s="560"/>
      <c r="Z126" s="560"/>
      <c r="AA126" s="560"/>
      <c r="AB126" s="560"/>
      <c r="AC126" s="568"/>
      <c r="AD126" s="568"/>
      <c r="AE126" s="560"/>
      <c r="AF126" s="560"/>
      <c r="AG126" s="568"/>
      <c r="AH126" s="560"/>
      <c r="AI126" s="560"/>
      <c r="AJ126" s="568"/>
      <c r="AK126" s="560"/>
      <c r="AL126" s="560"/>
      <c r="AM126" s="560"/>
      <c r="AN126" s="560"/>
      <c r="AO126" s="568"/>
    </row>
    <row r="127" spans="1:41" x14ac:dyDescent="0.25">
      <c r="A127" s="560"/>
      <c r="B127" s="560"/>
      <c r="C127" s="560"/>
      <c r="D127" s="560"/>
      <c r="E127" s="560"/>
      <c r="F127" s="560"/>
      <c r="G127" s="560"/>
      <c r="H127" s="560"/>
      <c r="I127" s="560"/>
      <c r="J127" s="560"/>
      <c r="K127" s="560"/>
      <c r="L127" s="560"/>
      <c r="M127" s="560"/>
      <c r="N127" s="560"/>
      <c r="O127" s="560"/>
      <c r="P127" s="560"/>
      <c r="Q127" s="560"/>
      <c r="R127" s="560"/>
      <c r="S127" s="560"/>
      <c r="T127" s="560"/>
      <c r="U127" s="560"/>
      <c r="V127" s="560"/>
      <c r="W127" s="560"/>
      <c r="X127" s="560"/>
      <c r="Y127" s="560"/>
      <c r="Z127" s="560"/>
      <c r="AA127" s="560"/>
      <c r="AB127" s="560"/>
      <c r="AC127" s="568"/>
      <c r="AD127" s="568"/>
      <c r="AE127" s="560"/>
      <c r="AF127" s="560"/>
      <c r="AG127" s="568"/>
      <c r="AH127" s="560"/>
      <c r="AI127" s="560"/>
      <c r="AJ127" s="568"/>
      <c r="AK127" s="560"/>
      <c r="AL127" s="560"/>
      <c r="AM127" s="560"/>
      <c r="AN127" s="560"/>
      <c r="AO127" s="568"/>
    </row>
    <row r="128" spans="1:41" x14ac:dyDescent="0.25">
      <c r="A128" s="560"/>
      <c r="B128" s="560"/>
      <c r="C128" s="560"/>
      <c r="D128" s="560"/>
      <c r="E128" s="560"/>
      <c r="F128" s="560"/>
      <c r="G128" s="560"/>
      <c r="H128" s="560"/>
      <c r="I128" s="560"/>
      <c r="J128" s="560"/>
      <c r="K128" s="560"/>
      <c r="L128" s="560"/>
      <c r="M128" s="560"/>
      <c r="N128" s="560"/>
      <c r="O128" s="560"/>
      <c r="P128" s="560"/>
      <c r="Q128" s="560"/>
      <c r="R128" s="560"/>
      <c r="S128" s="560"/>
      <c r="T128" s="560"/>
      <c r="U128" s="560"/>
      <c r="V128" s="560"/>
      <c r="W128" s="560"/>
      <c r="X128" s="560"/>
      <c r="Y128" s="560"/>
      <c r="Z128" s="560"/>
      <c r="AA128" s="560"/>
      <c r="AB128" s="560"/>
      <c r="AC128" s="568"/>
      <c r="AD128" s="568"/>
      <c r="AE128" s="560"/>
      <c r="AF128" s="560"/>
      <c r="AG128" s="568"/>
      <c r="AH128" s="560"/>
      <c r="AI128" s="560"/>
      <c r="AJ128" s="568"/>
      <c r="AK128" s="560"/>
      <c r="AL128" s="560"/>
      <c r="AM128" s="560"/>
      <c r="AN128" s="560"/>
      <c r="AO128" s="568"/>
    </row>
    <row r="129" spans="29:41" x14ac:dyDescent="0.25">
      <c r="AC129" s="568"/>
      <c r="AD129" s="568"/>
      <c r="AE129" s="560"/>
      <c r="AF129" s="560"/>
      <c r="AG129" s="568"/>
      <c r="AH129" s="560"/>
      <c r="AI129" s="560"/>
      <c r="AJ129" s="568"/>
      <c r="AK129" s="560"/>
      <c r="AL129" s="560"/>
      <c r="AM129" s="560"/>
      <c r="AN129" s="560"/>
      <c r="AO129" s="568"/>
    </row>
    <row r="130" spans="29:41" x14ac:dyDescent="0.25">
      <c r="AC130" s="568"/>
      <c r="AD130" s="568"/>
      <c r="AE130" s="560"/>
      <c r="AF130" s="560"/>
      <c r="AG130" s="568"/>
      <c r="AH130" s="560"/>
      <c r="AI130" s="560"/>
      <c r="AJ130" s="568"/>
      <c r="AK130" s="560"/>
      <c r="AL130" s="560"/>
      <c r="AM130" s="560"/>
      <c r="AN130" s="560"/>
      <c r="AO130" s="568"/>
    </row>
    <row r="131" spans="29:41" x14ac:dyDescent="0.25">
      <c r="AC131" s="568"/>
      <c r="AD131" s="568"/>
      <c r="AE131" s="560"/>
      <c r="AF131" s="560"/>
      <c r="AG131" s="568"/>
      <c r="AH131" s="560"/>
      <c r="AI131" s="560"/>
      <c r="AJ131" s="568"/>
      <c r="AK131" s="560"/>
      <c r="AL131" s="560"/>
      <c r="AM131" s="560"/>
      <c r="AN131" s="560"/>
      <c r="AO131" s="568"/>
    </row>
    <row r="132" spans="29:41" x14ac:dyDescent="0.25">
      <c r="AC132" s="568"/>
      <c r="AD132" s="568"/>
      <c r="AE132" s="560"/>
      <c r="AF132" s="560"/>
      <c r="AG132" s="568"/>
      <c r="AH132" s="560"/>
      <c r="AI132" s="560"/>
      <c r="AJ132" s="568"/>
      <c r="AK132" s="560"/>
      <c r="AL132" s="560"/>
      <c r="AM132" s="560"/>
      <c r="AN132" s="560"/>
      <c r="AO132" s="568"/>
    </row>
    <row r="133" spans="29:41" x14ac:dyDescent="0.25">
      <c r="AC133" s="568"/>
      <c r="AD133" s="568"/>
      <c r="AE133" s="560"/>
      <c r="AF133" s="560"/>
      <c r="AG133" s="568"/>
      <c r="AH133" s="560"/>
      <c r="AI133" s="560"/>
      <c r="AJ133" s="568"/>
      <c r="AK133" s="560"/>
      <c r="AL133" s="560"/>
      <c r="AM133" s="560"/>
      <c r="AN133" s="560"/>
      <c r="AO133" s="568"/>
    </row>
    <row r="134" spans="29:41" x14ac:dyDescent="0.25">
      <c r="AC134" s="568"/>
      <c r="AD134" s="568"/>
      <c r="AE134" s="560"/>
      <c r="AF134" s="560"/>
      <c r="AG134" s="568"/>
      <c r="AH134" s="560"/>
      <c r="AI134" s="560"/>
      <c r="AJ134" s="568"/>
      <c r="AK134" s="560"/>
      <c r="AL134" s="560"/>
      <c r="AM134" s="560"/>
      <c r="AN134" s="560"/>
      <c r="AO134" s="568"/>
    </row>
    <row r="135" spans="29:41" x14ac:dyDescent="0.25">
      <c r="AC135" s="568"/>
      <c r="AD135" s="568"/>
      <c r="AE135" s="560"/>
      <c r="AF135" s="560"/>
      <c r="AG135" s="568"/>
      <c r="AH135" s="560"/>
      <c r="AI135" s="560"/>
      <c r="AJ135" s="568"/>
      <c r="AK135" s="560"/>
      <c r="AL135" s="560"/>
      <c r="AM135" s="560"/>
      <c r="AN135" s="560"/>
      <c r="AO135" s="568"/>
    </row>
    <row r="136" spans="29:41" x14ac:dyDescent="0.25">
      <c r="AC136" s="568"/>
      <c r="AD136" s="568"/>
      <c r="AE136" s="560"/>
      <c r="AF136" s="560"/>
      <c r="AG136" s="568"/>
      <c r="AH136" s="560"/>
      <c r="AI136" s="560"/>
      <c r="AJ136" s="568"/>
      <c r="AK136" s="560"/>
      <c r="AL136" s="560"/>
      <c r="AM136" s="560"/>
      <c r="AN136" s="560"/>
      <c r="AO136" s="568"/>
    </row>
    <row r="137" spans="29:41" x14ac:dyDescent="0.25">
      <c r="AC137" s="568"/>
      <c r="AD137" s="568"/>
      <c r="AE137" s="560"/>
      <c r="AF137" s="560"/>
      <c r="AG137" s="568"/>
      <c r="AH137" s="560"/>
      <c r="AI137" s="560"/>
      <c r="AJ137" s="568"/>
      <c r="AK137" s="560"/>
      <c r="AL137" s="560"/>
      <c r="AM137" s="560"/>
      <c r="AN137" s="560"/>
      <c r="AO137" s="568"/>
    </row>
    <row r="138" spans="29:41" x14ac:dyDescent="0.25">
      <c r="AC138" s="568"/>
      <c r="AD138" s="568"/>
      <c r="AE138" s="560"/>
      <c r="AF138" s="560"/>
      <c r="AG138" s="568"/>
      <c r="AH138" s="560"/>
      <c r="AI138" s="560"/>
      <c r="AJ138" s="568"/>
      <c r="AK138" s="560"/>
      <c r="AL138" s="560"/>
      <c r="AM138" s="560"/>
      <c r="AN138" s="560"/>
      <c r="AO138" s="568"/>
    </row>
    <row r="139" spans="29:41" x14ac:dyDescent="0.25">
      <c r="AC139" s="568"/>
      <c r="AD139" s="568"/>
      <c r="AE139" s="560"/>
      <c r="AF139" s="560"/>
      <c r="AG139" s="568"/>
      <c r="AH139" s="560"/>
      <c r="AI139" s="560"/>
      <c r="AJ139" s="568"/>
      <c r="AK139" s="560"/>
      <c r="AL139" s="560"/>
      <c r="AM139" s="560"/>
      <c r="AN139" s="560"/>
      <c r="AO139" s="568"/>
    </row>
    <row r="140" spans="29:41" x14ac:dyDescent="0.25">
      <c r="AC140" s="568"/>
      <c r="AD140" s="568"/>
      <c r="AE140" s="560"/>
      <c r="AF140" s="560"/>
      <c r="AG140" s="568"/>
      <c r="AH140" s="560"/>
      <c r="AI140" s="560"/>
      <c r="AJ140" s="568"/>
      <c r="AK140" s="560"/>
      <c r="AL140" s="560"/>
      <c r="AM140" s="560"/>
      <c r="AN140" s="560"/>
      <c r="AO140" s="568"/>
    </row>
    <row r="141" spans="29:41" x14ac:dyDescent="0.25">
      <c r="AC141" s="568"/>
      <c r="AD141" s="568"/>
      <c r="AE141" s="560"/>
      <c r="AF141" s="560"/>
      <c r="AG141" s="568"/>
      <c r="AH141" s="560"/>
      <c r="AI141" s="560"/>
      <c r="AJ141" s="568"/>
      <c r="AK141" s="560"/>
      <c r="AL141" s="560"/>
      <c r="AM141" s="560"/>
      <c r="AN141" s="560"/>
      <c r="AO141" s="568"/>
    </row>
    <row r="142" spans="29:41" x14ac:dyDescent="0.25">
      <c r="AC142" s="568"/>
      <c r="AD142" s="568"/>
      <c r="AE142" s="560"/>
      <c r="AF142" s="560"/>
      <c r="AG142" s="568"/>
      <c r="AH142" s="560"/>
      <c r="AI142" s="560"/>
      <c r="AJ142" s="568"/>
      <c r="AK142" s="560"/>
      <c r="AL142" s="560"/>
      <c r="AM142" s="560"/>
      <c r="AN142" s="560"/>
      <c r="AO142" s="568"/>
    </row>
    <row r="143" spans="29:41" x14ac:dyDescent="0.25">
      <c r="AC143" s="568"/>
      <c r="AD143" s="568"/>
      <c r="AE143" s="560"/>
      <c r="AF143" s="560"/>
      <c r="AG143" s="568"/>
      <c r="AH143" s="560"/>
      <c r="AI143" s="560"/>
      <c r="AJ143" s="568"/>
      <c r="AK143" s="560"/>
      <c r="AL143" s="560"/>
      <c r="AM143" s="560"/>
      <c r="AN143" s="560"/>
      <c r="AO143" s="568"/>
    </row>
    <row r="144" spans="29:41" x14ac:dyDescent="0.25">
      <c r="AC144" s="568"/>
      <c r="AD144" s="568"/>
      <c r="AE144" s="560"/>
      <c r="AF144" s="560"/>
      <c r="AG144" s="568"/>
      <c r="AH144" s="560"/>
      <c r="AI144" s="560"/>
      <c r="AJ144" s="568"/>
      <c r="AK144" s="560"/>
      <c r="AL144" s="560"/>
      <c r="AM144" s="560"/>
      <c r="AN144" s="560"/>
      <c r="AO144" s="568"/>
    </row>
    <row r="145" spans="29:41" x14ac:dyDescent="0.25">
      <c r="AC145" s="568"/>
      <c r="AD145" s="568"/>
      <c r="AE145" s="560"/>
      <c r="AF145" s="560"/>
      <c r="AG145" s="568"/>
      <c r="AH145" s="560"/>
      <c r="AI145" s="560"/>
      <c r="AJ145" s="568"/>
      <c r="AK145" s="560"/>
      <c r="AL145" s="560"/>
      <c r="AM145" s="560"/>
      <c r="AN145" s="560"/>
      <c r="AO145" s="568"/>
    </row>
    <row r="146" spans="29:41" x14ac:dyDescent="0.25">
      <c r="AC146" s="568"/>
      <c r="AD146" s="568"/>
      <c r="AE146" s="560"/>
      <c r="AF146" s="560"/>
      <c r="AG146" s="568"/>
      <c r="AH146" s="560"/>
      <c r="AI146" s="560"/>
      <c r="AJ146" s="568"/>
      <c r="AK146" s="560"/>
      <c r="AL146" s="560"/>
      <c r="AM146" s="560"/>
      <c r="AN146" s="560"/>
      <c r="AO146" s="568"/>
    </row>
    <row r="147" spans="29:41" x14ac:dyDescent="0.25">
      <c r="AC147" s="568"/>
      <c r="AD147" s="568"/>
      <c r="AE147" s="560"/>
      <c r="AF147" s="560"/>
      <c r="AG147" s="568"/>
      <c r="AH147" s="560"/>
      <c r="AI147" s="560"/>
      <c r="AJ147" s="568"/>
      <c r="AK147" s="560"/>
      <c r="AL147" s="560"/>
      <c r="AM147" s="560"/>
      <c r="AN147" s="560"/>
      <c r="AO147" s="568"/>
    </row>
    <row r="148" spans="29:41" x14ac:dyDescent="0.25">
      <c r="AC148" s="568"/>
      <c r="AD148" s="568"/>
      <c r="AE148" s="560"/>
      <c r="AF148" s="560"/>
      <c r="AG148" s="568"/>
      <c r="AH148" s="560"/>
      <c r="AI148" s="560"/>
      <c r="AJ148" s="568"/>
      <c r="AK148" s="560"/>
      <c r="AL148" s="560"/>
      <c r="AM148" s="560"/>
      <c r="AN148" s="560"/>
      <c r="AO148" s="568"/>
    </row>
    <row r="149" spans="29:41" x14ac:dyDescent="0.25">
      <c r="AC149" s="568"/>
      <c r="AD149" s="568"/>
      <c r="AE149" s="560"/>
      <c r="AF149" s="560"/>
      <c r="AG149" s="568"/>
      <c r="AH149" s="560"/>
      <c r="AI149" s="560"/>
      <c r="AJ149" s="568"/>
      <c r="AK149" s="560"/>
      <c r="AL149" s="560"/>
      <c r="AM149" s="560"/>
      <c r="AN149" s="560"/>
      <c r="AO149" s="568"/>
    </row>
    <row r="150" spans="29:41" x14ac:dyDescent="0.25">
      <c r="AC150" s="568"/>
      <c r="AD150" s="568"/>
      <c r="AE150" s="560"/>
      <c r="AF150" s="560"/>
      <c r="AG150" s="568"/>
      <c r="AH150" s="560"/>
      <c r="AI150" s="560"/>
      <c r="AJ150" s="568"/>
      <c r="AK150" s="560"/>
      <c r="AL150" s="560"/>
      <c r="AM150" s="560"/>
      <c r="AN150" s="560"/>
      <c r="AO150" s="568"/>
    </row>
    <row r="151" spans="29:41" x14ac:dyDescent="0.25">
      <c r="AC151" s="568"/>
      <c r="AD151" s="568"/>
      <c r="AE151" s="560"/>
      <c r="AF151" s="560"/>
      <c r="AG151" s="568"/>
      <c r="AH151" s="560"/>
      <c r="AI151" s="560"/>
      <c r="AJ151" s="568"/>
      <c r="AK151" s="560"/>
      <c r="AL151" s="560"/>
      <c r="AM151" s="560"/>
      <c r="AN151" s="560"/>
      <c r="AO151" s="568"/>
    </row>
    <row r="152" spans="29:41" x14ac:dyDescent="0.25">
      <c r="AC152" s="568"/>
      <c r="AD152" s="568"/>
      <c r="AE152" s="560"/>
      <c r="AF152" s="560"/>
      <c r="AG152" s="568"/>
      <c r="AH152" s="560"/>
      <c r="AI152" s="560"/>
      <c r="AJ152" s="568"/>
      <c r="AK152" s="560"/>
      <c r="AL152" s="560"/>
      <c r="AM152" s="560"/>
      <c r="AN152" s="560"/>
      <c r="AO152" s="568"/>
    </row>
    <row r="153" spans="29:41" x14ac:dyDescent="0.25">
      <c r="AC153" s="568"/>
      <c r="AD153" s="568"/>
      <c r="AE153" s="560"/>
      <c r="AF153" s="560"/>
      <c r="AG153" s="568"/>
      <c r="AH153" s="560"/>
      <c r="AI153" s="560"/>
      <c r="AJ153" s="568"/>
      <c r="AK153" s="560"/>
      <c r="AL153" s="560"/>
      <c r="AM153" s="560"/>
      <c r="AN153" s="560"/>
      <c r="AO153" s="568"/>
    </row>
    <row r="154" spans="29:41" x14ac:dyDescent="0.25">
      <c r="AC154" s="568"/>
      <c r="AD154" s="568"/>
      <c r="AE154" s="560"/>
      <c r="AF154" s="560"/>
      <c r="AG154" s="568"/>
      <c r="AH154" s="560"/>
      <c r="AI154" s="560"/>
      <c r="AJ154" s="568"/>
      <c r="AK154" s="560"/>
      <c r="AL154" s="560"/>
      <c r="AM154" s="560"/>
      <c r="AN154" s="560"/>
      <c r="AO154" s="568"/>
    </row>
    <row r="155" spans="29:41" x14ac:dyDescent="0.25">
      <c r="AC155" s="568"/>
      <c r="AD155" s="568"/>
      <c r="AE155" s="560"/>
      <c r="AF155" s="560"/>
      <c r="AG155" s="568"/>
      <c r="AH155" s="560"/>
      <c r="AI155" s="560"/>
      <c r="AJ155" s="568"/>
      <c r="AK155" s="560"/>
      <c r="AL155" s="560"/>
      <c r="AM155" s="560"/>
      <c r="AN155" s="560"/>
      <c r="AO155" s="568"/>
    </row>
    <row r="156" spans="29:41" x14ac:dyDescent="0.25">
      <c r="AC156" s="568"/>
      <c r="AD156" s="568"/>
      <c r="AE156" s="560"/>
      <c r="AF156" s="560"/>
      <c r="AG156" s="568"/>
      <c r="AH156" s="560"/>
      <c r="AI156" s="560"/>
      <c r="AJ156" s="568"/>
      <c r="AK156" s="560"/>
      <c r="AL156" s="560"/>
      <c r="AM156" s="560"/>
      <c r="AN156" s="560"/>
      <c r="AO156" s="568"/>
    </row>
    <row r="157" spans="29:41" x14ac:dyDescent="0.25">
      <c r="AC157" s="568"/>
      <c r="AD157" s="568"/>
      <c r="AE157" s="560"/>
      <c r="AF157" s="560"/>
      <c r="AG157" s="568"/>
      <c r="AH157" s="560"/>
      <c r="AI157" s="560"/>
      <c r="AJ157" s="568"/>
      <c r="AK157" s="560"/>
      <c r="AL157" s="560"/>
      <c r="AM157" s="560"/>
      <c r="AN157" s="560"/>
      <c r="AO157" s="568"/>
    </row>
    <row r="158" spans="29:41" x14ac:dyDescent="0.25">
      <c r="AC158" s="568"/>
      <c r="AD158" s="568"/>
      <c r="AE158" s="560"/>
      <c r="AF158" s="560"/>
      <c r="AG158" s="568"/>
      <c r="AH158" s="560"/>
      <c r="AI158" s="560"/>
      <c r="AJ158" s="568"/>
      <c r="AK158" s="560"/>
      <c r="AL158" s="560"/>
      <c r="AM158" s="560"/>
      <c r="AN158" s="560"/>
      <c r="AO158" s="568"/>
    </row>
    <row r="159" spans="29:41" x14ac:dyDescent="0.25">
      <c r="AC159" s="568"/>
      <c r="AD159" s="568"/>
      <c r="AE159" s="560"/>
      <c r="AF159" s="560"/>
      <c r="AG159" s="568"/>
      <c r="AH159" s="560"/>
      <c r="AI159" s="560"/>
      <c r="AJ159" s="568"/>
      <c r="AK159" s="560"/>
      <c r="AL159" s="560"/>
      <c r="AM159" s="560"/>
      <c r="AN159" s="560"/>
      <c r="AO159" s="568"/>
    </row>
    <row r="160" spans="29:41" x14ac:dyDescent="0.25">
      <c r="AC160" s="568"/>
      <c r="AD160" s="568"/>
      <c r="AE160" s="560"/>
      <c r="AF160" s="560"/>
      <c r="AG160" s="568"/>
      <c r="AH160" s="560"/>
      <c r="AI160" s="560"/>
      <c r="AJ160" s="568"/>
      <c r="AK160" s="560"/>
      <c r="AL160" s="560"/>
      <c r="AM160" s="560"/>
      <c r="AN160" s="560"/>
      <c r="AO160" s="568"/>
    </row>
    <row r="161" spans="1:58" x14ac:dyDescent="0.25">
      <c r="A161" s="560"/>
      <c r="B161" s="560"/>
      <c r="C161" s="560"/>
      <c r="D161" s="560"/>
      <c r="E161" s="560"/>
      <c r="F161" s="560"/>
      <c r="G161" s="560"/>
      <c r="H161" s="560"/>
      <c r="I161" s="560"/>
      <c r="J161" s="560"/>
      <c r="K161" s="560"/>
      <c r="L161" s="560"/>
      <c r="M161" s="560"/>
      <c r="N161" s="560"/>
      <c r="O161" s="560"/>
      <c r="P161" s="560"/>
      <c r="Q161" s="560"/>
      <c r="R161" s="560"/>
      <c r="S161" s="560"/>
      <c r="T161" s="560"/>
      <c r="U161" s="560"/>
      <c r="V161" s="560"/>
      <c r="W161" s="560"/>
      <c r="X161" s="560"/>
      <c r="Y161" s="560"/>
      <c r="Z161" s="560"/>
      <c r="AA161" s="560"/>
      <c r="AB161" s="560"/>
      <c r="AC161" s="568"/>
      <c r="AD161" s="568"/>
      <c r="AE161" s="560"/>
      <c r="AF161" s="560"/>
      <c r="AG161" s="568"/>
      <c r="AH161" s="560"/>
      <c r="AI161" s="560"/>
      <c r="AJ161" s="568"/>
      <c r="AK161" s="560"/>
      <c r="AL161" s="560"/>
      <c r="AM161" s="560"/>
      <c r="AN161" s="560"/>
      <c r="AO161" s="568"/>
      <c r="AP161" s="560"/>
      <c r="AQ161" s="560"/>
      <c r="AR161" s="560"/>
      <c r="AS161" s="560"/>
      <c r="AT161" s="560"/>
      <c r="AU161" s="560"/>
      <c r="AV161" s="560"/>
      <c r="AW161" s="560"/>
      <c r="AX161" s="560"/>
      <c r="AY161" s="560"/>
      <c r="AZ161" s="560"/>
      <c r="BA161" s="560"/>
      <c r="BB161" s="560"/>
      <c r="BC161" s="560"/>
      <c r="BD161" s="560"/>
      <c r="BE161" s="560"/>
      <c r="BF161" s="560"/>
    </row>
    <row r="162" spans="1:58" x14ac:dyDescent="0.25">
      <c r="A162" s="560"/>
      <c r="B162" s="560"/>
      <c r="C162" s="560"/>
      <c r="D162" s="560"/>
      <c r="E162" s="560"/>
      <c r="F162" s="560"/>
      <c r="G162" s="560"/>
      <c r="H162" s="560"/>
      <c r="I162" s="560"/>
      <c r="J162" s="560"/>
      <c r="K162" s="560"/>
      <c r="L162" s="560"/>
      <c r="M162" s="560"/>
      <c r="N162" s="560"/>
      <c r="O162" s="560"/>
      <c r="P162" s="560"/>
      <c r="Q162" s="560"/>
      <c r="R162" s="560"/>
      <c r="S162" s="560"/>
      <c r="T162" s="560"/>
      <c r="U162" s="560"/>
      <c r="V162" s="560"/>
      <c r="W162" s="560"/>
      <c r="X162" s="560"/>
      <c r="Y162" s="560"/>
      <c r="Z162" s="560"/>
      <c r="AA162" s="560"/>
      <c r="AB162" s="560"/>
      <c r="AC162" s="568"/>
      <c r="AD162" s="568"/>
      <c r="AE162" s="560"/>
      <c r="AF162" s="560"/>
      <c r="AG162" s="568"/>
      <c r="AH162" s="560"/>
      <c r="AI162" s="560"/>
      <c r="AJ162" s="568"/>
      <c r="AK162" s="560"/>
      <c r="AL162" s="560"/>
      <c r="AM162" s="560"/>
      <c r="AN162" s="560"/>
      <c r="AO162" s="568"/>
      <c r="AP162" s="560"/>
      <c r="AQ162" s="560"/>
      <c r="AR162" s="560"/>
      <c r="AS162" s="560"/>
      <c r="AT162" s="560"/>
      <c r="AU162" s="560"/>
      <c r="AV162" s="560"/>
      <c r="AW162" s="560"/>
      <c r="AX162" s="560"/>
      <c r="AY162" s="560"/>
      <c r="AZ162" s="560"/>
      <c r="BA162" s="560"/>
      <c r="BB162" s="560"/>
      <c r="BC162" s="560"/>
      <c r="BD162" s="560"/>
      <c r="BE162" s="560"/>
      <c r="BF162" s="560"/>
    </row>
    <row r="163" spans="1:58" x14ac:dyDescent="0.25">
      <c r="A163" s="560"/>
      <c r="B163" s="560"/>
      <c r="C163" s="560"/>
      <c r="D163" s="560"/>
      <c r="E163" s="560"/>
      <c r="F163" s="560"/>
      <c r="G163" s="560"/>
      <c r="H163" s="560"/>
      <c r="I163" s="560"/>
      <c r="J163" s="560"/>
      <c r="K163" s="560"/>
      <c r="L163" s="560"/>
      <c r="M163" s="560"/>
      <c r="N163" s="560"/>
      <c r="O163" s="560"/>
      <c r="P163" s="560"/>
      <c r="Q163" s="560"/>
      <c r="R163" s="560"/>
      <c r="S163" s="560"/>
      <c r="T163" s="560"/>
      <c r="U163" s="560"/>
      <c r="V163" s="560"/>
      <c r="W163" s="560"/>
      <c r="X163" s="560"/>
      <c r="Y163" s="560"/>
      <c r="Z163" s="560"/>
      <c r="AA163" s="560"/>
      <c r="AB163" s="560"/>
      <c r="AC163" s="568"/>
      <c r="AD163" s="568"/>
      <c r="AE163" s="560"/>
      <c r="AF163" s="560"/>
      <c r="AG163" s="568"/>
      <c r="AH163" s="560"/>
      <c r="AI163" s="560"/>
      <c r="AJ163" s="568"/>
      <c r="AK163" s="560"/>
      <c r="AL163" s="560"/>
      <c r="AM163" s="560"/>
      <c r="AN163" s="560"/>
      <c r="AO163" s="568"/>
      <c r="AP163" s="560"/>
      <c r="AQ163" s="560"/>
      <c r="AR163" s="560"/>
      <c r="AS163" s="560"/>
      <c r="AT163" s="560"/>
      <c r="AU163" s="560"/>
      <c r="AV163" s="560"/>
      <c r="AW163" s="560"/>
      <c r="AX163" s="560"/>
      <c r="AY163" s="560"/>
      <c r="AZ163" s="560"/>
      <c r="BA163" s="560"/>
      <c r="BB163" s="560"/>
      <c r="BC163" s="560"/>
      <c r="BD163" s="560"/>
      <c r="BE163" s="560"/>
      <c r="BF163" s="560"/>
    </row>
    <row r="164" spans="1:58" x14ac:dyDescent="0.25">
      <c r="A164" s="560"/>
      <c r="B164" s="560"/>
      <c r="C164" s="560"/>
      <c r="D164" s="560"/>
      <c r="E164" s="560"/>
      <c r="F164" s="560"/>
      <c r="G164" s="560"/>
      <c r="H164" s="560"/>
      <c r="I164" s="560"/>
      <c r="J164" s="560"/>
      <c r="K164" s="560"/>
      <c r="L164" s="560"/>
      <c r="M164" s="560"/>
      <c r="N164" s="560"/>
      <c r="O164" s="560"/>
      <c r="P164" s="560"/>
      <c r="Q164" s="560"/>
      <c r="R164" s="560"/>
      <c r="S164" s="560"/>
      <c r="T164" s="560"/>
      <c r="U164" s="560"/>
      <c r="V164" s="560"/>
      <c r="W164" s="560"/>
      <c r="X164" s="560"/>
      <c r="Y164" s="560"/>
      <c r="Z164" s="560"/>
      <c r="AA164" s="560"/>
      <c r="AB164" s="560"/>
      <c r="AC164" s="568"/>
      <c r="AD164" s="568"/>
      <c r="AE164" s="560"/>
      <c r="AF164" s="560"/>
      <c r="AG164" s="568"/>
      <c r="AH164" s="560"/>
      <c r="AI164" s="560"/>
      <c r="AJ164" s="568"/>
      <c r="AK164" s="560"/>
      <c r="AL164" s="560"/>
      <c r="AM164" s="560"/>
      <c r="AN164" s="560"/>
      <c r="AO164" s="568"/>
      <c r="AP164" s="560"/>
      <c r="AQ164" s="560"/>
      <c r="AR164" s="560"/>
      <c r="AS164" s="560"/>
      <c r="AT164" s="560"/>
      <c r="AU164" s="560"/>
      <c r="AV164" s="560"/>
      <c r="AW164" s="560"/>
      <c r="AX164" s="560"/>
      <c r="AY164" s="560"/>
      <c r="AZ164" s="560"/>
      <c r="BA164" s="560"/>
      <c r="BB164" s="560"/>
      <c r="BC164" s="560"/>
      <c r="BD164" s="560"/>
      <c r="BE164" s="560"/>
      <c r="BF164" s="560"/>
    </row>
    <row r="165" spans="1:58" x14ac:dyDescent="0.25">
      <c r="A165" s="560"/>
      <c r="B165" s="560"/>
      <c r="C165" s="560"/>
      <c r="D165" s="560"/>
      <c r="E165" s="560"/>
      <c r="F165" s="560"/>
      <c r="G165" s="560"/>
      <c r="H165" s="560"/>
      <c r="I165" s="560"/>
      <c r="J165" s="560"/>
      <c r="K165" s="560"/>
      <c r="L165" s="560"/>
      <c r="M165" s="560"/>
      <c r="N165" s="560"/>
      <c r="O165" s="560"/>
      <c r="P165" s="560"/>
      <c r="Q165" s="560"/>
      <c r="R165" s="560"/>
      <c r="S165" s="560"/>
      <c r="T165" s="560"/>
      <c r="U165" s="560"/>
      <c r="V165" s="560"/>
      <c r="W165" s="560"/>
      <c r="X165" s="560"/>
      <c r="Y165" s="560"/>
      <c r="Z165" s="560"/>
      <c r="AA165" s="560"/>
      <c r="AB165" s="560"/>
      <c r="AC165" s="568"/>
      <c r="AD165" s="568"/>
      <c r="AE165" s="560"/>
      <c r="AF165" s="560"/>
      <c r="AG165" s="568"/>
      <c r="AH165" s="560"/>
      <c r="AI165" s="560"/>
      <c r="AJ165" s="568"/>
      <c r="AK165" s="560"/>
      <c r="AL165" s="560"/>
      <c r="AM165" s="560"/>
      <c r="AN165" s="560"/>
      <c r="AO165" s="568"/>
      <c r="AP165" s="560"/>
      <c r="AQ165" s="560"/>
      <c r="AR165" s="560"/>
      <c r="AS165" s="560"/>
      <c r="AT165" s="560"/>
      <c r="AU165" s="560"/>
      <c r="AV165" s="560"/>
      <c r="AW165" s="560"/>
      <c r="AX165" s="560"/>
      <c r="AY165" s="560"/>
      <c r="AZ165" s="560"/>
      <c r="BA165" s="560"/>
      <c r="BB165" s="560"/>
      <c r="BC165" s="560"/>
      <c r="BD165" s="560"/>
      <c r="BE165" s="560"/>
      <c r="BF165" s="560"/>
    </row>
    <row r="166" spans="1:58" x14ac:dyDescent="0.25">
      <c r="A166" s="560"/>
      <c r="B166" s="560"/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0"/>
      <c r="P166" s="560"/>
      <c r="Q166" s="560"/>
      <c r="R166" s="560"/>
      <c r="S166" s="560"/>
      <c r="T166" s="560"/>
      <c r="U166" s="560"/>
      <c r="V166" s="560"/>
      <c r="W166" s="560"/>
      <c r="X166" s="560"/>
      <c r="Y166" s="560"/>
      <c r="Z166" s="560"/>
      <c r="AA166" s="560"/>
      <c r="AB166" s="560"/>
      <c r="AC166" s="568"/>
      <c r="AD166" s="568"/>
      <c r="AE166" s="560"/>
      <c r="AF166" s="560"/>
      <c r="AG166" s="568"/>
      <c r="AH166" s="560"/>
      <c r="AI166" s="560"/>
      <c r="AJ166" s="568"/>
      <c r="AK166" s="560"/>
      <c r="AL166" s="560"/>
      <c r="AM166" s="560"/>
      <c r="AN166" s="560"/>
      <c r="AO166" s="568"/>
      <c r="AP166" s="560"/>
      <c r="AQ166" s="560"/>
      <c r="AR166" s="560"/>
      <c r="AS166" s="560"/>
      <c r="AT166" s="560"/>
      <c r="AU166" s="560"/>
      <c r="AV166" s="560"/>
      <c r="AW166" s="560"/>
      <c r="AX166" s="560"/>
      <c r="AY166" s="560"/>
      <c r="AZ166" s="560"/>
      <c r="BA166" s="560"/>
      <c r="BB166" s="560"/>
      <c r="BC166" s="560"/>
      <c r="BD166" s="560"/>
      <c r="BE166" s="560"/>
      <c r="BF166" s="560"/>
    </row>
    <row r="167" spans="1:58" x14ac:dyDescent="0.25">
      <c r="A167" s="560"/>
      <c r="B167" s="560"/>
      <c r="C167" s="560"/>
      <c r="D167" s="560"/>
      <c r="E167" s="560"/>
      <c r="F167" s="560"/>
      <c r="G167" s="560"/>
      <c r="H167" s="560"/>
      <c r="I167" s="560"/>
      <c r="J167" s="560"/>
      <c r="K167" s="560"/>
      <c r="L167" s="560"/>
      <c r="M167" s="560"/>
      <c r="N167" s="560"/>
      <c r="O167" s="560"/>
      <c r="P167" s="560"/>
      <c r="Q167" s="560"/>
      <c r="R167" s="560"/>
      <c r="S167" s="560"/>
      <c r="T167" s="560"/>
      <c r="U167" s="560"/>
      <c r="V167" s="560"/>
      <c r="W167" s="560"/>
      <c r="X167" s="560"/>
      <c r="Y167" s="560"/>
      <c r="Z167" s="560"/>
      <c r="AA167" s="560"/>
      <c r="AB167" s="560"/>
      <c r="AC167" s="568"/>
      <c r="AD167" s="568"/>
      <c r="AE167" s="560"/>
      <c r="AF167" s="560"/>
      <c r="AG167" s="568"/>
      <c r="AH167" s="560"/>
      <c r="AI167" s="560"/>
      <c r="AJ167" s="568"/>
      <c r="AK167" s="560"/>
      <c r="AL167" s="560"/>
      <c r="AM167" s="560"/>
      <c r="AN167" s="560"/>
      <c r="AO167" s="568"/>
      <c r="AP167" s="560"/>
      <c r="AQ167" s="560"/>
      <c r="AR167" s="560"/>
      <c r="AS167" s="560"/>
      <c r="AT167" s="560"/>
      <c r="AU167" s="560"/>
      <c r="AV167" s="560"/>
      <c r="AW167" s="560"/>
      <c r="AX167" s="560"/>
      <c r="AY167" s="560"/>
      <c r="AZ167" s="560"/>
      <c r="BA167" s="560"/>
      <c r="BB167" s="560"/>
      <c r="BC167" s="560"/>
      <c r="BD167" s="560"/>
      <c r="BE167" s="560"/>
      <c r="BF167" s="560"/>
    </row>
    <row r="168" spans="1:58" x14ac:dyDescent="0.25">
      <c r="A168" s="560"/>
      <c r="B168" s="560"/>
      <c r="C168" s="560"/>
      <c r="D168" s="560"/>
      <c r="E168" s="560"/>
      <c r="F168" s="560"/>
      <c r="G168" s="560"/>
      <c r="H168" s="560"/>
      <c r="I168" s="560"/>
      <c r="J168" s="560"/>
      <c r="K168" s="560"/>
      <c r="L168" s="560"/>
      <c r="M168" s="560"/>
      <c r="N168" s="560"/>
      <c r="O168" s="560"/>
      <c r="P168" s="560"/>
      <c r="Q168" s="560"/>
      <c r="R168" s="560"/>
      <c r="S168" s="560"/>
      <c r="T168" s="560"/>
      <c r="U168" s="560"/>
      <c r="V168" s="560"/>
      <c r="W168" s="560"/>
      <c r="X168" s="560"/>
      <c r="Y168" s="560"/>
      <c r="Z168" s="560"/>
      <c r="AA168" s="560"/>
      <c r="AB168" s="560"/>
      <c r="AC168" s="568"/>
      <c r="AD168" s="568"/>
      <c r="AE168" s="560"/>
      <c r="AF168" s="560"/>
      <c r="AG168" s="568"/>
      <c r="AH168" s="560"/>
      <c r="AI168" s="560"/>
      <c r="AJ168" s="568"/>
      <c r="AK168" s="560"/>
      <c r="AL168" s="560"/>
      <c r="AM168" s="560"/>
      <c r="AN168" s="560"/>
      <c r="AO168" s="568"/>
      <c r="AP168" s="560"/>
      <c r="AQ168" s="560"/>
      <c r="AR168" s="560"/>
      <c r="AS168" s="560"/>
      <c r="AT168" s="560"/>
      <c r="AU168" s="560"/>
      <c r="AV168" s="560"/>
      <c r="AW168" s="560"/>
      <c r="AX168" s="560"/>
      <c r="AY168" s="560"/>
      <c r="AZ168" s="560"/>
      <c r="BA168" s="560"/>
      <c r="BB168" s="560"/>
      <c r="BC168" s="560"/>
      <c r="BD168" s="560"/>
      <c r="BE168" s="560"/>
      <c r="BF168" s="560"/>
    </row>
    <row r="169" spans="1:58" x14ac:dyDescent="0.25">
      <c r="A169" s="618">
        <v>0</v>
      </c>
      <c r="B169" s="560"/>
      <c r="C169" s="560"/>
      <c r="D169" s="560"/>
      <c r="E169" s="560"/>
      <c r="F169" s="560"/>
      <c r="G169" s="560"/>
      <c r="H169" s="560"/>
      <c r="I169" s="560"/>
      <c r="J169" s="560"/>
      <c r="K169" s="560"/>
      <c r="L169" s="560"/>
      <c r="M169" s="560"/>
      <c r="N169" s="560"/>
      <c r="O169" s="560"/>
      <c r="P169" s="560"/>
      <c r="Q169" s="560"/>
      <c r="R169" s="560"/>
      <c r="S169" s="560"/>
      <c r="T169" s="560"/>
      <c r="U169" s="560"/>
      <c r="V169" s="560"/>
      <c r="W169" s="560"/>
      <c r="X169" s="560"/>
      <c r="Y169" s="560"/>
      <c r="Z169" s="560"/>
      <c r="AA169" s="560"/>
      <c r="AB169" s="560"/>
      <c r="AC169" s="568"/>
      <c r="AD169" s="568"/>
      <c r="AE169" s="560"/>
      <c r="AF169" s="560"/>
      <c r="AG169" s="568"/>
      <c r="AH169" s="560"/>
      <c r="AI169" s="560"/>
      <c r="AJ169" s="568"/>
      <c r="AK169" s="560"/>
      <c r="AL169" s="560"/>
      <c r="AM169" s="560"/>
      <c r="AN169" s="560"/>
      <c r="AO169" s="568"/>
      <c r="AP169" s="560"/>
      <c r="AQ169" s="560"/>
      <c r="AR169" s="560"/>
      <c r="AS169" s="560"/>
      <c r="AT169" s="560"/>
      <c r="AU169" s="560"/>
      <c r="AV169" s="560"/>
      <c r="AW169" s="560"/>
      <c r="AX169" s="560"/>
      <c r="AY169" s="560"/>
      <c r="AZ169" s="560"/>
      <c r="BA169" s="560"/>
      <c r="BB169" s="560"/>
      <c r="BC169" s="560"/>
      <c r="BD169" s="560"/>
      <c r="BE169" s="560"/>
      <c r="BF169" s="560"/>
    </row>
    <row r="170" spans="1:58" x14ac:dyDescent="0.25">
      <c r="A170" s="560"/>
      <c r="B170" s="560"/>
      <c r="C170" s="560"/>
      <c r="D170" s="560"/>
      <c r="E170" s="560"/>
      <c r="F170" s="560"/>
      <c r="G170" s="560"/>
      <c r="H170" s="560"/>
      <c r="I170" s="560"/>
      <c r="J170" s="560"/>
      <c r="K170" s="560"/>
      <c r="L170" s="560"/>
      <c r="M170" s="560"/>
      <c r="N170" s="560"/>
      <c r="O170" s="560"/>
      <c r="P170" s="560"/>
      <c r="Q170" s="560"/>
      <c r="R170" s="560"/>
      <c r="S170" s="560"/>
      <c r="T170" s="560"/>
      <c r="U170" s="560"/>
      <c r="V170" s="560"/>
      <c r="W170" s="560"/>
      <c r="X170" s="560"/>
      <c r="Y170" s="560"/>
      <c r="Z170" s="560"/>
      <c r="AA170" s="560"/>
      <c r="AB170" s="560"/>
      <c r="AC170" s="568"/>
      <c r="AD170" s="568"/>
      <c r="AE170" s="560"/>
      <c r="AF170" s="560"/>
      <c r="AG170" s="568"/>
      <c r="AH170" s="560"/>
      <c r="AI170" s="560"/>
      <c r="AJ170" s="568"/>
      <c r="AK170" s="560"/>
      <c r="AL170" s="560"/>
      <c r="AM170" s="560"/>
      <c r="AN170" s="560"/>
      <c r="AO170" s="568"/>
      <c r="AP170" s="560"/>
      <c r="AQ170" s="560"/>
      <c r="AR170" s="560"/>
      <c r="AS170" s="560"/>
      <c r="AT170" s="560"/>
      <c r="AU170" s="560"/>
      <c r="AV170" s="560"/>
      <c r="AW170" s="560"/>
      <c r="AX170" s="560"/>
      <c r="AY170" s="560"/>
      <c r="AZ170" s="560"/>
      <c r="BA170" s="560"/>
      <c r="BB170" s="560"/>
      <c r="BC170" s="560"/>
      <c r="BD170" s="560"/>
      <c r="BE170" s="560"/>
      <c r="BF170" s="560">
        <v>0</v>
      </c>
    </row>
    <row r="171" spans="1:58" x14ac:dyDescent="0.25">
      <c r="A171" s="560"/>
      <c r="B171" s="560"/>
      <c r="C171" s="560"/>
      <c r="D171" s="560"/>
      <c r="E171" s="560"/>
      <c r="F171" s="560"/>
      <c r="G171" s="560"/>
      <c r="H171" s="560"/>
      <c r="I171" s="560"/>
      <c r="J171" s="560"/>
      <c r="K171" s="560"/>
      <c r="L171" s="560"/>
      <c r="M171" s="560"/>
      <c r="N171" s="560"/>
      <c r="O171" s="560"/>
      <c r="P171" s="560"/>
      <c r="Q171" s="560"/>
      <c r="R171" s="560"/>
      <c r="S171" s="560"/>
      <c r="T171" s="560"/>
      <c r="U171" s="560"/>
      <c r="V171" s="560"/>
      <c r="W171" s="560"/>
      <c r="X171" s="560"/>
      <c r="Y171" s="560"/>
      <c r="Z171" s="560"/>
      <c r="AA171" s="560"/>
      <c r="AB171" s="560"/>
      <c r="AC171" s="568"/>
      <c r="AD171" s="568"/>
      <c r="AE171" s="560"/>
      <c r="AF171" s="560"/>
      <c r="AG171" s="568"/>
      <c r="AH171" s="560"/>
      <c r="AI171" s="560"/>
      <c r="AJ171" s="568"/>
      <c r="AK171" s="560"/>
      <c r="AL171" s="560"/>
      <c r="AM171" s="560"/>
      <c r="AN171" s="560"/>
      <c r="AO171" s="568"/>
      <c r="AP171" s="560"/>
      <c r="AQ171" s="560"/>
      <c r="AR171" s="560"/>
      <c r="AS171" s="560"/>
      <c r="AT171" s="560"/>
      <c r="AU171" s="560"/>
      <c r="AV171" s="560"/>
      <c r="AW171" s="560"/>
      <c r="AX171" s="560"/>
      <c r="AY171" s="560"/>
      <c r="AZ171" s="560"/>
      <c r="BA171" s="560"/>
      <c r="BB171" s="560"/>
      <c r="BC171" s="560"/>
      <c r="BD171" s="560"/>
      <c r="BE171" s="560"/>
      <c r="BF171" s="560"/>
    </row>
    <row r="172" spans="1:58" x14ac:dyDescent="0.25">
      <c r="A172" s="560"/>
      <c r="B172" s="560"/>
      <c r="C172" s="560"/>
      <c r="D172" s="560"/>
      <c r="E172" s="560"/>
      <c r="F172" s="560"/>
      <c r="G172" s="560"/>
      <c r="H172" s="560"/>
      <c r="I172" s="560"/>
      <c r="J172" s="560"/>
      <c r="K172" s="560"/>
      <c r="L172" s="560"/>
      <c r="M172" s="560"/>
      <c r="N172" s="560"/>
      <c r="O172" s="560"/>
      <c r="P172" s="560"/>
      <c r="Q172" s="560"/>
      <c r="R172" s="560"/>
      <c r="S172" s="560"/>
      <c r="T172" s="560"/>
      <c r="U172" s="560"/>
      <c r="V172" s="560"/>
      <c r="W172" s="560"/>
      <c r="X172" s="560"/>
      <c r="Y172" s="560"/>
      <c r="Z172" s="560"/>
      <c r="AA172" s="560"/>
      <c r="AB172" s="560"/>
      <c r="AC172" s="568"/>
      <c r="AD172" s="568"/>
      <c r="AE172" s="560"/>
      <c r="AF172" s="560"/>
      <c r="AG172" s="568"/>
      <c r="AH172" s="560"/>
      <c r="AI172" s="560"/>
      <c r="AJ172" s="568"/>
      <c r="AK172" s="560"/>
      <c r="AL172" s="560"/>
      <c r="AM172" s="560"/>
      <c r="AN172" s="560"/>
      <c r="AO172" s="568"/>
      <c r="AP172" s="560"/>
      <c r="AQ172" s="560"/>
      <c r="AR172" s="560"/>
      <c r="AS172" s="560"/>
      <c r="AT172" s="560"/>
      <c r="AU172" s="560"/>
      <c r="AV172" s="560"/>
      <c r="AW172" s="560"/>
      <c r="AX172" s="560"/>
      <c r="AY172" s="560"/>
      <c r="AZ172" s="560"/>
      <c r="BA172" s="560"/>
      <c r="BB172" s="560"/>
      <c r="BC172" s="560"/>
      <c r="BD172" s="560"/>
      <c r="BE172" s="560"/>
      <c r="BF172" s="560"/>
    </row>
    <row r="173" spans="1:58" x14ac:dyDescent="0.25">
      <c r="A173" s="560"/>
      <c r="B173" s="560"/>
      <c r="C173" s="560"/>
      <c r="D173" s="560"/>
      <c r="E173" s="560"/>
      <c r="F173" s="560"/>
      <c r="G173" s="560"/>
      <c r="H173" s="560"/>
      <c r="I173" s="560"/>
      <c r="J173" s="560"/>
      <c r="K173" s="560"/>
      <c r="L173" s="560"/>
      <c r="M173" s="560"/>
      <c r="N173" s="560"/>
      <c r="O173" s="560"/>
      <c r="P173" s="560"/>
      <c r="Q173" s="560"/>
      <c r="R173" s="560"/>
      <c r="S173" s="560"/>
      <c r="T173" s="560"/>
      <c r="U173" s="560"/>
      <c r="V173" s="560"/>
      <c r="W173" s="560"/>
      <c r="X173" s="560"/>
      <c r="Y173" s="560"/>
      <c r="Z173" s="560"/>
      <c r="AA173" s="560"/>
      <c r="AB173" s="560"/>
      <c r="AC173" s="568"/>
      <c r="AD173" s="568"/>
      <c r="AE173" s="560"/>
      <c r="AF173" s="560"/>
      <c r="AG173" s="568"/>
      <c r="AH173" s="560"/>
      <c r="AI173" s="560"/>
      <c r="AJ173" s="568"/>
      <c r="AK173" s="560"/>
      <c r="AL173" s="560"/>
      <c r="AM173" s="560"/>
      <c r="AN173" s="560"/>
      <c r="AO173" s="568"/>
      <c r="AP173" s="560"/>
      <c r="AQ173" s="560"/>
      <c r="AR173" s="560"/>
      <c r="AS173" s="560"/>
      <c r="AT173" s="560"/>
      <c r="AU173" s="560"/>
      <c r="AV173" s="560"/>
      <c r="AW173" s="560"/>
      <c r="AX173" s="560"/>
      <c r="AY173" s="560"/>
      <c r="AZ173" s="560"/>
      <c r="BA173" s="560"/>
      <c r="BB173" s="560"/>
      <c r="BC173" s="560"/>
      <c r="BD173" s="560"/>
      <c r="BE173" s="560"/>
      <c r="BF173" s="560"/>
    </row>
    <row r="174" spans="1:58" x14ac:dyDescent="0.25">
      <c r="A174" s="560"/>
      <c r="B174" s="560"/>
      <c r="C174" s="560"/>
      <c r="D174" s="560"/>
      <c r="E174" s="560"/>
      <c r="F174" s="560"/>
      <c r="G174" s="560"/>
      <c r="H174" s="560"/>
      <c r="I174" s="560"/>
      <c r="J174" s="560"/>
      <c r="K174" s="560"/>
      <c r="L174" s="560"/>
      <c r="M174" s="560"/>
      <c r="N174" s="560"/>
      <c r="O174" s="560"/>
      <c r="P174" s="560"/>
      <c r="Q174" s="560"/>
      <c r="R174" s="560"/>
      <c r="S174" s="560"/>
      <c r="T174" s="560"/>
      <c r="U174" s="560"/>
      <c r="V174" s="560"/>
      <c r="W174" s="560"/>
      <c r="X174" s="560"/>
      <c r="Y174" s="560"/>
      <c r="Z174" s="560"/>
      <c r="AA174" s="560"/>
      <c r="AB174" s="560"/>
      <c r="AC174" s="568"/>
      <c r="AD174" s="568"/>
      <c r="AE174" s="560"/>
      <c r="AF174" s="560"/>
      <c r="AG174" s="568"/>
      <c r="AH174" s="560"/>
      <c r="AI174" s="560"/>
      <c r="AJ174" s="568"/>
      <c r="AK174" s="560"/>
      <c r="AL174" s="560"/>
      <c r="AM174" s="560"/>
      <c r="AN174" s="560"/>
      <c r="AO174" s="568"/>
      <c r="AP174" s="560"/>
      <c r="AQ174" s="560"/>
      <c r="AR174" s="560"/>
      <c r="AS174" s="560"/>
      <c r="AT174" s="560"/>
      <c r="AU174" s="560"/>
      <c r="AV174" s="560"/>
      <c r="AW174" s="560"/>
      <c r="AX174" s="560"/>
      <c r="AY174" s="560"/>
      <c r="AZ174" s="560"/>
      <c r="BA174" s="560"/>
      <c r="BB174" s="560"/>
      <c r="BC174" s="560"/>
      <c r="BD174" s="560"/>
      <c r="BE174" s="560"/>
      <c r="BF174" s="560"/>
    </row>
    <row r="175" spans="1:58" x14ac:dyDescent="0.25">
      <c r="A175" s="560"/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  <c r="AA175" s="560"/>
      <c r="AB175" s="560"/>
      <c r="AC175" s="568"/>
      <c r="AD175" s="559"/>
      <c r="AE175" s="560"/>
      <c r="AF175" s="560"/>
      <c r="AG175" s="559"/>
      <c r="AH175" s="576"/>
      <c r="AI175" s="560"/>
      <c r="AJ175" s="559"/>
      <c r="AK175" s="560"/>
      <c r="AL175" s="560"/>
      <c r="AM175" s="559"/>
      <c r="AN175" s="560"/>
      <c r="AO175" s="559"/>
      <c r="AP175" s="576"/>
      <c r="AQ175" s="576"/>
      <c r="AR175" s="559"/>
      <c r="AS175" s="559"/>
      <c r="AT175" s="559"/>
      <c r="AU175" s="559"/>
      <c r="AV175" s="559"/>
      <c r="AW175" s="559"/>
      <c r="AX175" s="559"/>
      <c r="AY175" s="559"/>
      <c r="AZ175" s="559"/>
      <c r="BA175" s="559"/>
      <c r="BB175" s="559"/>
      <c r="BC175" s="559"/>
      <c r="BD175" s="559"/>
      <c r="BE175" s="559"/>
      <c r="BF175" s="559"/>
    </row>
    <row r="176" spans="1:58" x14ac:dyDescent="0.25">
      <c r="A176" s="560"/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  <c r="AA176" s="560"/>
      <c r="AB176" s="560"/>
      <c r="AC176" s="568"/>
      <c r="AD176" s="559"/>
      <c r="AE176" s="560"/>
      <c r="AF176" s="560"/>
      <c r="AG176" s="559"/>
      <c r="AH176" s="576"/>
      <c r="AI176" s="560"/>
      <c r="AJ176" s="559"/>
      <c r="AK176" s="560"/>
      <c r="AL176" s="560"/>
      <c r="AM176" s="559"/>
      <c r="AN176" s="560"/>
      <c r="AO176" s="559"/>
      <c r="AP176" s="576"/>
      <c r="AQ176" s="576"/>
      <c r="AR176" s="559"/>
      <c r="AS176" s="559"/>
      <c r="AT176" s="559"/>
      <c r="AU176" s="559"/>
      <c r="AV176" s="559"/>
      <c r="AW176" s="559"/>
      <c r="AX176" s="559"/>
      <c r="AY176" s="559"/>
      <c r="AZ176" s="559"/>
      <c r="BA176" s="559"/>
      <c r="BB176" s="559"/>
      <c r="BC176" s="559"/>
      <c r="BD176" s="559"/>
      <c r="BE176" s="559"/>
      <c r="BF176" s="559"/>
    </row>
    <row r="177" spans="1:41" x14ac:dyDescent="0.25">
      <c r="A177" s="560"/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  <c r="AA177" s="560"/>
      <c r="AB177" s="560"/>
      <c r="AC177" s="568"/>
      <c r="AD177" s="568"/>
      <c r="AE177" s="560"/>
      <c r="AF177" s="560"/>
      <c r="AG177" s="568"/>
      <c r="AH177" s="576"/>
      <c r="AI177" s="560"/>
      <c r="AJ177" s="568"/>
      <c r="AK177" s="560"/>
      <c r="AL177" s="560"/>
      <c r="AM177" s="560"/>
      <c r="AN177" s="560"/>
      <c r="AO177" s="568"/>
    </row>
    <row r="178" spans="1:41" x14ac:dyDescent="0.25">
      <c r="A178" s="560"/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  <c r="AA178" s="560"/>
      <c r="AB178" s="560"/>
      <c r="AC178" s="568"/>
      <c r="AD178" s="568"/>
      <c r="AE178" s="560"/>
      <c r="AF178" s="560"/>
      <c r="AG178" s="568"/>
      <c r="AH178" s="576"/>
      <c r="AI178" s="560"/>
      <c r="AJ178" s="568"/>
      <c r="AK178" s="560"/>
      <c r="AL178" s="560"/>
      <c r="AM178" s="560"/>
      <c r="AN178" s="560"/>
      <c r="AO178" s="568"/>
    </row>
    <row r="179" spans="1:41" x14ac:dyDescent="0.25">
      <c r="A179" s="560"/>
      <c r="B179" s="560"/>
      <c r="C179" s="560"/>
      <c r="D179" s="560"/>
      <c r="E179" s="560"/>
      <c r="F179" s="560"/>
      <c r="G179" s="560"/>
      <c r="H179" s="560"/>
      <c r="I179" s="560"/>
      <c r="J179" s="560"/>
      <c r="K179" s="560"/>
      <c r="L179" s="560"/>
      <c r="M179" s="560"/>
      <c r="N179" s="560"/>
      <c r="O179" s="560"/>
      <c r="P179" s="560"/>
      <c r="Q179" s="560"/>
      <c r="R179" s="560"/>
      <c r="S179" s="560"/>
      <c r="T179" s="560"/>
      <c r="U179" s="560"/>
      <c r="V179" s="560"/>
      <c r="W179" s="560"/>
      <c r="X179" s="560"/>
      <c r="Y179" s="560"/>
      <c r="Z179" s="560"/>
      <c r="AA179" s="560"/>
      <c r="AB179" s="560"/>
      <c r="AC179" s="568"/>
      <c r="AD179" s="568"/>
      <c r="AE179" s="560"/>
      <c r="AF179" s="560"/>
      <c r="AG179" s="568"/>
      <c r="AH179" s="576"/>
      <c r="AI179" s="560"/>
      <c r="AJ179" s="568"/>
      <c r="AK179" s="560"/>
      <c r="AL179" s="560"/>
      <c r="AM179" s="560"/>
      <c r="AN179" s="560"/>
      <c r="AO179" s="568"/>
    </row>
    <row r="180" spans="1:41" x14ac:dyDescent="0.25">
      <c r="A180" s="560"/>
      <c r="B180" s="560"/>
      <c r="C180" s="560"/>
      <c r="D180" s="560"/>
      <c r="E180" s="560"/>
      <c r="F180" s="560"/>
      <c r="G180" s="560"/>
      <c r="H180" s="560"/>
      <c r="I180" s="560"/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560"/>
      <c r="U180" s="560"/>
      <c r="V180" s="560"/>
      <c r="W180" s="560"/>
      <c r="X180" s="560"/>
      <c r="Y180" s="560"/>
      <c r="Z180" s="560"/>
      <c r="AA180" s="560"/>
      <c r="AB180" s="560"/>
      <c r="AC180" s="568"/>
      <c r="AD180" s="568"/>
      <c r="AE180" s="560"/>
      <c r="AF180" s="560"/>
      <c r="AG180" s="568"/>
      <c r="AH180" s="576"/>
      <c r="AI180" s="560"/>
      <c r="AJ180" s="568"/>
      <c r="AK180" s="560"/>
      <c r="AL180" s="560"/>
      <c r="AM180" s="560"/>
      <c r="AN180" s="560"/>
      <c r="AO180" s="568"/>
    </row>
    <row r="181" spans="1:41" x14ac:dyDescent="0.25">
      <c r="A181" s="560"/>
      <c r="B181" s="560"/>
      <c r="C181" s="560"/>
      <c r="D181" s="560"/>
      <c r="E181" s="560"/>
      <c r="F181" s="560"/>
      <c r="G181" s="560"/>
      <c r="H181" s="560"/>
      <c r="I181" s="560"/>
      <c r="J181" s="560"/>
      <c r="K181" s="560"/>
      <c r="L181" s="560"/>
      <c r="M181" s="560"/>
      <c r="N181" s="560"/>
      <c r="O181" s="560"/>
      <c r="P181" s="560"/>
      <c r="Q181" s="560"/>
      <c r="R181" s="560"/>
      <c r="S181" s="560"/>
      <c r="T181" s="560"/>
      <c r="U181" s="560"/>
      <c r="V181" s="560"/>
      <c r="W181" s="560"/>
      <c r="X181" s="560"/>
      <c r="Y181" s="560"/>
      <c r="Z181" s="560"/>
      <c r="AA181" s="560"/>
      <c r="AB181" s="560"/>
      <c r="AC181" s="568"/>
      <c r="AD181" s="568"/>
      <c r="AE181" s="560"/>
      <c r="AF181" s="560"/>
      <c r="AG181" s="568"/>
      <c r="AH181" s="576"/>
      <c r="AI181" s="560"/>
      <c r="AJ181" s="568"/>
      <c r="AK181" s="560"/>
      <c r="AL181" s="560"/>
      <c r="AM181" s="560"/>
      <c r="AN181" s="560"/>
      <c r="AO181" s="568"/>
    </row>
    <row r="182" spans="1:41" x14ac:dyDescent="0.25">
      <c r="A182" s="560"/>
      <c r="B182" s="560"/>
      <c r="C182" s="560"/>
      <c r="D182" s="560"/>
      <c r="E182" s="560"/>
      <c r="F182" s="560"/>
      <c r="G182" s="560"/>
      <c r="H182" s="560"/>
      <c r="I182" s="560"/>
      <c r="J182" s="560"/>
      <c r="K182" s="560"/>
      <c r="L182" s="560"/>
      <c r="M182" s="560"/>
      <c r="N182" s="560"/>
      <c r="O182" s="560"/>
      <c r="P182" s="560"/>
      <c r="Q182" s="560"/>
      <c r="R182" s="560"/>
      <c r="S182" s="560"/>
      <c r="T182" s="560"/>
      <c r="U182" s="560"/>
      <c r="V182" s="560"/>
      <c r="W182" s="560"/>
      <c r="X182" s="560"/>
      <c r="Y182" s="560"/>
      <c r="Z182" s="560"/>
      <c r="AA182" s="560"/>
      <c r="AB182" s="560"/>
      <c r="AC182" s="568"/>
      <c r="AD182" s="568"/>
      <c r="AE182" s="560"/>
      <c r="AF182" s="560"/>
      <c r="AG182" s="568"/>
      <c r="AH182" s="576"/>
      <c r="AI182" s="560"/>
      <c r="AJ182" s="568"/>
      <c r="AK182" s="560"/>
      <c r="AL182" s="560"/>
      <c r="AM182" s="560"/>
      <c r="AN182" s="560"/>
      <c r="AO182" s="568"/>
    </row>
    <row r="183" spans="1:41" x14ac:dyDescent="0.25">
      <c r="A183" s="560"/>
      <c r="B183" s="560"/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0"/>
      <c r="P183" s="560"/>
      <c r="Q183" s="560"/>
      <c r="R183" s="560"/>
      <c r="S183" s="560"/>
      <c r="T183" s="560"/>
      <c r="U183" s="560"/>
      <c r="V183" s="560"/>
      <c r="W183" s="560"/>
      <c r="X183" s="560"/>
      <c r="Y183" s="560"/>
      <c r="Z183" s="560"/>
      <c r="AA183" s="560"/>
      <c r="AB183" s="560"/>
      <c r="AC183" s="568"/>
      <c r="AD183" s="568"/>
      <c r="AE183" s="560"/>
      <c r="AF183" s="560"/>
      <c r="AG183" s="568"/>
      <c r="AH183" s="576"/>
      <c r="AI183" s="560"/>
      <c r="AJ183" s="568"/>
      <c r="AK183" s="560"/>
      <c r="AL183" s="560"/>
      <c r="AM183" s="560"/>
      <c r="AN183" s="560"/>
      <c r="AO183" s="568"/>
    </row>
    <row r="184" spans="1:41" x14ac:dyDescent="0.25">
      <c r="A184" s="560"/>
      <c r="B184" s="560"/>
      <c r="C184" s="560"/>
      <c r="D184" s="560"/>
      <c r="E184" s="560"/>
      <c r="F184" s="560"/>
      <c r="G184" s="560"/>
      <c r="H184" s="560"/>
      <c r="I184" s="560"/>
      <c r="J184" s="560"/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0"/>
      <c r="Y184" s="560"/>
      <c r="Z184" s="560"/>
      <c r="AA184" s="560"/>
      <c r="AB184" s="560"/>
      <c r="AC184" s="568"/>
      <c r="AD184" s="568"/>
      <c r="AE184" s="560"/>
      <c r="AF184" s="560"/>
      <c r="AG184" s="568"/>
      <c r="AH184" s="576"/>
      <c r="AI184" s="560"/>
      <c r="AJ184" s="568"/>
      <c r="AK184" s="560"/>
      <c r="AL184" s="560"/>
      <c r="AM184" s="560"/>
      <c r="AN184" s="560"/>
      <c r="AO184" s="568"/>
    </row>
    <row r="185" spans="1:41" x14ac:dyDescent="0.25">
      <c r="A185" s="560"/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  <c r="P185" s="560"/>
      <c r="Q185" s="560"/>
      <c r="R185" s="560"/>
      <c r="S185" s="560"/>
      <c r="T185" s="560"/>
      <c r="U185" s="560"/>
      <c r="V185" s="560"/>
      <c r="W185" s="560"/>
      <c r="X185" s="560"/>
      <c r="Y185" s="560"/>
      <c r="Z185" s="560"/>
      <c r="AA185" s="560"/>
      <c r="AB185" s="560"/>
      <c r="AC185" s="568"/>
      <c r="AD185" s="568"/>
      <c r="AE185" s="560"/>
      <c r="AF185" s="560"/>
      <c r="AG185" s="568"/>
      <c r="AH185" s="576"/>
      <c r="AI185" s="560"/>
      <c r="AJ185" s="568"/>
      <c r="AK185" s="560"/>
      <c r="AL185" s="560"/>
      <c r="AM185" s="560"/>
      <c r="AN185" s="560"/>
      <c r="AO185" s="568"/>
    </row>
    <row r="186" spans="1:41" x14ac:dyDescent="0.25">
      <c r="A186" s="560"/>
      <c r="B186" s="560"/>
      <c r="C186" s="560"/>
      <c r="D186" s="560"/>
      <c r="E186" s="560"/>
      <c r="F186" s="560"/>
      <c r="G186" s="560"/>
      <c r="H186" s="560"/>
      <c r="I186" s="560"/>
      <c r="J186" s="560"/>
      <c r="K186" s="560"/>
      <c r="L186" s="560"/>
      <c r="M186" s="560"/>
      <c r="N186" s="560"/>
      <c r="O186" s="560"/>
      <c r="P186" s="560"/>
      <c r="Q186" s="560"/>
      <c r="R186" s="560"/>
      <c r="S186" s="560"/>
      <c r="T186" s="560"/>
      <c r="U186" s="560"/>
      <c r="V186" s="560"/>
      <c r="W186" s="560"/>
      <c r="X186" s="560"/>
      <c r="Y186" s="560"/>
      <c r="Z186" s="560"/>
      <c r="AA186" s="560"/>
      <c r="AB186" s="560"/>
      <c r="AC186" s="568"/>
      <c r="AD186" s="568"/>
      <c r="AE186" s="560"/>
      <c r="AF186" s="560"/>
      <c r="AG186" s="568"/>
      <c r="AH186" s="576"/>
      <c r="AI186" s="560"/>
      <c r="AJ186" s="568"/>
      <c r="AK186" s="560"/>
      <c r="AL186" s="560"/>
      <c r="AM186" s="560"/>
      <c r="AN186" s="560"/>
      <c r="AO186" s="568"/>
    </row>
    <row r="187" spans="1:41" x14ac:dyDescent="0.25">
      <c r="A187" s="560"/>
      <c r="B187" s="560"/>
      <c r="C187" s="560"/>
      <c r="D187" s="560"/>
      <c r="E187" s="560"/>
      <c r="F187" s="560"/>
      <c r="G187" s="560"/>
      <c r="H187" s="560"/>
      <c r="I187" s="560"/>
      <c r="J187" s="560"/>
      <c r="K187" s="560"/>
      <c r="L187" s="560"/>
      <c r="M187" s="560"/>
      <c r="N187" s="560"/>
      <c r="O187" s="560"/>
      <c r="P187" s="560"/>
      <c r="Q187" s="560"/>
      <c r="R187" s="560"/>
      <c r="S187" s="560"/>
      <c r="T187" s="560"/>
      <c r="U187" s="560"/>
      <c r="V187" s="560"/>
      <c r="W187" s="560"/>
      <c r="X187" s="560"/>
      <c r="Y187" s="560"/>
      <c r="Z187" s="560"/>
      <c r="AA187" s="560"/>
      <c r="AB187" s="560"/>
      <c r="AC187" s="568"/>
      <c r="AD187" s="568"/>
      <c r="AE187" s="560"/>
      <c r="AF187" s="560"/>
      <c r="AG187" s="568"/>
      <c r="AH187" s="576"/>
      <c r="AI187" s="560"/>
      <c r="AJ187" s="568"/>
      <c r="AK187" s="560"/>
      <c r="AL187" s="560"/>
      <c r="AM187" s="560"/>
      <c r="AN187" s="560"/>
      <c r="AO187" s="568"/>
    </row>
    <row r="188" spans="1:41" x14ac:dyDescent="0.25">
      <c r="A188" s="560"/>
      <c r="B188" s="560"/>
      <c r="C188" s="560"/>
      <c r="D188" s="560"/>
      <c r="E188" s="560"/>
      <c r="F188" s="560"/>
      <c r="G188" s="560"/>
      <c r="H188" s="560"/>
      <c r="I188" s="560"/>
      <c r="J188" s="560"/>
      <c r="K188" s="560"/>
      <c r="L188" s="560"/>
      <c r="M188" s="560"/>
      <c r="N188" s="560"/>
      <c r="O188" s="560"/>
      <c r="P188" s="560"/>
      <c r="Q188" s="560"/>
      <c r="R188" s="560"/>
      <c r="S188" s="560"/>
      <c r="T188" s="560"/>
      <c r="U188" s="560"/>
      <c r="V188" s="560"/>
      <c r="W188" s="560"/>
      <c r="X188" s="560"/>
      <c r="Y188" s="560"/>
      <c r="Z188" s="560"/>
      <c r="AA188" s="560"/>
      <c r="AB188" s="560"/>
      <c r="AC188" s="568"/>
      <c r="AD188" s="568"/>
      <c r="AE188" s="560"/>
      <c r="AF188" s="560"/>
      <c r="AG188" s="568"/>
      <c r="AH188" s="576"/>
      <c r="AI188" s="560"/>
      <c r="AJ188" s="568"/>
      <c r="AK188" s="560"/>
      <c r="AL188" s="560"/>
      <c r="AM188" s="560"/>
      <c r="AN188" s="560"/>
      <c r="AO188" s="568"/>
    </row>
    <row r="189" spans="1:41" x14ac:dyDescent="0.25">
      <c r="A189" s="560"/>
      <c r="B189" s="560"/>
      <c r="C189" s="560"/>
      <c r="D189" s="560"/>
      <c r="E189" s="560"/>
      <c r="F189" s="560"/>
      <c r="G189" s="560"/>
      <c r="H189" s="560"/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0"/>
      <c r="Z189" s="560"/>
      <c r="AA189" s="560"/>
      <c r="AB189" s="560"/>
      <c r="AC189" s="568"/>
      <c r="AD189" s="568"/>
      <c r="AE189" s="560"/>
      <c r="AF189" s="560"/>
      <c r="AG189" s="568"/>
      <c r="AH189" s="576"/>
      <c r="AI189" s="560"/>
      <c r="AJ189" s="568"/>
      <c r="AK189" s="560"/>
      <c r="AL189" s="560"/>
      <c r="AM189" s="560"/>
      <c r="AN189" s="560"/>
      <c r="AO189" s="568"/>
    </row>
    <row r="190" spans="1:41" x14ac:dyDescent="0.25">
      <c r="A190" s="560"/>
      <c r="B190" s="560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0"/>
      <c r="P190" s="560"/>
      <c r="Q190" s="560"/>
      <c r="R190" s="560"/>
      <c r="S190" s="560"/>
      <c r="T190" s="560"/>
      <c r="U190" s="560"/>
      <c r="V190" s="560"/>
      <c r="W190" s="560"/>
      <c r="X190" s="560"/>
      <c r="Y190" s="560"/>
      <c r="Z190" s="560"/>
      <c r="AA190" s="560"/>
      <c r="AB190" s="560"/>
      <c r="AC190" s="568"/>
      <c r="AD190" s="568"/>
      <c r="AE190" s="560"/>
      <c r="AF190" s="560"/>
      <c r="AG190" s="568"/>
      <c r="AH190" s="576"/>
      <c r="AI190" s="560"/>
      <c r="AJ190" s="568"/>
      <c r="AK190" s="560"/>
      <c r="AL190" s="560"/>
      <c r="AM190" s="560"/>
      <c r="AN190" s="560"/>
      <c r="AO190" s="568"/>
    </row>
    <row r="191" spans="1:41" x14ac:dyDescent="0.25">
      <c r="A191" s="560"/>
      <c r="B191" s="560"/>
      <c r="C191" s="560"/>
      <c r="D191" s="560"/>
      <c r="E191" s="560"/>
      <c r="F191" s="560"/>
      <c r="G191" s="560"/>
      <c r="H191" s="560"/>
      <c r="I191" s="560"/>
      <c r="J191" s="560"/>
      <c r="K191" s="560"/>
      <c r="L191" s="560"/>
      <c r="M191" s="560"/>
      <c r="N191" s="560"/>
      <c r="O191" s="560"/>
      <c r="P191" s="560"/>
      <c r="Q191" s="560"/>
      <c r="R191" s="560"/>
      <c r="S191" s="560"/>
      <c r="T191" s="560"/>
      <c r="U191" s="560"/>
      <c r="V191" s="560"/>
      <c r="W191" s="560"/>
      <c r="X191" s="560"/>
      <c r="Y191" s="560"/>
      <c r="Z191" s="560"/>
      <c r="AA191" s="560"/>
      <c r="AB191" s="560"/>
      <c r="AC191" s="568"/>
      <c r="AD191" s="568"/>
      <c r="AE191" s="560"/>
      <c r="AF191" s="560"/>
      <c r="AG191" s="568"/>
      <c r="AH191" s="576"/>
      <c r="AI191" s="560"/>
      <c r="AJ191" s="568"/>
      <c r="AK191" s="560"/>
      <c r="AL191" s="560"/>
      <c r="AM191" s="560"/>
      <c r="AN191" s="560"/>
      <c r="AO191" s="568"/>
    </row>
    <row r="192" spans="1:41" x14ac:dyDescent="0.25">
      <c r="A192" s="560"/>
      <c r="B192" s="560"/>
      <c r="C192" s="560"/>
      <c r="D192" s="560"/>
      <c r="E192" s="560"/>
      <c r="F192" s="560"/>
      <c r="G192" s="560"/>
      <c r="H192" s="560"/>
      <c r="I192" s="560"/>
      <c r="J192" s="560"/>
      <c r="K192" s="560"/>
      <c r="L192" s="560"/>
      <c r="M192" s="560"/>
      <c r="N192" s="560"/>
      <c r="O192" s="560"/>
      <c r="P192" s="560"/>
      <c r="Q192" s="560"/>
      <c r="R192" s="560"/>
      <c r="S192" s="560"/>
      <c r="T192" s="560"/>
      <c r="U192" s="560"/>
      <c r="V192" s="560"/>
      <c r="W192" s="560"/>
      <c r="X192" s="560"/>
      <c r="Y192" s="560"/>
      <c r="Z192" s="560"/>
      <c r="AA192" s="560"/>
      <c r="AB192" s="560"/>
      <c r="AC192" s="568"/>
      <c r="AD192" s="568"/>
      <c r="AE192" s="560"/>
      <c r="AF192" s="560"/>
      <c r="AG192" s="568"/>
      <c r="AH192" s="576"/>
      <c r="AI192" s="560"/>
      <c r="AJ192" s="568"/>
      <c r="AK192" s="560"/>
      <c r="AL192" s="560"/>
      <c r="AM192" s="560"/>
      <c r="AN192" s="560"/>
      <c r="AO192" s="568"/>
    </row>
    <row r="193" spans="1:80" x14ac:dyDescent="0.25">
      <c r="A193" s="560"/>
      <c r="B193" s="560"/>
      <c r="C193" s="560"/>
      <c r="D193" s="560"/>
      <c r="E193" s="560"/>
      <c r="F193" s="560"/>
      <c r="G193" s="560"/>
      <c r="H193" s="560"/>
      <c r="I193" s="560"/>
      <c r="J193" s="560"/>
      <c r="K193" s="560"/>
      <c r="L193" s="560"/>
      <c r="M193" s="560"/>
      <c r="N193" s="560"/>
      <c r="O193" s="560"/>
      <c r="P193" s="560"/>
      <c r="Q193" s="560"/>
      <c r="R193" s="560"/>
      <c r="S193" s="560"/>
      <c r="T193" s="560"/>
      <c r="U193" s="560"/>
      <c r="V193" s="560"/>
      <c r="W193" s="560"/>
      <c r="X193" s="560"/>
      <c r="Y193" s="560"/>
      <c r="Z193" s="560"/>
      <c r="AA193" s="560"/>
      <c r="AB193" s="560"/>
      <c r="AC193" s="568"/>
      <c r="AD193" s="568"/>
      <c r="AE193" s="560"/>
      <c r="AF193" s="560"/>
      <c r="AG193" s="568"/>
      <c r="AH193" s="576"/>
      <c r="AI193" s="560"/>
      <c r="AJ193" s="568"/>
      <c r="AK193" s="560"/>
      <c r="AL193" s="560"/>
      <c r="AM193" s="560"/>
      <c r="AN193" s="560"/>
      <c r="AO193" s="568"/>
      <c r="AP193" s="576"/>
      <c r="AQ193" s="576"/>
      <c r="AR193" s="576"/>
      <c r="AS193" s="576"/>
      <c r="AT193" s="576"/>
      <c r="AU193" s="576"/>
      <c r="AV193" s="576"/>
      <c r="AW193" s="576"/>
      <c r="AX193" s="576"/>
      <c r="AY193" s="576"/>
      <c r="AZ193" s="576"/>
      <c r="BA193" s="576"/>
      <c r="BB193" s="576"/>
      <c r="BC193" s="576"/>
      <c r="BD193" s="576"/>
      <c r="BE193" s="576"/>
      <c r="BF193" s="576"/>
      <c r="BG193" s="576"/>
      <c r="BH193" s="576"/>
      <c r="BI193" s="576"/>
      <c r="BJ193" s="576"/>
      <c r="BK193" s="576"/>
      <c r="BL193" s="576"/>
      <c r="BM193" s="576"/>
      <c r="BN193" s="576"/>
      <c r="BO193" s="576"/>
      <c r="BP193" s="576"/>
      <c r="BQ193" s="576"/>
      <c r="BR193" s="576"/>
      <c r="BS193" s="576"/>
      <c r="BT193" s="576"/>
      <c r="BU193" s="576"/>
      <c r="BV193" s="576"/>
      <c r="BW193" s="576"/>
      <c r="BX193" s="576"/>
      <c r="BY193" s="576"/>
      <c r="BZ193" s="576"/>
      <c r="CA193" s="576"/>
      <c r="CB193" s="576"/>
    </row>
    <row r="194" spans="1:80" x14ac:dyDescent="0.25">
      <c r="A194" s="560"/>
      <c r="B194" s="560"/>
      <c r="C194" s="560"/>
      <c r="D194" s="560"/>
      <c r="E194" s="560"/>
      <c r="F194" s="560"/>
      <c r="G194" s="560"/>
      <c r="H194" s="560"/>
      <c r="I194" s="560"/>
      <c r="J194" s="560"/>
      <c r="K194" s="560"/>
      <c r="L194" s="560"/>
      <c r="M194" s="560"/>
      <c r="N194" s="560"/>
      <c r="O194" s="560"/>
      <c r="P194" s="560"/>
      <c r="Q194" s="560"/>
      <c r="R194" s="560"/>
      <c r="S194" s="560"/>
      <c r="T194" s="560"/>
      <c r="U194" s="560"/>
      <c r="V194" s="560"/>
      <c r="W194" s="560"/>
      <c r="X194" s="560"/>
      <c r="Y194" s="560"/>
      <c r="Z194" s="560"/>
      <c r="AA194" s="560"/>
      <c r="AB194" s="560"/>
      <c r="AC194" s="568"/>
      <c r="AD194" s="568"/>
      <c r="AE194" s="560"/>
      <c r="AF194" s="560"/>
      <c r="AG194" s="568"/>
      <c r="AH194" s="576"/>
      <c r="AI194" s="560"/>
      <c r="AJ194" s="568"/>
      <c r="AK194" s="560"/>
      <c r="AL194" s="560"/>
      <c r="AM194" s="560"/>
      <c r="AN194" s="560"/>
      <c r="AO194" s="568"/>
      <c r="AP194" s="576"/>
      <c r="AQ194" s="576"/>
      <c r="AR194" s="576"/>
      <c r="AS194" s="576"/>
      <c r="AT194" s="576"/>
      <c r="AU194" s="576"/>
      <c r="AV194" s="576"/>
      <c r="AW194" s="576"/>
      <c r="AX194" s="576"/>
      <c r="AY194" s="576"/>
      <c r="AZ194" s="576"/>
      <c r="BA194" s="576"/>
      <c r="BB194" s="576"/>
      <c r="BC194" s="576"/>
      <c r="BD194" s="576"/>
      <c r="BE194" s="576"/>
      <c r="BF194" s="576"/>
      <c r="BG194" s="576"/>
      <c r="BH194" s="576"/>
      <c r="BI194" s="576"/>
      <c r="BJ194" s="576"/>
      <c r="BK194" s="576"/>
      <c r="BL194" s="576"/>
      <c r="BM194" s="576"/>
      <c r="BN194" s="576"/>
      <c r="BO194" s="576"/>
      <c r="BP194" s="576"/>
      <c r="BQ194" s="576"/>
      <c r="BR194" s="576"/>
      <c r="BS194" s="576"/>
      <c r="BT194" s="576"/>
      <c r="BU194" s="576"/>
      <c r="BV194" s="576"/>
      <c r="BW194" s="576"/>
      <c r="BX194" s="576"/>
      <c r="BY194" s="576"/>
      <c r="BZ194" s="576"/>
      <c r="CA194" s="576"/>
      <c r="CB194" s="576"/>
    </row>
    <row r="195" spans="1:80" x14ac:dyDescent="0.25">
      <c r="A195" s="560"/>
      <c r="B195" s="560"/>
      <c r="C195" s="560"/>
      <c r="D195" s="560"/>
      <c r="E195" s="560"/>
      <c r="F195" s="560"/>
      <c r="G195" s="560"/>
      <c r="H195" s="560"/>
      <c r="I195" s="560"/>
      <c r="J195" s="560"/>
      <c r="K195" s="560"/>
      <c r="L195" s="560"/>
      <c r="M195" s="560"/>
      <c r="N195" s="560"/>
      <c r="O195" s="560"/>
      <c r="P195" s="560"/>
      <c r="Q195" s="560"/>
      <c r="R195" s="560"/>
      <c r="S195" s="560"/>
      <c r="T195" s="560"/>
      <c r="U195" s="560"/>
      <c r="V195" s="560"/>
      <c r="W195" s="560"/>
      <c r="X195" s="560"/>
      <c r="Y195" s="560"/>
      <c r="Z195" s="560"/>
      <c r="AA195" s="560"/>
      <c r="AB195" s="560"/>
      <c r="AC195" s="568"/>
      <c r="AD195" s="568"/>
      <c r="AE195" s="560"/>
      <c r="AF195" s="560"/>
      <c r="AG195" s="568"/>
      <c r="AH195" s="576"/>
      <c r="AI195" s="560"/>
      <c r="AJ195" s="568"/>
      <c r="AK195" s="560"/>
      <c r="AL195" s="560"/>
      <c r="AM195" s="560"/>
      <c r="AN195" s="560"/>
      <c r="AO195" s="568"/>
      <c r="AP195" s="576"/>
      <c r="AQ195" s="576"/>
      <c r="AR195" s="576"/>
      <c r="AS195" s="576"/>
      <c r="AT195" s="576"/>
      <c r="AU195" s="576"/>
      <c r="AV195" s="576"/>
      <c r="AW195" s="576"/>
      <c r="AX195" s="576"/>
      <c r="AY195" s="576"/>
      <c r="AZ195" s="576"/>
      <c r="BA195" s="576"/>
      <c r="BB195" s="576"/>
      <c r="BC195" s="576"/>
      <c r="BD195" s="576"/>
      <c r="BE195" s="576"/>
      <c r="BF195" s="576"/>
      <c r="BG195" s="576"/>
      <c r="BH195" s="576"/>
      <c r="BI195" s="576"/>
      <c r="BJ195" s="576"/>
      <c r="BK195" s="576"/>
      <c r="BL195" s="576"/>
      <c r="BM195" s="576"/>
      <c r="BN195" s="576"/>
      <c r="BO195" s="576"/>
      <c r="BP195" s="576"/>
      <c r="BQ195" s="576"/>
      <c r="BR195" s="576"/>
      <c r="BS195" s="576"/>
      <c r="BT195" s="576"/>
      <c r="BU195" s="576"/>
      <c r="BV195" s="576"/>
      <c r="BW195" s="576"/>
      <c r="BX195" s="576"/>
      <c r="BY195" s="576"/>
      <c r="BZ195" s="576"/>
      <c r="CA195" s="576"/>
      <c r="CB195" s="576"/>
    </row>
    <row r="196" spans="1:80" x14ac:dyDescent="0.25">
      <c r="A196" s="560"/>
      <c r="B196" s="560"/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0"/>
      <c r="P196" s="560"/>
      <c r="Q196" s="560"/>
      <c r="R196" s="560"/>
      <c r="S196" s="560"/>
      <c r="T196" s="560"/>
      <c r="U196" s="560"/>
      <c r="V196" s="560"/>
      <c r="W196" s="560"/>
      <c r="X196" s="560"/>
      <c r="Y196" s="560"/>
      <c r="Z196" s="560"/>
      <c r="AA196" s="560"/>
      <c r="AB196" s="560"/>
      <c r="AC196" s="568"/>
      <c r="AD196" s="568"/>
      <c r="AE196" s="560"/>
      <c r="AF196" s="560"/>
      <c r="AG196" s="568"/>
      <c r="AH196" s="576"/>
      <c r="AI196" s="560"/>
      <c r="AJ196" s="568"/>
      <c r="AK196" s="560"/>
      <c r="AL196" s="560"/>
      <c r="AM196" s="560"/>
      <c r="AN196" s="560"/>
      <c r="AO196" s="568"/>
      <c r="AP196" s="576"/>
      <c r="AQ196" s="576"/>
      <c r="AR196" s="576"/>
      <c r="AS196" s="576"/>
      <c r="AT196" s="576"/>
      <c r="AU196" s="576"/>
      <c r="AV196" s="576"/>
      <c r="AW196" s="576"/>
      <c r="AX196" s="576"/>
      <c r="AY196" s="576"/>
      <c r="AZ196" s="576"/>
      <c r="BA196" s="576"/>
      <c r="BB196" s="576"/>
      <c r="BC196" s="576"/>
      <c r="BD196" s="576"/>
      <c r="BE196" s="576"/>
      <c r="BF196" s="576"/>
      <c r="BG196" s="576"/>
      <c r="BH196" s="576"/>
      <c r="BI196" s="576"/>
      <c r="BJ196" s="576"/>
      <c r="BK196" s="576"/>
      <c r="BL196" s="576"/>
      <c r="BM196" s="576"/>
      <c r="BN196" s="576"/>
      <c r="BO196" s="576"/>
      <c r="BP196" s="576"/>
      <c r="BQ196" s="576"/>
      <c r="BR196" s="576"/>
      <c r="BS196" s="576"/>
      <c r="BT196" s="576"/>
      <c r="BU196" s="576"/>
      <c r="BV196" s="576"/>
      <c r="BW196" s="576"/>
      <c r="BX196" s="576"/>
      <c r="BY196" s="576"/>
      <c r="BZ196" s="576"/>
      <c r="CA196" s="576"/>
      <c r="CB196" s="576"/>
    </row>
    <row r="197" spans="1:80" x14ac:dyDescent="0.25">
      <c r="A197" s="560"/>
      <c r="B197" s="560"/>
      <c r="C197" s="560"/>
      <c r="D197" s="560"/>
      <c r="E197" s="560"/>
      <c r="F197" s="560"/>
      <c r="G197" s="560"/>
      <c r="H197" s="560"/>
      <c r="I197" s="560"/>
      <c r="J197" s="560"/>
      <c r="K197" s="560"/>
      <c r="L197" s="560"/>
      <c r="M197" s="560"/>
      <c r="N197" s="560"/>
      <c r="O197" s="560"/>
      <c r="P197" s="560"/>
      <c r="Q197" s="560"/>
      <c r="R197" s="560"/>
      <c r="S197" s="560"/>
      <c r="T197" s="560"/>
      <c r="U197" s="560"/>
      <c r="V197" s="560"/>
      <c r="W197" s="560"/>
      <c r="X197" s="560"/>
      <c r="Y197" s="560"/>
      <c r="Z197" s="560"/>
      <c r="AA197" s="560"/>
      <c r="AB197" s="560"/>
      <c r="AC197" s="568"/>
      <c r="AD197" s="568"/>
      <c r="AE197" s="560"/>
      <c r="AF197" s="560"/>
      <c r="AG197" s="568"/>
      <c r="AH197" s="576"/>
      <c r="AI197" s="560"/>
      <c r="AJ197" s="568"/>
      <c r="AK197" s="560"/>
      <c r="AL197" s="560"/>
      <c r="AM197" s="560"/>
      <c r="AN197" s="560"/>
      <c r="AO197" s="568"/>
      <c r="AP197" s="576"/>
      <c r="AQ197" s="576"/>
      <c r="AR197" s="576"/>
      <c r="AS197" s="576"/>
      <c r="AT197" s="576"/>
      <c r="AU197" s="576"/>
      <c r="AV197" s="576"/>
      <c r="AW197" s="576"/>
      <c r="AX197" s="576"/>
      <c r="AY197" s="576"/>
      <c r="AZ197" s="576"/>
      <c r="BA197" s="576"/>
      <c r="BB197" s="576"/>
      <c r="BC197" s="576"/>
      <c r="BD197" s="576"/>
      <c r="BE197" s="576"/>
      <c r="BF197" s="576"/>
      <c r="BG197" s="576"/>
      <c r="BH197" s="576"/>
      <c r="BI197" s="576"/>
      <c r="BJ197" s="576"/>
      <c r="BK197" s="576"/>
      <c r="BL197" s="576"/>
      <c r="BM197" s="576"/>
      <c r="BN197" s="576"/>
      <c r="BO197" s="576"/>
      <c r="BP197" s="576"/>
      <c r="BQ197" s="576"/>
      <c r="BR197" s="576"/>
      <c r="BS197" s="576"/>
      <c r="BT197" s="576"/>
      <c r="BU197" s="576"/>
      <c r="BV197" s="576"/>
      <c r="BW197" s="576"/>
      <c r="BX197" s="576"/>
      <c r="BY197" s="576"/>
      <c r="BZ197" s="576"/>
      <c r="CA197" s="576"/>
      <c r="CB197" s="576"/>
    </row>
    <row r="198" spans="1:80" x14ac:dyDescent="0.25">
      <c r="A198" s="560"/>
      <c r="B198" s="560"/>
      <c r="C198" s="560"/>
      <c r="D198" s="560"/>
      <c r="E198" s="560"/>
      <c r="F198" s="560"/>
      <c r="G198" s="560"/>
      <c r="H198" s="560"/>
      <c r="I198" s="560"/>
      <c r="J198" s="560"/>
      <c r="K198" s="560"/>
      <c r="L198" s="560"/>
      <c r="M198" s="560"/>
      <c r="N198" s="560"/>
      <c r="O198" s="560"/>
      <c r="P198" s="560"/>
      <c r="Q198" s="560"/>
      <c r="R198" s="560"/>
      <c r="S198" s="560"/>
      <c r="T198" s="560"/>
      <c r="U198" s="560"/>
      <c r="V198" s="560"/>
      <c r="W198" s="560"/>
      <c r="X198" s="560"/>
      <c r="Y198" s="560"/>
      <c r="Z198" s="560"/>
      <c r="AA198" s="560"/>
      <c r="AB198" s="560"/>
      <c r="AC198" s="568"/>
      <c r="AD198" s="568"/>
      <c r="AE198" s="560"/>
      <c r="AF198" s="560"/>
      <c r="AG198" s="568"/>
      <c r="AH198" s="576"/>
      <c r="AI198" s="560"/>
      <c r="AJ198" s="568"/>
      <c r="AK198" s="560"/>
      <c r="AL198" s="560"/>
      <c r="AM198" s="560"/>
      <c r="AN198" s="560"/>
      <c r="AO198" s="568"/>
      <c r="AP198" s="576"/>
      <c r="AQ198" s="576"/>
      <c r="AR198" s="576"/>
      <c r="AS198" s="576"/>
      <c r="AT198" s="576"/>
      <c r="AU198" s="576"/>
      <c r="AV198" s="576"/>
      <c r="AW198" s="576"/>
      <c r="AX198" s="576"/>
      <c r="AY198" s="576"/>
      <c r="AZ198" s="576"/>
      <c r="BA198" s="576"/>
      <c r="BB198" s="576"/>
      <c r="BC198" s="576"/>
      <c r="BD198" s="576"/>
      <c r="BE198" s="576"/>
      <c r="BF198" s="576"/>
      <c r="BG198" s="576"/>
      <c r="BH198" s="576"/>
      <c r="BI198" s="576"/>
      <c r="BJ198" s="576"/>
      <c r="BK198" s="576"/>
      <c r="BL198" s="576"/>
      <c r="BM198" s="576"/>
      <c r="BN198" s="576"/>
      <c r="BO198" s="576"/>
      <c r="BP198" s="576"/>
      <c r="BQ198" s="576"/>
      <c r="BR198" s="576"/>
      <c r="BS198" s="576"/>
      <c r="BT198" s="576"/>
      <c r="BU198" s="576"/>
      <c r="BV198" s="576"/>
      <c r="BW198" s="576"/>
      <c r="BX198" s="576"/>
      <c r="BY198" s="576"/>
      <c r="BZ198" s="576"/>
      <c r="CA198" s="576"/>
      <c r="CB198" s="576"/>
    </row>
    <row r="199" spans="1:80" x14ac:dyDescent="0.25">
      <c r="A199" s="560"/>
      <c r="B199" s="560"/>
      <c r="C199" s="560"/>
      <c r="D199" s="560"/>
      <c r="E199" s="560"/>
      <c r="F199" s="560"/>
      <c r="G199" s="560"/>
      <c r="H199" s="560"/>
      <c r="I199" s="560"/>
      <c r="J199" s="560"/>
      <c r="K199" s="560"/>
      <c r="L199" s="560"/>
      <c r="M199" s="560"/>
      <c r="N199" s="560"/>
      <c r="O199" s="560"/>
      <c r="P199" s="560"/>
      <c r="Q199" s="560"/>
      <c r="R199" s="560"/>
      <c r="S199" s="560"/>
      <c r="T199" s="560"/>
      <c r="U199" s="560"/>
      <c r="V199" s="560"/>
      <c r="W199" s="560"/>
      <c r="X199" s="560"/>
      <c r="Y199" s="560"/>
      <c r="Z199" s="560"/>
      <c r="AA199" s="560"/>
      <c r="AB199" s="560"/>
      <c r="AC199" s="568"/>
      <c r="AD199" s="568"/>
      <c r="AE199" s="560"/>
      <c r="AF199" s="560"/>
      <c r="AG199" s="568"/>
      <c r="AH199" s="576"/>
      <c r="AI199" s="560"/>
      <c r="AJ199" s="568"/>
      <c r="AK199" s="560"/>
      <c r="AL199" s="560"/>
      <c r="AM199" s="560"/>
      <c r="AN199" s="560"/>
      <c r="AO199" s="568"/>
      <c r="AP199" s="576"/>
      <c r="AQ199" s="576"/>
      <c r="AR199" s="576"/>
      <c r="AS199" s="576"/>
      <c r="AT199" s="576"/>
      <c r="AU199" s="576"/>
      <c r="AV199" s="576"/>
      <c r="AW199" s="576"/>
      <c r="AX199" s="576"/>
      <c r="AY199" s="576"/>
      <c r="AZ199" s="576"/>
      <c r="BA199" s="576"/>
      <c r="BB199" s="576"/>
      <c r="BC199" s="576"/>
      <c r="BD199" s="576"/>
      <c r="BE199" s="576"/>
      <c r="BF199" s="576"/>
      <c r="BG199" s="576"/>
      <c r="BH199" s="576"/>
      <c r="BI199" s="576"/>
      <c r="BJ199" s="576"/>
      <c r="BK199" s="576"/>
      <c r="BL199" s="576"/>
      <c r="BM199" s="576"/>
      <c r="BN199" s="576"/>
      <c r="BO199" s="576"/>
      <c r="BP199" s="576"/>
      <c r="BQ199" s="576"/>
      <c r="BR199" s="576"/>
      <c r="BS199" s="576"/>
      <c r="BT199" s="576"/>
      <c r="BU199" s="576"/>
      <c r="BV199" s="576"/>
      <c r="BW199" s="576"/>
      <c r="BX199" s="576"/>
      <c r="BY199" s="576"/>
      <c r="BZ199" s="576"/>
      <c r="CA199" s="576"/>
      <c r="CB199" s="576"/>
    </row>
    <row r="200" spans="1:80" x14ac:dyDescent="0.25">
      <c r="A200" s="702">
        <v>0</v>
      </c>
      <c r="B200" s="560"/>
      <c r="C200" s="560"/>
      <c r="D200" s="560"/>
      <c r="E200" s="560"/>
      <c r="F200" s="560"/>
      <c r="G200" s="560"/>
      <c r="H200" s="560"/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0"/>
      <c r="AB200" s="560"/>
      <c r="AC200" s="568"/>
      <c r="AD200" s="568"/>
      <c r="AE200" s="560"/>
      <c r="AF200" s="560"/>
      <c r="AG200" s="568"/>
      <c r="AH200" s="576"/>
      <c r="AI200" s="560"/>
      <c r="AJ200" s="568"/>
      <c r="AK200" s="560"/>
      <c r="AL200" s="560"/>
      <c r="AM200" s="560"/>
      <c r="AN200" s="560"/>
      <c r="AO200" s="568"/>
      <c r="AP200" s="576"/>
      <c r="AQ200" s="576"/>
      <c r="AR200" s="576"/>
      <c r="AS200" s="576"/>
      <c r="AT200" s="576"/>
      <c r="AU200" s="576"/>
      <c r="AV200" s="576"/>
      <c r="AW200" s="576"/>
      <c r="AX200" s="576"/>
      <c r="AY200" s="576"/>
      <c r="AZ200" s="576"/>
      <c r="BA200" s="576"/>
      <c r="BB200" s="576"/>
      <c r="BC200" s="576"/>
      <c r="BD200" s="576"/>
      <c r="BE200" s="576"/>
      <c r="BF200" s="576"/>
      <c r="BG200" s="576"/>
      <c r="BH200" s="576"/>
      <c r="BI200" s="576"/>
      <c r="BJ200" s="576"/>
      <c r="BK200" s="576"/>
      <c r="BL200" s="576"/>
      <c r="BM200" s="576"/>
      <c r="BN200" s="576"/>
      <c r="BO200" s="576"/>
      <c r="BP200" s="576"/>
      <c r="BQ200" s="576"/>
      <c r="BR200" s="576"/>
      <c r="BS200" s="576"/>
      <c r="BT200" s="576"/>
      <c r="BU200" s="576"/>
      <c r="BV200" s="576"/>
      <c r="BW200" s="576"/>
      <c r="BX200" s="576"/>
      <c r="BY200" s="576"/>
      <c r="BZ200" s="576"/>
      <c r="CA200" s="576"/>
      <c r="CB200" s="701">
        <v>0</v>
      </c>
    </row>
    <row r="201" spans="1:80" x14ac:dyDescent="0.25">
      <c r="A201" s="560"/>
      <c r="B201" s="560"/>
      <c r="C201" s="560"/>
      <c r="D201" s="560"/>
      <c r="E201" s="560"/>
      <c r="F201" s="560"/>
      <c r="G201" s="560"/>
      <c r="H201" s="560"/>
      <c r="I201" s="560"/>
      <c r="J201" s="560"/>
      <c r="K201" s="560"/>
      <c r="L201" s="560"/>
      <c r="M201" s="560"/>
      <c r="N201" s="560"/>
      <c r="O201" s="560"/>
      <c r="P201" s="560"/>
      <c r="Q201" s="560"/>
      <c r="R201" s="560"/>
      <c r="S201" s="560"/>
      <c r="T201" s="560"/>
      <c r="U201" s="560"/>
      <c r="V201" s="560"/>
      <c r="W201" s="560"/>
      <c r="X201" s="560"/>
      <c r="Y201" s="560"/>
      <c r="Z201" s="560"/>
      <c r="AA201" s="560"/>
      <c r="AB201" s="560"/>
      <c r="AC201" s="568"/>
      <c r="AD201" s="568"/>
      <c r="AE201" s="560"/>
      <c r="AF201" s="560"/>
      <c r="AG201" s="568"/>
      <c r="AH201" s="576"/>
      <c r="AI201" s="560"/>
      <c r="AJ201" s="568"/>
      <c r="AK201" s="560"/>
      <c r="AL201" s="560"/>
      <c r="AM201" s="560"/>
      <c r="AN201" s="560"/>
      <c r="AO201" s="568"/>
      <c r="AP201" s="576"/>
      <c r="AQ201" s="576"/>
      <c r="AR201" s="576"/>
      <c r="AS201" s="576"/>
      <c r="AT201" s="576"/>
      <c r="AU201" s="576"/>
      <c r="AV201" s="576"/>
      <c r="AW201" s="576"/>
      <c r="AX201" s="576"/>
      <c r="AY201" s="576"/>
      <c r="AZ201" s="576"/>
      <c r="BA201" s="576"/>
      <c r="BB201" s="576"/>
      <c r="BC201" s="576"/>
      <c r="BD201" s="576"/>
      <c r="BE201" s="576"/>
      <c r="BF201" s="576"/>
      <c r="BG201" s="576"/>
      <c r="BH201" s="576"/>
      <c r="BI201" s="576"/>
      <c r="BJ201" s="576"/>
      <c r="BK201" s="576"/>
      <c r="BL201" s="576"/>
      <c r="BM201" s="576"/>
      <c r="BN201" s="576"/>
      <c r="BO201" s="576"/>
      <c r="BP201" s="576"/>
      <c r="BQ201" s="576"/>
      <c r="BR201" s="576"/>
      <c r="BS201" s="576"/>
      <c r="BT201" s="576"/>
      <c r="BU201" s="576"/>
      <c r="BV201" s="576"/>
      <c r="BW201" s="576"/>
      <c r="BX201" s="576"/>
      <c r="BY201" s="576"/>
      <c r="BZ201" s="576"/>
      <c r="CA201" s="576"/>
      <c r="CB201" s="576"/>
    </row>
    <row r="202" spans="1:80" x14ac:dyDescent="0.25">
      <c r="A202" s="560"/>
      <c r="B202" s="560"/>
      <c r="C202" s="560"/>
      <c r="D202" s="560"/>
      <c r="E202" s="560"/>
      <c r="F202" s="560"/>
      <c r="G202" s="560"/>
      <c r="H202" s="560"/>
      <c r="I202" s="560"/>
      <c r="J202" s="560"/>
      <c r="K202" s="560"/>
      <c r="L202" s="560"/>
      <c r="M202" s="560"/>
      <c r="N202" s="560"/>
      <c r="O202" s="560"/>
      <c r="P202" s="560"/>
      <c r="Q202" s="560"/>
      <c r="R202" s="560"/>
      <c r="S202" s="560"/>
      <c r="T202" s="560"/>
      <c r="U202" s="560"/>
      <c r="V202" s="560"/>
      <c r="W202" s="560"/>
      <c r="X202" s="560"/>
      <c r="Y202" s="560"/>
      <c r="Z202" s="560"/>
      <c r="AA202" s="560"/>
      <c r="AB202" s="560"/>
      <c r="AC202" s="568"/>
      <c r="AD202" s="568"/>
      <c r="AE202" s="560"/>
      <c r="AF202" s="560"/>
      <c r="AG202" s="568"/>
      <c r="AH202" s="576"/>
      <c r="AI202" s="560"/>
      <c r="AJ202" s="568"/>
      <c r="AK202" s="560"/>
      <c r="AL202" s="560"/>
      <c r="AM202" s="560"/>
      <c r="AN202" s="560"/>
      <c r="AO202" s="568"/>
      <c r="AP202" s="576"/>
      <c r="AQ202" s="576"/>
      <c r="AR202" s="576"/>
      <c r="AS202" s="576"/>
      <c r="AT202" s="576"/>
      <c r="AU202" s="576"/>
      <c r="AV202" s="576"/>
      <c r="AW202" s="576"/>
      <c r="AX202" s="576"/>
      <c r="AY202" s="576"/>
      <c r="AZ202" s="576"/>
      <c r="BA202" s="576"/>
      <c r="BB202" s="576"/>
      <c r="BC202" s="576"/>
      <c r="BD202" s="576"/>
      <c r="BE202" s="576"/>
      <c r="BF202" s="576"/>
      <c r="BG202" s="576"/>
      <c r="BH202" s="576"/>
      <c r="BI202" s="576"/>
      <c r="BJ202" s="576"/>
      <c r="BK202" s="576"/>
      <c r="BL202" s="576"/>
      <c r="BM202" s="576"/>
      <c r="BN202" s="576"/>
      <c r="BO202" s="576"/>
      <c r="BP202" s="576"/>
      <c r="BQ202" s="576"/>
      <c r="BR202" s="576"/>
      <c r="BS202" s="576"/>
      <c r="BT202" s="576"/>
      <c r="BU202" s="576"/>
      <c r="BV202" s="576"/>
      <c r="BW202" s="576"/>
      <c r="BX202" s="576"/>
      <c r="BY202" s="576"/>
      <c r="BZ202" s="576"/>
      <c r="CA202" s="576"/>
      <c r="CB202" s="576"/>
    </row>
    <row r="203" spans="1:80" x14ac:dyDescent="0.25">
      <c r="A203" s="560"/>
      <c r="B203" s="560"/>
      <c r="C203" s="560"/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0"/>
      <c r="Y203" s="560"/>
      <c r="Z203" s="560"/>
      <c r="AA203" s="560"/>
      <c r="AB203" s="560"/>
      <c r="AC203" s="568"/>
      <c r="AD203" s="568"/>
      <c r="AE203" s="560"/>
      <c r="AF203" s="560"/>
      <c r="AG203" s="568"/>
      <c r="AH203" s="576"/>
      <c r="AI203" s="560"/>
      <c r="AJ203" s="568"/>
      <c r="AK203" s="560"/>
      <c r="AL203" s="560"/>
      <c r="AM203" s="560"/>
      <c r="AN203" s="560"/>
      <c r="AO203" s="568"/>
      <c r="AP203" s="576"/>
      <c r="AQ203" s="576"/>
      <c r="AR203" s="576"/>
      <c r="AS203" s="576"/>
      <c r="AT203" s="576"/>
      <c r="AU203" s="576"/>
      <c r="AV203" s="576"/>
      <c r="AW203" s="576"/>
      <c r="AX203" s="576"/>
      <c r="AY203" s="576"/>
      <c r="AZ203" s="576"/>
      <c r="BA203" s="576"/>
      <c r="BB203" s="576"/>
      <c r="BC203" s="576"/>
      <c r="BD203" s="576"/>
      <c r="BE203" s="576"/>
      <c r="BF203" s="576"/>
      <c r="BG203" s="576"/>
      <c r="BH203" s="576"/>
      <c r="BI203" s="576"/>
      <c r="BJ203" s="576"/>
      <c r="BK203" s="576"/>
      <c r="BL203" s="576"/>
      <c r="BM203" s="576"/>
      <c r="BN203" s="576"/>
      <c r="BO203" s="576"/>
      <c r="BP203" s="576"/>
      <c r="BQ203" s="576"/>
      <c r="BR203" s="576"/>
      <c r="BS203" s="576"/>
      <c r="BT203" s="576"/>
      <c r="BU203" s="576"/>
      <c r="BV203" s="576"/>
      <c r="BW203" s="576"/>
      <c r="BX203" s="576"/>
      <c r="BY203" s="576"/>
      <c r="BZ203" s="576"/>
      <c r="CA203" s="576"/>
      <c r="CB203" s="576"/>
    </row>
    <row r="204" spans="1:80" x14ac:dyDescent="0.25">
      <c r="A204" s="560"/>
      <c r="B204" s="560"/>
      <c r="C204" s="560"/>
      <c r="D204" s="560"/>
      <c r="E204" s="560"/>
      <c r="F204" s="560"/>
      <c r="G204" s="560"/>
      <c r="H204" s="560"/>
      <c r="I204" s="560"/>
      <c r="J204" s="560"/>
      <c r="K204" s="560"/>
      <c r="L204" s="560"/>
      <c r="M204" s="560"/>
      <c r="N204" s="560"/>
      <c r="O204" s="560"/>
      <c r="P204" s="560"/>
      <c r="Q204" s="560"/>
      <c r="R204" s="560"/>
      <c r="S204" s="560"/>
      <c r="T204" s="560"/>
      <c r="U204" s="560"/>
      <c r="V204" s="560"/>
      <c r="W204" s="560"/>
      <c r="X204" s="560"/>
      <c r="Y204" s="560"/>
      <c r="Z204" s="560"/>
      <c r="AA204" s="560"/>
      <c r="AB204" s="560"/>
      <c r="AC204" s="568"/>
      <c r="AD204" s="568"/>
      <c r="AE204" s="560"/>
      <c r="AF204" s="560"/>
      <c r="AG204" s="568"/>
      <c r="AH204" s="576"/>
      <c r="AI204" s="560"/>
      <c r="AJ204" s="568"/>
      <c r="AK204" s="560"/>
      <c r="AL204" s="560"/>
      <c r="AM204" s="560"/>
      <c r="AN204" s="560"/>
      <c r="AO204" s="568"/>
      <c r="AP204" s="576"/>
      <c r="AQ204" s="576"/>
      <c r="AR204" s="576"/>
      <c r="AS204" s="576"/>
      <c r="AT204" s="576"/>
      <c r="AU204" s="576"/>
      <c r="AV204" s="576"/>
      <c r="AW204" s="576"/>
      <c r="AX204" s="576"/>
      <c r="AY204" s="576"/>
      <c r="AZ204" s="576"/>
      <c r="BA204" s="576"/>
      <c r="BB204" s="576"/>
      <c r="BC204" s="576"/>
      <c r="BD204" s="576"/>
      <c r="BE204" s="576"/>
      <c r="BF204" s="576"/>
      <c r="BG204" s="576"/>
      <c r="BH204" s="576"/>
      <c r="BI204" s="576"/>
      <c r="BJ204" s="576"/>
      <c r="BK204" s="576"/>
      <c r="BL204" s="576"/>
      <c r="BM204" s="576"/>
      <c r="BN204" s="576"/>
      <c r="BO204" s="576"/>
      <c r="BP204" s="576"/>
      <c r="BQ204" s="576"/>
      <c r="BR204" s="576"/>
      <c r="BS204" s="576"/>
      <c r="BT204" s="576"/>
      <c r="BU204" s="576"/>
      <c r="BV204" s="576"/>
      <c r="BW204" s="576"/>
      <c r="BX204" s="576"/>
      <c r="BY204" s="576"/>
      <c r="BZ204" s="576"/>
      <c r="CA204" s="576"/>
      <c r="CB204" s="576"/>
    </row>
    <row r="205" spans="1:80" x14ac:dyDescent="0.25">
      <c r="A205" s="560"/>
      <c r="B205" s="560"/>
      <c r="C205" s="560"/>
      <c r="D205" s="560"/>
      <c r="E205" s="560"/>
      <c r="F205" s="560"/>
      <c r="G205" s="560"/>
      <c r="H205" s="560"/>
      <c r="I205" s="560"/>
      <c r="J205" s="560"/>
      <c r="K205" s="560"/>
      <c r="L205" s="560"/>
      <c r="M205" s="560"/>
      <c r="N205" s="560"/>
      <c r="O205" s="560"/>
      <c r="P205" s="560"/>
      <c r="Q205" s="560"/>
      <c r="R205" s="560"/>
      <c r="S205" s="560"/>
      <c r="T205" s="560"/>
      <c r="U205" s="560"/>
      <c r="V205" s="560"/>
      <c r="W205" s="560"/>
      <c r="X205" s="560"/>
      <c r="Y205" s="560"/>
      <c r="Z205" s="560"/>
      <c r="AA205" s="560"/>
      <c r="AB205" s="560"/>
      <c r="AC205" s="568"/>
      <c r="AD205" s="568"/>
      <c r="AE205" s="560"/>
      <c r="AF205" s="560"/>
      <c r="AG205" s="568"/>
      <c r="AH205" s="576"/>
      <c r="AI205" s="560"/>
      <c r="AJ205" s="568"/>
      <c r="AK205" s="560"/>
      <c r="AL205" s="560"/>
      <c r="AM205" s="560"/>
      <c r="AN205" s="560"/>
      <c r="AO205" s="568"/>
      <c r="AP205" s="576"/>
      <c r="AQ205" s="576"/>
      <c r="AR205" s="576"/>
      <c r="AS205" s="576"/>
      <c r="AT205" s="576"/>
      <c r="AU205" s="576"/>
      <c r="AV205" s="576"/>
      <c r="AW205" s="576"/>
      <c r="AX205" s="576"/>
      <c r="AY205" s="576"/>
      <c r="AZ205" s="576"/>
      <c r="BA205" s="576"/>
      <c r="BB205" s="576"/>
      <c r="BC205" s="576"/>
      <c r="BD205" s="576"/>
      <c r="BE205" s="576"/>
      <c r="BF205" s="576"/>
      <c r="BG205" s="576"/>
      <c r="BH205" s="576"/>
      <c r="BI205" s="576"/>
      <c r="BJ205" s="576"/>
      <c r="BK205" s="576"/>
      <c r="BL205" s="576"/>
      <c r="BM205" s="576"/>
      <c r="BN205" s="576"/>
      <c r="BO205" s="576"/>
      <c r="BP205" s="576"/>
      <c r="BQ205" s="576"/>
      <c r="BR205" s="576"/>
      <c r="BS205" s="576"/>
      <c r="BT205" s="576"/>
      <c r="BU205" s="576"/>
      <c r="BV205" s="576"/>
      <c r="BW205" s="576"/>
      <c r="BX205" s="576"/>
      <c r="BY205" s="576"/>
      <c r="BZ205" s="576"/>
      <c r="CA205" s="576"/>
      <c r="CB205" s="576"/>
    </row>
    <row r="206" spans="1:80" x14ac:dyDescent="0.25">
      <c r="A206" s="560"/>
      <c r="B206" s="560"/>
      <c r="C206" s="560"/>
      <c r="D206" s="560"/>
      <c r="E206" s="560"/>
      <c r="F206" s="560"/>
      <c r="G206" s="560"/>
      <c r="H206" s="560"/>
      <c r="I206" s="560"/>
      <c r="J206" s="560"/>
      <c r="K206" s="560"/>
      <c r="L206" s="560"/>
      <c r="M206" s="560"/>
      <c r="N206" s="560"/>
      <c r="O206" s="560"/>
      <c r="P206" s="560"/>
      <c r="Q206" s="560"/>
      <c r="R206" s="560"/>
      <c r="S206" s="560"/>
      <c r="T206" s="560"/>
      <c r="U206" s="560"/>
      <c r="V206" s="560"/>
      <c r="W206" s="560"/>
      <c r="X206" s="560"/>
      <c r="Y206" s="560"/>
      <c r="Z206" s="560"/>
      <c r="AA206" s="560"/>
      <c r="AB206" s="560"/>
      <c r="AC206" s="568"/>
      <c r="AD206" s="568"/>
      <c r="AE206" s="560"/>
      <c r="AF206" s="560"/>
      <c r="AG206" s="568"/>
      <c r="AH206" s="576"/>
      <c r="AI206" s="560"/>
      <c r="AJ206" s="568"/>
      <c r="AK206" s="560"/>
      <c r="AL206" s="560"/>
      <c r="AM206" s="560"/>
      <c r="AN206" s="560"/>
      <c r="AO206" s="568"/>
      <c r="AP206" s="576"/>
      <c r="AQ206" s="576"/>
      <c r="AR206" s="576"/>
      <c r="AS206" s="576"/>
      <c r="AT206" s="576"/>
      <c r="AU206" s="576"/>
      <c r="AV206" s="576"/>
      <c r="AW206" s="576"/>
      <c r="AX206" s="576"/>
      <c r="AY206" s="576"/>
      <c r="AZ206" s="576"/>
      <c r="BA206" s="576"/>
      <c r="BB206" s="576"/>
      <c r="BC206" s="576"/>
      <c r="BD206" s="576"/>
      <c r="BE206" s="576"/>
      <c r="BF206" s="576"/>
      <c r="BG206" s="576"/>
      <c r="BH206" s="576"/>
      <c r="BI206" s="576"/>
      <c r="BJ206" s="576"/>
      <c r="BK206" s="576"/>
      <c r="BL206" s="576"/>
      <c r="BM206" s="576"/>
      <c r="BN206" s="576"/>
      <c r="BO206" s="576"/>
      <c r="BP206" s="576"/>
      <c r="BQ206" s="576"/>
      <c r="BR206" s="576"/>
      <c r="BS206" s="576"/>
      <c r="BT206" s="576"/>
      <c r="BU206" s="576"/>
      <c r="BV206" s="576"/>
      <c r="BW206" s="576"/>
      <c r="BX206" s="576"/>
      <c r="BY206" s="576"/>
      <c r="BZ206" s="576"/>
      <c r="CA206" s="576"/>
      <c r="CB206" s="576"/>
    </row>
    <row r="207" spans="1:80" x14ac:dyDescent="0.25">
      <c r="A207" s="560"/>
      <c r="B207" s="560"/>
      <c r="C207" s="560"/>
      <c r="D207" s="560"/>
      <c r="E207" s="560"/>
      <c r="F207" s="560"/>
      <c r="G207" s="560"/>
      <c r="H207" s="560"/>
      <c r="I207" s="560"/>
      <c r="J207" s="560"/>
      <c r="K207" s="560"/>
      <c r="L207" s="560"/>
      <c r="M207" s="560"/>
      <c r="N207" s="560"/>
      <c r="O207" s="560"/>
      <c r="P207" s="560"/>
      <c r="Q207" s="560"/>
      <c r="R207" s="560"/>
      <c r="S207" s="560"/>
      <c r="T207" s="560"/>
      <c r="U207" s="560"/>
      <c r="V207" s="560"/>
      <c r="W207" s="560"/>
      <c r="X207" s="560"/>
      <c r="Y207" s="560"/>
      <c r="Z207" s="560"/>
      <c r="AA207" s="560"/>
      <c r="AB207" s="560"/>
      <c r="AC207" s="568"/>
      <c r="AD207" s="568"/>
      <c r="AE207" s="560"/>
      <c r="AF207" s="560"/>
      <c r="AG207" s="568"/>
      <c r="AH207" s="576"/>
      <c r="AI207" s="560"/>
      <c r="AJ207" s="568"/>
      <c r="AK207" s="560"/>
      <c r="AL207" s="560"/>
      <c r="AM207" s="560"/>
      <c r="AN207" s="560"/>
      <c r="AO207" s="568"/>
      <c r="AP207" s="576"/>
      <c r="AQ207" s="576"/>
      <c r="AR207" s="576"/>
      <c r="AS207" s="576"/>
      <c r="AT207" s="576"/>
      <c r="AU207" s="576"/>
      <c r="AV207" s="576"/>
      <c r="AW207" s="576"/>
      <c r="AX207" s="576"/>
      <c r="AY207" s="576"/>
      <c r="AZ207" s="576"/>
      <c r="BA207" s="576"/>
      <c r="BB207" s="576"/>
      <c r="BC207" s="576"/>
      <c r="BD207" s="576"/>
      <c r="BE207" s="576"/>
      <c r="BF207" s="576"/>
      <c r="BG207" s="576"/>
      <c r="BH207" s="576"/>
      <c r="BI207" s="576"/>
      <c r="BJ207" s="576"/>
      <c r="BK207" s="576"/>
      <c r="BL207" s="576"/>
      <c r="BM207" s="576"/>
      <c r="BN207" s="576"/>
      <c r="BO207" s="576"/>
      <c r="BP207" s="576"/>
      <c r="BQ207" s="576"/>
      <c r="BR207" s="576"/>
      <c r="BS207" s="576"/>
      <c r="BT207" s="576"/>
      <c r="BU207" s="576"/>
      <c r="BV207" s="576"/>
      <c r="BW207" s="576"/>
      <c r="BX207" s="576"/>
      <c r="BY207" s="576"/>
      <c r="BZ207" s="576"/>
      <c r="CA207" s="576"/>
      <c r="CB207" s="576"/>
    </row>
    <row r="208" spans="1:80" x14ac:dyDescent="0.25">
      <c r="A208" s="560"/>
      <c r="B208" s="560"/>
      <c r="C208" s="560"/>
      <c r="D208" s="560"/>
      <c r="E208" s="560"/>
      <c r="F208" s="560"/>
      <c r="G208" s="560"/>
      <c r="H208" s="560"/>
      <c r="I208" s="560"/>
      <c r="J208" s="560"/>
      <c r="K208" s="560"/>
      <c r="L208" s="560"/>
      <c r="M208" s="560"/>
      <c r="N208" s="560"/>
      <c r="O208" s="560"/>
      <c r="P208" s="560"/>
      <c r="Q208" s="560"/>
      <c r="R208" s="560"/>
      <c r="S208" s="560"/>
      <c r="T208" s="560"/>
      <c r="U208" s="560"/>
      <c r="V208" s="560"/>
      <c r="W208" s="560"/>
      <c r="X208" s="560"/>
      <c r="Y208" s="560"/>
      <c r="Z208" s="560"/>
      <c r="AA208" s="560"/>
      <c r="AB208" s="560"/>
      <c r="AC208" s="568"/>
      <c r="AD208" s="568"/>
      <c r="AE208" s="560"/>
      <c r="AF208" s="560"/>
      <c r="AG208" s="568"/>
      <c r="AH208" s="576"/>
      <c r="AI208" s="560"/>
      <c r="AJ208" s="568"/>
      <c r="AK208" s="560"/>
      <c r="AL208" s="560"/>
      <c r="AM208" s="560"/>
      <c r="AN208" s="560"/>
      <c r="AO208" s="568"/>
      <c r="AP208" s="576"/>
      <c r="AQ208" s="576"/>
      <c r="AR208" s="576"/>
      <c r="AS208" s="576"/>
      <c r="AT208" s="576"/>
      <c r="AU208" s="576"/>
      <c r="AV208" s="576"/>
      <c r="AW208" s="576"/>
      <c r="AX208" s="576"/>
      <c r="AY208" s="576"/>
      <c r="AZ208" s="576"/>
      <c r="BA208" s="576"/>
      <c r="BB208" s="576"/>
      <c r="BC208" s="576"/>
      <c r="BD208" s="576"/>
      <c r="BE208" s="576"/>
      <c r="BF208" s="576"/>
      <c r="BG208" s="576"/>
      <c r="BH208" s="576"/>
      <c r="BI208" s="576"/>
      <c r="BJ208" s="576"/>
      <c r="BK208" s="576"/>
      <c r="BL208" s="576"/>
      <c r="BM208" s="576"/>
      <c r="BN208" s="576"/>
      <c r="BO208" s="576"/>
      <c r="BP208" s="576"/>
      <c r="BQ208" s="576"/>
      <c r="BR208" s="576"/>
      <c r="BS208" s="576"/>
      <c r="BT208" s="576"/>
      <c r="BU208" s="576"/>
      <c r="BV208" s="576"/>
      <c r="BW208" s="576"/>
      <c r="BX208" s="576"/>
      <c r="BY208" s="576"/>
      <c r="BZ208" s="576"/>
      <c r="CA208" s="576"/>
      <c r="CB208" s="576"/>
    </row>
    <row r="209" spans="1:41" x14ac:dyDescent="0.25">
      <c r="A209" s="560"/>
      <c r="B209" s="560"/>
      <c r="C209" s="560"/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0"/>
      <c r="U209" s="560"/>
      <c r="V209" s="560"/>
      <c r="W209" s="560"/>
      <c r="X209" s="560"/>
      <c r="Y209" s="560"/>
      <c r="Z209" s="560"/>
      <c r="AA209" s="560"/>
      <c r="AB209" s="560"/>
      <c r="AC209" s="568"/>
      <c r="AD209" s="568"/>
      <c r="AE209" s="560"/>
      <c r="AF209" s="560"/>
      <c r="AG209" s="568"/>
      <c r="AH209" s="576"/>
      <c r="AI209" s="560"/>
      <c r="AJ209" s="568"/>
      <c r="AK209" s="560"/>
      <c r="AL209" s="560"/>
      <c r="AM209" s="560"/>
      <c r="AN209" s="560"/>
      <c r="AO209" s="568"/>
    </row>
    <row r="210" spans="1:41" x14ac:dyDescent="0.25">
      <c r="A210" s="560"/>
      <c r="B210" s="560"/>
      <c r="C210" s="560"/>
      <c r="D210" s="560"/>
      <c r="E210" s="560"/>
      <c r="F210" s="560"/>
      <c r="G210" s="560"/>
      <c r="H210" s="560"/>
      <c r="I210" s="560"/>
      <c r="J210" s="560"/>
      <c r="K210" s="560"/>
      <c r="L210" s="560"/>
      <c r="M210" s="560"/>
      <c r="N210" s="560"/>
      <c r="O210" s="560"/>
      <c r="P210" s="560"/>
      <c r="Q210" s="560"/>
      <c r="R210" s="560"/>
      <c r="S210" s="560"/>
      <c r="T210" s="560"/>
      <c r="U210" s="560"/>
      <c r="V210" s="560"/>
      <c r="W210" s="560"/>
      <c r="X210" s="560"/>
      <c r="Y210" s="560"/>
      <c r="Z210" s="560"/>
      <c r="AA210" s="560"/>
      <c r="AB210" s="560"/>
      <c r="AC210" s="568"/>
      <c r="AD210" s="568"/>
      <c r="AE210" s="560"/>
      <c r="AF210" s="560"/>
      <c r="AG210" s="568"/>
      <c r="AH210" s="576"/>
      <c r="AI210" s="560"/>
      <c r="AJ210" s="568"/>
      <c r="AK210" s="560"/>
      <c r="AL210" s="560"/>
      <c r="AM210" s="560"/>
      <c r="AN210" s="560"/>
      <c r="AO210" s="568"/>
    </row>
    <row r="211" spans="1:41" x14ac:dyDescent="0.25">
      <c r="A211" s="560"/>
      <c r="B211" s="560"/>
      <c r="C211" s="560"/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0"/>
      <c r="P211" s="560"/>
      <c r="Q211" s="560"/>
      <c r="R211" s="560"/>
      <c r="S211" s="560"/>
      <c r="T211" s="560"/>
      <c r="U211" s="560"/>
      <c r="V211" s="560"/>
      <c r="W211" s="560"/>
      <c r="X211" s="560"/>
      <c r="Y211" s="560"/>
      <c r="Z211" s="560"/>
      <c r="AA211" s="560"/>
      <c r="AB211" s="560"/>
      <c r="AC211" s="568"/>
      <c r="AD211" s="568"/>
      <c r="AE211" s="560"/>
      <c r="AF211" s="560"/>
      <c r="AG211" s="568"/>
      <c r="AH211" s="576"/>
      <c r="AI211" s="560"/>
      <c r="AJ211" s="568"/>
      <c r="AK211" s="560"/>
      <c r="AL211" s="560"/>
      <c r="AM211" s="560"/>
      <c r="AN211" s="560"/>
      <c r="AO211" s="568"/>
    </row>
    <row r="212" spans="1:41" x14ac:dyDescent="0.25">
      <c r="A212" s="560"/>
      <c r="B212" s="560"/>
      <c r="C212" s="560"/>
      <c r="D212" s="560"/>
      <c r="E212" s="560"/>
      <c r="F212" s="560"/>
      <c r="G212" s="560"/>
      <c r="H212" s="560"/>
      <c r="I212" s="560"/>
      <c r="J212" s="560"/>
      <c r="K212" s="560"/>
      <c r="L212" s="560"/>
      <c r="M212" s="560"/>
      <c r="N212" s="560"/>
      <c r="O212" s="560"/>
      <c r="P212" s="560"/>
      <c r="Q212" s="560"/>
      <c r="R212" s="560"/>
      <c r="S212" s="560"/>
      <c r="T212" s="560"/>
      <c r="U212" s="560"/>
      <c r="V212" s="560"/>
      <c r="W212" s="560"/>
      <c r="X212" s="560"/>
      <c r="Y212" s="560"/>
      <c r="Z212" s="560"/>
      <c r="AA212" s="560"/>
      <c r="AB212" s="560"/>
      <c r="AC212" s="568"/>
      <c r="AD212" s="568"/>
      <c r="AE212" s="560"/>
      <c r="AF212" s="560"/>
      <c r="AG212" s="568"/>
      <c r="AH212" s="576"/>
      <c r="AI212" s="560"/>
      <c r="AJ212" s="568"/>
      <c r="AK212" s="560"/>
      <c r="AL212" s="560"/>
      <c r="AM212" s="560"/>
      <c r="AN212" s="560"/>
      <c r="AO212" s="568"/>
    </row>
    <row r="213" spans="1:41" x14ac:dyDescent="0.25">
      <c r="A213" s="560"/>
      <c r="B213" s="560"/>
      <c r="C213" s="560"/>
      <c r="D213" s="560"/>
      <c r="E213" s="560"/>
      <c r="F213" s="560"/>
      <c r="G213" s="560"/>
      <c r="H213" s="560"/>
      <c r="I213" s="560"/>
      <c r="J213" s="560"/>
      <c r="K213" s="560"/>
      <c r="L213" s="560"/>
      <c r="M213" s="560"/>
      <c r="N213" s="560"/>
      <c r="O213" s="560"/>
      <c r="P213" s="560"/>
      <c r="Q213" s="560"/>
      <c r="R213" s="560"/>
      <c r="S213" s="560"/>
      <c r="T213" s="560"/>
      <c r="U213" s="560"/>
      <c r="V213" s="560"/>
      <c r="W213" s="560"/>
      <c r="X213" s="560"/>
      <c r="Y213" s="560"/>
      <c r="Z213" s="560"/>
      <c r="AA213" s="560"/>
      <c r="AB213" s="560"/>
      <c r="AC213" s="568"/>
      <c r="AD213" s="568"/>
      <c r="AE213" s="560"/>
      <c r="AF213" s="560"/>
      <c r="AG213" s="568"/>
      <c r="AH213" s="576"/>
      <c r="AI213" s="560"/>
      <c r="AJ213" s="568"/>
      <c r="AK213" s="560"/>
      <c r="AL213" s="560"/>
      <c r="AM213" s="560"/>
      <c r="AN213" s="560"/>
      <c r="AO213" s="568"/>
    </row>
    <row r="214" spans="1:41" x14ac:dyDescent="0.25">
      <c r="A214" s="560"/>
      <c r="B214" s="560"/>
      <c r="C214" s="560"/>
      <c r="D214" s="560"/>
      <c r="E214" s="560"/>
      <c r="F214" s="560"/>
      <c r="G214" s="560"/>
      <c r="H214" s="560"/>
      <c r="I214" s="560"/>
      <c r="J214" s="560"/>
      <c r="K214" s="560"/>
      <c r="L214" s="560"/>
      <c r="M214" s="560"/>
      <c r="N214" s="560"/>
      <c r="O214" s="560"/>
      <c r="P214" s="560"/>
      <c r="Q214" s="560"/>
      <c r="R214" s="560"/>
      <c r="S214" s="560"/>
      <c r="T214" s="560"/>
      <c r="U214" s="560"/>
      <c r="V214" s="560"/>
      <c r="W214" s="560"/>
      <c r="X214" s="560"/>
      <c r="Y214" s="560"/>
      <c r="Z214" s="560"/>
      <c r="AA214" s="560"/>
      <c r="AB214" s="560"/>
      <c r="AC214" s="568"/>
      <c r="AD214" s="568"/>
      <c r="AE214" s="560"/>
      <c r="AF214" s="560"/>
      <c r="AG214" s="568"/>
      <c r="AH214" s="576"/>
      <c r="AI214" s="560"/>
      <c r="AJ214" s="568"/>
      <c r="AK214" s="560"/>
      <c r="AL214" s="560"/>
      <c r="AM214" s="560"/>
      <c r="AN214" s="560"/>
      <c r="AO214" s="568"/>
    </row>
    <row r="215" spans="1:41" x14ac:dyDescent="0.25">
      <c r="A215" s="560"/>
      <c r="B215" s="560"/>
      <c r="C215" s="560"/>
      <c r="D215" s="560"/>
      <c r="E215" s="560"/>
      <c r="F215" s="560"/>
      <c r="G215" s="560"/>
      <c r="H215" s="560"/>
      <c r="I215" s="560"/>
      <c r="J215" s="560"/>
      <c r="K215" s="560"/>
      <c r="L215" s="560"/>
      <c r="M215" s="560"/>
      <c r="N215" s="560"/>
      <c r="O215" s="560"/>
      <c r="P215" s="560"/>
      <c r="Q215" s="560"/>
      <c r="R215" s="560"/>
      <c r="S215" s="560"/>
      <c r="T215" s="560"/>
      <c r="U215" s="560"/>
      <c r="V215" s="560"/>
      <c r="W215" s="560"/>
      <c r="X215" s="560"/>
      <c r="Y215" s="560"/>
      <c r="Z215" s="560"/>
      <c r="AA215" s="560"/>
      <c r="AB215" s="560"/>
      <c r="AC215" s="568"/>
      <c r="AD215" s="568"/>
      <c r="AE215" s="560"/>
      <c r="AF215" s="560"/>
      <c r="AG215" s="568"/>
      <c r="AH215" s="576"/>
      <c r="AI215" s="560"/>
      <c r="AJ215" s="568"/>
      <c r="AK215" s="560"/>
      <c r="AL215" s="560"/>
      <c r="AM215" s="560"/>
      <c r="AN215" s="560"/>
      <c r="AO215" s="568"/>
    </row>
    <row r="216" spans="1:41" x14ac:dyDescent="0.25">
      <c r="A216" s="560"/>
      <c r="B216" s="560"/>
      <c r="C216" s="560"/>
      <c r="D216" s="560"/>
      <c r="E216" s="560"/>
      <c r="F216" s="560"/>
      <c r="G216" s="560"/>
      <c r="H216" s="560"/>
      <c r="I216" s="560"/>
      <c r="J216" s="560"/>
      <c r="K216" s="560"/>
      <c r="L216" s="560"/>
      <c r="M216" s="560"/>
      <c r="N216" s="560"/>
      <c r="O216" s="560"/>
      <c r="P216" s="560"/>
      <c r="Q216" s="560"/>
      <c r="R216" s="560"/>
      <c r="S216" s="560"/>
      <c r="T216" s="560"/>
      <c r="U216" s="560"/>
      <c r="V216" s="560"/>
      <c r="W216" s="560"/>
      <c r="X216" s="560"/>
      <c r="Y216" s="560"/>
      <c r="Z216" s="560"/>
      <c r="AA216" s="560"/>
      <c r="AB216" s="560"/>
      <c r="AC216" s="568"/>
      <c r="AD216" s="568"/>
      <c r="AE216" s="560"/>
      <c r="AF216" s="560"/>
      <c r="AG216" s="568"/>
      <c r="AH216" s="576"/>
      <c r="AI216" s="560"/>
      <c r="AJ216" s="568"/>
      <c r="AK216" s="560"/>
      <c r="AL216" s="560"/>
      <c r="AM216" s="560"/>
      <c r="AN216" s="560"/>
      <c r="AO216" s="568"/>
    </row>
    <row r="217" spans="1:41" x14ac:dyDescent="0.25">
      <c r="A217" s="560"/>
      <c r="B217" s="560"/>
      <c r="C217" s="560"/>
      <c r="D217" s="560"/>
      <c r="E217" s="560"/>
      <c r="F217" s="560"/>
      <c r="G217" s="560"/>
      <c r="H217" s="560"/>
      <c r="I217" s="560"/>
      <c r="J217" s="560"/>
      <c r="K217" s="560"/>
      <c r="L217" s="560"/>
      <c r="M217" s="560"/>
      <c r="N217" s="560"/>
      <c r="O217" s="560"/>
      <c r="P217" s="560"/>
      <c r="Q217" s="560"/>
      <c r="R217" s="560"/>
      <c r="S217" s="560"/>
      <c r="T217" s="560"/>
      <c r="U217" s="560"/>
      <c r="V217" s="560"/>
      <c r="W217" s="560"/>
      <c r="X217" s="560"/>
      <c r="Y217" s="560"/>
      <c r="Z217" s="560"/>
      <c r="AA217" s="560"/>
      <c r="AB217" s="560"/>
      <c r="AC217" s="568"/>
      <c r="AD217" s="568"/>
      <c r="AE217" s="560"/>
      <c r="AF217" s="560"/>
      <c r="AG217" s="568"/>
      <c r="AH217" s="576"/>
      <c r="AI217" s="560"/>
      <c r="AJ217" s="568"/>
      <c r="AK217" s="560"/>
      <c r="AL217" s="560"/>
      <c r="AM217" s="560"/>
      <c r="AN217" s="560"/>
      <c r="AO217" s="568"/>
    </row>
    <row r="218" spans="1:41" x14ac:dyDescent="0.25">
      <c r="A218" s="560"/>
      <c r="B218" s="560"/>
      <c r="C218" s="560"/>
      <c r="D218" s="560"/>
      <c r="E218" s="560"/>
      <c r="F218" s="560"/>
      <c r="G218" s="560"/>
      <c r="H218" s="560"/>
      <c r="I218" s="560"/>
      <c r="J218" s="560"/>
      <c r="K218" s="560"/>
      <c r="L218" s="560"/>
      <c r="M218" s="560"/>
      <c r="N218" s="560"/>
      <c r="O218" s="560"/>
      <c r="P218" s="560"/>
      <c r="Q218" s="560"/>
      <c r="R218" s="560"/>
      <c r="S218" s="560"/>
      <c r="T218" s="560"/>
      <c r="U218" s="560"/>
      <c r="V218" s="560"/>
      <c r="W218" s="560"/>
      <c r="X218" s="560"/>
      <c r="Y218" s="560"/>
      <c r="Z218" s="560"/>
      <c r="AA218" s="560"/>
      <c r="AB218" s="560"/>
      <c r="AC218" s="568"/>
      <c r="AD218" s="568"/>
      <c r="AE218" s="560"/>
      <c r="AF218" s="560"/>
      <c r="AG218" s="568"/>
      <c r="AH218" s="576"/>
      <c r="AI218" s="560"/>
      <c r="AJ218" s="568"/>
      <c r="AK218" s="560"/>
      <c r="AL218" s="560"/>
      <c r="AM218" s="560"/>
      <c r="AN218" s="560"/>
      <c r="AO218" s="568"/>
    </row>
    <row r="219" spans="1:41" x14ac:dyDescent="0.25">
      <c r="A219" s="560"/>
      <c r="B219" s="560"/>
      <c r="C219" s="560"/>
      <c r="D219" s="560"/>
      <c r="E219" s="560"/>
      <c r="F219" s="560"/>
      <c r="G219" s="560"/>
      <c r="H219" s="560"/>
      <c r="I219" s="560"/>
      <c r="J219" s="560"/>
      <c r="K219" s="560"/>
      <c r="L219" s="560"/>
      <c r="M219" s="560"/>
      <c r="N219" s="560"/>
      <c r="O219" s="560"/>
      <c r="P219" s="560"/>
      <c r="Q219" s="560"/>
      <c r="R219" s="560"/>
      <c r="S219" s="560"/>
      <c r="T219" s="560"/>
      <c r="U219" s="560"/>
      <c r="V219" s="560"/>
      <c r="W219" s="560"/>
      <c r="X219" s="560"/>
      <c r="Y219" s="560"/>
      <c r="Z219" s="560"/>
      <c r="AA219" s="560"/>
      <c r="AB219" s="560"/>
      <c r="AC219" s="568"/>
      <c r="AD219" s="568"/>
      <c r="AE219" s="560"/>
      <c r="AF219" s="560"/>
      <c r="AG219" s="568"/>
      <c r="AH219" s="576"/>
      <c r="AI219" s="560"/>
      <c r="AJ219" s="568"/>
      <c r="AK219" s="560"/>
      <c r="AL219" s="560"/>
      <c r="AM219" s="560"/>
      <c r="AN219" s="560"/>
      <c r="AO219" s="568"/>
    </row>
    <row r="220" spans="1:41" x14ac:dyDescent="0.25">
      <c r="A220" s="560"/>
      <c r="B220" s="560"/>
      <c r="C220" s="560"/>
      <c r="D220" s="560"/>
      <c r="E220" s="560"/>
      <c r="F220" s="560"/>
      <c r="G220" s="560"/>
      <c r="H220" s="560"/>
      <c r="I220" s="560"/>
      <c r="J220" s="560"/>
      <c r="K220" s="560"/>
      <c r="L220" s="560"/>
      <c r="M220" s="560"/>
      <c r="N220" s="560"/>
      <c r="O220" s="560"/>
      <c r="P220" s="560"/>
      <c r="Q220" s="560"/>
      <c r="R220" s="560"/>
      <c r="S220" s="560"/>
      <c r="T220" s="560"/>
      <c r="U220" s="560"/>
      <c r="V220" s="560"/>
      <c r="W220" s="560"/>
      <c r="X220" s="560"/>
      <c r="Y220" s="560"/>
      <c r="Z220" s="560"/>
      <c r="AA220" s="560"/>
      <c r="AB220" s="560"/>
      <c r="AC220" s="568"/>
      <c r="AD220" s="568"/>
      <c r="AE220" s="560"/>
      <c r="AF220" s="560"/>
      <c r="AG220" s="568"/>
      <c r="AH220" s="576"/>
      <c r="AI220" s="560"/>
      <c r="AJ220" s="568"/>
      <c r="AK220" s="560"/>
      <c r="AL220" s="560"/>
      <c r="AM220" s="560"/>
      <c r="AN220" s="560"/>
      <c r="AO220" s="568"/>
    </row>
    <row r="221" spans="1:41" x14ac:dyDescent="0.25">
      <c r="A221" s="560"/>
      <c r="B221" s="560"/>
      <c r="C221" s="560"/>
      <c r="D221" s="560"/>
      <c r="E221" s="560"/>
      <c r="F221" s="560"/>
      <c r="G221" s="560"/>
      <c r="H221" s="560"/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0"/>
      <c r="Z221" s="560"/>
      <c r="AA221" s="560"/>
      <c r="AB221" s="560"/>
      <c r="AC221" s="568"/>
      <c r="AD221" s="568"/>
      <c r="AE221" s="560"/>
      <c r="AF221" s="560"/>
      <c r="AG221" s="568"/>
      <c r="AH221" s="576"/>
      <c r="AI221" s="560"/>
      <c r="AJ221" s="568"/>
      <c r="AK221" s="560"/>
      <c r="AL221" s="560"/>
      <c r="AM221" s="560"/>
      <c r="AN221" s="560"/>
      <c r="AO221" s="568"/>
    </row>
    <row r="222" spans="1:41" x14ac:dyDescent="0.25">
      <c r="A222" s="560"/>
      <c r="B222" s="560"/>
      <c r="C222" s="560"/>
      <c r="D222" s="560"/>
      <c r="E222" s="560"/>
      <c r="F222" s="560"/>
      <c r="G222" s="560"/>
      <c r="H222" s="560"/>
      <c r="I222" s="560"/>
      <c r="J222" s="560"/>
      <c r="K222" s="560"/>
      <c r="L222" s="560"/>
      <c r="M222" s="560"/>
      <c r="N222" s="560"/>
      <c r="O222" s="560"/>
      <c r="P222" s="560"/>
      <c r="Q222" s="560"/>
      <c r="R222" s="560"/>
      <c r="S222" s="560"/>
      <c r="T222" s="560"/>
      <c r="U222" s="560"/>
      <c r="V222" s="560"/>
      <c r="W222" s="560"/>
      <c r="X222" s="560"/>
      <c r="Y222" s="560"/>
      <c r="Z222" s="560"/>
      <c r="AA222" s="560"/>
      <c r="AB222" s="560"/>
      <c r="AC222" s="568"/>
      <c r="AD222" s="568"/>
      <c r="AE222" s="560"/>
      <c r="AF222" s="560"/>
      <c r="AG222" s="568"/>
      <c r="AH222" s="576"/>
      <c r="AI222" s="560"/>
      <c r="AJ222" s="568"/>
      <c r="AK222" s="560"/>
      <c r="AL222" s="560"/>
      <c r="AM222" s="560"/>
      <c r="AN222" s="560"/>
      <c r="AO222" s="568"/>
    </row>
    <row r="223" spans="1:41" x14ac:dyDescent="0.25">
      <c r="A223" s="560"/>
      <c r="B223" s="560"/>
      <c r="C223" s="560"/>
      <c r="D223" s="560"/>
      <c r="E223" s="560"/>
      <c r="F223" s="560"/>
      <c r="G223" s="560"/>
      <c r="H223" s="560"/>
      <c r="I223" s="560"/>
      <c r="J223" s="560"/>
      <c r="K223" s="560"/>
      <c r="L223" s="560"/>
      <c r="M223" s="560"/>
      <c r="N223" s="560"/>
      <c r="O223" s="560"/>
      <c r="P223" s="560"/>
      <c r="Q223" s="560"/>
      <c r="R223" s="560"/>
      <c r="S223" s="560"/>
      <c r="T223" s="560"/>
      <c r="U223" s="560"/>
      <c r="V223" s="560"/>
      <c r="W223" s="560"/>
      <c r="X223" s="560"/>
      <c r="Y223" s="560"/>
      <c r="Z223" s="560"/>
      <c r="AA223" s="560"/>
      <c r="AB223" s="560"/>
      <c r="AC223" s="568"/>
      <c r="AD223" s="568"/>
      <c r="AE223" s="560"/>
      <c r="AF223" s="560"/>
      <c r="AG223" s="568"/>
      <c r="AH223" s="576"/>
      <c r="AI223" s="560"/>
      <c r="AJ223" s="568"/>
      <c r="AK223" s="560"/>
      <c r="AL223" s="560"/>
      <c r="AM223" s="560"/>
      <c r="AN223" s="560"/>
      <c r="AO223" s="568"/>
    </row>
    <row r="224" spans="1:41" x14ac:dyDescent="0.25">
      <c r="A224" s="560"/>
      <c r="B224" s="560"/>
      <c r="C224" s="560"/>
      <c r="D224" s="560"/>
      <c r="E224" s="560"/>
      <c r="F224" s="560"/>
      <c r="G224" s="560"/>
      <c r="H224" s="560"/>
      <c r="I224" s="560"/>
      <c r="J224" s="560"/>
      <c r="K224" s="560"/>
      <c r="L224" s="560"/>
      <c r="M224" s="560"/>
      <c r="N224" s="560"/>
      <c r="O224" s="560"/>
      <c r="P224" s="560"/>
      <c r="Q224" s="560"/>
      <c r="R224" s="560"/>
      <c r="S224" s="560"/>
      <c r="T224" s="560"/>
      <c r="U224" s="560"/>
      <c r="V224" s="560"/>
      <c r="W224" s="560"/>
      <c r="X224" s="560"/>
      <c r="Y224" s="560"/>
      <c r="Z224" s="560"/>
      <c r="AA224" s="560"/>
      <c r="AB224" s="560"/>
      <c r="AC224" s="568"/>
      <c r="AD224" s="568"/>
      <c r="AE224" s="560"/>
      <c r="AF224" s="560"/>
      <c r="AG224" s="568"/>
      <c r="AH224" s="576"/>
      <c r="AI224" s="560"/>
      <c r="AJ224" s="568"/>
      <c r="AK224" s="560"/>
      <c r="AL224" s="560"/>
      <c r="AM224" s="560"/>
      <c r="AN224" s="560"/>
      <c r="AO224" s="568"/>
    </row>
    <row r="225" spans="1:41" x14ac:dyDescent="0.25">
      <c r="A225" s="560"/>
      <c r="B225" s="560"/>
      <c r="C225" s="560"/>
      <c r="D225" s="560"/>
      <c r="E225" s="560"/>
      <c r="F225" s="560"/>
      <c r="G225" s="560"/>
      <c r="H225" s="560"/>
      <c r="I225" s="560"/>
      <c r="J225" s="560"/>
      <c r="K225" s="560"/>
      <c r="L225" s="560"/>
      <c r="M225" s="560"/>
      <c r="N225" s="560"/>
      <c r="O225" s="560"/>
      <c r="P225" s="560"/>
      <c r="Q225" s="560"/>
      <c r="R225" s="560"/>
      <c r="S225" s="560"/>
      <c r="T225" s="560"/>
      <c r="U225" s="560"/>
      <c r="V225" s="560"/>
      <c r="W225" s="560"/>
      <c r="X225" s="560"/>
      <c r="Y225" s="560"/>
      <c r="Z225" s="560"/>
      <c r="AA225" s="560"/>
      <c r="AB225" s="560"/>
      <c r="AC225" s="568"/>
      <c r="AD225" s="568"/>
      <c r="AE225" s="560"/>
      <c r="AF225" s="560"/>
      <c r="AG225" s="568"/>
      <c r="AH225" s="576"/>
      <c r="AI225" s="560"/>
      <c r="AJ225" s="568"/>
      <c r="AK225" s="560"/>
      <c r="AL225" s="560"/>
      <c r="AM225" s="560"/>
      <c r="AN225" s="560"/>
      <c r="AO225" s="568"/>
    </row>
    <row r="226" spans="1:41" x14ac:dyDescent="0.25">
      <c r="A226" s="560"/>
      <c r="B226" s="560"/>
      <c r="C226" s="560"/>
      <c r="D226" s="560"/>
      <c r="E226" s="560"/>
      <c r="F226" s="560"/>
      <c r="G226" s="560"/>
      <c r="H226" s="560"/>
      <c r="I226" s="560"/>
      <c r="J226" s="560"/>
      <c r="K226" s="560"/>
      <c r="L226" s="560"/>
      <c r="M226" s="560"/>
      <c r="N226" s="560"/>
      <c r="O226" s="560"/>
      <c r="P226" s="560"/>
      <c r="Q226" s="560"/>
      <c r="R226" s="560"/>
      <c r="S226" s="560"/>
      <c r="T226" s="560"/>
      <c r="U226" s="560"/>
      <c r="V226" s="560"/>
      <c r="W226" s="560"/>
      <c r="X226" s="560"/>
      <c r="Y226" s="560"/>
      <c r="Z226" s="560"/>
      <c r="AA226" s="560"/>
      <c r="AB226" s="560"/>
      <c r="AC226" s="568"/>
      <c r="AD226" s="568"/>
      <c r="AE226" s="560"/>
      <c r="AF226" s="560"/>
      <c r="AG226" s="568"/>
      <c r="AH226" s="576"/>
      <c r="AI226" s="560"/>
      <c r="AJ226" s="568"/>
      <c r="AK226" s="560"/>
      <c r="AL226" s="560"/>
      <c r="AM226" s="560"/>
      <c r="AN226" s="560"/>
      <c r="AO226" s="568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850" t="s">
        <v>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6"/>
      <c r="AD1" s="716"/>
      <c r="AE1" s="717"/>
      <c r="AF1" s="717"/>
      <c r="AG1" s="716"/>
      <c r="AH1" s="717"/>
      <c r="AI1" s="717"/>
      <c r="AJ1" s="716"/>
      <c r="AK1" s="716"/>
      <c r="AL1" s="716"/>
      <c r="AM1" s="716"/>
      <c r="AN1" s="716"/>
      <c r="AO1" s="716"/>
      <c r="AP1" s="717"/>
      <c r="AQ1" s="717"/>
      <c r="AR1" s="717"/>
      <c r="AS1" s="717"/>
      <c r="AT1" s="717"/>
      <c r="AU1" s="717"/>
      <c r="AV1" s="717"/>
      <c r="AW1" s="717"/>
      <c r="AX1" s="717"/>
      <c r="AY1" s="717"/>
      <c r="AZ1" s="717"/>
      <c r="BA1" s="717"/>
      <c r="BB1" s="717"/>
      <c r="BC1" s="717"/>
      <c r="BD1" s="717"/>
      <c r="BE1" s="717"/>
      <c r="BF1" s="717"/>
      <c r="BG1" s="717"/>
      <c r="BH1" s="717"/>
      <c r="BI1" s="717"/>
      <c r="BJ1" s="717"/>
      <c r="BK1" s="717"/>
      <c r="BL1" s="717"/>
      <c r="BM1" s="717"/>
      <c r="BN1" s="717"/>
      <c r="BO1" s="717"/>
      <c r="BP1" s="717"/>
      <c r="BQ1" s="717"/>
      <c r="BR1" s="717"/>
      <c r="BS1" s="717"/>
      <c r="BT1" s="717"/>
      <c r="BU1" s="717"/>
      <c r="BV1" s="717"/>
      <c r="BW1" s="717"/>
      <c r="BX1" s="717"/>
      <c r="BY1" s="717"/>
      <c r="BZ1" s="717"/>
      <c r="CA1" s="717"/>
      <c r="CB1" s="717"/>
      <c r="CC1" s="717"/>
      <c r="CD1" s="717"/>
      <c r="CE1" s="717"/>
      <c r="CF1" s="717"/>
      <c r="CG1" s="717"/>
      <c r="CH1" s="717"/>
      <c r="CI1" s="717"/>
      <c r="CJ1" s="717"/>
      <c r="CK1" s="717"/>
      <c r="CL1" s="717"/>
      <c r="CM1" s="717"/>
      <c r="CN1" s="717"/>
      <c r="CO1" s="717"/>
      <c r="CP1" s="717"/>
      <c r="CQ1" s="717"/>
      <c r="CR1" s="717"/>
      <c r="CS1" s="717"/>
      <c r="CT1" s="717"/>
      <c r="CU1" s="717"/>
      <c r="CV1" s="717"/>
      <c r="CW1" s="717"/>
      <c r="CX1" s="717"/>
      <c r="CY1" s="717"/>
      <c r="CZ1" s="717"/>
      <c r="DA1" s="717"/>
      <c r="DB1" s="717"/>
      <c r="DC1" s="717"/>
      <c r="DD1" s="717"/>
    </row>
    <row r="2" spans="1:108" x14ac:dyDescent="0.25">
      <c r="A2" s="850" t="s">
        <v>147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7"/>
      <c r="M2" s="717"/>
      <c r="N2" s="717"/>
      <c r="O2" s="717"/>
      <c r="P2" s="717"/>
      <c r="Q2" s="717"/>
      <c r="R2" s="717"/>
      <c r="S2" s="717"/>
      <c r="T2" s="717"/>
      <c r="U2" s="717"/>
      <c r="V2" s="717"/>
      <c r="W2" s="717"/>
      <c r="X2" s="717"/>
      <c r="Y2" s="717"/>
      <c r="Z2" s="717"/>
      <c r="AA2" s="717"/>
      <c r="AB2" s="717"/>
      <c r="AC2" s="716"/>
      <c r="AD2" s="716"/>
      <c r="AE2" s="717"/>
      <c r="AF2" s="717"/>
      <c r="AG2" s="716"/>
      <c r="AH2" s="717"/>
      <c r="AI2" s="717"/>
      <c r="AJ2" s="716"/>
      <c r="AK2" s="716"/>
      <c r="AL2" s="716"/>
      <c r="AM2" s="716"/>
      <c r="AN2" s="716"/>
      <c r="AO2" s="716"/>
      <c r="AP2" s="717"/>
      <c r="AQ2" s="717"/>
      <c r="AR2" s="717"/>
      <c r="AS2" s="717"/>
      <c r="AT2" s="717"/>
      <c r="AU2" s="717"/>
      <c r="AV2" s="717"/>
      <c r="AW2" s="717"/>
      <c r="AX2" s="717"/>
      <c r="AY2" s="717"/>
      <c r="AZ2" s="717"/>
      <c r="BA2" s="717"/>
      <c r="BB2" s="717"/>
      <c r="BC2" s="717"/>
      <c r="BD2" s="717"/>
      <c r="BE2" s="717"/>
      <c r="BF2" s="717"/>
      <c r="BG2" s="717"/>
      <c r="BH2" s="717"/>
      <c r="BI2" s="717"/>
      <c r="BJ2" s="717"/>
      <c r="BK2" s="717"/>
      <c r="BL2" s="717"/>
      <c r="BM2" s="717"/>
      <c r="BN2" s="717"/>
      <c r="BO2" s="717"/>
      <c r="BP2" s="717"/>
      <c r="BQ2" s="717"/>
      <c r="BR2" s="717"/>
      <c r="BS2" s="717"/>
      <c r="BT2" s="717"/>
      <c r="BU2" s="717"/>
      <c r="BV2" s="717"/>
      <c r="BW2" s="717"/>
      <c r="BX2" s="717"/>
      <c r="BY2" s="717"/>
      <c r="BZ2" s="717"/>
      <c r="CA2" s="717"/>
      <c r="CB2" s="717"/>
      <c r="CC2" s="717"/>
      <c r="CD2" s="717"/>
      <c r="CE2" s="717"/>
      <c r="CF2" s="717"/>
      <c r="CG2" s="717"/>
      <c r="CH2" s="717"/>
      <c r="CI2" s="717"/>
      <c r="CJ2" s="717"/>
      <c r="CK2" s="717"/>
      <c r="CL2" s="717"/>
      <c r="CM2" s="717"/>
      <c r="CN2" s="717"/>
      <c r="CO2" s="717"/>
      <c r="CP2" s="717"/>
      <c r="CQ2" s="717"/>
      <c r="CR2" s="717"/>
      <c r="CS2" s="717"/>
      <c r="CT2" s="717"/>
      <c r="CU2" s="717"/>
      <c r="CV2" s="717"/>
      <c r="CW2" s="717"/>
      <c r="CX2" s="717"/>
      <c r="CY2" s="717"/>
      <c r="CZ2" s="717"/>
      <c r="DA2" s="717"/>
      <c r="DB2" s="717"/>
      <c r="DC2" s="717"/>
      <c r="DD2" s="717"/>
    </row>
    <row r="3" spans="1:108" x14ac:dyDescent="0.25">
      <c r="A3" s="850" t="s">
        <v>148</v>
      </c>
      <c r="B3" s="716"/>
      <c r="C3" s="716"/>
      <c r="D3" s="718"/>
      <c r="E3" s="716"/>
      <c r="F3" s="716"/>
      <c r="G3" s="716"/>
      <c r="H3" s="716"/>
      <c r="I3" s="716"/>
      <c r="J3" s="716"/>
      <c r="K3" s="716"/>
      <c r="L3" s="717"/>
      <c r="M3" s="717"/>
      <c r="N3" s="717"/>
      <c r="O3" s="717"/>
      <c r="P3" s="717"/>
      <c r="Q3" s="717"/>
      <c r="R3" s="717"/>
      <c r="S3" s="717"/>
      <c r="T3" s="717"/>
      <c r="U3" s="717"/>
      <c r="V3" s="717"/>
      <c r="W3" s="717"/>
      <c r="X3" s="717"/>
      <c r="Y3" s="717"/>
      <c r="Z3" s="717"/>
      <c r="AA3" s="717"/>
      <c r="AB3" s="717"/>
      <c r="AC3" s="716"/>
      <c r="AD3" s="716"/>
      <c r="AE3" s="717"/>
      <c r="AF3" s="717"/>
      <c r="AG3" s="716"/>
      <c r="AH3" s="717"/>
      <c r="AI3" s="717"/>
      <c r="AJ3" s="716"/>
      <c r="AK3" s="716"/>
      <c r="AL3" s="716"/>
      <c r="AM3" s="716"/>
      <c r="AN3" s="716"/>
      <c r="AO3" s="716"/>
      <c r="AP3" s="717"/>
      <c r="AQ3" s="717"/>
      <c r="AR3" s="717"/>
      <c r="AS3" s="717"/>
      <c r="AT3" s="717"/>
      <c r="AU3" s="717"/>
      <c r="AV3" s="717"/>
      <c r="AW3" s="717"/>
      <c r="AX3" s="717"/>
      <c r="AY3" s="717"/>
      <c r="AZ3" s="717"/>
      <c r="BA3" s="717"/>
      <c r="BB3" s="717"/>
      <c r="BC3" s="717"/>
      <c r="BD3" s="717"/>
      <c r="BE3" s="717"/>
      <c r="BF3" s="717"/>
      <c r="BG3" s="717"/>
      <c r="BH3" s="717"/>
      <c r="BI3" s="717"/>
      <c r="BJ3" s="717"/>
      <c r="BK3" s="717"/>
      <c r="BL3" s="717"/>
      <c r="BM3" s="717"/>
      <c r="BN3" s="717"/>
      <c r="BO3" s="717"/>
      <c r="BP3" s="717"/>
      <c r="BQ3" s="717"/>
      <c r="BR3" s="717"/>
      <c r="BS3" s="717"/>
      <c r="BT3" s="717"/>
      <c r="BU3" s="717"/>
      <c r="BV3" s="717"/>
      <c r="BW3" s="717"/>
      <c r="BX3" s="717"/>
      <c r="BY3" s="717"/>
      <c r="BZ3" s="717"/>
      <c r="CA3" s="717"/>
      <c r="CB3" s="717"/>
      <c r="CC3" s="717"/>
      <c r="CD3" s="717"/>
      <c r="CE3" s="717"/>
      <c r="CF3" s="717"/>
      <c r="CG3" s="717"/>
      <c r="CH3" s="717"/>
      <c r="CI3" s="717"/>
      <c r="CJ3" s="717"/>
      <c r="CK3" s="717"/>
      <c r="CL3" s="717"/>
      <c r="CM3" s="717"/>
      <c r="CN3" s="717"/>
      <c r="CO3" s="717"/>
      <c r="CP3" s="717"/>
      <c r="CQ3" s="717"/>
      <c r="CR3" s="717"/>
      <c r="CS3" s="717"/>
      <c r="CT3" s="717"/>
      <c r="CU3" s="717"/>
      <c r="CV3" s="717"/>
      <c r="CW3" s="717"/>
      <c r="CX3" s="717"/>
      <c r="CY3" s="717"/>
      <c r="CZ3" s="717"/>
      <c r="DA3" s="717"/>
      <c r="DB3" s="717"/>
      <c r="DC3" s="717"/>
      <c r="DD3" s="717"/>
    </row>
    <row r="4" spans="1:108" x14ac:dyDescent="0.25">
      <c r="A4" s="850" t="s">
        <v>149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6"/>
      <c r="AD4" s="716"/>
      <c r="AE4" s="717"/>
      <c r="AF4" s="717"/>
      <c r="AG4" s="716"/>
      <c r="AH4" s="717"/>
      <c r="AI4" s="717"/>
      <c r="AJ4" s="716"/>
      <c r="AK4" s="716"/>
      <c r="AL4" s="716"/>
      <c r="AM4" s="716"/>
      <c r="AN4" s="716"/>
      <c r="AO4" s="716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7"/>
      <c r="BJ4" s="717"/>
      <c r="BK4" s="717"/>
      <c r="BL4" s="717"/>
      <c r="BM4" s="717"/>
      <c r="BN4" s="717"/>
      <c r="BO4" s="717"/>
      <c r="BP4" s="717"/>
      <c r="BQ4" s="717"/>
      <c r="BR4" s="717"/>
      <c r="BS4" s="717"/>
      <c r="BT4" s="717"/>
      <c r="BU4" s="717"/>
      <c r="BV4" s="717"/>
      <c r="BW4" s="717"/>
      <c r="BX4" s="717"/>
      <c r="BY4" s="717"/>
      <c r="BZ4" s="717"/>
      <c r="CA4" s="717"/>
      <c r="CB4" s="717"/>
      <c r="CC4" s="717"/>
      <c r="CD4" s="717"/>
      <c r="CE4" s="717"/>
      <c r="CF4" s="717"/>
      <c r="CG4" s="717"/>
      <c r="CH4" s="717"/>
      <c r="CI4" s="717"/>
      <c r="CJ4" s="717"/>
      <c r="CK4" s="717"/>
      <c r="CL4" s="717"/>
      <c r="CM4" s="717"/>
      <c r="CN4" s="717"/>
      <c r="CO4" s="717"/>
      <c r="CP4" s="717"/>
      <c r="CQ4" s="717"/>
      <c r="CR4" s="717"/>
      <c r="CS4" s="717"/>
      <c r="CT4" s="717"/>
      <c r="CU4" s="717"/>
      <c r="CV4" s="717"/>
      <c r="CW4" s="717"/>
      <c r="CX4" s="717"/>
      <c r="CY4" s="717"/>
      <c r="CZ4" s="717"/>
      <c r="DA4" s="717"/>
      <c r="DB4" s="717"/>
      <c r="DC4" s="717"/>
      <c r="DD4" s="717"/>
    </row>
    <row r="5" spans="1:108" x14ac:dyDescent="0.25">
      <c r="A5" s="715" t="s">
        <v>150</v>
      </c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7"/>
      <c r="M5" s="717"/>
      <c r="N5" s="717"/>
      <c r="O5" s="717"/>
      <c r="P5" s="717"/>
      <c r="Q5" s="717"/>
      <c r="R5" s="717"/>
      <c r="S5" s="717"/>
      <c r="T5" s="717"/>
      <c r="U5" s="717"/>
      <c r="V5" s="717"/>
      <c r="W5" s="717"/>
      <c r="X5" s="717"/>
      <c r="Y5" s="717"/>
      <c r="Z5" s="717"/>
      <c r="AA5" s="717"/>
      <c r="AB5" s="717"/>
      <c r="AC5" s="716"/>
      <c r="AD5" s="716"/>
      <c r="AE5" s="717"/>
      <c r="AF5" s="717"/>
      <c r="AG5" s="716"/>
      <c r="AH5" s="717"/>
      <c r="AI5" s="717"/>
      <c r="AJ5" s="716"/>
      <c r="AK5" s="716"/>
      <c r="AL5" s="716"/>
      <c r="AM5" s="716"/>
      <c r="AN5" s="716"/>
      <c r="AO5" s="716"/>
      <c r="AP5" s="717"/>
      <c r="AQ5" s="717"/>
      <c r="AR5" s="717"/>
      <c r="AS5" s="717"/>
      <c r="AT5" s="717"/>
      <c r="AU5" s="717"/>
      <c r="AV5" s="717"/>
      <c r="AW5" s="717"/>
      <c r="AX5" s="717"/>
      <c r="AY5" s="717"/>
      <c r="AZ5" s="717"/>
      <c r="BA5" s="717"/>
      <c r="BB5" s="717"/>
      <c r="BC5" s="717"/>
      <c r="BD5" s="717"/>
      <c r="BE5" s="717"/>
      <c r="BF5" s="717"/>
      <c r="BG5" s="717"/>
      <c r="BH5" s="717"/>
      <c r="BI5" s="717"/>
      <c r="BJ5" s="717"/>
      <c r="BK5" s="717"/>
      <c r="BL5" s="717"/>
      <c r="BM5" s="717"/>
      <c r="BN5" s="717"/>
      <c r="BO5" s="717"/>
      <c r="BP5" s="717"/>
      <c r="BQ5" s="717"/>
      <c r="BR5" s="717"/>
      <c r="BS5" s="717"/>
      <c r="BT5" s="717"/>
      <c r="BU5" s="717"/>
      <c r="BV5" s="717"/>
      <c r="BW5" s="717"/>
      <c r="BX5" s="717"/>
      <c r="BY5" s="717"/>
      <c r="BZ5" s="717"/>
      <c r="CA5" s="717"/>
      <c r="CB5" s="717"/>
      <c r="CC5" s="717"/>
      <c r="CD5" s="717"/>
      <c r="CE5" s="717"/>
      <c r="CF5" s="717"/>
      <c r="CG5" s="717"/>
      <c r="CH5" s="717"/>
      <c r="CI5" s="717"/>
      <c r="CJ5" s="717"/>
      <c r="CK5" s="717"/>
      <c r="CL5" s="717"/>
      <c r="CM5" s="717"/>
      <c r="CN5" s="717"/>
      <c r="CO5" s="717"/>
      <c r="CP5" s="717"/>
      <c r="CQ5" s="717"/>
      <c r="CR5" s="717"/>
      <c r="CS5" s="717"/>
      <c r="CT5" s="717"/>
      <c r="CU5" s="717"/>
      <c r="CV5" s="717"/>
      <c r="CW5" s="717"/>
      <c r="CX5" s="717"/>
      <c r="CY5" s="717"/>
      <c r="CZ5" s="717"/>
      <c r="DA5" s="717"/>
      <c r="DB5" s="717"/>
      <c r="DC5" s="717"/>
      <c r="DD5" s="717"/>
    </row>
    <row r="6" spans="1:108" ht="19.5" x14ac:dyDescent="0.2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D6" s="712"/>
      <c r="AE6" s="1534" t="s">
        <v>2</v>
      </c>
      <c r="AF6" s="1534"/>
      <c r="AG6" s="748"/>
      <c r="AH6" s="1534" t="s">
        <v>3</v>
      </c>
      <c r="AI6" s="1534"/>
      <c r="AJ6" s="748"/>
      <c r="AK6" s="1534" t="s">
        <v>4</v>
      </c>
      <c r="AL6" s="1534"/>
      <c r="AM6" s="747"/>
      <c r="AN6" s="1536" t="s">
        <v>5</v>
      </c>
      <c r="AO6" s="712"/>
      <c r="AP6" s="1534" t="s">
        <v>6</v>
      </c>
      <c r="AQ6" s="1534"/>
      <c r="AR6" s="717"/>
      <c r="AS6" s="712"/>
      <c r="AT6" s="712"/>
      <c r="AU6" s="712"/>
      <c r="AV6" s="712"/>
      <c r="AW6" s="712"/>
      <c r="AX6" s="712"/>
      <c r="AY6" s="712"/>
      <c r="AZ6" s="712"/>
      <c r="BA6" s="712"/>
      <c r="BB6" s="712"/>
      <c r="BC6" s="712"/>
      <c r="BD6" s="712"/>
      <c r="BE6" s="712"/>
      <c r="BF6" s="712"/>
      <c r="BG6" s="712"/>
      <c r="BH6" s="712"/>
      <c r="BI6" s="712"/>
      <c r="BJ6" s="712"/>
      <c r="BK6" s="712"/>
      <c r="BL6" s="712"/>
      <c r="BM6" s="712"/>
      <c r="BN6" s="712"/>
      <c r="BO6" s="712"/>
      <c r="BP6" s="712"/>
      <c r="BQ6" s="712"/>
      <c r="BR6" s="712"/>
      <c r="BS6" s="712"/>
      <c r="BT6" s="712"/>
      <c r="BU6" s="712"/>
      <c r="BV6" s="712"/>
      <c r="BW6" s="712"/>
      <c r="BX6" s="712"/>
      <c r="BY6" s="712"/>
      <c r="BZ6" s="712"/>
      <c r="CA6" s="712"/>
      <c r="CB6" s="712"/>
      <c r="CC6" s="712"/>
      <c r="CD6" s="712"/>
      <c r="CE6" s="712"/>
      <c r="CF6" s="712"/>
      <c r="CG6" s="712"/>
      <c r="CH6" s="712"/>
      <c r="CI6" s="712"/>
      <c r="CJ6" s="712"/>
      <c r="CK6" s="712"/>
      <c r="CL6" s="712"/>
      <c r="CM6" s="712"/>
      <c r="CN6" s="712"/>
      <c r="CO6" s="712"/>
      <c r="CP6" s="712"/>
      <c r="CQ6" s="712"/>
      <c r="CR6" s="712"/>
      <c r="CS6" s="712"/>
      <c r="CT6" s="712"/>
      <c r="CU6" s="712"/>
      <c r="CV6" s="712"/>
      <c r="CW6" s="712"/>
      <c r="CX6" s="712"/>
      <c r="CY6" s="712"/>
      <c r="CZ6" s="712"/>
      <c r="DA6" s="712"/>
      <c r="DB6" s="712"/>
      <c r="DC6" s="717"/>
      <c r="DD6" s="717"/>
    </row>
    <row r="7" spans="1:108" x14ac:dyDescent="0.25">
      <c r="A7" s="772" t="s">
        <v>7</v>
      </c>
      <c r="B7" s="749"/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852"/>
      <c r="N7" s="749"/>
      <c r="O7" s="749"/>
      <c r="P7" s="749"/>
      <c r="Q7" s="749"/>
      <c r="R7" s="749"/>
      <c r="S7" s="749"/>
      <c r="T7" s="749"/>
      <c r="U7" s="749"/>
      <c r="V7" s="749"/>
      <c r="W7" s="749"/>
      <c r="X7" s="749"/>
      <c r="Y7" s="749"/>
      <c r="Z7" s="749"/>
      <c r="AA7" s="749"/>
      <c r="AB7" s="749"/>
      <c r="AC7" s="729"/>
      <c r="AD7" s="750"/>
      <c r="AE7" s="1535"/>
      <c r="AF7" s="1535"/>
      <c r="AG7" s="750"/>
      <c r="AH7" s="1535"/>
      <c r="AI7" s="1535"/>
      <c r="AJ7" s="748"/>
      <c r="AK7" s="1535"/>
      <c r="AL7" s="1535"/>
      <c r="AM7" s="747"/>
      <c r="AN7" s="1537"/>
      <c r="AO7" s="747"/>
      <c r="AP7" s="1535"/>
      <c r="AQ7" s="1535"/>
      <c r="AR7" s="717"/>
      <c r="AS7" s="712"/>
      <c r="AT7" s="712"/>
      <c r="AU7" s="712"/>
      <c r="AV7" s="712"/>
      <c r="AW7" s="712"/>
      <c r="AX7" s="712"/>
      <c r="AY7" s="712"/>
      <c r="AZ7" s="712"/>
      <c r="BA7" s="712"/>
      <c r="BB7" s="712"/>
      <c r="BC7" s="712"/>
      <c r="BD7" s="712"/>
      <c r="BE7" s="712"/>
      <c r="BF7" s="712"/>
      <c r="BG7" s="712"/>
      <c r="BH7" s="712"/>
      <c r="BI7" s="712"/>
      <c r="BJ7" s="712"/>
      <c r="BK7" s="712"/>
      <c r="BL7" s="712"/>
      <c r="BM7" s="712"/>
      <c r="BN7" s="712"/>
      <c r="BO7" s="712"/>
      <c r="BP7" s="712"/>
      <c r="BQ7" s="712"/>
      <c r="BR7" s="712"/>
      <c r="BS7" s="712"/>
      <c r="BT7" s="712"/>
      <c r="BU7" s="712"/>
      <c r="BV7" s="712"/>
      <c r="BW7" s="712"/>
      <c r="BX7" s="712"/>
      <c r="BY7" s="712"/>
      <c r="BZ7" s="712"/>
      <c r="CA7" s="712"/>
      <c r="CB7" s="712"/>
      <c r="CC7" s="712"/>
      <c r="CD7" s="712"/>
      <c r="CE7" s="712"/>
      <c r="CF7" s="712"/>
      <c r="CG7" s="712"/>
      <c r="CH7" s="712"/>
      <c r="CI7" s="712"/>
      <c r="CJ7" s="712"/>
      <c r="CK7" s="712"/>
      <c r="CL7" s="712"/>
      <c r="CM7" s="712"/>
      <c r="CN7" s="712"/>
      <c r="CO7" s="712"/>
      <c r="CP7" s="712"/>
      <c r="CQ7" s="712"/>
      <c r="CR7" s="712"/>
      <c r="CS7" s="712"/>
      <c r="CT7" s="712"/>
      <c r="CU7" s="712"/>
      <c r="CV7" s="712"/>
      <c r="CW7" s="712"/>
      <c r="CX7" s="712"/>
      <c r="CY7" s="712"/>
      <c r="CZ7" s="712"/>
      <c r="DA7" s="712"/>
      <c r="DB7" s="712"/>
      <c r="DC7" s="717"/>
      <c r="DD7" s="717"/>
    </row>
    <row r="8" spans="1:108" x14ac:dyDescent="0.2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751"/>
      <c r="AE8" s="1497" t="s">
        <v>15</v>
      </c>
      <c r="AF8" s="1497" t="s">
        <v>16</v>
      </c>
      <c r="AG8" s="752"/>
      <c r="AH8" s="1497" t="s">
        <v>17</v>
      </c>
      <c r="AI8" s="1497" t="s">
        <v>18</v>
      </c>
      <c r="AJ8" s="732"/>
      <c r="AK8" s="1497" t="s">
        <v>19</v>
      </c>
      <c r="AL8" s="1497" t="s">
        <v>20</v>
      </c>
      <c r="AM8" s="752"/>
      <c r="AN8" s="1494" t="s">
        <v>21</v>
      </c>
      <c r="AO8" s="752"/>
      <c r="AP8" s="1543" t="s">
        <v>22</v>
      </c>
      <c r="AQ8" s="1540" t="s">
        <v>23</v>
      </c>
      <c r="AR8" s="712"/>
      <c r="AS8" s="712"/>
      <c r="AT8" s="712"/>
      <c r="AU8" s="712"/>
      <c r="AV8" s="712"/>
      <c r="AW8" s="712"/>
      <c r="AX8" s="712"/>
      <c r="AY8" s="712"/>
      <c r="AZ8" s="712"/>
      <c r="BA8" s="712"/>
      <c r="BB8" s="712"/>
      <c r="BC8" s="712"/>
      <c r="BD8" s="712"/>
      <c r="BE8" s="712"/>
      <c r="BF8" s="712"/>
      <c r="BG8" s="712"/>
      <c r="BH8" s="712"/>
      <c r="BI8" s="712"/>
      <c r="BJ8" s="712"/>
      <c r="BK8" s="712"/>
      <c r="BL8" s="712"/>
      <c r="BM8" s="712"/>
      <c r="BN8" s="712"/>
      <c r="BO8" s="712"/>
      <c r="BP8" s="712"/>
      <c r="BQ8" s="712"/>
      <c r="BR8" s="712"/>
      <c r="BS8" s="712"/>
      <c r="BT8" s="712"/>
      <c r="BU8" s="712"/>
      <c r="BV8" s="712"/>
      <c r="BW8" s="714"/>
      <c r="BX8" s="714"/>
      <c r="BY8" s="714"/>
      <c r="BZ8" s="714"/>
      <c r="CA8" s="714"/>
      <c r="CB8" s="714"/>
      <c r="CC8" s="714"/>
      <c r="CD8" s="714"/>
      <c r="CE8" s="714"/>
      <c r="CF8" s="714"/>
      <c r="CG8" s="714"/>
      <c r="CH8" s="714"/>
      <c r="CI8" s="714"/>
      <c r="CJ8" s="714"/>
      <c r="CK8" s="714"/>
      <c r="CL8" s="714"/>
      <c r="CM8" s="714"/>
      <c r="CN8" s="714"/>
      <c r="CO8" s="714"/>
      <c r="CP8" s="714"/>
      <c r="CQ8" s="714"/>
      <c r="CR8" s="714"/>
      <c r="CS8" s="714"/>
      <c r="CT8" s="714"/>
      <c r="CU8" s="714"/>
      <c r="CV8" s="714"/>
      <c r="CW8" s="714"/>
      <c r="CX8" s="714"/>
      <c r="CY8" s="714"/>
      <c r="CZ8" s="714"/>
      <c r="DA8" s="714"/>
      <c r="DB8" s="714"/>
      <c r="DC8" s="726"/>
      <c r="DD8" s="726"/>
    </row>
    <row r="9" spans="1:108" x14ac:dyDescent="0.2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742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729"/>
      <c r="AE9" s="1498"/>
      <c r="AF9" s="1498"/>
      <c r="AG9" s="729"/>
      <c r="AH9" s="1498"/>
      <c r="AI9" s="1498"/>
      <c r="AJ9" s="753"/>
      <c r="AK9" s="1498"/>
      <c r="AL9" s="1498"/>
      <c r="AM9" s="752"/>
      <c r="AN9" s="1495"/>
      <c r="AO9" s="752"/>
      <c r="AP9" s="1544"/>
      <c r="AQ9" s="1541"/>
      <c r="AR9" s="712"/>
      <c r="AS9" s="712"/>
      <c r="AT9" s="712"/>
      <c r="AU9" s="712"/>
      <c r="AV9" s="712"/>
      <c r="AW9" s="712"/>
      <c r="AX9" s="712"/>
      <c r="AY9" s="712"/>
      <c r="AZ9" s="712"/>
      <c r="BA9" s="712"/>
      <c r="BB9" s="712"/>
      <c r="BC9" s="712"/>
      <c r="BD9" s="712"/>
      <c r="BE9" s="712"/>
      <c r="BF9" s="712"/>
      <c r="BG9" s="712"/>
      <c r="BH9" s="712"/>
      <c r="BI9" s="712"/>
      <c r="BJ9" s="712"/>
      <c r="BK9" s="712"/>
      <c r="BL9" s="712"/>
      <c r="BM9" s="712"/>
      <c r="BN9" s="712"/>
      <c r="BO9" s="712"/>
      <c r="BP9" s="712"/>
      <c r="BQ9" s="712"/>
      <c r="BR9" s="712"/>
      <c r="BS9" s="712"/>
      <c r="BT9" s="712"/>
      <c r="BU9" s="712"/>
      <c r="BV9" s="712"/>
      <c r="BW9" s="714"/>
      <c r="BX9" s="714"/>
      <c r="BY9" s="714"/>
      <c r="BZ9" s="714"/>
      <c r="CA9" s="714"/>
      <c r="CB9" s="714"/>
      <c r="CC9" s="714"/>
      <c r="CD9" s="714"/>
      <c r="CE9" s="714"/>
      <c r="CF9" s="714"/>
      <c r="CG9" s="714"/>
      <c r="CH9" s="714"/>
      <c r="CI9" s="714"/>
      <c r="CJ9" s="714"/>
      <c r="CK9" s="714"/>
      <c r="CL9" s="714"/>
      <c r="CM9" s="714"/>
      <c r="CN9" s="714"/>
      <c r="CO9" s="714"/>
      <c r="CP9" s="714"/>
      <c r="CQ9" s="714"/>
      <c r="CR9" s="714"/>
      <c r="CS9" s="714"/>
      <c r="CT9" s="714"/>
      <c r="CU9" s="714"/>
      <c r="CV9" s="714"/>
      <c r="CW9" s="714"/>
      <c r="CX9" s="714"/>
      <c r="CY9" s="714"/>
      <c r="CZ9" s="714"/>
      <c r="DA9" s="714"/>
      <c r="DB9" s="714"/>
      <c r="DC9" s="726"/>
      <c r="DD9" s="726"/>
    </row>
    <row r="10" spans="1:108" x14ac:dyDescent="0.2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729"/>
      <c r="AE10" s="1498"/>
      <c r="AF10" s="1498"/>
      <c r="AG10" s="729"/>
      <c r="AH10" s="1498"/>
      <c r="AI10" s="1498"/>
      <c r="AJ10" s="755"/>
      <c r="AK10" s="1498"/>
      <c r="AL10" s="1498"/>
      <c r="AM10" s="752"/>
      <c r="AN10" s="1495"/>
      <c r="AO10" s="752"/>
      <c r="AP10" s="1544"/>
      <c r="AQ10" s="1541"/>
      <c r="AR10" s="712"/>
      <c r="AS10" s="712"/>
      <c r="AT10" s="712"/>
      <c r="AU10" s="712"/>
      <c r="AV10" s="712"/>
      <c r="AW10" s="712"/>
      <c r="AX10" s="712"/>
      <c r="AY10" s="712"/>
      <c r="AZ10" s="712"/>
      <c r="BA10" s="712"/>
      <c r="BB10" s="712"/>
      <c r="BC10" s="712"/>
      <c r="BD10" s="712"/>
      <c r="BE10" s="712"/>
      <c r="BF10" s="712"/>
      <c r="BG10" s="712"/>
      <c r="BH10" s="712"/>
      <c r="BI10" s="712"/>
      <c r="BJ10" s="712"/>
      <c r="BK10" s="712"/>
      <c r="BL10" s="712"/>
      <c r="BM10" s="712"/>
      <c r="BN10" s="712"/>
      <c r="BO10" s="712"/>
      <c r="BP10" s="712"/>
      <c r="BQ10" s="712"/>
      <c r="BR10" s="712"/>
      <c r="BS10" s="712"/>
      <c r="BT10" s="712"/>
      <c r="BU10" s="712"/>
      <c r="BV10" s="712"/>
      <c r="BW10" s="714"/>
      <c r="BX10" s="714"/>
      <c r="BY10" s="714"/>
      <c r="BZ10" s="714"/>
      <c r="CA10" s="714"/>
      <c r="CB10" s="714"/>
      <c r="CC10" s="714"/>
      <c r="CD10" s="714"/>
      <c r="CE10" s="714"/>
      <c r="CF10" s="714"/>
      <c r="CG10" s="714"/>
      <c r="CH10" s="714"/>
      <c r="CI10" s="714"/>
      <c r="CJ10" s="714"/>
      <c r="CK10" s="714"/>
      <c r="CL10" s="714"/>
      <c r="CM10" s="714"/>
      <c r="CN10" s="714"/>
      <c r="CO10" s="714"/>
      <c r="CP10" s="714"/>
      <c r="CQ10" s="714"/>
      <c r="CR10" s="714"/>
      <c r="CS10" s="714"/>
      <c r="CT10" s="714"/>
      <c r="CU10" s="714"/>
      <c r="CV10" s="714"/>
      <c r="CW10" s="714"/>
      <c r="CX10" s="714"/>
      <c r="CY10" s="714"/>
      <c r="CZ10" s="714"/>
      <c r="DA10" s="714"/>
      <c r="DB10" s="714"/>
      <c r="DC10" s="726"/>
      <c r="DD10" s="726"/>
    </row>
    <row r="11" spans="1:108" ht="31.5" x14ac:dyDescent="0.25">
      <c r="A11" s="1505"/>
      <c r="B11" s="1499"/>
      <c r="C11" s="1521"/>
      <c r="D11" s="1501"/>
      <c r="E11" s="1501"/>
      <c r="F11" s="1501"/>
      <c r="G11" s="1501"/>
      <c r="H11" s="1518"/>
      <c r="I11" s="719" t="s">
        <v>22</v>
      </c>
      <c r="J11" s="731" t="s">
        <v>37</v>
      </c>
      <c r="K11" s="743" t="s">
        <v>38</v>
      </c>
      <c r="L11" s="731" t="s">
        <v>39</v>
      </c>
      <c r="M11" s="754" t="s">
        <v>40</v>
      </c>
      <c r="N11" s="741" t="s">
        <v>41</v>
      </c>
      <c r="O11" s="722" t="s">
        <v>42</v>
      </c>
      <c r="P11" s="731" t="s">
        <v>43</v>
      </c>
      <c r="Q11" s="741" t="s">
        <v>40</v>
      </c>
      <c r="R11" s="741" t="s">
        <v>41</v>
      </c>
      <c r="S11" s="722" t="s">
        <v>42</v>
      </c>
      <c r="T11" s="731" t="s">
        <v>43</v>
      </c>
      <c r="U11" s="719" t="s">
        <v>44</v>
      </c>
      <c r="V11" s="773" t="s">
        <v>45</v>
      </c>
      <c r="W11" s="719" t="s">
        <v>22</v>
      </c>
      <c r="X11" s="731" t="s">
        <v>37</v>
      </c>
      <c r="Y11" s="1548"/>
      <c r="Z11" s="719" t="s">
        <v>22</v>
      </c>
      <c r="AA11" s="731" t="s">
        <v>37</v>
      </c>
      <c r="AB11" s="719" t="s">
        <v>22</v>
      </c>
      <c r="AC11" s="731" t="s">
        <v>37</v>
      </c>
      <c r="AD11" s="738"/>
      <c r="AE11" s="1499"/>
      <c r="AF11" s="1499"/>
      <c r="AG11" s="738"/>
      <c r="AH11" s="1499"/>
      <c r="AI11" s="1499"/>
      <c r="AJ11" s="755"/>
      <c r="AK11" s="1499"/>
      <c r="AL11" s="1499"/>
      <c r="AM11" s="752"/>
      <c r="AN11" s="1496"/>
      <c r="AO11" s="752"/>
      <c r="AP11" s="1545"/>
      <c r="AQ11" s="1542"/>
      <c r="AR11" s="724"/>
      <c r="AS11" s="712"/>
      <c r="AT11" s="712"/>
      <c r="AU11" s="712"/>
      <c r="AV11" s="712"/>
      <c r="AW11" s="712"/>
      <c r="AX11" s="712"/>
      <c r="AY11" s="712"/>
      <c r="AZ11" s="712"/>
      <c r="BA11" s="712"/>
      <c r="BB11" s="712"/>
      <c r="BC11" s="712"/>
      <c r="BD11" s="712"/>
      <c r="BE11" s="712"/>
      <c r="BF11" s="712"/>
      <c r="BG11" s="712"/>
      <c r="BH11" s="712"/>
      <c r="BI11" s="712"/>
      <c r="BJ11" s="712"/>
      <c r="BK11" s="712"/>
      <c r="BL11" s="712"/>
      <c r="BM11" s="712"/>
      <c r="BN11" s="712"/>
      <c r="BO11" s="712"/>
      <c r="BP11" s="712"/>
      <c r="BQ11" s="712"/>
      <c r="BR11" s="712"/>
      <c r="BS11" s="712"/>
      <c r="BT11" s="712"/>
      <c r="BU11" s="712"/>
      <c r="BV11" s="712"/>
      <c r="BW11" s="714"/>
      <c r="BX11" s="714"/>
      <c r="BY11" s="714"/>
      <c r="BZ11" s="714"/>
      <c r="CA11" s="714"/>
      <c r="CB11" s="714"/>
      <c r="CC11" s="714"/>
      <c r="CD11" s="714"/>
      <c r="CE11" s="714"/>
      <c r="CF11" s="714"/>
      <c r="CG11" s="714"/>
      <c r="CH11" s="714"/>
      <c r="CI11" s="714"/>
      <c r="CJ11" s="714"/>
      <c r="CK11" s="714"/>
      <c r="CL11" s="714"/>
      <c r="CM11" s="714"/>
      <c r="CN11" s="714"/>
      <c r="CO11" s="714"/>
      <c r="CP11" s="714"/>
      <c r="CQ11" s="714"/>
      <c r="CR11" s="714"/>
      <c r="CS11" s="714"/>
      <c r="CT11" s="714"/>
      <c r="CU11" s="714"/>
      <c r="CV11" s="714"/>
      <c r="CW11" s="714"/>
      <c r="CX11" s="714"/>
      <c r="CY11" s="714"/>
      <c r="CZ11" s="714"/>
      <c r="DA11" s="714"/>
      <c r="DB11" s="714"/>
      <c r="DC11" s="726"/>
      <c r="DD11" s="726"/>
    </row>
    <row r="12" spans="1:108" x14ac:dyDescent="0.25">
      <c r="A12" s="735" t="s">
        <v>46</v>
      </c>
      <c r="B12" s="823">
        <v>0</v>
      </c>
      <c r="C12" s="796"/>
      <c r="D12" s="797"/>
      <c r="E12" s="797"/>
      <c r="F12" s="797"/>
      <c r="G12" s="832"/>
      <c r="H12" s="832"/>
      <c r="I12" s="833"/>
      <c r="J12" s="810"/>
      <c r="K12" s="785"/>
      <c r="L12" s="782"/>
      <c r="M12" s="811">
        <v>0</v>
      </c>
      <c r="N12" s="785"/>
      <c r="O12" s="786"/>
      <c r="P12" s="782"/>
      <c r="Q12" s="825">
        <v>0</v>
      </c>
      <c r="R12" s="785"/>
      <c r="S12" s="786"/>
      <c r="T12" s="782"/>
      <c r="U12" s="796"/>
      <c r="V12" s="819"/>
      <c r="W12" s="833"/>
      <c r="X12" s="810"/>
      <c r="Y12" s="819"/>
      <c r="Z12" s="833"/>
      <c r="AA12" s="810"/>
      <c r="AB12" s="833"/>
      <c r="AC12" s="810"/>
      <c r="AD12" s="834"/>
      <c r="AE12" s="784"/>
      <c r="AF12" s="784"/>
      <c r="AG12" s="834"/>
      <c r="AH12" s="784"/>
      <c r="AI12" s="784"/>
      <c r="AJ12" s="841"/>
      <c r="AK12" s="828"/>
      <c r="AL12" s="824"/>
      <c r="AM12" s="842"/>
      <c r="AN12" s="817"/>
      <c r="AO12" s="841"/>
      <c r="AP12" s="843"/>
      <c r="AQ12" s="844"/>
      <c r="AR12" s="851" t="s">
        <v>151</v>
      </c>
      <c r="AS12" s="717"/>
      <c r="AT12" s="721"/>
      <c r="AU12" s="721"/>
      <c r="AV12" s="721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2"/>
      <c r="BK12" s="712"/>
      <c r="BL12" s="712"/>
      <c r="BM12" s="712"/>
      <c r="BN12" s="712"/>
      <c r="BO12" s="712"/>
      <c r="BP12" s="712"/>
      <c r="BQ12" s="712"/>
      <c r="BR12" s="712"/>
      <c r="BS12" s="712"/>
      <c r="BT12" s="856" t="s">
        <v>152</v>
      </c>
      <c r="BU12" s="739" t="s">
        <v>152</v>
      </c>
      <c r="BV12" s="739" t="s">
        <v>152</v>
      </c>
      <c r="BW12" s="739" t="s">
        <v>152</v>
      </c>
      <c r="BX12" s="739" t="s">
        <v>152</v>
      </c>
      <c r="BY12" s="739" t="s">
        <v>152</v>
      </c>
      <c r="BZ12" s="857" t="s">
        <v>152</v>
      </c>
      <c r="CA12" s="730"/>
      <c r="CB12" s="859">
        <v>0</v>
      </c>
      <c r="CC12" s="859">
        <v>0</v>
      </c>
      <c r="CD12" s="859">
        <v>0</v>
      </c>
      <c r="CE12" s="859">
        <v>0</v>
      </c>
      <c r="CF12" s="859">
        <v>0</v>
      </c>
      <c r="CG12" s="859" t="s">
        <v>152</v>
      </c>
      <c r="CH12" s="859">
        <v>0</v>
      </c>
      <c r="CI12" s="714"/>
      <c r="CJ12" s="714"/>
      <c r="CK12" s="714"/>
      <c r="CL12" s="714"/>
      <c r="CM12" s="714"/>
      <c r="CN12" s="714"/>
      <c r="CO12" s="714"/>
      <c r="CP12" s="714"/>
      <c r="CQ12" s="714"/>
      <c r="CR12" s="714"/>
      <c r="CS12" s="714"/>
      <c r="CT12" s="714"/>
      <c r="CU12" s="714"/>
      <c r="CV12" s="714"/>
      <c r="CW12" s="714"/>
      <c r="CX12" s="714"/>
      <c r="CY12" s="714"/>
      <c r="CZ12" s="714"/>
      <c r="DA12" s="714"/>
      <c r="DB12" s="714"/>
      <c r="DC12" s="726"/>
      <c r="DD12" s="726"/>
    </row>
    <row r="13" spans="1:108" x14ac:dyDescent="0.25">
      <c r="A13" s="736" t="s">
        <v>47</v>
      </c>
      <c r="B13" s="823">
        <v>0</v>
      </c>
      <c r="C13" s="785"/>
      <c r="D13" s="812"/>
      <c r="E13" s="812"/>
      <c r="F13" s="812"/>
      <c r="G13" s="787"/>
      <c r="H13" s="787"/>
      <c r="I13" s="785"/>
      <c r="J13" s="782"/>
      <c r="K13" s="785"/>
      <c r="L13" s="782"/>
      <c r="M13" s="811">
        <v>0</v>
      </c>
      <c r="N13" s="785"/>
      <c r="O13" s="786"/>
      <c r="P13" s="782"/>
      <c r="Q13" s="825">
        <v>0</v>
      </c>
      <c r="R13" s="785"/>
      <c r="S13" s="786"/>
      <c r="T13" s="782"/>
      <c r="U13" s="785"/>
      <c r="V13" s="819"/>
      <c r="W13" s="785"/>
      <c r="X13" s="782"/>
      <c r="Y13" s="819"/>
      <c r="Z13" s="833"/>
      <c r="AA13" s="782"/>
      <c r="AB13" s="833"/>
      <c r="AC13" s="782"/>
      <c r="AD13" s="834"/>
      <c r="AE13" s="779"/>
      <c r="AF13" s="779"/>
      <c r="AG13" s="834"/>
      <c r="AH13" s="779"/>
      <c r="AI13" s="779"/>
      <c r="AJ13" s="841"/>
      <c r="AK13" s="828"/>
      <c r="AL13" s="824"/>
      <c r="AM13" s="842"/>
      <c r="AN13" s="798"/>
      <c r="AO13" s="841"/>
      <c r="AP13" s="845"/>
      <c r="AQ13" s="846"/>
      <c r="AR13" s="851" t="s">
        <v>151</v>
      </c>
      <c r="AS13" s="712"/>
      <c r="AT13" s="712"/>
      <c r="AU13" s="712"/>
      <c r="AV13" s="712"/>
      <c r="AW13" s="714"/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/>
      <c r="BJ13" s="712"/>
      <c r="BK13" s="712"/>
      <c r="BL13" s="712"/>
      <c r="BM13" s="712"/>
      <c r="BN13" s="712"/>
      <c r="BO13" s="712"/>
      <c r="BP13" s="712"/>
      <c r="BQ13" s="712"/>
      <c r="BR13" s="712"/>
      <c r="BS13" s="712"/>
      <c r="BT13" s="856" t="s">
        <v>152</v>
      </c>
      <c r="BU13" s="856" t="s">
        <v>152</v>
      </c>
      <c r="BV13" s="856" t="s">
        <v>152</v>
      </c>
      <c r="BW13" s="856" t="s">
        <v>152</v>
      </c>
      <c r="BX13" s="856" t="s">
        <v>152</v>
      </c>
      <c r="BY13" s="856" t="s">
        <v>152</v>
      </c>
      <c r="BZ13" s="734" t="s">
        <v>152</v>
      </c>
      <c r="CA13" s="730"/>
      <c r="CB13" s="859">
        <v>0</v>
      </c>
      <c r="CC13" s="859">
        <v>0</v>
      </c>
      <c r="CD13" s="859">
        <v>0</v>
      </c>
      <c r="CE13" s="859">
        <v>0</v>
      </c>
      <c r="CF13" s="859">
        <v>0</v>
      </c>
      <c r="CG13" s="859" t="s">
        <v>152</v>
      </c>
      <c r="CH13" s="859">
        <v>0</v>
      </c>
      <c r="CI13" s="714"/>
      <c r="CJ13" s="714"/>
      <c r="CK13" s="714"/>
      <c r="CL13" s="714"/>
      <c r="CM13" s="714"/>
      <c r="CN13" s="714"/>
      <c r="CO13" s="714"/>
      <c r="CP13" s="714"/>
      <c r="CQ13" s="714"/>
      <c r="CR13" s="714"/>
      <c r="CS13" s="714"/>
      <c r="CT13" s="714"/>
      <c r="CU13" s="714"/>
      <c r="CV13" s="714"/>
      <c r="CW13" s="714"/>
      <c r="CX13" s="714"/>
      <c r="CY13" s="714"/>
      <c r="CZ13" s="714"/>
      <c r="DA13" s="714"/>
      <c r="DB13" s="714"/>
      <c r="DC13" s="726"/>
      <c r="DD13" s="726"/>
    </row>
    <row r="14" spans="1:108" x14ac:dyDescent="0.25">
      <c r="A14" s="736" t="s">
        <v>48</v>
      </c>
      <c r="B14" s="823">
        <v>0</v>
      </c>
      <c r="C14" s="785"/>
      <c r="D14" s="794"/>
      <c r="E14" s="794"/>
      <c r="F14" s="794"/>
      <c r="G14" s="827"/>
      <c r="H14" s="827"/>
      <c r="I14" s="785"/>
      <c r="J14" s="795"/>
      <c r="K14" s="785"/>
      <c r="L14" s="782"/>
      <c r="M14" s="811">
        <v>0</v>
      </c>
      <c r="N14" s="785"/>
      <c r="O14" s="786"/>
      <c r="P14" s="782"/>
      <c r="Q14" s="793"/>
      <c r="R14" s="793"/>
      <c r="S14" s="794"/>
      <c r="T14" s="795"/>
      <c r="U14" s="793"/>
      <c r="V14" s="835"/>
      <c r="W14" s="785"/>
      <c r="X14" s="795"/>
      <c r="Y14" s="819"/>
      <c r="Z14" s="833"/>
      <c r="AA14" s="795"/>
      <c r="AB14" s="833"/>
      <c r="AC14" s="795"/>
      <c r="AD14" s="834"/>
      <c r="AE14" s="779"/>
      <c r="AF14" s="779"/>
      <c r="AG14" s="834"/>
      <c r="AH14" s="779"/>
      <c r="AI14" s="779"/>
      <c r="AJ14" s="841"/>
      <c r="AK14" s="828"/>
      <c r="AL14" s="824"/>
      <c r="AM14" s="842"/>
      <c r="AN14" s="798"/>
      <c r="AO14" s="841"/>
      <c r="AP14" s="845"/>
      <c r="AQ14" s="795"/>
      <c r="AR14" s="851" t="s">
        <v>151</v>
      </c>
      <c r="AS14" s="712"/>
      <c r="AT14" s="712"/>
      <c r="AU14" s="712"/>
      <c r="AV14" s="712"/>
      <c r="AW14" s="714"/>
      <c r="AX14" s="714"/>
      <c r="AY14" s="714"/>
      <c r="AZ14" s="714"/>
      <c r="BA14" s="714"/>
      <c r="BB14" s="714"/>
      <c r="BC14" s="714"/>
      <c r="BD14" s="714"/>
      <c r="BE14" s="714"/>
      <c r="BF14" s="714"/>
      <c r="BG14" s="714"/>
      <c r="BH14" s="714"/>
      <c r="BI14" s="714"/>
      <c r="BJ14" s="712"/>
      <c r="BK14" s="712"/>
      <c r="BL14" s="712"/>
      <c r="BM14" s="712"/>
      <c r="BN14" s="712"/>
      <c r="BO14" s="712"/>
      <c r="BP14" s="712"/>
      <c r="BQ14" s="712"/>
      <c r="BR14" s="712"/>
      <c r="BS14" s="712"/>
      <c r="BT14" s="856" t="s">
        <v>152</v>
      </c>
      <c r="BU14" s="856" t="s">
        <v>152</v>
      </c>
      <c r="BV14" s="856" t="s">
        <v>152</v>
      </c>
      <c r="BW14" s="856" t="s">
        <v>152</v>
      </c>
      <c r="BX14" s="856" t="s">
        <v>152</v>
      </c>
      <c r="BY14" s="856" t="s">
        <v>152</v>
      </c>
      <c r="BZ14" s="730"/>
      <c r="CA14" s="730"/>
      <c r="CB14" s="859">
        <v>0</v>
      </c>
      <c r="CC14" s="859">
        <v>0</v>
      </c>
      <c r="CD14" s="859">
        <v>0</v>
      </c>
      <c r="CE14" s="859">
        <v>0</v>
      </c>
      <c r="CF14" s="859">
        <v>0</v>
      </c>
      <c r="CG14" s="859" t="s">
        <v>152</v>
      </c>
      <c r="CH14" s="733"/>
      <c r="CI14" s="714"/>
      <c r="CJ14" s="714"/>
      <c r="CK14" s="714"/>
      <c r="CL14" s="714"/>
      <c r="CM14" s="714"/>
      <c r="CN14" s="714"/>
      <c r="CO14" s="714"/>
      <c r="CP14" s="714"/>
      <c r="CQ14" s="714"/>
      <c r="CR14" s="714"/>
      <c r="CS14" s="714"/>
      <c r="CT14" s="714"/>
      <c r="CU14" s="714"/>
      <c r="CV14" s="714"/>
      <c r="CW14" s="714"/>
      <c r="CX14" s="714"/>
      <c r="CY14" s="714"/>
      <c r="CZ14" s="714"/>
      <c r="DA14" s="714"/>
      <c r="DB14" s="714"/>
      <c r="DC14" s="726"/>
      <c r="DD14" s="726"/>
    </row>
    <row r="15" spans="1:108" x14ac:dyDescent="0.25">
      <c r="A15" s="736" t="s">
        <v>49</v>
      </c>
      <c r="B15" s="823">
        <v>0</v>
      </c>
      <c r="C15" s="785"/>
      <c r="D15" s="786"/>
      <c r="E15" s="786"/>
      <c r="F15" s="786"/>
      <c r="G15" s="787"/>
      <c r="H15" s="787"/>
      <c r="I15" s="785"/>
      <c r="J15" s="782"/>
      <c r="K15" s="785"/>
      <c r="L15" s="782"/>
      <c r="M15" s="811">
        <v>0</v>
      </c>
      <c r="N15" s="785"/>
      <c r="O15" s="786"/>
      <c r="P15" s="782"/>
      <c r="Q15" s="825">
        <v>0</v>
      </c>
      <c r="R15" s="785"/>
      <c r="S15" s="786"/>
      <c r="T15" s="782"/>
      <c r="U15" s="785"/>
      <c r="V15" s="819"/>
      <c r="W15" s="785"/>
      <c r="X15" s="782"/>
      <c r="Y15" s="819"/>
      <c r="Z15" s="833"/>
      <c r="AA15" s="782"/>
      <c r="AB15" s="833"/>
      <c r="AC15" s="782"/>
      <c r="AD15" s="834"/>
      <c r="AE15" s="779"/>
      <c r="AF15" s="779"/>
      <c r="AG15" s="834"/>
      <c r="AH15" s="779"/>
      <c r="AI15" s="779"/>
      <c r="AJ15" s="841"/>
      <c r="AK15" s="828"/>
      <c r="AL15" s="824"/>
      <c r="AM15" s="842"/>
      <c r="AN15" s="798"/>
      <c r="AO15" s="841"/>
      <c r="AP15" s="845"/>
      <c r="AQ15" s="846"/>
      <c r="AR15" s="851" t="s">
        <v>151</v>
      </c>
      <c r="AS15" s="712"/>
      <c r="AT15" s="712"/>
      <c r="AU15" s="712"/>
      <c r="AV15" s="712"/>
      <c r="AW15" s="714"/>
      <c r="AX15" s="714"/>
      <c r="AY15" s="714"/>
      <c r="AZ15" s="714"/>
      <c r="BA15" s="714"/>
      <c r="BB15" s="714"/>
      <c r="BC15" s="714"/>
      <c r="BD15" s="714"/>
      <c r="BE15" s="714"/>
      <c r="BF15" s="714"/>
      <c r="BG15" s="714"/>
      <c r="BH15" s="714"/>
      <c r="BI15" s="714"/>
      <c r="BJ15" s="712"/>
      <c r="BK15" s="712"/>
      <c r="BL15" s="712"/>
      <c r="BM15" s="712"/>
      <c r="BN15" s="712"/>
      <c r="BO15" s="712"/>
      <c r="BP15" s="712"/>
      <c r="BQ15" s="712"/>
      <c r="BR15" s="712"/>
      <c r="BS15" s="712"/>
      <c r="BT15" s="856" t="s">
        <v>152</v>
      </c>
      <c r="BU15" s="856" t="s">
        <v>152</v>
      </c>
      <c r="BV15" s="856" t="s">
        <v>152</v>
      </c>
      <c r="BW15" s="856" t="s">
        <v>152</v>
      </c>
      <c r="BX15" s="856" t="s">
        <v>152</v>
      </c>
      <c r="BY15" s="856" t="s">
        <v>152</v>
      </c>
      <c r="BZ15" s="734" t="s">
        <v>152</v>
      </c>
      <c r="CA15" s="730"/>
      <c r="CB15" s="859">
        <v>0</v>
      </c>
      <c r="CC15" s="859">
        <v>0</v>
      </c>
      <c r="CD15" s="859">
        <v>0</v>
      </c>
      <c r="CE15" s="859">
        <v>0</v>
      </c>
      <c r="CF15" s="859">
        <v>0</v>
      </c>
      <c r="CG15" s="859" t="s">
        <v>152</v>
      </c>
      <c r="CH15" s="859">
        <v>0</v>
      </c>
      <c r="CI15" s="714"/>
      <c r="CJ15" s="714"/>
      <c r="CK15" s="714"/>
      <c r="CL15" s="714"/>
      <c r="CM15" s="714"/>
      <c r="CN15" s="714"/>
      <c r="CO15" s="714"/>
      <c r="CP15" s="714"/>
      <c r="CQ15" s="714"/>
      <c r="CR15" s="714"/>
      <c r="CS15" s="714"/>
      <c r="CT15" s="714"/>
      <c r="CU15" s="714"/>
      <c r="CV15" s="714"/>
      <c r="CW15" s="714"/>
      <c r="CX15" s="714"/>
      <c r="CY15" s="714"/>
      <c r="CZ15" s="714"/>
      <c r="DA15" s="714"/>
      <c r="DB15" s="714"/>
      <c r="DC15" s="726"/>
      <c r="DD15" s="726"/>
    </row>
    <row r="16" spans="1:108" x14ac:dyDescent="0.25">
      <c r="A16" s="736" t="s">
        <v>50</v>
      </c>
      <c r="B16" s="823">
        <v>0</v>
      </c>
      <c r="C16" s="785"/>
      <c r="D16" s="786"/>
      <c r="E16" s="786"/>
      <c r="F16" s="786"/>
      <c r="G16" s="787"/>
      <c r="H16" s="787"/>
      <c r="I16" s="785"/>
      <c r="J16" s="782"/>
      <c r="K16" s="785"/>
      <c r="L16" s="782"/>
      <c r="M16" s="811">
        <v>0</v>
      </c>
      <c r="N16" s="785"/>
      <c r="O16" s="786"/>
      <c r="P16" s="782"/>
      <c r="Q16" s="825">
        <v>0</v>
      </c>
      <c r="R16" s="785"/>
      <c r="S16" s="786"/>
      <c r="T16" s="782"/>
      <c r="U16" s="785"/>
      <c r="V16" s="819"/>
      <c r="W16" s="785"/>
      <c r="X16" s="782"/>
      <c r="Y16" s="819"/>
      <c r="Z16" s="833"/>
      <c r="AA16" s="782"/>
      <c r="AB16" s="833"/>
      <c r="AC16" s="782"/>
      <c r="AD16" s="834"/>
      <c r="AE16" s="779"/>
      <c r="AF16" s="779"/>
      <c r="AG16" s="834"/>
      <c r="AH16" s="779"/>
      <c r="AI16" s="779"/>
      <c r="AJ16" s="841"/>
      <c r="AK16" s="828"/>
      <c r="AL16" s="824"/>
      <c r="AM16" s="842"/>
      <c r="AN16" s="798"/>
      <c r="AO16" s="841"/>
      <c r="AP16" s="845"/>
      <c r="AQ16" s="846"/>
      <c r="AR16" s="851" t="s">
        <v>151</v>
      </c>
      <c r="AS16" s="712"/>
      <c r="AT16" s="712"/>
      <c r="AU16" s="712"/>
      <c r="AV16" s="712"/>
      <c r="AW16" s="714"/>
      <c r="AX16" s="714"/>
      <c r="AY16" s="714"/>
      <c r="AZ16" s="714"/>
      <c r="BA16" s="714"/>
      <c r="BB16" s="714"/>
      <c r="BC16" s="714"/>
      <c r="BD16" s="714"/>
      <c r="BE16" s="714"/>
      <c r="BF16" s="714"/>
      <c r="BG16" s="714"/>
      <c r="BH16" s="714"/>
      <c r="BI16" s="714"/>
      <c r="BJ16" s="712"/>
      <c r="BK16" s="712"/>
      <c r="BL16" s="712"/>
      <c r="BM16" s="712"/>
      <c r="BN16" s="712"/>
      <c r="BO16" s="712"/>
      <c r="BP16" s="712"/>
      <c r="BQ16" s="712"/>
      <c r="BR16" s="712"/>
      <c r="BS16" s="712"/>
      <c r="BT16" s="856" t="s">
        <v>152</v>
      </c>
      <c r="BU16" s="856" t="s">
        <v>152</v>
      </c>
      <c r="BV16" s="856" t="s">
        <v>152</v>
      </c>
      <c r="BW16" s="856" t="s">
        <v>152</v>
      </c>
      <c r="BX16" s="856" t="s">
        <v>152</v>
      </c>
      <c r="BY16" s="856" t="s">
        <v>152</v>
      </c>
      <c r="BZ16" s="734" t="s">
        <v>152</v>
      </c>
      <c r="CA16" s="730"/>
      <c r="CB16" s="859">
        <v>0</v>
      </c>
      <c r="CC16" s="859">
        <v>0</v>
      </c>
      <c r="CD16" s="859">
        <v>0</v>
      </c>
      <c r="CE16" s="859">
        <v>0</v>
      </c>
      <c r="CF16" s="859">
        <v>0</v>
      </c>
      <c r="CG16" s="859" t="s">
        <v>152</v>
      </c>
      <c r="CH16" s="859">
        <v>0</v>
      </c>
      <c r="CI16" s="714"/>
      <c r="CJ16" s="714"/>
      <c r="CK16" s="714"/>
      <c r="CL16" s="714"/>
      <c r="CM16" s="714"/>
      <c r="CN16" s="714"/>
      <c r="CO16" s="714"/>
      <c r="CP16" s="714"/>
      <c r="CQ16" s="714"/>
      <c r="CR16" s="714"/>
      <c r="CS16" s="714"/>
      <c r="CT16" s="714"/>
      <c r="CU16" s="714"/>
      <c r="CV16" s="714"/>
      <c r="CW16" s="714"/>
      <c r="CX16" s="714"/>
      <c r="CY16" s="714"/>
      <c r="CZ16" s="714"/>
      <c r="DA16" s="714"/>
      <c r="DB16" s="714"/>
      <c r="DC16" s="726"/>
      <c r="DD16" s="726"/>
    </row>
    <row r="17" spans="1:108" x14ac:dyDescent="0.25">
      <c r="A17" s="736" t="s">
        <v>51</v>
      </c>
      <c r="B17" s="823">
        <v>0</v>
      </c>
      <c r="C17" s="785"/>
      <c r="D17" s="786"/>
      <c r="E17" s="786"/>
      <c r="F17" s="786"/>
      <c r="G17" s="787"/>
      <c r="H17" s="787"/>
      <c r="I17" s="785"/>
      <c r="J17" s="782"/>
      <c r="K17" s="785"/>
      <c r="L17" s="782"/>
      <c r="M17" s="811">
        <v>0</v>
      </c>
      <c r="N17" s="785"/>
      <c r="O17" s="786"/>
      <c r="P17" s="782"/>
      <c r="Q17" s="825">
        <v>0</v>
      </c>
      <c r="R17" s="785"/>
      <c r="S17" s="786"/>
      <c r="T17" s="782"/>
      <c r="U17" s="785"/>
      <c r="V17" s="819"/>
      <c r="W17" s="785"/>
      <c r="X17" s="782"/>
      <c r="Y17" s="819"/>
      <c r="Z17" s="833"/>
      <c r="AA17" s="782"/>
      <c r="AB17" s="833"/>
      <c r="AC17" s="782"/>
      <c r="AD17" s="834"/>
      <c r="AE17" s="779"/>
      <c r="AF17" s="779"/>
      <c r="AG17" s="834"/>
      <c r="AH17" s="779"/>
      <c r="AI17" s="779"/>
      <c r="AJ17" s="841"/>
      <c r="AK17" s="828"/>
      <c r="AL17" s="824"/>
      <c r="AM17" s="842"/>
      <c r="AN17" s="798"/>
      <c r="AO17" s="841"/>
      <c r="AP17" s="845"/>
      <c r="AQ17" s="846"/>
      <c r="AR17" s="851" t="s">
        <v>151</v>
      </c>
      <c r="AS17" s="712"/>
      <c r="AT17" s="712"/>
      <c r="AU17" s="712"/>
      <c r="AV17" s="712"/>
      <c r="AW17" s="714"/>
      <c r="AX17" s="714"/>
      <c r="AY17" s="714"/>
      <c r="AZ17" s="714"/>
      <c r="BA17" s="714"/>
      <c r="BB17" s="714"/>
      <c r="BC17" s="714"/>
      <c r="BD17" s="714"/>
      <c r="BE17" s="714"/>
      <c r="BF17" s="714"/>
      <c r="BG17" s="714"/>
      <c r="BH17" s="714"/>
      <c r="BI17" s="714"/>
      <c r="BJ17" s="712"/>
      <c r="BK17" s="712"/>
      <c r="BL17" s="712"/>
      <c r="BM17" s="712"/>
      <c r="BN17" s="712"/>
      <c r="BO17" s="712"/>
      <c r="BP17" s="712"/>
      <c r="BQ17" s="712"/>
      <c r="BR17" s="712"/>
      <c r="BS17" s="712"/>
      <c r="BT17" s="856" t="s">
        <v>152</v>
      </c>
      <c r="BU17" s="856" t="s">
        <v>152</v>
      </c>
      <c r="BV17" s="856" t="s">
        <v>152</v>
      </c>
      <c r="BW17" s="856" t="s">
        <v>152</v>
      </c>
      <c r="BX17" s="856" t="s">
        <v>152</v>
      </c>
      <c r="BY17" s="856" t="s">
        <v>152</v>
      </c>
      <c r="BZ17" s="734" t="s">
        <v>152</v>
      </c>
      <c r="CA17" s="730"/>
      <c r="CB17" s="859">
        <v>0</v>
      </c>
      <c r="CC17" s="859">
        <v>0</v>
      </c>
      <c r="CD17" s="859">
        <v>0</v>
      </c>
      <c r="CE17" s="859">
        <v>0</v>
      </c>
      <c r="CF17" s="859">
        <v>0</v>
      </c>
      <c r="CG17" s="859" t="s">
        <v>152</v>
      </c>
      <c r="CH17" s="859">
        <v>0</v>
      </c>
      <c r="CI17" s="714"/>
      <c r="CJ17" s="714"/>
      <c r="CK17" s="714"/>
      <c r="CL17" s="714"/>
      <c r="CM17" s="714"/>
      <c r="CN17" s="714"/>
      <c r="CO17" s="714"/>
      <c r="CP17" s="714"/>
      <c r="CQ17" s="714"/>
      <c r="CR17" s="714"/>
      <c r="CS17" s="714"/>
      <c r="CT17" s="714"/>
      <c r="CU17" s="714"/>
      <c r="CV17" s="714"/>
      <c r="CW17" s="714"/>
      <c r="CX17" s="714"/>
      <c r="CY17" s="714"/>
      <c r="CZ17" s="714"/>
      <c r="DA17" s="714"/>
      <c r="DB17" s="714"/>
      <c r="DC17" s="726"/>
      <c r="DD17" s="726"/>
    </row>
    <row r="18" spans="1:108" x14ac:dyDescent="0.25">
      <c r="A18" s="736" t="s">
        <v>52</v>
      </c>
      <c r="B18" s="823">
        <v>0</v>
      </c>
      <c r="C18" s="785"/>
      <c r="D18" s="786"/>
      <c r="E18" s="786"/>
      <c r="F18" s="786"/>
      <c r="G18" s="787"/>
      <c r="H18" s="787"/>
      <c r="I18" s="785"/>
      <c r="J18" s="782"/>
      <c r="K18" s="785"/>
      <c r="L18" s="782"/>
      <c r="M18" s="811">
        <v>0</v>
      </c>
      <c r="N18" s="785"/>
      <c r="O18" s="786"/>
      <c r="P18" s="782"/>
      <c r="Q18" s="825">
        <v>0</v>
      </c>
      <c r="R18" s="785"/>
      <c r="S18" s="786"/>
      <c r="T18" s="782"/>
      <c r="U18" s="785"/>
      <c r="V18" s="819"/>
      <c r="W18" s="785"/>
      <c r="X18" s="782"/>
      <c r="Y18" s="819"/>
      <c r="Z18" s="833"/>
      <c r="AA18" s="782"/>
      <c r="AB18" s="833"/>
      <c r="AC18" s="782"/>
      <c r="AD18" s="834"/>
      <c r="AE18" s="779"/>
      <c r="AF18" s="779"/>
      <c r="AG18" s="834"/>
      <c r="AH18" s="779"/>
      <c r="AI18" s="779"/>
      <c r="AJ18" s="841"/>
      <c r="AK18" s="828"/>
      <c r="AL18" s="824"/>
      <c r="AM18" s="842"/>
      <c r="AN18" s="798"/>
      <c r="AO18" s="841"/>
      <c r="AP18" s="845"/>
      <c r="AQ18" s="846"/>
      <c r="AR18" s="851" t="s">
        <v>151</v>
      </c>
      <c r="AS18" s="712"/>
      <c r="AT18" s="712"/>
      <c r="AU18" s="712"/>
      <c r="AV18" s="712"/>
      <c r="AW18" s="714"/>
      <c r="AX18" s="714"/>
      <c r="AY18" s="714"/>
      <c r="AZ18" s="714"/>
      <c r="BA18" s="714"/>
      <c r="BB18" s="714"/>
      <c r="BC18" s="714"/>
      <c r="BD18" s="714"/>
      <c r="BE18" s="714"/>
      <c r="BF18" s="714"/>
      <c r="BG18" s="714"/>
      <c r="BH18" s="714"/>
      <c r="BI18" s="714"/>
      <c r="BJ18" s="712"/>
      <c r="BK18" s="712"/>
      <c r="BL18" s="712"/>
      <c r="BM18" s="712"/>
      <c r="BN18" s="712"/>
      <c r="BO18" s="712"/>
      <c r="BP18" s="712"/>
      <c r="BQ18" s="712"/>
      <c r="BR18" s="712"/>
      <c r="BS18" s="712"/>
      <c r="BT18" s="856" t="s">
        <v>152</v>
      </c>
      <c r="BU18" s="856" t="s">
        <v>152</v>
      </c>
      <c r="BV18" s="856" t="s">
        <v>152</v>
      </c>
      <c r="BW18" s="856" t="s">
        <v>152</v>
      </c>
      <c r="BX18" s="856" t="s">
        <v>152</v>
      </c>
      <c r="BY18" s="856" t="s">
        <v>152</v>
      </c>
      <c r="BZ18" s="734" t="s">
        <v>152</v>
      </c>
      <c r="CA18" s="730"/>
      <c r="CB18" s="859">
        <v>0</v>
      </c>
      <c r="CC18" s="859">
        <v>0</v>
      </c>
      <c r="CD18" s="859">
        <v>0</v>
      </c>
      <c r="CE18" s="859">
        <v>0</v>
      </c>
      <c r="CF18" s="859">
        <v>0</v>
      </c>
      <c r="CG18" s="859" t="s">
        <v>152</v>
      </c>
      <c r="CH18" s="859">
        <v>0</v>
      </c>
      <c r="CI18" s="714"/>
      <c r="CJ18" s="714"/>
      <c r="CK18" s="714"/>
      <c r="CL18" s="714"/>
      <c r="CM18" s="714"/>
      <c r="CN18" s="714"/>
      <c r="CO18" s="714"/>
      <c r="CP18" s="714"/>
      <c r="CQ18" s="714"/>
      <c r="CR18" s="714"/>
      <c r="CS18" s="714"/>
      <c r="CT18" s="714"/>
      <c r="CU18" s="714"/>
      <c r="CV18" s="714"/>
      <c r="CW18" s="714"/>
      <c r="CX18" s="714"/>
      <c r="CY18" s="714"/>
      <c r="CZ18" s="714"/>
      <c r="DA18" s="714"/>
      <c r="DB18" s="714"/>
      <c r="DC18" s="726"/>
      <c r="DD18" s="726"/>
    </row>
    <row r="19" spans="1:108" x14ac:dyDescent="0.25">
      <c r="A19" s="736" t="s">
        <v>53</v>
      </c>
      <c r="B19" s="823">
        <v>0</v>
      </c>
      <c r="C19" s="785"/>
      <c r="D19" s="786"/>
      <c r="E19" s="786"/>
      <c r="F19" s="786"/>
      <c r="G19" s="787"/>
      <c r="H19" s="787"/>
      <c r="I19" s="785"/>
      <c r="J19" s="782"/>
      <c r="K19" s="785"/>
      <c r="L19" s="782"/>
      <c r="M19" s="811">
        <v>0</v>
      </c>
      <c r="N19" s="785"/>
      <c r="O19" s="786"/>
      <c r="P19" s="782"/>
      <c r="Q19" s="825">
        <v>0</v>
      </c>
      <c r="R19" s="785"/>
      <c r="S19" s="786"/>
      <c r="T19" s="782"/>
      <c r="U19" s="793"/>
      <c r="V19" s="835"/>
      <c r="W19" s="785"/>
      <c r="X19" s="782"/>
      <c r="Y19" s="819"/>
      <c r="Z19" s="833"/>
      <c r="AA19" s="782"/>
      <c r="AB19" s="833"/>
      <c r="AC19" s="782"/>
      <c r="AD19" s="834"/>
      <c r="AE19" s="779"/>
      <c r="AF19" s="779"/>
      <c r="AG19" s="834"/>
      <c r="AH19" s="779"/>
      <c r="AI19" s="779"/>
      <c r="AJ19" s="841"/>
      <c r="AK19" s="828"/>
      <c r="AL19" s="824"/>
      <c r="AM19" s="842"/>
      <c r="AN19" s="798"/>
      <c r="AO19" s="841"/>
      <c r="AP19" s="845"/>
      <c r="AQ19" s="846"/>
      <c r="AR19" s="851" t="s">
        <v>151</v>
      </c>
      <c r="AS19" s="712"/>
      <c r="AT19" s="712"/>
      <c r="AU19" s="712"/>
      <c r="AV19" s="712"/>
      <c r="AW19" s="714"/>
      <c r="AX19" s="714"/>
      <c r="AY19" s="714"/>
      <c r="AZ19" s="714"/>
      <c r="BA19" s="714"/>
      <c r="BB19" s="714"/>
      <c r="BC19" s="714"/>
      <c r="BD19" s="714"/>
      <c r="BE19" s="714"/>
      <c r="BF19" s="714"/>
      <c r="BG19" s="714"/>
      <c r="BH19" s="714"/>
      <c r="BI19" s="714"/>
      <c r="BJ19" s="712"/>
      <c r="BK19" s="712"/>
      <c r="BL19" s="712"/>
      <c r="BM19" s="712"/>
      <c r="BN19" s="712"/>
      <c r="BO19" s="712"/>
      <c r="BP19" s="712"/>
      <c r="BQ19" s="712"/>
      <c r="BR19" s="712"/>
      <c r="BS19" s="712"/>
      <c r="BT19" s="856" t="s">
        <v>152</v>
      </c>
      <c r="BU19" s="856" t="s">
        <v>152</v>
      </c>
      <c r="BV19" s="856" t="s">
        <v>152</v>
      </c>
      <c r="BW19" s="856" t="s">
        <v>152</v>
      </c>
      <c r="BX19" s="856" t="s">
        <v>152</v>
      </c>
      <c r="BY19" s="856" t="s">
        <v>152</v>
      </c>
      <c r="BZ19" s="730"/>
      <c r="CA19" s="730"/>
      <c r="CB19" s="859">
        <v>0</v>
      </c>
      <c r="CC19" s="859">
        <v>0</v>
      </c>
      <c r="CD19" s="859">
        <v>0</v>
      </c>
      <c r="CE19" s="859">
        <v>0</v>
      </c>
      <c r="CF19" s="859">
        <v>0</v>
      </c>
      <c r="CG19" s="859" t="s">
        <v>152</v>
      </c>
      <c r="CH19" s="733"/>
      <c r="CI19" s="714"/>
      <c r="CJ19" s="714"/>
      <c r="CK19" s="714"/>
      <c r="CL19" s="714"/>
      <c r="CM19" s="714"/>
      <c r="CN19" s="714"/>
      <c r="CO19" s="714"/>
      <c r="CP19" s="714"/>
      <c r="CQ19" s="714"/>
      <c r="CR19" s="714"/>
      <c r="CS19" s="714"/>
      <c r="CT19" s="714"/>
      <c r="CU19" s="714"/>
      <c r="CV19" s="714"/>
      <c r="CW19" s="714"/>
      <c r="CX19" s="714"/>
      <c r="CY19" s="714"/>
      <c r="CZ19" s="714"/>
      <c r="DA19" s="714"/>
      <c r="DB19" s="714"/>
      <c r="DC19" s="726"/>
      <c r="DD19" s="726"/>
    </row>
    <row r="20" spans="1:108" x14ac:dyDescent="0.25">
      <c r="A20" s="736" t="s">
        <v>54</v>
      </c>
      <c r="B20" s="823">
        <v>0</v>
      </c>
      <c r="C20" s="785"/>
      <c r="D20" s="786"/>
      <c r="E20" s="786"/>
      <c r="F20" s="786"/>
      <c r="G20" s="787"/>
      <c r="H20" s="787"/>
      <c r="I20" s="785"/>
      <c r="J20" s="782"/>
      <c r="K20" s="785"/>
      <c r="L20" s="782"/>
      <c r="M20" s="811">
        <v>0</v>
      </c>
      <c r="N20" s="785"/>
      <c r="O20" s="786"/>
      <c r="P20" s="782"/>
      <c r="Q20" s="825">
        <v>0</v>
      </c>
      <c r="R20" s="785"/>
      <c r="S20" s="786"/>
      <c r="T20" s="782"/>
      <c r="U20" s="785"/>
      <c r="V20" s="819"/>
      <c r="W20" s="785"/>
      <c r="X20" s="782"/>
      <c r="Y20" s="819"/>
      <c r="Z20" s="833"/>
      <c r="AA20" s="782"/>
      <c r="AB20" s="833"/>
      <c r="AC20" s="782"/>
      <c r="AD20" s="834"/>
      <c r="AE20" s="779"/>
      <c r="AF20" s="779"/>
      <c r="AG20" s="834"/>
      <c r="AH20" s="779"/>
      <c r="AI20" s="779"/>
      <c r="AJ20" s="841"/>
      <c r="AK20" s="828"/>
      <c r="AL20" s="824"/>
      <c r="AM20" s="842"/>
      <c r="AN20" s="798"/>
      <c r="AO20" s="841"/>
      <c r="AP20" s="845"/>
      <c r="AQ20" s="846"/>
      <c r="AR20" s="851" t="s">
        <v>151</v>
      </c>
      <c r="AS20" s="712"/>
      <c r="AT20" s="712"/>
      <c r="AU20" s="712"/>
      <c r="AV20" s="712"/>
      <c r="AW20" s="714"/>
      <c r="AX20" s="714"/>
      <c r="AY20" s="714"/>
      <c r="AZ20" s="714"/>
      <c r="BA20" s="714"/>
      <c r="BB20" s="714"/>
      <c r="BC20" s="714"/>
      <c r="BD20" s="714"/>
      <c r="BE20" s="714"/>
      <c r="BF20" s="714"/>
      <c r="BG20" s="714"/>
      <c r="BH20" s="714"/>
      <c r="BI20" s="714"/>
      <c r="BJ20" s="712"/>
      <c r="BK20" s="712"/>
      <c r="BL20" s="712"/>
      <c r="BM20" s="712"/>
      <c r="BN20" s="712"/>
      <c r="BO20" s="712"/>
      <c r="BP20" s="712"/>
      <c r="BQ20" s="712"/>
      <c r="BR20" s="712"/>
      <c r="BS20" s="712"/>
      <c r="BT20" s="856" t="s">
        <v>152</v>
      </c>
      <c r="BU20" s="856" t="s">
        <v>152</v>
      </c>
      <c r="BV20" s="856" t="s">
        <v>152</v>
      </c>
      <c r="BW20" s="856" t="s">
        <v>152</v>
      </c>
      <c r="BX20" s="856" t="s">
        <v>152</v>
      </c>
      <c r="BY20" s="856" t="s">
        <v>152</v>
      </c>
      <c r="BZ20" s="734" t="s">
        <v>152</v>
      </c>
      <c r="CA20" s="730"/>
      <c r="CB20" s="859">
        <v>0</v>
      </c>
      <c r="CC20" s="859">
        <v>0</v>
      </c>
      <c r="CD20" s="859">
        <v>0</v>
      </c>
      <c r="CE20" s="859">
        <v>0</v>
      </c>
      <c r="CF20" s="859">
        <v>0</v>
      </c>
      <c r="CG20" s="859" t="s">
        <v>152</v>
      </c>
      <c r="CH20" s="859">
        <v>0</v>
      </c>
      <c r="CI20" s="714"/>
      <c r="CJ20" s="714"/>
      <c r="CK20" s="714"/>
      <c r="CL20" s="714"/>
      <c r="CM20" s="714"/>
      <c r="CN20" s="714"/>
      <c r="CO20" s="714"/>
      <c r="CP20" s="714"/>
      <c r="CQ20" s="714"/>
      <c r="CR20" s="714"/>
      <c r="CS20" s="714"/>
      <c r="CT20" s="714"/>
      <c r="CU20" s="714"/>
      <c r="CV20" s="714"/>
      <c r="CW20" s="714"/>
      <c r="CX20" s="714"/>
      <c r="CY20" s="714"/>
      <c r="CZ20" s="714"/>
      <c r="DA20" s="714"/>
      <c r="DB20" s="714"/>
      <c r="DC20" s="726"/>
      <c r="DD20" s="726"/>
    </row>
    <row r="21" spans="1:108" x14ac:dyDescent="0.25">
      <c r="A21" s="736" t="s">
        <v>55</v>
      </c>
      <c r="B21" s="823">
        <v>0</v>
      </c>
      <c r="C21" s="785"/>
      <c r="D21" s="786"/>
      <c r="E21" s="786"/>
      <c r="F21" s="786"/>
      <c r="G21" s="787"/>
      <c r="H21" s="787"/>
      <c r="I21" s="785"/>
      <c r="J21" s="782"/>
      <c r="K21" s="785"/>
      <c r="L21" s="782"/>
      <c r="M21" s="811">
        <v>0</v>
      </c>
      <c r="N21" s="785"/>
      <c r="O21" s="786"/>
      <c r="P21" s="782"/>
      <c r="Q21" s="825">
        <v>0</v>
      </c>
      <c r="R21" s="785"/>
      <c r="S21" s="786"/>
      <c r="T21" s="782"/>
      <c r="U21" s="793"/>
      <c r="V21" s="835"/>
      <c r="W21" s="785"/>
      <c r="X21" s="782"/>
      <c r="Y21" s="819"/>
      <c r="Z21" s="833"/>
      <c r="AA21" s="782"/>
      <c r="AB21" s="833"/>
      <c r="AC21" s="782"/>
      <c r="AD21" s="834"/>
      <c r="AE21" s="779"/>
      <c r="AF21" s="779"/>
      <c r="AG21" s="834"/>
      <c r="AH21" s="779"/>
      <c r="AI21" s="779"/>
      <c r="AJ21" s="841"/>
      <c r="AK21" s="828"/>
      <c r="AL21" s="824"/>
      <c r="AM21" s="842"/>
      <c r="AN21" s="798"/>
      <c r="AO21" s="841"/>
      <c r="AP21" s="845"/>
      <c r="AQ21" s="846"/>
      <c r="AR21" s="851" t="s">
        <v>151</v>
      </c>
      <c r="AS21" s="712"/>
      <c r="AT21" s="712"/>
      <c r="AU21" s="712"/>
      <c r="AV21" s="712"/>
      <c r="AW21" s="714"/>
      <c r="AX21" s="714"/>
      <c r="AY21" s="714"/>
      <c r="AZ21" s="714"/>
      <c r="BA21" s="714"/>
      <c r="BB21" s="714"/>
      <c r="BC21" s="714"/>
      <c r="BD21" s="714"/>
      <c r="BE21" s="714"/>
      <c r="BF21" s="714"/>
      <c r="BG21" s="714"/>
      <c r="BH21" s="714"/>
      <c r="BI21" s="714"/>
      <c r="BJ21" s="712"/>
      <c r="BK21" s="712"/>
      <c r="BL21" s="712"/>
      <c r="BM21" s="712"/>
      <c r="BN21" s="712"/>
      <c r="BO21" s="712"/>
      <c r="BP21" s="712"/>
      <c r="BQ21" s="712"/>
      <c r="BR21" s="712"/>
      <c r="BS21" s="712"/>
      <c r="BT21" s="856" t="s">
        <v>152</v>
      </c>
      <c r="BU21" s="856" t="s">
        <v>152</v>
      </c>
      <c r="BV21" s="856" t="s">
        <v>152</v>
      </c>
      <c r="BW21" s="856" t="s">
        <v>152</v>
      </c>
      <c r="BX21" s="856" t="s">
        <v>152</v>
      </c>
      <c r="BY21" s="856" t="s">
        <v>152</v>
      </c>
      <c r="BZ21" s="730"/>
      <c r="CA21" s="730"/>
      <c r="CB21" s="859">
        <v>0</v>
      </c>
      <c r="CC21" s="859">
        <v>0</v>
      </c>
      <c r="CD21" s="859">
        <v>0</v>
      </c>
      <c r="CE21" s="859">
        <v>0</v>
      </c>
      <c r="CF21" s="859">
        <v>0</v>
      </c>
      <c r="CG21" s="859" t="s">
        <v>152</v>
      </c>
      <c r="CH21" s="733"/>
      <c r="CI21" s="714"/>
      <c r="CJ21" s="714"/>
      <c r="CK21" s="714"/>
      <c r="CL21" s="714"/>
      <c r="CM21" s="714"/>
      <c r="CN21" s="714"/>
      <c r="CO21" s="714"/>
      <c r="CP21" s="714"/>
      <c r="CQ21" s="714"/>
      <c r="CR21" s="714"/>
      <c r="CS21" s="714"/>
      <c r="CT21" s="714"/>
      <c r="CU21" s="714"/>
      <c r="CV21" s="714"/>
      <c r="CW21" s="714"/>
      <c r="CX21" s="714"/>
      <c r="CY21" s="714"/>
      <c r="CZ21" s="714"/>
      <c r="DA21" s="714"/>
      <c r="DB21" s="714"/>
      <c r="DC21" s="726"/>
      <c r="DD21" s="726"/>
    </row>
    <row r="22" spans="1:108" x14ac:dyDescent="0.25">
      <c r="A22" s="736" t="s">
        <v>56</v>
      </c>
      <c r="B22" s="823">
        <v>0</v>
      </c>
      <c r="C22" s="785"/>
      <c r="D22" s="786"/>
      <c r="E22" s="786"/>
      <c r="F22" s="786"/>
      <c r="G22" s="787"/>
      <c r="H22" s="787"/>
      <c r="I22" s="785"/>
      <c r="J22" s="782"/>
      <c r="K22" s="785"/>
      <c r="L22" s="782"/>
      <c r="M22" s="811">
        <v>0</v>
      </c>
      <c r="N22" s="785"/>
      <c r="O22" s="786"/>
      <c r="P22" s="782"/>
      <c r="Q22" s="825">
        <v>0</v>
      </c>
      <c r="R22" s="785"/>
      <c r="S22" s="786"/>
      <c r="T22" s="782"/>
      <c r="U22" s="785"/>
      <c r="V22" s="819"/>
      <c r="W22" s="785"/>
      <c r="X22" s="782"/>
      <c r="Y22" s="819"/>
      <c r="Z22" s="833"/>
      <c r="AA22" s="782"/>
      <c r="AB22" s="833"/>
      <c r="AC22" s="782"/>
      <c r="AD22" s="834"/>
      <c r="AE22" s="779"/>
      <c r="AF22" s="779"/>
      <c r="AG22" s="834"/>
      <c r="AH22" s="779"/>
      <c r="AI22" s="779"/>
      <c r="AJ22" s="841"/>
      <c r="AK22" s="828"/>
      <c r="AL22" s="824"/>
      <c r="AM22" s="842"/>
      <c r="AN22" s="798"/>
      <c r="AO22" s="841"/>
      <c r="AP22" s="845"/>
      <c r="AQ22" s="846"/>
      <c r="AR22" s="851" t="s">
        <v>151</v>
      </c>
      <c r="AS22" s="712"/>
      <c r="AT22" s="712"/>
      <c r="AU22" s="712"/>
      <c r="AV22" s="712"/>
      <c r="AW22" s="714"/>
      <c r="AX22" s="714"/>
      <c r="AY22" s="714"/>
      <c r="AZ22" s="714"/>
      <c r="BA22" s="714"/>
      <c r="BB22" s="714"/>
      <c r="BC22" s="714"/>
      <c r="BD22" s="714"/>
      <c r="BE22" s="714"/>
      <c r="BF22" s="714"/>
      <c r="BG22" s="714"/>
      <c r="BH22" s="714"/>
      <c r="BI22" s="714"/>
      <c r="BJ22" s="712"/>
      <c r="BK22" s="712"/>
      <c r="BL22" s="712"/>
      <c r="BM22" s="712"/>
      <c r="BN22" s="712"/>
      <c r="BO22" s="712"/>
      <c r="BP22" s="712"/>
      <c r="BQ22" s="712"/>
      <c r="BR22" s="712"/>
      <c r="BS22" s="712"/>
      <c r="BT22" s="856" t="s">
        <v>152</v>
      </c>
      <c r="BU22" s="856" t="s">
        <v>152</v>
      </c>
      <c r="BV22" s="856" t="s">
        <v>152</v>
      </c>
      <c r="BW22" s="856" t="s">
        <v>152</v>
      </c>
      <c r="BX22" s="856" t="s">
        <v>152</v>
      </c>
      <c r="BY22" s="856" t="s">
        <v>152</v>
      </c>
      <c r="BZ22" s="734" t="s">
        <v>152</v>
      </c>
      <c r="CA22" s="730"/>
      <c r="CB22" s="859">
        <v>0</v>
      </c>
      <c r="CC22" s="859">
        <v>0</v>
      </c>
      <c r="CD22" s="859">
        <v>0</v>
      </c>
      <c r="CE22" s="859">
        <v>0</v>
      </c>
      <c r="CF22" s="859">
        <v>0</v>
      </c>
      <c r="CG22" s="859" t="s">
        <v>152</v>
      </c>
      <c r="CH22" s="859">
        <v>0</v>
      </c>
      <c r="CI22" s="714"/>
      <c r="CJ22" s="714"/>
      <c r="CK22" s="714"/>
      <c r="CL22" s="714"/>
      <c r="CM22" s="714"/>
      <c r="CN22" s="714"/>
      <c r="CO22" s="714"/>
      <c r="CP22" s="714"/>
      <c r="CQ22" s="714"/>
      <c r="CR22" s="714"/>
      <c r="CS22" s="714"/>
      <c r="CT22" s="714"/>
      <c r="CU22" s="714"/>
      <c r="CV22" s="714"/>
      <c r="CW22" s="714"/>
      <c r="CX22" s="714"/>
      <c r="CY22" s="714"/>
      <c r="CZ22" s="714"/>
      <c r="DA22" s="714"/>
      <c r="DB22" s="714"/>
      <c r="DC22" s="726"/>
      <c r="DD22" s="726"/>
    </row>
    <row r="23" spans="1:108" x14ac:dyDescent="0.25">
      <c r="A23" s="736" t="s">
        <v>57</v>
      </c>
      <c r="B23" s="823">
        <v>0</v>
      </c>
      <c r="C23" s="785"/>
      <c r="D23" s="786"/>
      <c r="E23" s="786"/>
      <c r="F23" s="786"/>
      <c r="G23" s="787"/>
      <c r="H23" s="787"/>
      <c r="I23" s="785"/>
      <c r="J23" s="782"/>
      <c r="K23" s="785"/>
      <c r="L23" s="782"/>
      <c r="M23" s="811">
        <v>0</v>
      </c>
      <c r="N23" s="785"/>
      <c r="O23" s="786"/>
      <c r="P23" s="782"/>
      <c r="Q23" s="825">
        <v>0</v>
      </c>
      <c r="R23" s="785"/>
      <c r="S23" s="786"/>
      <c r="T23" s="782"/>
      <c r="U23" s="793"/>
      <c r="V23" s="835"/>
      <c r="W23" s="785"/>
      <c r="X23" s="782"/>
      <c r="Y23" s="819"/>
      <c r="Z23" s="833"/>
      <c r="AA23" s="782"/>
      <c r="AB23" s="833"/>
      <c r="AC23" s="782"/>
      <c r="AD23" s="834"/>
      <c r="AE23" s="779"/>
      <c r="AF23" s="779"/>
      <c r="AG23" s="834"/>
      <c r="AH23" s="779"/>
      <c r="AI23" s="779"/>
      <c r="AJ23" s="841"/>
      <c r="AK23" s="828"/>
      <c r="AL23" s="824"/>
      <c r="AM23" s="842"/>
      <c r="AN23" s="798"/>
      <c r="AO23" s="841"/>
      <c r="AP23" s="845"/>
      <c r="AQ23" s="846"/>
      <c r="AR23" s="851" t="s">
        <v>151</v>
      </c>
      <c r="AS23" s="712"/>
      <c r="AT23" s="712"/>
      <c r="AU23" s="712"/>
      <c r="AV23" s="712"/>
      <c r="AW23" s="714"/>
      <c r="AX23" s="714"/>
      <c r="AY23" s="714"/>
      <c r="AZ23" s="714"/>
      <c r="BA23" s="714"/>
      <c r="BB23" s="714"/>
      <c r="BC23" s="714"/>
      <c r="BD23" s="714"/>
      <c r="BE23" s="714"/>
      <c r="BF23" s="714"/>
      <c r="BG23" s="714"/>
      <c r="BH23" s="714"/>
      <c r="BI23" s="714"/>
      <c r="BJ23" s="712"/>
      <c r="BK23" s="712"/>
      <c r="BL23" s="712"/>
      <c r="BM23" s="712"/>
      <c r="BN23" s="712"/>
      <c r="BO23" s="712"/>
      <c r="BP23" s="712"/>
      <c r="BQ23" s="712"/>
      <c r="BR23" s="712"/>
      <c r="BS23" s="712"/>
      <c r="BT23" s="856" t="s">
        <v>152</v>
      </c>
      <c r="BU23" s="856" t="s">
        <v>152</v>
      </c>
      <c r="BV23" s="856" t="s">
        <v>152</v>
      </c>
      <c r="BW23" s="856" t="s">
        <v>152</v>
      </c>
      <c r="BX23" s="856" t="s">
        <v>152</v>
      </c>
      <c r="BY23" s="856" t="s">
        <v>152</v>
      </c>
      <c r="BZ23" s="730"/>
      <c r="CA23" s="730"/>
      <c r="CB23" s="859">
        <v>0</v>
      </c>
      <c r="CC23" s="859">
        <v>0</v>
      </c>
      <c r="CD23" s="859">
        <v>0</v>
      </c>
      <c r="CE23" s="859">
        <v>0</v>
      </c>
      <c r="CF23" s="859">
        <v>0</v>
      </c>
      <c r="CG23" s="859" t="s">
        <v>152</v>
      </c>
      <c r="CH23" s="733"/>
      <c r="CI23" s="714"/>
      <c r="CJ23" s="714"/>
      <c r="CK23" s="714"/>
      <c r="CL23" s="714"/>
      <c r="CM23" s="714"/>
      <c r="CN23" s="714"/>
      <c r="CO23" s="714"/>
      <c r="CP23" s="714"/>
      <c r="CQ23" s="714"/>
      <c r="CR23" s="714"/>
      <c r="CS23" s="714"/>
      <c r="CT23" s="714"/>
      <c r="CU23" s="714"/>
      <c r="CV23" s="714"/>
      <c r="CW23" s="714"/>
      <c r="CX23" s="714"/>
      <c r="CY23" s="714"/>
      <c r="CZ23" s="714"/>
      <c r="DA23" s="714"/>
      <c r="DB23" s="714"/>
      <c r="DC23" s="726"/>
      <c r="DD23" s="726"/>
    </row>
    <row r="24" spans="1:108" x14ac:dyDescent="0.25">
      <c r="A24" s="736" t="s">
        <v>58</v>
      </c>
      <c r="B24" s="823">
        <v>0</v>
      </c>
      <c r="C24" s="785"/>
      <c r="D24" s="786"/>
      <c r="E24" s="786"/>
      <c r="F24" s="786"/>
      <c r="G24" s="787"/>
      <c r="H24" s="787"/>
      <c r="I24" s="785"/>
      <c r="J24" s="782"/>
      <c r="K24" s="785"/>
      <c r="L24" s="782"/>
      <c r="M24" s="811">
        <v>0</v>
      </c>
      <c r="N24" s="785"/>
      <c r="O24" s="786"/>
      <c r="P24" s="782"/>
      <c r="Q24" s="825">
        <v>0</v>
      </c>
      <c r="R24" s="785"/>
      <c r="S24" s="786"/>
      <c r="T24" s="782"/>
      <c r="U24" s="785"/>
      <c r="V24" s="819"/>
      <c r="W24" s="785"/>
      <c r="X24" s="782"/>
      <c r="Y24" s="819"/>
      <c r="Z24" s="833"/>
      <c r="AA24" s="782"/>
      <c r="AB24" s="833"/>
      <c r="AC24" s="782"/>
      <c r="AD24" s="834"/>
      <c r="AE24" s="779"/>
      <c r="AF24" s="779"/>
      <c r="AG24" s="834"/>
      <c r="AH24" s="779"/>
      <c r="AI24" s="779"/>
      <c r="AJ24" s="841"/>
      <c r="AK24" s="828"/>
      <c r="AL24" s="824"/>
      <c r="AM24" s="842"/>
      <c r="AN24" s="798"/>
      <c r="AO24" s="841"/>
      <c r="AP24" s="845"/>
      <c r="AQ24" s="846"/>
      <c r="AR24" s="851" t="s">
        <v>151</v>
      </c>
      <c r="AS24" s="712"/>
      <c r="AT24" s="712"/>
      <c r="AU24" s="712"/>
      <c r="AV24" s="712"/>
      <c r="AW24" s="714"/>
      <c r="AX24" s="714"/>
      <c r="AY24" s="714"/>
      <c r="AZ24" s="714"/>
      <c r="BA24" s="714"/>
      <c r="BB24" s="714"/>
      <c r="BC24" s="714"/>
      <c r="BD24" s="714"/>
      <c r="BE24" s="714"/>
      <c r="BF24" s="714"/>
      <c r="BG24" s="714"/>
      <c r="BH24" s="714"/>
      <c r="BI24" s="714"/>
      <c r="BJ24" s="712"/>
      <c r="BK24" s="712"/>
      <c r="BL24" s="712"/>
      <c r="BM24" s="712"/>
      <c r="BN24" s="712"/>
      <c r="BO24" s="712"/>
      <c r="BP24" s="712"/>
      <c r="BQ24" s="712"/>
      <c r="BR24" s="712"/>
      <c r="BS24" s="712"/>
      <c r="BT24" s="856" t="s">
        <v>152</v>
      </c>
      <c r="BU24" s="856" t="s">
        <v>152</v>
      </c>
      <c r="BV24" s="856" t="s">
        <v>152</v>
      </c>
      <c r="BW24" s="856" t="s">
        <v>152</v>
      </c>
      <c r="BX24" s="856" t="s">
        <v>152</v>
      </c>
      <c r="BY24" s="856" t="s">
        <v>152</v>
      </c>
      <c r="BZ24" s="734" t="s">
        <v>152</v>
      </c>
      <c r="CA24" s="730"/>
      <c r="CB24" s="859">
        <v>0</v>
      </c>
      <c r="CC24" s="859">
        <v>0</v>
      </c>
      <c r="CD24" s="859">
        <v>0</v>
      </c>
      <c r="CE24" s="859">
        <v>0</v>
      </c>
      <c r="CF24" s="859">
        <v>0</v>
      </c>
      <c r="CG24" s="859" t="s">
        <v>152</v>
      </c>
      <c r="CH24" s="859">
        <v>0</v>
      </c>
      <c r="CI24" s="714"/>
      <c r="CJ24" s="714"/>
      <c r="CK24" s="714"/>
      <c r="CL24" s="714"/>
      <c r="CM24" s="714"/>
      <c r="CN24" s="714"/>
      <c r="CO24" s="714"/>
      <c r="CP24" s="714"/>
      <c r="CQ24" s="714"/>
      <c r="CR24" s="714"/>
      <c r="CS24" s="714"/>
      <c r="CT24" s="714"/>
      <c r="CU24" s="714"/>
      <c r="CV24" s="714"/>
      <c r="CW24" s="714"/>
      <c r="CX24" s="714"/>
      <c r="CY24" s="714"/>
      <c r="CZ24" s="714"/>
      <c r="DA24" s="714"/>
      <c r="DB24" s="714"/>
      <c r="DC24" s="726"/>
      <c r="DD24" s="726"/>
    </row>
    <row r="25" spans="1:108" x14ac:dyDescent="0.25">
      <c r="A25" s="736" t="s">
        <v>59</v>
      </c>
      <c r="B25" s="823">
        <v>0</v>
      </c>
      <c r="C25" s="785"/>
      <c r="D25" s="786"/>
      <c r="E25" s="786"/>
      <c r="F25" s="786"/>
      <c r="G25" s="787"/>
      <c r="H25" s="787"/>
      <c r="I25" s="785"/>
      <c r="J25" s="782"/>
      <c r="K25" s="785"/>
      <c r="L25" s="782"/>
      <c r="M25" s="811">
        <v>0</v>
      </c>
      <c r="N25" s="785"/>
      <c r="O25" s="786"/>
      <c r="P25" s="782"/>
      <c r="Q25" s="825">
        <v>0</v>
      </c>
      <c r="R25" s="785"/>
      <c r="S25" s="786"/>
      <c r="T25" s="782"/>
      <c r="U25" s="785"/>
      <c r="V25" s="819"/>
      <c r="W25" s="785"/>
      <c r="X25" s="782"/>
      <c r="Y25" s="819"/>
      <c r="Z25" s="833"/>
      <c r="AA25" s="782"/>
      <c r="AB25" s="833"/>
      <c r="AC25" s="782"/>
      <c r="AD25" s="834"/>
      <c r="AE25" s="779"/>
      <c r="AF25" s="779"/>
      <c r="AG25" s="834"/>
      <c r="AH25" s="779"/>
      <c r="AI25" s="779"/>
      <c r="AJ25" s="841"/>
      <c r="AK25" s="828"/>
      <c r="AL25" s="824"/>
      <c r="AM25" s="842"/>
      <c r="AN25" s="798"/>
      <c r="AO25" s="841"/>
      <c r="AP25" s="845"/>
      <c r="AQ25" s="846"/>
      <c r="AR25" s="851" t="s">
        <v>151</v>
      </c>
      <c r="AS25" s="712"/>
      <c r="AT25" s="712"/>
      <c r="AU25" s="712"/>
      <c r="AV25" s="712"/>
      <c r="AW25" s="714"/>
      <c r="AX25" s="714"/>
      <c r="AY25" s="714"/>
      <c r="AZ25" s="714"/>
      <c r="BA25" s="714"/>
      <c r="BB25" s="714"/>
      <c r="BC25" s="714"/>
      <c r="BD25" s="714"/>
      <c r="BE25" s="714"/>
      <c r="BF25" s="714"/>
      <c r="BG25" s="714"/>
      <c r="BH25" s="714"/>
      <c r="BI25" s="714"/>
      <c r="BJ25" s="712"/>
      <c r="BK25" s="712"/>
      <c r="BL25" s="712"/>
      <c r="BM25" s="712"/>
      <c r="BN25" s="712"/>
      <c r="BO25" s="712"/>
      <c r="BP25" s="712"/>
      <c r="BQ25" s="712"/>
      <c r="BR25" s="712"/>
      <c r="BS25" s="712"/>
      <c r="BT25" s="856" t="s">
        <v>152</v>
      </c>
      <c r="BU25" s="856" t="s">
        <v>152</v>
      </c>
      <c r="BV25" s="856" t="s">
        <v>152</v>
      </c>
      <c r="BW25" s="856" t="s">
        <v>152</v>
      </c>
      <c r="BX25" s="856" t="s">
        <v>152</v>
      </c>
      <c r="BY25" s="856" t="s">
        <v>152</v>
      </c>
      <c r="BZ25" s="734" t="s">
        <v>152</v>
      </c>
      <c r="CA25" s="730"/>
      <c r="CB25" s="859">
        <v>0</v>
      </c>
      <c r="CC25" s="859">
        <v>0</v>
      </c>
      <c r="CD25" s="859">
        <v>0</v>
      </c>
      <c r="CE25" s="859">
        <v>0</v>
      </c>
      <c r="CF25" s="859">
        <v>0</v>
      </c>
      <c r="CG25" s="859" t="s">
        <v>152</v>
      </c>
      <c r="CH25" s="859">
        <v>0</v>
      </c>
      <c r="CI25" s="714"/>
      <c r="CJ25" s="714"/>
      <c r="CK25" s="714"/>
      <c r="CL25" s="714"/>
      <c r="CM25" s="714"/>
      <c r="CN25" s="714"/>
      <c r="CO25" s="714"/>
      <c r="CP25" s="714"/>
      <c r="CQ25" s="714"/>
      <c r="CR25" s="714"/>
      <c r="CS25" s="714"/>
      <c r="CT25" s="714"/>
      <c r="CU25" s="714"/>
      <c r="CV25" s="714"/>
      <c r="CW25" s="714"/>
      <c r="CX25" s="714"/>
      <c r="CY25" s="714"/>
      <c r="CZ25" s="714"/>
      <c r="DA25" s="714"/>
      <c r="DB25" s="714"/>
      <c r="DC25" s="726"/>
      <c r="DD25" s="726"/>
    </row>
    <row r="26" spans="1:108" ht="54" x14ac:dyDescent="0.25">
      <c r="A26" s="756" t="s">
        <v>60</v>
      </c>
      <c r="B26" s="823">
        <v>0</v>
      </c>
      <c r="C26" s="785"/>
      <c r="D26" s="786"/>
      <c r="E26" s="786"/>
      <c r="F26" s="786"/>
      <c r="G26" s="787"/>
      <c r="H26" s="787"/>
      <c r="I26" s="785"/>
      <c r="J26" s="782"/>
      <c r="K26" s="785"/>
      <c r="L26" s="782"/>
      <c r="M26" s="811">
        <v>0</v>
      </c>
      <c r="N26" s="785"/>
      <c r="O26" s="786"/>
      <c r="P26" s="782"/>
      <c r="Q26" s="825">
        <v>0</v>
      </c>
      <c r="R26" s="785"/>
      <c r="S26" s="786"/>
      <c r="T26" s="782"/>
      <c r="U26" s="785"/>
      <c r="V26" s="819"/>
      <c r="W26" s="785"/>
      <c r="X26" s="782"/>
      <c r="Y26" s="819"/>
      <c r="Z26" s="833"/>
      <c r="AA26" s="782"/>
      <c r="AB26" s="833"/>
      <c r="AC26" s="782"/>
      <c r="AD26" s="834"/>
      <c r="AE26" s="779"/>
      <c r="AF26" s="779"/>
      <c r="AG26" s="834"/>
      <c r="AH26" s="779"/>
      <c r="AI26" s="779"/>
      <c r="AJ26" s="841"/>
      <c r="AK26" s="828"/>
      <c r="AL26" s="824"/>
      <c r="AM26" s="842"/>
      <c r="AN26" s="798"/>
      <c r="AO26" s="841"/>
      <c r="AP26" s="845"/>
      <c r="AQ26" s="846"/>
      <c r="AR26" s="851" t="s">
        <v>151</v>
      </c>
      <c r="AS26" s="712"/>
      <c r="AT26" s="712"/>
      <c r="AU26" s="712"/>
      <c r="AV26" s="712"/>
      <c r="AW26" s="714"/>
      <c r="AX26" s="714"/>
      <c r="AY26" s="714"/>
      <c r="AZ26" s="714"/>
      <c r="BA26" s="714"/>
      <c r="BB26" s="714"/>
      <c r="BC26" s="714"/>
      <c r="BD26" s="714"/>
      <c r="BE26" s="714"/>
      <c r="BF26" s="714"/>
      <c r="BG26" s="714"/>
      <c r="BH26" s="714"/>
      <c r="BI26" s="714"/>
      <c r="BJ26" s="712"/>
      <c r="BK26" s="712"/>
      <c r="BL26" s="712"/>
      <c r="BM26" s="712"/>
      <c r="BN26" s="712"/>
      <c r="BO26" s="712"/>
      <c r="BP26" s="712"/>
      <c r="BQ26" s="712"/>
      <c r="BR26" s="712"/>
      <c r="BS26" s="712"/>
      <c r="BT26" s="856" t="s">
        <v>152</v>
      </c>
      <c r="BU26" s="856" t="s">
        <v>152</v>
      </c>
      <c r="BV26" s="856" t="s">
        <v>152</v>
      </c>
      <c r="BW26" s="856" t="s">
        <v>152</v>
      </c>
      <c r="BX26" s="856" t="s">
        <v>152</v>
      </c>
      <c r="BY26" s="856" t="s">
        <v>152</v>
      </c>
      <c r="BZ26" s="734" t="s">
        <v>152</v>
      </c>
      <c r="CA26" s="730"/>
      <c r="CB26" s="859">
        <v>0</v>
      </c>
      <c r="CC26" s="859">
        <v>0</v>
      </c>
      <c r="CD26" s="859">
        <v>0</v>
      </c>
      <c r="CE26" s="859">
        <v>0</v>
      </c>
      <c r="CF26" s="859">
        <v>0</v>
      </c>
      <c r="CG26" s="859" t="s">
        <v>152</v>
      </c>
      <c r="CH26" s="859">
        <v>0</v>
      </c>
      <c r="CI26" s="714"/>
      <c r="CJ26" s="714"/>
      <c r="CK26" s="714"/>
      <c r="CL26" s="714"/>
      <c r="CM26" s="714"/>
      <c r="CN26" s="714"/>
      <c r="CO26" s="714"/>
      <c r="CP26" s="714"/>
      <c r="CQ26" s="714"/>
      <c r="CR26" s="714"/>
      <c r="CS26" s="714"/>
      <c r="CT26" s="714"/>
      <c r="CU26" s="714"/>
      <c r="CV26" s="714"/>
      <c r="CW26" s="714"/>
      <c r="CX26" s="714"/>
      <c r="CY26" s="714"/>
      <c r="CZ26" s="714"/>
      <c r="DA26" s="714"/>
      <c r="DB26" s="714"/>
      <c r="DC26" s="726"/>
      <c r="DD26" s="726"/>
    </row>
    <row r="27" spans="1:108" x14ac:dyDescent="0.25">
      <c r="A27" s="736" t="s">
        <v>61</v>
      </c>
      <c r="B27" s="823">
        <v>0</v>
      </c>
      <c r="C27" s="785"/>
      <c r="D27" s="786"/>
      <c r="E27" s="786"/>
      <c r="F27" s="786"/>
      <c r="G27" s="787"/>
      <c r="H27" s="787"/>
      <c r="I27" s="785"/>
      <c r="J27" s="782"/>
      <c r="K27" s="785"/>
      <c r="L27" s="782"/>
      <c r="M27" s="811">
        <v>0</v>
      </c>
      <c r="N27" s="785"/>
      <c r="O27" s="786"/>
      <c r="P27" s="782"/>
      <c r="Q27" s="825">
        <v>0</v>
      </c>
      <c r="R27" s="785"/>
      <c r="S27" s="786"/>
      <c r="T27" s="782"/>
      <c r="U27" s="785"/>
      <c r="V27" s="819"/>
      <c r="W27" s="785"/>
      <c r="X27" s="782"/>
      <c r="Y27" s="819"/>
      <c r="Z27" s="833"/>
      <c r="AA27" s="782"/>
      <c r="AB27" s="833"/>
      <c r="AC27" s="782"/>
      <c r="AD27" s="834"/>
      <c r="AE27" s="779"/>
      <c r="AF27" s="779"/>
      <c r="AG27" s="834"/>
      <c r="AH27" s="779"/>
      <c r="AI27" s="779"/>
      <c r="AJ27" s="841"/>
      <c r="AK27" s="828"/>
      <c r="AL27" s="824"/>
      <c r="AM27" s="842"/>
      <c r="AN27" s="798"/>
      <c r="AO27" s="841"/>
      <c r="AP27" s="845"/>
      <c r="AQ27" s="846"/>
      <c r="AR27" s="851" t="s">
        <v>151</v>
      </c>
      <c r="AS27" s="712"/>
      <c r="AT27" s="712"/>
      <c r="AU27" s="712"/>
      <c r="AV27" s="712"/>
      <c r="AW27" s="714"/>
      <c r="AX27" s="714"/>
      <c r="AY27" s="714"/>
      <c r="AZ27" s="714"/>
      <c r="BA27" s="714"/>
      <c r="BB27" s="714"/>
      <c r="BC27" s="714"/>
      <c r="BD27" s="714"/>
      <c r="BE27" s="714"/>
      <c r="BF27" s="714"/>
      <c r="BG27" s="714"/>
      <c r="BH27" s="714"/>
      <c r="BI27" s="714"/>
      <c r="BJ27" s="712"/>
      <c r="BK27" s="712"/>
      <c r="BL27" s="712"/>
      <c r="BM27" s="712"/>
      <c r="BN27" s="712"/>
      <c r="BO27" s="712"/>
      <c r="BP27" s="712"/>
      <c r="BQ27" s="712"/>
      <c r="BR27" s="712"/>
      <c r="BS27" s="712"/>
      <c r="BT27" s="856" t="s">
        <v>152</v>
      </c>
      <c r="BU27" s="856" t="s">
        <v>152</v>
      </c>
      <c r="BV27" s="856" t="s">
        <v>152</v>
      </c>
      <c r="BW27" s="856" t="s">
        <v>152</v>
      </c>
      <c r="BX27" s="856" t="s">
        <v>152</v>
      </c>
      <c r="BY27" s="856" t="s">
        <v>152</v>
      </c>
      <c r="BZ27" s="734" t="s">
        <v>152</v>
      </c>
      <c r="CA27" s="730"/>
      <c r="CB27" s="859">
        <v>0</v>
      </c>
      <c r="CC27" s="859">
        <v>0</v>
      </c>
      <c r="CD27" s="859">
        <v>0</v>
      </c>
      <c r="CE27" s="859">
        <v>0</v>
      </c>
      <c r="CF27" s="859">
        <v>0</v>
      </c>
      <c r="CG27" s="859" t="s">
        <v>152</v>
      </c>
      <c r="CH27" s="859">
        <v>0</v>
      </c>
      <c r="CI27" s="714"/>
      <c r="CJ27" s="714"/>
      <c r="CK27" s="714"/>
      <c r="CL27" s="714"/>
      <c r="CM27" s="714"/>
      <c r="CN27" s="714"/>
      <c r="CO27" s="714"/>
      <c r="CP27" s="714"/>
      <c r="CQ27" s="714"/>
      <c r="CR27" s="714"/>
      <c r="CS27" s="714"/>
      <c r="CT27" s="714"/>
      <c r="CU27" s="714"/>
      <c r="CV27" s="714"/>
      <c r="CW27" s="714"/>
      <c r="CX27" s="714"/>
      <c r="CY27" s="714"/>
      <c r="CZ27" s="714"/>
      <c r="DA27" s="714"/>
      <c r="DB27" s="714"/>
      <c r="DC27" s="726"/>
      <c r="DD27" s="726"/>
    </row>
    <row r="28" spans="1:108" x14ac:dyDescent="0.25">
      <c r="A28" s="736" t="s">
        <v>62</v>
      </c>
      <c r="B28" s="823">
        <v>0</v>
      </c>
      <c r="C28" s="793"/>
      <c r="D28" s="794"/>
      <c r="E28" s="794"/>
      <c r="F28" s="794"/>
      <c r="G28" s="787"/>
      <c r="H28" s="787"/>
      <c r="I28" s="793"/>
      <c r="J28" s="782"/>
      <c r="K28" s="785"/>
      <c r="L28" s="782"/>
      <c r="M28" s="836"/>
      <c r="N28" s="793"/>
      <c r="O28" s="794"/>
      <c r="P28" s="795"/>
      <c r="Q28" s="825">
        <v>0</v>
      </c>
      <c r="R28" s="785"/>
      <c r="S28" s="786"/>
      <c r="T28" s="782"/>
      <c r="U28" s="785"/>
      <c r="V28" s="819"/>
      <c r="W28" s="793"/>
      <c r="X28" s="782"/>
      <c r="Y28" s="819"/>
      <c r="Z28" s="836"/>
      <c r="AA28" s="782"/>
      <c r="AB28" s="836"/>
      <c r="AC28" s="782"/>
      <c r="AD28" s="834"/>
      <c r="AE28" s="779"/>
      <c r="AF28" s="779"/>
      <c r="AG28" s="834"/>
      <c r="AH28" s="779"/>
      <c r="AI28" s="779"/>
      <c r="AJ28" s="841"/>
      <c r="AK28" s="828"/>
      <c r="AL28" s="824"/>
      <c r="AM28" s="842"/>
      <c r="AN28" s="798"/>
      <c r="AO28" s="841"/>
      <c r="AP28" s="836"/>
      <c r="AQ28" s="795"/>
      <c r="AR28" s="851" t="s">
        <v>151</v>
      </c>
      <c r="AS28" s="712"/>
      <c r="AT28" s="712"/>
      <c r="AU28" s="712"/>
      <c r="AV28" s="712"/>
      <c r="AW28" s="714"/>
      <c r="AX28" s="714"/>
      <c r="AY28" s="714"/>
      <c r="AZ28" s="714"/>
      <c r="BA28" s="714"/>
      <c r="BB28" s="714"/>
      <c r="BC28" s="714"/>
      <c r="BD28" s="714"/>
      <c r="BE28" s="714"/>
      <c r="BF28" s="714"/>
      <c r="BG28" s="714"/>
      <c r="BH28" s="714"/>
      <c r="BI28" s="714"/>
      <c r="BJ28" s="712"/>
      <c r="BK28" s="712"/>
      <c r="BL28" s="712"/>
      <c r="BM28" s="712"/>
      <c r="BN28" s="712"/>
      <c r="BO28" s="712"/>
      <c r="BP28" s="712"/>
      <c r="BQ28" s="712"/>
      <c r="BR28" s="712"/>
      <c r="BS28" s="712"/>
      <c r="BT28" s="856" t="s">
        <v>152</v>
      </c>
      <c r="BU28" s="856" t="s">
        <v>152</v>
      </c>
      <c r="BV28" s="856" t="s">
        <v>152</v>
      </c>
      <c r="BW28" s="856" t="s">
        <v>152</v>
      </c>
      <c r="BX28" s="856" t="s">
        <v>152</v>
      </c>
      <c r="BY28" s="856" t="s">
        <v>152</v>
      </c>
      <c r="BZ28" s="734" t="s">
        <v>152</v>
      </c>
      <c r="CA28" s="730"/>
      <c r="CB28" s="859">
        <v>0</v>
      </c>
      <c r="CC28" s="859">
        <v>0</v>
      </c>
      <c r="CD28" s="859">
        <v>0</v>
      </c>
      <c r="CE28" s="859">
        <v>0</v>
      </c>
      <c r="CF28" s="859">
        <v>0</v>
      </c>
      <c r="CG28" s="859" t="s">
        <v>152</v>
      </c>
      <c r="CH28" s="859">
        <v>0</v>
      </c>
      <c r="CI28" s="714"/>
      <c r="CJ28" s="714"/>
      <c r="CK28" s="714"/>
      <c r="CL28" s="714"/>
      <c r="CM28" s="714"/>
      <c r="CN28" s="714"/>
      <c r="CO28" s="714"/>
      <c r="CP28" s="714"/>
      <c r="CQ28" s="714"/>
      <c r="CR28" s="714"/>
      <c r="CS28" s="714"/>
      <c r="CT28" s="714"/>
      <c r="CU28" s="714"/>
      <c r="CV28" s="714"/>
      <c r="CW28" s="714"/>
      <c r="CX28" s="714"/>
      <c r="CY28" s="714"/>
      <c r="CZ28" s="714"/>
      <c r="DA28" s="714"/>
      <c r="DB28" s="714"/>
      <c r="DC28" s="726"/>
      <c r="DD28" s="726"/>
    </row>
    <row r="29" spans="1:108" x14ac:dyDescent="0.25">
      <c r="A29" s="736" t="s">
        <v>63</v>
      </c>
      <c r="B29" s="823">
        <v>0</v>
      </c>
      <c r="C29" s="785"/>
      <c r="D29" s="786"/>
      <c r="E29" s="786"/>
      <c r="F29" s="786"/>
      <c r="G29" s="787"/>
      <c r="H29" s="787"/>
      <c r="I29" s="785"/>
      <c r="J29" s="782"/>
      <c r="K29" s="785"/>
      <c r="L29" s="782"/>
      <c r="M29" s="811">
        <v>0</v>
      </c>
      <c r="N29" s="785"/>
      <c r="O29" s="786"/>
      <c r="P29" s="782"/>
      <c r="Q29" s="825">
        <v>0</v>
      </c>
      <c r="R29" s="785"/>
      <c r="S29" s="786"/>
      <c r="T29" s="782"/>
      <c r="U29" s="785"/>
      <c r="V29" s="819"/>
      <c r="W29" s="785"/>
      <c r="X29" s="782"/>
      <c r="Y29" s="819"/>
      <c r="Z29" s="833"/>
      <c r="AA29" s="782"/>
      <c r="AB29" s="833"/>
      <c r="AC29" s="782"/>
      <c r="AD29" s="834"/>
      <c r="AE29" s="779"/>
      <c r="AF29" s="779"/>
      <c r="AG29" s="834"/>
      <c r="AH29" s="779"/>
      <c r="AI29" s="779"/>
      <c r="AJ29" s="841"/>
      <c r="AK29" s="828"/>
      <c r="AL29" s="824"/>
      <c r="AM29" s="842"/>
      <c r="AN29" s="798"/>
      <c r="AO29" s="841"/>
      <c r="AP29" s="845"/>
      <c r="AQ29" s="846"/>
      <c r="AR29" s="851" t="s">
        <v>151</v>
      </c>
      <c r="AS29" s="712"/>
      <c r="AT29" s="712"/>
      <c r="AU29" s="712"/>
      <c r="AV29" s="712"/>
      <c r="AW29" s="714"/>
      <c r="AX29" s="714"/>
      <c r="AY29" s="714"/>
      <c r="AZ29" s="714"/>
      <c r="BA29" s="714"/>
      <c r="BB29" s="714"/>
      <c r="BC29" s="714"/>
      <c r="BD29" s="714"/>
      <c r="BE29" s="714"/>
      <c r="BF29" s="714"/>
      <c r="BG29" s="714"/>
      <c r="BH29" s="714"/>
      <c r="BI29" s="714"/>
      <c r="BJ29" s="712"/>
      <c r="BK29" s="712"/>
      <c r="BL29" s="712"/>
      <c r="BM29" s="712"/>
      <c r="BN29" s="712"/>
      <c r="BO29" s="712"/>
      <c r="BP29" s="712"/>
      <c r="BQ29" s="712"/>
      <c r="BR29" s="712"/>
      <c r="BS29" s="712"/>
      <c r="BT29" s="856" t="s">
        <v>152</v>
      </c>
      <c r="BU29" s="856" t="s">
        <v>152</v>
      </c>
      <c r="BV29" s="856" t="s">
        <v>152</v>
      </c>
      <c r="BW29" s="856" t="s">
        <v>152</v>
      </c>
      <c r="BX29" s="856" t="s">
        <v>152</v>
      </c>
      <c r="BY29" s="856" t="s">
        <v>152</v>
      </c>
      <c r="BZ29" s="734" t="s">
        <v>152</v>
      </c>
      <c r="CA29" s="730"/>
      <c r="CB29" s="859">
        <v>0</v>
      </c>
      <c r="CC29" s="859">
        <v>0</v>
      </c>
      <c r="CD29" s="859">
        <v>0</v>
      </c>
      <c r="CE29" s="859">
        <v>0</v>
      </c>
      <c r="CF29" s="859">
        <v>0</v>
      </c>
      <c r="CG29" s="859" t="s">
        <v>152</v>
      </c>
      <c r="CH29" s="859">
        <v>0</v>
      </c>
      <c r="CI29" s="714"/>
      <c r="CJ29" s="714"/>
      <c r="CK29" s="714"/>
      <c r="CL29" s="714"/>
      <c r="CM29" s="714"/>
      <c r="CN29" s="714"/>
      <c r="CO29" s="714"/>
      <c r="CP29" s="714"/>
      <c r="CQ29" s="714"/>
      <c r="CR29" s="714"/>
      <c r="CS29" s="714"/>
      <c r="CT29" s="714"/>
      <c r="CU29" s="714"/>
      <c r="CV29" s="714"/>
      <c r="CW29" s="714"/>
      <c r="CX29" s="714"/>
      <c r="CY29" s="714"/>
      <c r="CZ29" s="714"/>
      <c r="DA29" s="714"/>
      <c r="DB29" s="714"/>
      <c r="DC29" s="726"/>
      <c r="DD29" s="726"/>
    </row>
    <row r="30" spans="1:108" x14ac:dyDescent="0.25">
      <c r="A30" s="736" t="s">
        <v>64</v>
      </c>
      <c r="B30" s="823">
        <v>0</v>
      </c>
      <c r="C30" s="785"/>
      <c r="D30" s="786"/>
      <c r="E30" s="786"/>
      <c r="F30" s="786"/>
      <c r="G30" s="787"/>
      <c r="H30" s="787"/>
      <c r="I30" s="785"/>
      <c r="J30" s="782"/>
      <c r="K30" s="785"/>
      <c r="L30" s="782"/>
      <c r="M30" s="811">
        <v>0</v>
      </c>
      <c r="N30" s="785"/>
      <c r="O30" s="786"/>
      <c r="P30" s="782"/>
      <c r="Q30" s="825">
        <v>0</v>
      </c>
      <c r="R30" s="785"/>
      <c r="S30" s="786"/>
      <c r="T30" s="782"/>
      <c r="U30" s="785"/>
      <c r="V30" s="819"/>
      <c r="W30" s="785"/>
      <c r="X30" s="782"/>
      <c r="Y30" s="819"/>
      <c r="Z30" s="833"/>
      <c r="AA30" s="782"/>
      <c r="AB30" s="833"/>
      <c r="AC30" s="782"/>
      <c r="AD30" s="834"/>
      <c r="AE30" s="779"/>
      <c r="AF30" s="779"/>
      <c r="AG30" s="834"/>
      <c r="AH30" s="779"/>
      <c r="AI30" s="779"/>
      <c r="AJ30" s="841"/>
      <c r="AK30" s="828"/>
      <c r="AL30" s="824"/>
      <c r="AM30" s="842"/>
      <c r="AN30" s="798"/>
      <c r="AO30" s="841"/>
      <c r="AP30" s="845"/>
      <c r="AQ30" s="846"/>
      <c r="AR30" s="851" t="s">
        <v>151</v>
      </c>
      <c r="AS30" s="712"/>
      <c r="AT30" s="712"/>
      <c r="AU30" s="712"/>
      <c r="AV30" s="712"/>
      <c r="AW30" s="714"/>
      <c r="AX30" s="714"/>
      <c r="AY30" s="714"/>
      <c r="AZ30" s="714"/>
      <c r="BA30" s="714"/>
      <c r="BB30" s="714"/>
      <c r="BC30" s="714"/>
      <c r="BD30" s="714"/>
      <c r="BE30" s="714"/>
      <c r="BF30" s="714"/>
      <c r="BG30" s="714"/>
      <c r="BH30" s="714"/>
      <c r="BI30" s="714"/>
      <c r="BJ30" s="712"/>
      <c r="BK30" s="712"/>
      <c r="BL30" s="712"/>
      <c r="BM30" s="712"/>
      <c r="BN30" s="712"/>
      <c r="BO30" s="712"/>
      <c r="BP30" s="712"/>
      <c r="BQ30" s="712"/>
      <c r="BR30" s="712"/>
      <c r="BS30" s="712"/>
      <c r="BT30" s="856" t="s">
        <v>152</v>
      </c>
      <c r="BU30" s="856" t="s">
        <v>152</v>
      </c>
      <c r="BV30" s="856" t="s">
        <v>152</v>
      </c>
      <c r="BW30" s="856" t="s">
        <v>152</v>
      </c>
      <c r="BX30" s="856" t="s">
        <v>152</v>
      </c>
      <c r="BY30" s="856" t="s">
        <v>152</v>
      </c>
      <c r="BZ30" s="734" t="s">
        <v>152</v>
      </c>
      <c r="CA30" s="730"/>
      <c r="CB30" s="859">
        <v>0</v>
      </c>
      <c r="CC30" s="859">
        <v>0</v>
      </c>
      <c r="CD30" s="859">
        <v>0</v>
      </c>
      <c r="CE30" s="859">
        <v>0</v>
      </c>
      <c r="CF30" s="859">
        <v>0</v>
      </c>
      <c r="CG30" s="859" t="s">
        <v>152</v>
      </c>
      <c r="CH30" s="859">
        <v>0</v>
      </c>
      <c r="CI30" s="714"/>
      <c r="CJ30" s="714"/>
      <c r="CK30" s="714"/>
      <c r="CL30" s="714"/>
      <c r="CM30" s="714"/>
      <c r="CN30" s="714"/>
      <c r="CO30" s="714"/>
      <c r="CP30" s="714"/>
      <c r="CQ30" s="714"/>
      <c r="CR30" s="714"/>
      <c r="CS30" s="714"/>
      <c r="CT30" s="714"/>
      <c r="CU30" s="714"/>
      <c r="CV30" s="714"/>
      <c r="CW30" s="714"/>
      <c r="CX30" s="714"/>
      <c r="CY30" s="714"/>
      <c r="CZ30" s="714"/>
      <c r="DA30" s="714"/>
      <c r="DB30" s="714"/>
      <c r="DC30" s="726"/>
      <c r="DD30" s="726"/>
    </row>
    <row r="31" spans="1:108" x14ac:dyDescent="0.25">
      <c r="A31" s="736" t="s">
        <v>65</v>
      </c>
      <c r="B31" s="823">
        <v>0</v>
      </c>
      <c r="C31" s="785"/>
      <c r="D31" s="786"/>
      <c r="E31" s="786"/>
      <c r="F31" s="786"/>
      <c r="G31" s="787"/>
      <c r="H31" s="787"/>
      <c r="I31" s="785"/>
      <c r="J31" s="782"/>
      <c r="K31" s="785"/>
      <c r="L31" s="782"/>
      <c r="M31" s="811">
        <v>0</v>
      </c>
      <c r="N31" s="785"/>
      <c r="O31" s="786"/>
      <c r="P31" s="782"/>
      <c r="Q31" s="825">
        <v>0</v>
      </c>
      <c r="R31" s="785"/>
      <c r="S31" s="786"/>
      <c r="T31" s="782"/>
      <c r="U31" s="785"/>
      <c r="V31" s="819"/>
      <c r="W31" s="785"/>
      <c r="X31" s="782"/>
      <c r="Y31" s="819"/>
      <c r="Z31" s="833"/>
      <c r="AA31" s="782"/>
      <c r="AB31" s="833"/>
      <c r="AC31" s="782"/>
      <c r="AD31" s="834"/>
      <c r="AE31" s="779"/>
      <c r="AF31" s="779"/>
      <c r="AG31" s="834"/>
      <c r="AH31" s="779"/>
      <c r="AI31" s="779"/>
      <c r="AJ31" s="841"/>
      <c r="AK31" s="828"/>
      <c r="AL31" s="824"/>
      <c r="AM31" s="842"/>
      <c r="AN31" s="798"/>
      <c r="AO31" s="841"/>
      <c r="AP31" s="845"/>
      <c r="AQ31" s="846"/>
      <c r="AR31" s="851" t="s">
        <v>151</v>
      </c>
      <c r="AS31" s="712"/>
      <c r="AT31" s="712"/>
      <c r="AU31" s="712"/>
      <c r="AV31" s="712"/>
      <c r="AW31" s="714"/>
      <c r="AX31" s="714"/>
      <c r="AY31" s="714"/>
      <c r="AZ31" s="714"/>
      <c r="BA31" s="714"/>
      <c r="BB31" s="714"/>
      <c r="BC31" s="714"/>
      <c r="BD31" s="714"/>
      <c r="BE31" s="714"/>
      <c r="BF31" s="714"/>
      <c r="BG31" s="714"/>
      <c r="BH31" s="714"/>
      <c r="BI31" s="714"/>
      <c r="BJ31" s="712"/>
      <c r="BK31" s="712"/>
      <c r="BL31" s="712"/>
      <c r="BM31" s="712"/>
      <c r="BN31" s="712"/>
      <c r="BO31" s="712"/>
      <c r="BP31" s="712"/>
      <c r="BQ31" s="712"/>
      <c r="BR31" s="712"/>
      <c r="BS31" s="712"/>
      <c r="BT31" s="856" t="s">
        <v>152</v>
      </c>
      <c r="BU31" s="856" t="s">
        <v>152</v>
      </c>
      <c r="BV31" s="856" t="s">
        <v>152</v>
      </c>
      <c r="BW31" s="856" t="s">
        <v>152</v>
      </c>
      <c r="BX31" s="856" t="s">
        <v>152</v>
      </c>
      <c r="BY31" s="856" t="s">
        <v>152</v>
      </c>
      <c r="BZ31" s="734" t="s">
        <v>152</v>
      </c>
      <c r="CA31" s="730"/>
      <c r="CB31" s="859">
        <v>0</v>
      </c>
      <c r="CC31" s="859">
        <v>0</v>
      </c>
      <c r="CD31" s="859">
        <v>0</v>
      </c>
      <c r="CE31" s="859">
        <v>0</v>
      </c>
      <c r="CF31" s="859">
        <v>0</v>
      </c>
      <c r="CG31" s="859" t="s">
        <v>152</v>
      </c>
      <c r="CH31" s="859">
        <v>0</v>
      </c>
      <c r="CI31" s="714"/>
      <c r="CJ31" s="714"/>
      <c r="CK31" s="714"/>
      <c r="CL31" s="714"/>
      <c r="CM31" s="714"/>
      <c r="CN31" s="714"/>
      <c r="CO31" s="714"/>
      <c r="CP31" s="714"/>
      <c r="CQ31" s="714"/>
      <c r="CR31" s="714"/>
      <c r="CS31" s="714"/>
      <c r="CT31" s="714"/>
      <c r="CU31" s="714"/>
      <c r="CV31" s="714"/>
      <c r="CW31" s="714"/>
      <c r="CX31" s="714"/>
      <c r="CY31" s="714"/>
      <c r="CZ31" s="714"/>
      <c r="DA31" s="714"/>
      <c r="DB31" s="714"/>
      <c r="DC31" s="726"/>
      <c r="DD31" s="726"/>
    </row>
    <row r="32" spans="1:108" x14ac:dyDescent="0.25">
      <c r="A32" s="736" t="s">
        <v>66</v>
      </c>
      <c r="B32" s="823">
        <v>0</v>
      </c>
      <c r="C32" s="785"/>
      <c r="D32" s="786"/>
      <c r="E32" s="786"/>
      <c r="F32" s="786"/>
      <c r="G32" s="787"/>
      <c r="H32" s="787"/>
      <c r="I32" s="785"/>
      <c r="J32" s="782"/>
      <c r="K32" s="785"/>
      <c r="L32" s="782"/>
      <c r="M32" s="811">
        <v>0</v>
      </c>
      <c r="N32" s="785"/>
      <c r="O32" s="786"/>
      <c r="P32" s="782"/>
      <c r="Q32" s="825">
        <v>0</v>
      </c>
      <c r="R32" s="785"/>
      <c r="S32" s="786"/>
      <c r="T32" s="782"/>
      <c r="U32" s="785"/>
      <c r="V32" s="819"/>
      <c r="W32" s="785"/>
      <c r="X32" s="782"/>
      <c r="Y32" s="819"/>
      <c r="Z32" s="833"/>
      <c r="AA32" s="782"/>
      <c r="AB32" s="833"/>
      <c r="AC32" s="782"/>
      <c r="AD32" s="834"/>
      <c r="AE32" s="779"/>
      <c r="AF32" s="779"/>
      <c r="AG32" s="834"/>
      <c r="AH32" s="779"/>
      <c r="AI32" s="779"/>
      <c r="AJ32" s="841"/>
      <c r="AK32" s="828"/>
      <c r="AL32" s="824"/>
      <c r="AM32" s="842"/>
      <c r="AN32" s="798"/>
      <c r="AO32" s="841"/>
      <c r="AP32" s="845"/>
      <c r="AQ32" s="846"/>
      <c r="AR32" s="851" t="s">
        <v>151</v>
      </c>
      <c r="AS32" s="712"/>
      <c r="AT32" s="712"/>
      <c r="AU32" s="712"/>
      <c r="AV32" s="712"/>
      <c r="AW32" s="714"/>
      <c r="AX32" s="714"/>
      <c r="AY32" s="714"/>
      <c r="AZ32" s="714"/>
      <c r="BA32" s="714"/>
      <c r="BB32" s="714"/>
      <c r="BC32" s="714"/>
      <c r="BD32" s="714"/>
      <c r="BE32" s="714"/>
      <c r="BF32" s="714"/>
      <c r="BG32" s="714"/>
      <c r="BH32" s="714"/>
      <c r="BI32" s="714"/>
      <c r="BJ32" s="712"/>
      <c r="BK32" s="712"/>
      <c r="BL32" s="712"/>
      <c r="BM32" s="712"/>
      <c r="BN32" s="712"/>
      <c r="BO32" s="712"/>
      <c r="BP32" s="712"/>
      <c r="BQ32" s="712"/>
      <c r="BR32" s="712"/>
      <c r="BS32" s="712"/>
      <c r="BT32" s="856" t="s">
        <v>152</v>
      </c>
      <c r="BU32" s="856" t="s">
        <v>152</v>
      </c>
      <c r="BV32" s="856" t="s">
        <v>152</v>
      </c>
      <c r="BW32" s="856" t="s">
        <v>152</v>
      </c>
      <c r="BX32" s="856" t="s">
        <v>152</v>
      </c>
      <c r="BY32" s="856" t="s">
        <v>152</v>
      </c>
      <c r="BZ32" s="734" t="s">
        <v>152</v>
      </c>
      <c r="CA32" s="730"/>
      <c r="CB32" s="859">
        <v>0</v>
      </c>
      <c r="CC32" s="859">
        <v>0</v>
      </c>
      <c r="CD32" s="859">
        <v>0</v>
      </c>
      <c r="CE32" s="859">
        <v>0</v>
      </c>
      <c r="CF32" s="859">
        <v>0</v>
      </c>
      <c r="CG32" s="859" t="s">
        <v>152</v>
      </c>
      <c r="CH32" s="859">
        <v>0</v>
      </c>
      <c r="CI32" s="714"/>
      <c r="CJ32" s="714"/>
      <c r="CK32" s="714"/>
      <c r="CL32" s="714"/>
      <c r="CM32" s="714"/>
      <c r="CN32" s="714"/>
      <c r="CO32" s="714"/>
      <c r="CP32" s="714"/>
      <c r="CQ32" s="714"/>
      <c r="CR32" s="714"/>
      <c r="CS32" s="714"/>
      <c r="CT32" s="714"/>
      <c r="CU32" s="714"/>
      <c r="CV32" s="714"/>
      <c r="CW32" s="714"/>
      <c r="CX32" s="714"/>
      <c r="CY32" s="714"/>
      <c r="CZ32" s="714"/>
      <c r="DA32" s="714"/>
      <c r="DB32" s="714"/>
      <c r="DC32" s="726"/>
      <c r="DD32" s="726"/>
    </row>
    <row r="33" spans="1:108" x14ac:dyDescent="0.25">
      <c r="A33" s="736" t="s">
        <v>67</v>
      </c>
      <c r="B33" s="823">
        <v>0</v>
      </c>
      <c r="C33" s="785"/>
      <c r="D33" s="786"/>
      <c r="E33" s="786"/>
      <c r="F33" s="786"/>
      <c r="G33" s="787"/>
      <c r="H33" s="787"/>
      <c r="I33" s="785"/>
      <c r="J33" s="783"/>
      <c r="K33" s="785"/>
      <c r="L33" s="782"/>
      <c r="M33" s="811">
        <v>0</v>
      </c>
      <c r="N33" s="785"/>
      <c r="O33" s="786"/>
      <c r="P33" s="782"/>
      <c r="Q33" s="825">
        <v>0</v>
      </c>
      <c r="R33" s="785"/>
      <c r="S33" s="786"/>
      <c r="T33" s="782"/>
      <c r="U33" s="785"/>
      <c r="V33" s="819"/>
      <c r="W33" s="785"/>
      <c r="X33" s="782"/>
      <c r="Y33" s="819"/>
      <c r="Z33" s="833"/>
      <c r="AA33" s="782"/>
      <c r="AB33" s="833"/>
      <c r="AC33" s="782"/>
      <c r="AD33" s="834"/>
      <c r="AE33" s="779"/>
      <c r="AF33" s="779"/>
      <c r="AG33" s="834"/>
      <c r="AH33" s="779"/>
      <c r="AI33" s="779"/>
      <c r="AJ33" s="841"/>
      <c r="AK33" s="828"/>
      <c r="AL33" s="824"/>
      <c r="AM33" s="842"/>
      <c r="AN33" s="798"/>
      <c r="AO33" s="841"/>
      <c r="AP33" s="845"/>
      <c r="AQ33" s="846"/>
      <c r="AR33" s="851" t="s">
        <v>151</v>
      </c>
      <c r="AS33" s="712"/>
      <c r="AT33" s="712"/>
      <c r="AU33" s="712"/>
      <c r="AV33" s="712"/>
      <c r="AW33" s="714"/>
      <c r="AX33" s="714"/>
      <c r="AY33" s="714"/>
      <c r="AZ33" s="714"/>
      <c r="BA33" s="714"/>
      <c r="BB33" s="714"/>
      <c r="BC33" s="714"/>
      <c r="BD33" s="714"/>
      <c r="BE33" s="714"/>
      <c r="BF33" s="714"/>
      <c r="BG33" s="714"/>
      <c r="BH33" s="714"/>
      <c r="BI33" s="714"/>
      <c r="BJ33" s="712"/>
      <c r="BK33" s="712"/>
      <c r="BL33" s="712"/>
      <c r="BM33" s="712"/>
      <c r="BN33" s="712"/>
      <c r="BO33" s="712"/>
      <c r="BP33" s="712"/>
      <c r="BQ33" s="712"/>
      <c r="BR33" s="712"/>
      <c r="BS33" s="712"/>
      <c r="BT33" s="856" t="s">
        <v>152</v>
      </c>
      <c r="BU33" s="856" t="s">
        <v>152</v>
      </c>
      <c r="BV33" s="856" t="s">
        <v>152</v>
      </c>
      <c r="BW33" s="856" t="s">
        <v>152</v>
      </c>
      <c r="BX33" s="856" t="s">
        <v>152</v>
      </c>
      <c r="BY33" s="856" t="s">
        <v>152</v>
      </c>
      <c r="BZ33" s="734" t="s">
        <v>152</v>
      </c>
      <c r="CA33" s="730"/>
      <c r="CB33" s="859">
        <v>0</v>
      </c>
      <c r="CC33" s="859">
        <v>0</v>
      </c>
      <c r="CD33" s="859">
        <v>0</v>
      </c>
      <c r="CE33" s="859">
        <v>0</v>
      </c>
      <c r="CF33" s="859">
        <v>0</v>
      </c>
      <c r="CG33" s="859" t="s">
        <v>152</v>
      </c>
      <c r="CH33" s="859">
        <v>0</v>
      </c>
      <c r="CI33" s="714"/>
      <c r="CJ33" s="714"/>
      <c r="CK33" s="714"/>
      <c r="CL33" s="714"/>
      <c r="CM33" s="714"/>
      <c r="CN33" s="714"/>
      <c r="CO33" s="714"/>
      <c r="CP33" s="714"/>
      <c r="CQ33" s="714"/>
      <c r="CR33" s="714"/>
      <c r="CS33" s="714"/>
      <c r="CT33" s="714"/>
      <c r="CU33" s="714"/>
      <c r="CV33" s="714"/>
      <c r="CW33" s="714"/>
      <c r="CX33" s="714"/>
      <c r="CY33" s="714"/>
      <c r="CZ33" s="714"/>
      <c r="DA33" s="714"/>
      <c r="DB33" s="714"/>
      <c r="DC33" s="726"/>
      <c r="DD33" s="726"/>
    </row>
    <row r="34" spans="1:108" x14ac:dyDescent="0.25">
      <c r="A34" s="736" t="s">
        <v>68</v>
      </c>
      <c r="B34" s="823">
        <v>0</v>
      </c>
      <c r="C34" s="785"/>
      <c r="D34" s="786"/>
      <c r="E34" s="786"/>
      <c r="F34" s="786"/>
      <c r="G34" s="827"/>
      <c r="H34" s="827"/>
      <c r="I34" s="833"/>
      <c r="J34" s="782"/>
      <c r="K34" s="785"/>
      <c r="L34" s="782"/>
      <c r="M34" s="811">
        <v>0</v>
      </c>
      <c r="N34" s="785"/>
      <c r="O34" s="786"/>
      <c r="P34" s="782"/>
      <c r="Q34" s="825">
        <v>0</v>
      </c>
      <c r="R34" s="785"/>
      <c r="S34" s="786"/>
      <c r="T34" s="782"/>
      <c r="U34" s="785"/>
      <c r="V34" s="819"/>
      <c r="W34" s="785"/>
      <c r="X34" s="798"/>
      <c r="Y34" s="819"/>
      <c r="Z34" s="833"/>
      <c r="AA34" s="782"/>
      <c r="AB34" s="833"/>
      <c r="AC34" s="782"/>
      <c r="AD34" s="834"/>
      <c r="AE34" s="779"/>
      <c r="AF34" s="779"/>
      <c r="AG34" s="834"/>
      <c r="AH34" s="779"/>
      <c r="AI34" s="779"/>
      <c r="AJ34" s="841"/>
      <c r="AK34" s="828"/>
      <c r="AL34" s="824"/>
      <c r="AM34" s="842"/>
      <c r="AN34" s="798"/>
      <c r="AO34" s="841"/>
      <c r="AP34" s="845"/>
      <c r="AQ34" s="846"/>
      <c r="AR34" s="851" t="s">
        <v>151</v>
      </c>
      <c r="AS34" s="712"/>
      <c r="AT34" s="712"/>
      <c r="AU34" s="712"/>
      <c r="AV34" s="712"/>
      <c r="AW34" s="714"/>
      <c r="AX34" s="714"/>
      <c r="AY34" s="714"/>
      <c r="AZ34" s="714"/>
      <c r="BA34" s="714"/>
      <c r="BB34" s="714"/>
      <c r="BC34" s="714"/>
      <c r="BD34" s="714"/>
      <c r="BE34" s="714"/>
      <c r="BF34" s="714"/>
      <c r="BG34" s="714"/>
      <c r="BH34" s="714"/>
      <c r="BI34" s="714"/>
      <c r="BJ34" s="712"/>
      <c r="BK34" s="712"/>
      <c r="BL34" s="712"/>
      <c r="BM34" s="712"/>
      <c r="BN34" s="712"/>
      <c r="BO34" s="712"/>
      <c r="BP34" s="712"/>
      <c r="BQ34" s="712"/>
      <c r="BR34" s="712"/>
      <c r="BS34" s="712"/>
      <c r="BT34" s="856" t="s">
        <v>152</v>
      </c>
      <c r="BU34" s="856" t="s">
        <v>152</v>
      </c>
      <c r="BV34" s="856" t="s">
        <v>152</v>
      </c>
      <c r="BW34" s="856" t="s">
        <v>152</v>
      </c>
      <c r="BX34" s="856" t="s">
        <v>152</v>
      </c>
      <c r="BY34" s="856" t="s">
        <v>152</v>
      </c>
      <c r="BZ34" s="734" t="s">
        <v>152</v>
      </c>
      <c r="CA34" s="730"/>
      <c r="CB34" s="859">
        <v>0</v>
      </c>
      <c r="CC34" s="859">
        <v>0</v>
      </c>
      <c r="CD34" s="859">
        <v>0</v>
      </c>
      <c r="CE34" s="859">
        <v>0</v>
      </c>
      <c r="CF34" s="859">
        <v>0</v>
      </c>
      <c r="CG34" s="859" t="s">
        <v>152</v>
      </c>
      <c r="CH34" s="859">
        <v>0</v>
      </c>
      <c r="CI34" s="714"/>
      <c r="CJ34" s="714"/>
      <c r="CK34" s="714"/>
      <c r="CL34" s="714"/>
      <c r="CM34" s="714"/>
      <c r="CN34" s="714"/>
      <c r="CO34" s="714"/>
      <c r="CP34" s="714"/>
      <c r="CQ34" s="714"/>
      <c r="CR34" s="714"/>
      <c r="CS34" s="714"/>
      <c r="CT34" s="714"/>
      <c r="CU34" s="714"/>
      <c r="CV34" s="714"/>
      <c r="CW34" s="714"/>
      <c r="CX34" s="714"/>
      <c r="CY34" s="714"/>
      <c r="CZ34" s="714"/>
      <c r="DA34" s="714"/>
      <c r="DB34" s="714"/>
      <c r="DC34" s="726"/>
      <c r="DD34" s="726"/>
    </row>
    <row r="35" spans="1:108" x14ac:dyDescent="0.25">
      <c r="A35" s="736" t="s">
        <v>69</v>
      </c>
      <c r="B35" s="823">
        <v>0</v>
      </c>
      <c r="C35" s="794"/>
      <c r="D35" s="794"/>
      <c r="E35" s="786"/>
      <c r="F35" s="786"/>
      <c r="G35" s="787"/>
      <c r="H35" s="787"/>
      <c r="I35" s="793"/>
      <c r="J35" s="782"/>
      <c r="K35" s="785"/>
      <c r="L35" s="782"/>
      <c r="M35" s="836"/>
      <c r="N35" s="793"/>
      <c r="O35" s="794"/>
      <c r="P35" s="795"/>
      <c r="Q35" s="825">
        <v>0</v>
      </c>
      <c r="R35" s="785"/>
      <c r="S35" s="786"/>
      <c r="T35" s="782"/>
      <c r="U35" s="785"/>
      <c r="V35" s="819"/>
      <c r="W35" s="793"/>
      <c r="X35" s="798"/>
      <c r="Y35" s="798"/>
      <c r="Z35" s="836"/>
      <c r="AA35" s="782"/>
      <c r="AB35" s="836"/>
      <c r="AC35" s="782"/>
      <c r="AD35" s="834"/>
      <c r="AE35" s="779"/>
      <c r="AF35" s="779"/>
      <c r="AG35" s="834"/>
      <c r="AH35" s="779"/>
      <c r="AI35" s="779"/>
      <c r="AJ35" s="841"/>
      <c r="AK35" s="828"/>
      <c r="AL35" s="824"/>
      <c r="AM35" s="842"/>
      <c r="AN35" s="798"/>
      <c r="AO35" s="834"/>
      <c r="AP35" s="827"/>
      <c r="AQ35" s="846"/>
      <c r="AR35" s="851" t="s">
        <v>151</v>
      </c>
      <c r="AS35" s="712"/>
      <c r="AT35" s="712"/>
      <c r="AU35" s="712"/>
      <c r="AV35" s="712"/>
      <c r="AW35" s="714"/>
      <c r="AX35" s="714"/>
      <c r="AY35" s="714"/>
      <c r="AZ35" s="714"/>
      <c r="BA35" s="714"/>
      <c r="BB35" s="714"/>
      <c r="BC35" s="714"/>
      <c r="BD35" s="714"/>
      <c r="BE35" s="714"/>
      <c r="BF35" s="714"/>
      <c r="BG35" s="714"/>
      <c r="BH35" s="714"/>
      <c r="BI35" s="714"/>
      <c r="BJ35" s="712"/>
      <c r="BK35" s="712"/>
      <c r="BL35" s="712"/>
      <c r="BM35" s="712"/>
      <c r="BN35" s="712"/>
      <c r="BO35" s="712"/>
      <c r="BP35" s="712"/>
      <c r="BQ35" s="712"/>
      <c r="BR35" s="712"/>
      <c r="BS35" s="712"/>
      <c r="BT35" s="856" t="s">
        <v>152</v>
      </c>
      <c r="BU35" s="856" t="s">
        <v>152</v>
      </c>
      <c r="BV35" s="856" t="s">
        <v>152</v>
      </c>
      <c r="BW35" s="856" t="s">
        <v>152</v>
      </c>
      <c r="BX35" s="856" t="s">
        <v>152</v>
      </c>
      <c r="BY35" s="856" t="s">
        <v>152</v>
      </c>
      <c r="BZ35" s="734" t="s">
        <v>152</v>
      </c>
      <c r="CA35" s="730"/>
      <c r="CB35" s="859">
        <v>0</v>
      </c>
      <c r="CC35" s="859">
        <v>0</v>
      </c>
      <c r="CD35" s="859">
        <v>0</v>
      </c>
      <c r="CE35" s="859">
        <v>0</v>
      </c>
      <c r="CF35" s="859">
        <v>0</v>
      </c>
      <c r="CG35" s="859" t="s">
        <v>152</v>
      </c>
      <c r="CH35" s="859">
        <v>0</v>
      </c>
      <c r="CI35" s="714"/>
      <c r="CJ35" s="714"/>
      <c r="CK35" s="714"/>
      <c r="CL35" s="714"/>
      <c r="CM35" s="714"/>
      <c r="CN35" s="714"/>
      <c r="CO35" s="714"/>
      <c r="CP35" s="714"/>
      <c r="CQ35" s="714"/>
      <c r="CR35" s="714"/>
      <c r="CS35" s="714"/>
      <c r="CT35" s="714"/>
      <c r="CU35" s="714"/>
      <c r="CV35" s="714"/>
      <c r="CW35" s="714"/>
      <c r="CX35" s="714"/>
      <c r="CY35" s="714"/>
      <c r="CZ35" s="714"/>
      <c r="DA35" s="714"/>
      <c r="DB35" s="714"/>
      <c r="DC35" s="726"/>
      <c r="DD35" s="726"/>
    </row>
    <row r="36" spans="1:108" x14ac:dyDescent="0.25">
      <c r="A36" s="736" t="s">
        <v>70</v>
      </c>
      <c r="B36" s="823">
        <v>0</v>
      </c>
      <c r="C36" s="785"/>
      <c r="D36" s="786"/>
      <c r="E36" s="786"/>
      <c r="F36" s="786"/>
      <c r="G36" s="787"/>
      <c r="H36" s="787"/>
      <c r="I36" s="785"/>
      <c r="J36" s="782"/>
      <c r="K36" s="785"/>
      <c r="L36" s="782"/>
      <c r="M36" s="811">
        <v>0</v>
      </c>
      <c r="N36" s="785"/>
      <c r="O36" s="786"/>
      <c r="P36" s="782"/>
      <c r="Q36" s="825">
        <v>0</v>
      </c>
      <c r="R36" s="785"/>
      <c r="S36" s="786"/>
      <c r="T36" s="782"/>
      <c r="U36" s="785"/>
      <c r="V36" s="819"/>
      <c r="W36" s="785"/>
      <c r="X36" s="782"/>
      <c r="Y36" s="819"/>
      <c r="Z36" s="833"/>
      <c r="AA36" s="782"/>
      <c r="AB36" s="833"/>
      <c r="AC36" s="782"/>
      <c r="AD36" s="834"/>
      <c r="AE36" s="779"/>
      <c r="AF36" s="779"/>
      <c r="AG36" s="834"/>
      <c r="AH36" s="779"/>
      <c r="AI36" s="779"/>
      <c r="AJ36" s="841"/>
      <c r="AK36" s="828"/>
      <c r="AL36" s="824"/>
      <c r="AM36" s="842"/>
      <c r="AN36" s="798"/>
      <c r="AO36" s="841"/>
      <c r="AP36" s="845"/>
      <c r="AQ36" s="846"/>
      <c r="AR36" s="851" t="s">
        <v>151</v>
      </c>
      <c r="AS36" s="712"/>
      <c r="AT36" s="712"/>
      <c r="AU36" s="712"/>
      <c r="AV36" s="712"/>
      <c r="AW36" s="714"/>
      <c r="AX36" s="714"/>
      <c r="AY36" s="714"/>
      <c r="AZ36" s="714"/>
      <c r="BA36" s="714"/>
      <c r="BB36" s="714"/>
      <c r="BC36" s="714"/>
      <c r="BD36" s="714"/>
      <c r="BE36" s="714"/>
      <c r="BF36" s="714"/>
      <c r="BG36" s="714"/>
      <c r="BH36" s="714"/>
      <c r="BI36" s="714"/>
      <c r="BJ36" s="712"/>
      <c r="BK36" s="712"/>
      <c r="BL36" s="712"/>
      <c r="BM36" s="712"/>
      <c r="BN36" s="712"/>
      <c r="BO36" s="712"/>
      <c r="BP36" s="712"/>
      <c r="BQ36" s="712"/>
      <c r="BR36" s="712"/>
      <c r="BS36" s="712"/>
      <c r="BT36" s="856" t="s">
        <v>152</v>
      </c>
      <c r="BU36" s="856" t="s">
        <v>152</v>
      </c>
      <c r="BV36" s="856" t="s">
        <v>152</v>
      </c>
      <c r="BW36" s="856" t="s">
        <v>152</v>
      </c>
      <c r="BX36" s="856" t="s">
        <v>152</v>
      </c>
      <c r="BY36" s="856" t="s">
        <v>152</v>
      </c>
      <c r="BZ36" s="734" t="s">
        <v>152</v>
      </c>
      <c r="CA36" s="730"/>
      <c r="CB36" s="859">
        <v>0</v>
      </c>
      <c r="CC36" s="859">
        <v>0</v>
      </c>
      <c r="CD36" s="859">
        <v>0</v>
      </c>
      <c r="CE36" s="859">
        <v>0</v>
      </c>
      <c r="CF36" s="859">
        <v>0</v>
      </c>
      <c r="CG36" s="859" t="s">
        <v>152</v>
      </c>
      <c r="CH36" s="859">
        <v>0</v>
      </c>
      <c r="CI36" s="714"/>
      <c r="CJ36" s="714"/>
      <c r="CK36" s="714"/>
      <c r="CL36" s="714"/>
      <c r="CM36" s="714"/>
      <c r="CN36" s="714"/>
      <c r="CO36" s="714"/>
      <c r="CP36" s="714"/>
      <c r="CQ36" s="714"/>
      <c r="CR36" s="714"/>
      <c r="CS36" s="714"/>
      <c r="CT36" s="714"/>
      <c r="CU36" s="714"/>
      <c r="CV36" s="714"/>
      <c r="CW36" s="714"/>
      <c r="CX36" s="714"/>
      <c r="CY36" s="714"/>
      <c r="CZ36" s="714"/>
      <c r="DA36" s="714"/>
      <c r="DB36" s="714"/>
      <c r="DC36" s="726"/>
      <c r="DD36" s="726"/>
    </row>
    <row r="37" spans="1:108" ht="54" x14ac:dyDescent="0.25">
      <c r="A37" s="756" t="s">
        <v>71</v>
      </c>
      <c r="B37" s="823">
        <v>0</v>
      </c>
      <c r="C37" s="793"/>
      <c r="D37" s="794"/>
      <c r="E37" s="786"/>
      <c r="F37" s="786"/>
      <c r="G37" s="787"/>
      <c r="H37" s="787"/>
      <c r="I37" s="793"/>
      <c r="J37" s="782"/>
      <c r="K37" s="785"/>
      <c r="L37" s="782"/>
      <c r="M37" s="836"/>
      <c r="N37" s="793"/>
      <c r="O37" s="794"/>
      <c r="P37" s="795"/>
      <c r="Q37" s="825">
        <v>0</v>
      </c>
      <c r="R37" s="785"/>
      <c r="S37" s="786"/>
      <c r="T37" s="782"/>
      <c r="U37" s="785"/>
      <c r="V37" s="819"/>
      <c r="W37" s="793"/>
      <c r="X37" s="782"/>
      <c r="Y37" s="819"/>
      <c r="Z37" s="836"/>
      <c r="AA37" s="782"/>
      <c r="AB37" s="836"/>
      <c r="AC37" s="782"/>
      <c r="AD37" s="834"/>
      <c r="AE37" s="779"/>
      <c r="AF37" s="779"/>
      <c r="AG37" s="834"/>
      <c r="AH37" s="779"/>
      <c r="AI37" s="779"/>
      <c r="AJ37" s="841"/>
      <c r="AK37" s="828"/>
      <c r="AL37" s="824"/>
      <c r="AM37" s="842"/>
      <c r="AN37" s="798"/>
      <c r="AO37" s="841"/>
      <c r="AP37" s="836"/>
      <c r="AQ37" s="846"/>
      <c r="AR37" s="851" t="s">
        <v>151</v>
      </c>
      <c r="AS37" s="712"/>
      <c r="AT37" s="712"/>
      <c r="AU37" s="712"/>
      <c r="AV37" s="712"/>
      <c r="AW37" s="714"/>
      <c r="AX37" s="714"/>
      <c r="AY37" s="714"/>
      <c r="AZ37" s="714"/>
      <c r="BA37" s="714"/>
      <c r="BB37" s="714"/>
      <c r="BC37" s="714"/>
      <c r="BD37" s="714"/>
      <c r="BE37" s="714"/>
      <c r="BF37" s="714"/>
      <c r="BG37" s="714"/>
      <c r="BH37" s="714"/>
      <c r="BI37" s="714"/>
      <c r="BJ37" s="712"/>
      <c r="BK37" s="712"/>
      <c r="BL37" s="712"/>
      <c r="BM37" s="712"/>
      <c r="BN37" s="712"/>
      <c r="BO37" s="712"/>
      <c r="BP37" s="712"/>
      <c r="BQ37" s="712"/>
      <c r="BR37" s="712"/>
      <c r="BS37" s="712"/>
      <c r="BT37" s="856" t="s">
        <v>152</v>
      </c>
      <c r="BU37" s="856" t="s">
        <v>152</v>
      </c>
      <c r="BV37" s="856" t="s">
        <v>152</v>
      </c>
      <c r="BW37" s="856" t="s">
        <v>152</v>
      </c>
      <c r="BX37" s="856" t="s">
        <v>152</v>
      </c>
      <c r="BY37" s="856" t="s">
        <v>152</v>
      </c>
      <c r="BZ37" s="734" t="s">
        <v>152</v>
      </c>
      <c r="CA37" s="730"/>
      <c r="CB37" s="859">
        <v>0</v>
      </c>
      <c r="CC37" s="859">
        <v>0</v>
      </c>
      <c r="CD37" s="859">
        <v>0</v>
      </c>
      <c r="CE37" s="859">
        <v>0</v>
      </c>
      <c r="CF37" s="859">
        <v>0</v>
      </c>
      <c r="CG37" s="859" t="s">
        <v>152</v>
      </c>
      <c r="CH37" s="859">
        <v>0</v>
      </c>
      <c r="CI37" s="714"/>
      <c r="CJ37" s="714"/>
      <c r="CK37" s="714"/>
      <c r="CL37" s="714"/>
      <c r="CM37" s="714"/>
      <c r="CN37" s="714"/>
      <c r="CO37" s="714"/>
      <c r="CP37" s="714"/>
      <c r="CQ37" s="714"/>
      <c r="CR37" s="714"/>
      <c r="CS37" s="714"/>
      <c r="CT37" s="714"/>
      <c r="CU37" s="714"/>
      <c r="CV37" s="714"/>
      <c r="CW37" s="714"/>
      <c r="CX37" s="714"/>
      <c r="CY37" s="714"/>
      <c r="CZ37" s="714"/>
      <c r="DA37" s="714"/>
      <c r="DB37" s="714"/>
      <c r="DC37" s="726"/>
      <c r="DD37" s="726"/>
    </row>
    <row r="38" spans="1:108" ht="43.5" x14ac:dyDescent="0.25">
      <c r="A38" s="756" t="s">
        <v>72</v>
      </c>
      <c r="B38" s="823">
        <v>0</v>
      </c>
      <c r="C38" s="793"/>
      <c r="D38" s="794"/>
      <c r="E38" s="786"/>
      <c r="F38" s="786"/>
      <c r="G38" s="787"/>
      <c r="H38" s="787"/>
      <c r="I38" s="793"/>
      <c r="J38" s="782"/>
      <c r="K38" s="785"/>
      <c r="L38" s="782"/>
      <c r="M38" s="836"/>
      <c r="N38" s="793"/>
      <c r="O38" s="794"/>
      <c r="P38" s="795"/>
      <c r="Q38" s="825">
        <v>0</v>
      </c>
      <c r="R38" s="785"/>
      <c r="S38" s="786"/>
      <c r="T38" s="782"/>
      <c r="U38" s="785"/>
      <c r="V38" s="819"/>
      <c r="W38" s="793"/>
      <c r="X38" s="782"/>
      <c r="Y38" s="819"/>
      <c r="Z38" s="836"/>
      <c r="AA38" s="782"/>
      <c r="AB38" s="836"/>
      <c r="AC38" s="782"/>
      <c r="AD38" s="834"/>
      <c r="AE38" s="779"/>
      <c r="AF38" s="779"/>
      <c r="AG38" s="834"/>
      <c r="AH38" s="779"/>
      <c r="AI38" s="779"/>
      <c r="AJ38" s="841"/>
      <c r="AK38" s="828"/>
      <c r="AL38" s="824"/>
      <c r="AM38" s="842"/>
      <c r="AN38" s="798"/>
      <c r="AO38" s="841"/>
      <c r="AP38" s="836"/>
      <c r="AQ38" s="846"/>
      <c r="AR38" s="851" t="s">
        <v>151</v>
      </c>
      <c r="AS38" s="712"/>
      <c r="AT38" s="712"/>
      <c r="AU38" s="712"/>
      <c r="AV38" s="712"/>
      <c r="AW38" s="714"/>
      <c r="AX38" s="714"/>
      <c r="AY38" s="714"/>
      <c r="AZ38" s="714"/>
      <c r="BA38" s="714"/>
      <c r="BB38" s="714"/>
      <c r="BC38" s="714"/>
      <c r="BD38" s="714"/>
      <c r="BE38" s="714"/>
      <c r="BF38" s="714"/>
      <c r="BG38" s="714"/>
      <c r="BH38" s="714"/>
      <c r="BI38" s="714"/>
      <c r="BJ38" s="712"/>
      <c r="BK38" s="712"/>
      <c r="BL38" s="712"/>
      <c r="BM38" s="712"/>
      <c r="BN38" s="712"/>
      <c r="BO38" s="712"/>
      <c r="BP38" s="712"/>
      <c r="BQ38" s="712"/>
      <c r="BR38" s="712"/>
      <c r="BS38" s="712"/>
      <c r="BT38" s="856" t="s">
        <v>152</v>
      </c>
      <c r="BU38" s="856" t="s">
        <v>152</v>
      </c>
      <c r="BV38" s="856" t="s">
        <v>152</v>
      </c>
      <c r="BW38" s="856" t="s">
        <v>152</v>
      </c>
      <c r="BX38" s="856" t="s">
        <v>152</v>
      </c>
      <c r="BY38" s="856" t="s">
        <v>152</v>
      </c>
      <c r="BZ38" s="734" t="s">
        <v>152</v>
      </c>
      <c r="CA38" s="730"/>
      <c r="CB38" s="859">
        <v>0</v>
      </c>
      <c r="CC38" s="859">
        <v>0</v>
      </c>
      <c r="CD38" s="859">
        <v>0</v>
      </c>
      <c r="CE38" s="859">
        <v>0</v>
      </c>
      <c r="CF38" s="859">
        <v>0</v>
      </c>
      <c r="CG38" s="859" t="s">
        <v>152</v>
      </c>
      <c r="CH38" s="859">
        <v>0</v>
      </c>
      <c r="CI38" s="714"/>
      <c r="CJ38" s="714"/>
      <c r="CK38" s="714"/>
      <c r="CL38" s="714"/>
      <c r="CM38" s="714"/>
      <c r="CN38" s="714"/>
      <c r="CO38" s="714"/>
      <c r="CP38" s="714"/>
      <c r="CQ38" s="714"/>
      <c r="CR38" s="714"/>
      <c r="CS38" s="714"/>
      <c r="CT38" s="714"/>
      <c r="CU38" s="714"/>
      <c r="CV38" s="714"/>
      <c r="CW38" s="714"/>
      <c r="CX38" s="714"/>
      <c r="CY38" s="714"/>
      <c r="CZ38" s="714"/>
      <c r="DA38" s="714"/>
      <c r="DB38" s="714"/>
      <c r="DC38" s="726"/>
      <c r="DD38" s="726"/>
    </row>
    <row r="39" spans="1:108" x14ac:dyDescent="0.25">
      <c r="A39" s="736" t="s">
        <v>73</v>
      </c>
      <c r="B39" s="823">
        <v>0</v>
      </c>
      <c r="C39" s="785"/>
      <c r="D39" s="786"/>
      <c r="E39" s="786"/>
      <c r="F39" s="786"/>
      <c r="G39" s="787"/>
      <c r="H39" s="787"/>
      <c r="I39" s="785"/>
      <c r="J39" s="782"/>
      <c r="K39" s="785"/>
      <c r="L39" s="782"/>
      <c r="M39" s="811">
        <v>0</v>
      </c>
      <c r="N39" s="785"/>
      <c r="O39" s="786"/>
      <c r="P39" s="782"/>
      <c r="Q39" s="825">
        <v>0</v>
      </c>
      <c r="R39" s="785"/>
      <c r="S39" s="786"/>
      <c r="T39" s="782"/>
      <c r="U39" s="785"/>
      <c r="V39" s="819"/>
      <c r="W39" s="785"/>
      <c r="X39" s="782"/>
      <c r="Y39" s="819"/>
      <c r="Z39" s="833"/>
      <c r="AA39" s="782"/>
      <c r="AB39" s="833"/>
      <c r="AC39" s="782"/>
      <c r="AD39" s="834"/>
      <c r="AE39" s="779"/>
      <c r="AF39" s="779"/>
      <c r="AG39" s="834"/>
      <c r="AH39" s="779"/>
      <c r="AI39" s="779"/>
      <c r="AJ39" s="841"/>
      <c r="AK39" s="828"/>
      <c r="AL39" s="824"/>
      <c r="AM39" s="842"/>
      <c r="AN39" s="798"/>
      <c r="AO39" s="841"/>
      <c r="AP39" s="845"/>
      <c r="AQ39" s="846"/>
      <c r="AR39" s="851" t="s">
        <v>151</v>
      </c>
      <c r="AS39" s="712"/>
      <c r="AT39" s="712"/>
      <c r="AU39" s="712"/>
      <c r="AV39" s="712"/>
      <c r="AW39" s="714"/>
      <c r="AX39" s="714"/>
      <c r="AY39" s="714"/>
      <c r="AZ39" s="714"/>
      <c r="BA39" s="714"/>
      <c r="BB39" s="714"/>
      <c r="BC39" s="714"/>
      <c r="BD39" s="714"/>
      <c r="BE39" s="714"/>
      <c r="BF39" s="714"/>
      <c r="BG39" s="714"/>
      <c r="BH39" s="714"/>
      <c r="BI39" s="714"/>
      <c r="BJ39" s="712"/>
      <c r="BK39" s="712"/>
      <c r="BL39" s="712"/>
      <c r="BM39" s="712"/>
      <c r="BN39" s="712"/>
      <c r="BO39" s="712"/>
      <c r="BP39" s="712"/>
      <c r="BQ39" s="712"/>
      <c r="BR39" s="712"/>
      <c r="BS39" s="712"/>
      <c r="BT39" s="856" t="s">
        <v>152</v>
      </c>
      <c r="BU39" s="856" t="s">
        <v>152</v>
      </c>
      <c r="BV39" s="856" t="s">
        <v>152</v>
      </c>
      <c r="BW39" s="856" t="s">
        <v>152</v>
      </c>
      <c r="BX39" s="856" t="s">
        <v>152</v>
      </c>
      <c r="BY39" s="856" t="s">
        <v>152</v>
      </c>
      <c r="BZ39" s="734" t="s">
        <v>152</v>
      </c>
      <c r="CA39" s="730"/>
      <c r="CB39" s="859">
        <v>0</v>
      </c>
      <c r="CC39" s="859">
        <v>0</v>
      </c>
      <c r="CD39" s="859">
        <v>0</v>
      </c>
      <c r="CE39" s="859">
        <v>0</v>
      </c>
      <c r="CF39" s="859">
        <v>0</v>
      </c>
      <c r="CG39" s="859" t="s">
        <v>152</v>
      </c>
      <c r="CH39" s="859">
        <v>0</v>
      </c>
      <c r="CI39" s="714"/>
      <c r="CJ39" s="714"/>
      <c r="CK39" s="714"/>
      <c r="CL39" s="714"/>
      <c r="CM39" s="714"/>
      <c r="CN39" s="714"/>
      <c r="CO39" s="714"/>
      <c r="CP39" s="714"/>
      <c r="CQ39" s="714"/>
      <c r="CR39" s="714"/>
      <c r="CS39" s="714"/>
      <c r="CT39" s="714"/>
      <c r="CU39" s="714"/>
      <c r="CV39" s="714"/>
      <c r="CW39" s="714"/>
      <c r="CX39" s="714"/>
      <c r="CY39" s="714"/>
      <c r="CZ39" s="714"/>
      <c r="DA39" s="714"/>
      <c r="DB39" s="714"/>
      <c r="DC39" s="726"/>
      <c r="DD39" s="726"/>
    </row>
    <row r="40" spans="1:108" x14ac:dyDescent="0.25">
      <c r="A40" s="736" t="s">
        <v>74</v>
      </c>
      <c r="B40" s="823">
        <v>0</v>
      </c>
      <c r="C40" s="785"/>
      <c r="D40" s="786"/>
      <c r="E40" s="786"/>
      <c r="F40" s="786"/>
      <c r="G40" s="787"/>
      <c r="H40" s="787"/>
      <c r="I40" s="785"/>
      <c r="J40" s="782"/>
      <c r="K40" s="785"/>
      <c r="L40" s="782"/>
      <c r="M40" s="811">
        <v>0</v>
      </c>
      <c r="N40" s="785"/>
      <c r="O40" s="786"/>
      <c r="P40" s="782"/>
      <c r="Q40" s="825">
        <v>0</v>
      </c>
      <c r="R40" s="785"/>
      <c r="S40" s="786"/>
      <c r="T40" s="782"/>
      <c r="U40" s="785"/>
      <c r="V40" s="819"/>
      <c r="W40" s="785"/>
      <c r="X40" s="782"/>
      <c r="Y40" s="819"/>
      <c r="Z40" s="833"/>
      <c r="AA40" s="782"/>
      <c r="AB40" s="833"/>
      <c r="AC40" s="782"/>
      <c r="AD40" s="834"/>
      <c r="AE40" s="779"/>
      <c r="AF40" s="779"/>
      <c r="AG40" s="834"/>
      <c r="AH40" s="779"/>
      <c r="AI40" s="779"/>
      <c r="AJ40" s="841"/>
      <c r="AK40" s="828"/>
      <c r="AL40" s="824"/>
      <c r="AM40" s="842"/>
      <c r="AN40" s="798"/>
      <c r="AO40" s="841"/>
      <c r="AP40" s="845"/>
      <c r="AQ40" s="846"/>
      <c r="AR40" s="851" t="s">
        <v>151</v>
      </c>
      <c r="AS40" s="712"/>
      <c r="AT40" s="712"/>
      <c r="AU40" s="712"/>
      <c r="AV40" s="712"/>
      <c r="AW40" s="714"/>
      <c r="AX40" s="714"/>
      <c r="AY40" s="714"/>
      <c r="AZ40" s="714"/>
      <c r="BA40" s="714"/>
      <c r="BB40" s="714"/>
      <c r="BC40" s="714"/>
      <c r="BD40" s="714"/>
      <c r="BE40" s="714"/>
      <c r="BF40" s="714"/>
      <c r="BG40" s="714"/>
      <c r="BH40" s="714"/>
      <c r="BI40" s="714"/>
      <c r="BJ40" s="712"/>
      <c r="BK40" s="712"/>
      <c r="BL40" s="712"/>
      <c r="BM40" s="712"/>
      <c r="BN40" s="712"/>
      <c r="BO40" s="712"/>
      <c r="BP40" s="712"/>
      <c r="BQ40" s="712"/>
      <c r="BR40" s="712"/>
      <c r="BS40" s="712"/>
      <c r="BT40" s="856" t="s">
        <v>152</v>
      </c>
      <c r="BU40" s="856" t="s">
        <v>152</v>
      </c>
      <c r="BV40" s="856" t="s">
        <v>152</v>
      </c>
      <c r="BW40" s="856" t="s">
        <v>152</v>
      </c>
      <c r="BX40" s="856" t="s">
        <v>152</v>
      </c>
      <c r="BY40" s="856" t="s">
        <v>152</v>
      </c>
      <c r="BZ40" s="734" t="s">
        <v>152</v>
      </c>
      <c r="CA40" s="730"/>
      <c r="CB40" s="859">
        <v>0</v>
      </c>
      <c r="CC40" s="859">
        <v>0</v>
      </c>
      <c r="CD40" s="859">
        <v>0</v>
      </c>
      <c r="CE40" s="859">
        <v>0</v>
      </c>
      <c r="CF40" s="859">
        <v>0</v>
      </c>
      <c r="CG40" s="859" t="s">
        <v>152</v>
      </c>
      <c r="CH40" s="859">
        <v>0</v>
      </c>
      <c r="CI40" s="714"/>
      <c r="CJ40" s="714"/>
      <c r="CK40" s="714"/>
      <c r="CL40" s="714"/>
      <c r="CM40" s="714"/>
      <c r="CN40" s="714"/>
      <c r="CO40" s="714"/>
      <c r="CP40" s="714"/>
      <c r="CQ40" s="714"/>
      <c r="CR40" s="714"/>
      <c r="CS40" s="714"/>
      <c r="CT40" s="714"/>
      <c r="CU40" s="714"/>
      <c r="CV40" s="714"/>
      <c r="CW40" s="714"/>
      <c r="CX40" s="714"/>
      <c r="CY40" s="714"/>
      <c r="CZ40" s="714"/>
      <c r="DA40" s="714"/>
      <c r="DB40" s="714"/>
      <c r="DC40" s="726"/>
      <c r="DD40" s="726"/>
    </row>
    <row r="41" spans="1:108" x14ac:dyDescent="0.25">
      <c r="A41" s="736" t="s">
        <v>75</v>
      </c>
      <c r="B41" s="823">
        <v>0</v>
      </c>
      <c r="C41" s="793"/>
      <c r="D41" s="794"/>
      <c r="E41" s="786"/>
      <c r="F41" s="786"/>
      <c r="G41" s="787"/>
      <c r="H41" s="787"/>
      <c r="I41" s="793"/>
      <c r="J41" s="782"/>
      <c r="K41" s="785"/>
      <c r="L41" s="782"/>
      <c r="M41" s="836"/>
      <c r="N41" s="793"/>
      <c r="O41" s="794"/>
      <c r="P41" s="795"/>
      <c r="Q41" s="825">
        <v>0</v>
      </c>
      <c r="R41" s="785"/>
      <c r="S41" s="786"/>
      <c r="T41" s="782"/>
      <c r="U41" s="785"/>
      <c r="V41" s="819"/>
      <c r="W41" s="793"/>
      <c r="X41" s="782"/>
      <c r="Y41" s="819"/>
      <c r="Z41" s="836"/>
      <c r="AA41" s="782"/>
      <c r="AB41" s="836"/>
      <c r="AC41" s="782"/>
      <c r="AD41" s="834"/>
      <c r="AE41" s="779"/>
      <c r="AF41" s="779"/>
      <c r="AG41" s="834"/>
      <c r="AH41" s="779"/>
      <c r="AI41" s="779"/>
      <c r="AJ41" s="841"/>
      <c r="AK41" s="828"/>
      <c r="AL41" s="824"/>
      <c r="AM41" s="842"/>
      <c r="AN41" s="798"/>
      <c r="AO41" s="841"/>
      <c r="AP41" s="836"/>
      <c r="AQ41" s="846"/>
      <c r="AR41" s="851" t="s">
        <v>151</v>
      </c>
      <c r="AS41" s="712"/>
      <c r="AT41" s="712"/>
      <c r="AU41" s="712"/>
      <c r="AV41" s="712"/>
      <c r="AW41" s="714"/>
      <c r="AX41" s="714"/>
      <c r="AY41" s="714"/>
      <c r="AZ41" s="714"/>
      <c r="BA41" s="714"/>
      <c r="BB41" s="714"/>
      <c r="BC41" s="714"/>
      <c r="BD41" s="714"/>
      <c r="BE41" s="714"/>
      <c r="BF41" s="714"/>
      <c r="BG41" s="714"/>
      <c r="BH41" s="714"/>
      <c r="BI41" s="714"/>
      <c r="BJ41" s="712"/>
      <c r="BK41" s="712"/>
      <c r="BL41" s="712"/>
      <c r="BM41" s="712"/>
      <c r="BN41" s="712"/>
      <c r="BO41" s="712"/>
      <c r="BP41" s="712"/>
      <c r="BQ41" s="712"/>
      <c r="BR41" s="712"/>
      <c r="BS41" s="712"/>
      <c r="BT41" s="856" t="s">
        <v>152</v>
      </c>
      <c r="BU41" s="856" t="s">
        <v>152</v>
      </c>
      <c r="BV41" s="856" t="s">
        <v>152</v>
      </c>
      <c r="BW41" s="856" t="s">
        <v>152</v>
      </c>
      <c r="BX41" s="856" t="s">
        <v>152</v>
      </c>
      <c r="BY41" s="856" t="s">
        <v>152</v>
      </c>
      <c r="BZ41" s="734" t="s">
        <v>152</v>
      </c>
      <c r="CA41" s="730"/>
      <c r="CB41" s="859">
        <v>0</v>
      </c>
      <c r="CC41" s="859">
        <v>0</v>
      </c>
      <c r="CD41" s="859">
        <v>0</v>
      </c>
      <c r="CE41" s="859">
        <v>0</v>
      </c>
      <c r="CF41" s="859">
        <v>0</v>
      </c>
      <c r="CG41" s="859" t="s">
        <v>152</v>
      </c>
      <c r="CH41" s="859">
        <v>0</v>
      </c>
      <c r="CI41" s="714"/>
      <c r="CJ41" s="714"/>
      <c r="CK41" s="714"/>
      <c r="CL41" s="714"/>
      <c r="CM41" s="714"/>
      <c r="CN41" s="714"/>
      <c r="CO41" s="714"/>
      <c r="CP41" s="714"/>
      <c r="CQ41" s="714"/>
      <c r="CR41" s="714"/>
      <c r="CS41" s="714"/>
      <c r="CT41" s="714"/>
      <c r="CU41" s="714"/>
      <c r="CV41" s="714"/>
      <c r="CW41" s="714"/>
      <c r="CX41" s="714"/>
      <c r="CY41" s="714"/>
      <c r="CZ41" s="714"/>
      <c r="DA41" s="714"/>
      <c r="DB41" s="714"/>
      <c r="DC41" s="726"/>
      <c r="DD41" s="726"/>
    </row>
    <row r="42" spans="1:108" x14ac:dyDescent="0.25">
      <c r="A42" s="736" t="s">
        <v>76</v>
      </c>
      <c r="B42" s="823">
        <v>0</v>
      </c>
      <c r="C42" s="785"/>
      <c r="D42" s="786"/>
      <c r="E42" s="786"/>
      <c r="F42" s="786"/>
      <c r="G42" s="787"/>
      <c r="H42" s="787"/>
      <c r="I42" s="785"/>
      <c r="J42" s="782"/>
      <c r="K42" s="785"/>
      <c r="L42" s="782"/>
      <c r="M42" s="811">
        <v>0</v>
      </c>
      <c r="N42" s="785"/>
      <c r="O42" s="786"/>
      <c r="P42" s="782"/>
      <c r="Q42" s="825">
        <v>0</v>
      </c>
      <c r="R42" s="785"/>
      <c r="S42" s="786"/>
      <c r="T42" s="782"/>
      <c r="U42" s="785"/>
      <c r="V42" s="819"/>
      <c r="W42" s="785"/>
      <c r="X42" s="782"/>
      <c r="Y42" s="819"/>
      <c r="Z42" s="833"/>
      <c r="AA42" s="782"/>
      <c r="AB42" s="833"/>
      <c r="AC42" s="782"/>
      <c r="AD42" s="834"/>
      <c r="AE42" s="779"/>
      <c r="AF42" s="779"/>
      <c r="AG42" s="834"/>
      <c r="AH42" s="779"/>
      <c r="AI42" s="779"/>
      <c r="AJ42" s="841"/>
      <c r="AK42" s="828"/>
      <c r="AL42" s="824"/>
      <c r="AM42" s="842"/>
      <c r="AN42" s="798"/>
      <c r="AO42" s="841"/>
      <c r="AP42" s="845"/>
      <c r="AQ42" s="846"/>
      <c r="AR42" s="851" t="s">
        <v>151</v>
      </c>
      <c r="AS42" s="712"/>
      <c r="AT42" s="712"/>
      <c r="AU42" s="712"/>
      <c r="AV42" s="712"/>
      <c r="AW42" s="714"/>
      <c r="AX42" s="714"/>
      <c r="AY42" s="714"/>
      <c r="AZ42" s="714"/>
      <c r="BA42" s="714"/>
      <c r="BB42" s="714"/>
      <c r="BC42" s="714"/>
      <c r="BD42" s="714"/>
      <c r="BE42" s="714"/>
      <c r="BF42" s="714"/>
      <c r="BG42" s="714"/>
      <c r="BH42" s="714"/>
      <c r="BI42" s="714"/>
      <c r="BJ42" s="712"/>
      <c r="BK42" s="712"/>
      <c r="BL42" s="712"/>
      <c r="BM42" s="712"/>
      <c r="BN42" s="712"/>
      <c r="BO42" s="712"/>
      <c r="BP42" s="712"/>
      <c r="BQ42" s="712"/>
      <c r="BR42" s="712"/>
      <c r="BS42" s="712"/>
      <c r="BT42" s="856" t="s">
        <v>152</v>
      </c>
      <c r="BU42" s="856" t="s">
        <v>152</v>
      </c>
      <c r="BV42" s="856" t="s">
        <v>152</v>
      </c>
      <c r="BW42" s="856" t="s">
        <v>152</v>
      </c>
      <c r="BX42" s="856" t="s">
        <v>152</v>
      </c>
      <c r="BY42" s="856" t="s">
        <v>152</v>
      </c>
      <c r="BZ42" s="734" t="s">
        <v>152</v>
      </c>
      <c r="CA42" s="730"/>
      <c r="CB42" s="859">
        <v>0</v>
      </c>
      <c r="CC42" s="859">
        <v>0</v>
      </c>
      <c r="CD42" s="859">
        <v>0</v>
      </c>
      <c r="CE42" s="859">
        <v>0</v>
      </c>
      <c r="CF42" s="859">
        <v>0</v>
      </c>
      <c r="CG42" s="859" t="s">
        <v>152</v>
      </c>
      <c r="CH42" s="859">
        <v>0</v>
      </c>
      <c r="CI42" s="714"/>
      <c r="CJ42" s="714"/>
      <c r="CK42" s="714"/>
      <c r="CL42" s="714"/>
      <c r="CM42" s="714"/>
      <c r="CN42" s="714"/>
      <c r="CO42" s="714"/>
      <c r="CP42" s="714"/>
      <c r="CQ42" s="714"/>
      <c r="CR42" s="714"/>
      <c r="CS42" s="714"/>
      <c r="CT42" s="714"/>
      <c r="CU42" s="714"/>
      <c r="CV42" s="714"/>
      <c r="CW42" s="714"/>
      <c r="CX42" s="714"/>
      <c r="CY42" s="714"/>
      <c r="CZ42" s="714"/>
      <c r="DA42" s="714"/>
      <c r="DB42" s="714"/>
      <c r="DC42" s="726"/>
      <c r="DD42" s="726"/>
    </row>
    <row r="43" spans="1:108" x14ac:dyDescent="0.25">
      <c r="A43" s="736" t="s">
        <v>77</v>
      </c>
      <c r="B43" s="823">
        <v>0</v>
      </c>
      <c r="C43" s="793"/>
      <c r="D43" s="794"/>
      <c r="E43" s="786"/>
      <c r="F43" s="786"/>
      <c r="G43" s="787"/>
      <c r="H43" s="787"/>
      <c r="I43" s="793"/>
      <c r="J43" s="782"/>
      <c r="K43" s="785"/>
      <c r="L43" s="782"/>
      <c r="M43" s="836"/>
      <c r="N43" s="793"/>
      <c r="O43" s="794"/>
      <c r="P43" s="795"/>
      <c r="Q43" s="825">
        <v>0</v>
      </c>
      <c r="R43" s="785"/>
      <c r="S43" s="786"/>
      <c r="T43" s="782"/>
      <c r="U43" s="785"/>
      <c r="V43" s="819"/>
      <c r="W43" s="793"/>
      <c r="X43" s="782"/>
      <c r="Y43" s="819"/>
      <c r="Z43" s="836"/>
      <c r="AA43" s="782"/>
      <c r="AB43" s="836"/>
      <c r="AC43" s="782"/>
      <c r="AD43" s="834"/>
      <c r="AE43" s="779"/>
      <c r="AF43" s="779"/>
      <c r="AG43" s="834"/>
      <c r="AH43" s="779"/>
      <c r="AI43" s="779"/>
      <c r="AJ43" s="841"/>
      <c r="AK43" s="828"/>
      <c r="AL43" s="824"/>
      <c r="AM43" s="842"/>
      <c r="AN43" s="798"/>
      <c r="AO43" s="841"/>
      <c r="AP43" s="836"/>
      <c r="AQ43" s="846"/>
      <c r="AR43" s="851" t="s">
        <v>151</v>
      </c>
      <c r="AS43" s="712"/>
      <c r="AT43" s="712"/>
      <c r="AU43" s="712"/>
      <c r="AV43" s="712"/>
      <c r="AW43" s="714"/>
      <c r="AX43" s="714"/>
      <c r="AY43" s="714"/>
      <c r="AZ43" s="714"/>
      <c r="BA43" s="714"/>
      <c r="BB43" s="714"/>
      <c r="BC43" s="714"/>
      <c r="BD43" s="714"/>
      <c r="BE43" s="714"/>
      <c r="BF43" s="714"/>
      <c r="BG43" s="714"/>
      <c r="BH43" s="714"/>
      <c r="BI43" s="714"/>
      <c r="BJ43" s="712"/>
      <c r="BK43" s="712"/>
      <c r="BL43" s="712"/>
      <c r="BM43" s="712"/>
      <c r="BN43" s="712"/>
      <c r="BO43" s="712"/>
      <c r="BP43" s="712"/>
      <c r="BQ43" s="712"/>
      <c r="BR43" s="712"/>
      <c r="BS43" s="712"/>
      <c r="BT43" s="856" t="s">
        <v>152</v>
      </c>
      <c r="BU43" s="856" t="s">
        <v>152</v>
      </c>
      <c r="BV43" s="856" t="s">
        <v>152</v>
      </c>
      <c r="BW43" s="856" t="s">
        <v>152</v>
      </c>
      <c r="BX43" s="856" t="s">
        <v>152</v>
      </c>
      <c r="BY43" s="856" t="s">
        <v>152</v>
      </c>
      <c r="BZ43" s="734" t="s">
        <v>152</v>
      </c>
      <c r="CA43" s="730"/>
      <c r="CB43" s="859">
        <v>0</v>
      </c>
      <c r="CC43" s="859">
        <v>0</v>
      </c>
      <c r="CD43" s="859">
        <v>0</v>
      </c>
      <c r="CE43" s="859">
        <v>0</v>
      </c>
      <c r="CF43" s="859">
        <v>0</v>
      </c>
      <c r="CG43" s="859" t="s">
        <v>152</v>
      </c>
      <c r="CH43" s="859">
        <v>0</v>
      </c>
      <c r="CI43" s="714"/>
      <c r="CJ43" s="714"/>
      <c r="CK43" s="714"/>
      <c r="CL43" s="714"/>
      <c r="CM43" s="714"/>
      <c r="CN43" s="714"/>
      <c r="CO43" s="714"/>
      <c r="CP43" s="714"/>
      <c r="CQ43" s="714"/>
      <c r="CR43" s="714"/>
      <c r="CS43" s="714"/>
      <c r="CT43" s="714"/>
      <c r="CU43" s="714"/>
      <c r="CV43" s="714"/>
      <c r="CW43" s="714"/>
      <c r="CX43" s="714"/>
      <c r="CY43" s="714"/>
      <c r="CZ43" s="714"/>
      <c r="DA43" s="714"/>
      <c r="DB43" s="714"/>
      <c r="DC43" s="726"/>
      <c r="DD43" s="726"/>
    </row>
    <row r="44" spans="1:108" x14ac:dyDescent="0.25">
      <c r="A44" s="736" t="s">
        <v>78</v>
      </c>
      <c r="B44" s="823">
        <v>0</v>
      </c>
      <c r="C44" s="785"/>
      <c r="D44" s="786"/>
      <c r="E44" s="786"/>
      <c r="F44" s="786"/>
      <c r="G44" s="787"/>
      <c r="H44" s="787"/>
      <c r="I44" s="785"/>
      <c r="J44" s="782"/>
      <c r="K44" s="785"/>
      <c r="L44" s="782"/>
      <c r="M44" s="811">
        <v>0</v>
      </c>
      <c r="N44" s="785"/>
      <c r="O44" s="786"/>
      <c r="P44" s="782"/>
      <c r="Q44" s="825">
        <v>0</v>
      </c>
      <c r="R44" s="785"/>
      <c r="S44" s="786"/>
      <c r="T44" s="782"/>
      <c r="U44" s="785"/>
      <c r="V44" s="819"/>
      <c r="W44" s="785"/>
      <c r="X44" s="782"/>
      <c r="Y44" s="819"/>
      <c r="Z44" s="833"/>
      <c r="AA44" s="782"/>
      <c r="AB44" s="833"/>
      <c r="AC44" s="782"/>
      <c r="AD44" s="834"/>
      <c r="AE44" s="779"/>
      <c r="AF44" s="779"/>
      <c r="AG44" s="834"/>
      <c r="AH44" s="779"/>
      <c r="AI44" s="779"/>
      <c r="AJ44" s="841"/>
      <c r="AK44" s="828"/>
      <c r="AL44" s="824"/>
      <c r="AM44" s="842"/>
      <c r="AN44" s="798"/>
      <c r="AO44" s="841"/>
      <c r="AP44" s="845"/>
      <c r="AQ44" s="846"/>
      <c r="AR44" s="851" t="s">
        <v>151</v>
      </c>
      <c r="AS44" s="712"/>
      <c r="AT44" s="712"/>
      <c r="AU44" s="712"/>
      <c r="AV44" s="712"/>
      <c r="AW44" s="714"/>
      <c r="AX44" s="714"/>
      <c r="AY44" s="714"/>
      <c r="AZ44" s="714"/>
      <c r="BA44" s="714"/>
      <c r="BB44" s="714"/>
      <c r="BC44" s="714"/>
      <c r="BD44" s="714"/>
      <c r="BE44" s="714"/>
      <c r="BF44" s="714"/>
      <c r="BG44" s="714"/>
      <c r="BH44" s="714"/>
      <c r="BI44" s="714"/>
      <c r="BJ44" s="712"/>
      <c r="BK44" s="712"/>
      <c r="BL44" s="712"/>
      <c r="BM44" s="712"/>
      <c r="BN44" s="712"/>
      <c r="BO44" s="712"/>
      <c r="BP44" s="712"/>
      <c r="BQ44" s="712"/>
      <c r="BR44" s="712"/>
      <c r="BS44" s="712"/>
      <c r="BT44" s="856" t="s">
        <v>152</v>
      </c>
      <c r="BU44" s="856" t="s">
        <v>152</v>
      </c>
      <c r="BV44" s="856" t="s">
        <v>152</v>
      </c>
      <c r="BW44" s="856" t="s">
        <v>152</v>
      </c>
      <c r="BX44" s="856" t="s">
        <v>152</v>
      </c>
      <c r="BY44" s="856" t="s">
        <v>152</v>
      </c>
      <c r="BZ44" s="734" t="s">
        <v>152</v>
      </c>
      <c r="CA44" s="730"/>
      <c r="CB44" s="859">
        <v>0</v>
      </c>
      <c r="CC44" s="859">
        <v>0</v>
      </c>
      <c r="CD44" s="859">
        <v>0</v>
      </c>
      <c r="CE44" s="859">
        <v>0</v>
      </c>
      <c r="CF44" s="859">
        <v>0</v>
      </c>
      <c r="CG44" s="859" t="s">
        <v>152</v>
      </c>
      <c r="CH44" s="859">
        <v>0</v>
      </c>
      <c r="CI44" s="714"/>
      <c r="CJ44" s="714"/>
      <c r="CK44" s="714"/>
      <c r="CL44" s="714"/>
      <c r="CM44" s="714"/>
      <c r="CN44" s="714"/>
      <c r="CO44" s="714"/>
      <c r="CP44" s="714"/>
      <c r="CQ44" s="714"/>
      <c r="CR44" s="714"/>
      <c r="CS44" s="714"/>
      <c r="CT44" s="714"/>
      <c r="CU44" s="714"/>
      <c r="CV44" s="714"/>
      <c r="CW44" s="714"/>
      <c r="CX44" s="714"/>
      <c r="CY44" s="714"/>
      <c r="CZ44" s="714"/>
      <c r="DA44" s="714"/>
      <c r="DB44" s="714"/>
      <c r="DC44" s="726"/>
      <c r="DD44" s="726"/>
    </row>
    <row r="45" spans="1:108" x14ac:dyDescent="0.25">
      <c r="A45" s="736" t="s">
        <v>79</v>
      </c>
      <c r="B45" s="823">
        <v>0</v>
      </c>
      <c r="C45" s="785"/>
      <c r="D45" s="786"/>
      <c r="E45" s="786"/>
      <c r="F45" s="786"/>
      <c r="G45" s="787"/>
      <c r="H45" s="787"/>
      <c r="I45" s="785"/>
      <c r="J45" s="782"/>
      <c r="K45" s="785"/>
      <c r="L45" s="782"/>
      <c r="M45" s="811">
        <v>0</v>
      </c>
      <c r="N45" s="785"/>
      <c r="O45" s="786"/>
      <c r="P45" s="782"/>
      <c r="Q45" s="825">
        <v>0</v>
      </c>
      <c r="R45" s="785"/>
      <c r="S45" s="786"/>
      <c r="T45" s="782"/>
      <c r="U45" s="785"/>
      <c r="V45" s="819"/>
      <c r="W45" s="785"/>
      <c r="X45" s="782"/>
      <c r="Y45" s="819"/>
      <c r="Z45" s="833"/>
      <c r="AA45" s="782"/>
      <c r="AB45" s="833"/>
      <c r="AC45" s="782"/>
      <c r="AD45" s="834"/>
      <c r="AE45" s="779"/>
      <c r="AF45" s="779"/>
      <c r="AG45" s="834"/>
      <c r="AH45" s="779"/>
      <c r="AI45" s="779"/>
      <c r="AJ45" s="841"/>
      <c r="AK45" s="828"/>
      <c r="AL45" s="824"/>
      <c r="AM45" s="842"/>
      <c r="AN45" s="798"/>
      <c r="AO45" s="841"/>
      <c r="AP45" s="845"/>
      <c r="AQ45" s="846"/>
      <c r="AR45" s="851" t="s">
        <v>151</v>
      </c>
      <c r="AS45" s="712"/>
      <c r="AT45" s="712"/>
      <c r="AU45" s="712"/>
      <c r="AV45" s="712"/>
      <c r="AW45" s="714"/>
      <c r="AX45" s="714"/>
      <c r="AY45" s="714"/>
      <c r="AZ45" s="714"/>
      <c r="BA45" s="714"/>
      <c r="BB45" s="714"/>
      <c r="BC45" s="714"/>
      <c r="BD45" s="714"/>
      <c r="BE45" s="714"/>
      <c r="BF45" s="714"/>
      <c r="BG45" s="714"/>
      <c r="BH45" s="714"/>
      <c r="BI45" s="714"/>
      <c r="BJ45" s="712"/>
      <c r="BK45" s="712"/>
      <c r="BL45" s="712"/>
      <c r="BM45" s="712"/>
      <c r="BN45" s="712"/>
      <c r="BO45" s="712"/>
      <c r="BP45" s="712"/>
      <c r="BQ45" s="712"/>
      <c r="BR45" s="712"/>
      <c r="BS45" s="712"/>
      <c r="BT45" s="856" t="s">
        <v>152</v>
      </c>
      <c r="BU45" s="856" t="s">
        <v>152</v>
      </c>
      <c r="BV45" s="856" t="s">
        <v>152</v>
      </c>
      <c r="BW45" s="856" t="s">
        <v>152</v>
      </c>
      <c r="BX45" s="856" t="s">
        <v>152</v>
      </c>
      <c r="BY45" s="856" t="s">
        <v>152</v>
      </c>
      <c r="BZ45" s="734" t="s">
        <v>152</v>
      </c>
      <c r="CA45" s="730"/>
      <c r="CB45" s="859">
        <v>0</v>
      </c>
      <c r="CC45" s="859">
        <v>0</v>
      </c>
      <c r="CD45" s="859">
        <v>0</v>
      </c>
      <c r="CE45" s="859">
        <v>0</v>
      </c>
      <c r="CF45" s="859">
        <v>0</v>
      </c>
      <c r="CG45" s="859" t="s">
        <v>152</v>
      </c>
      <c r="CH45" s="859">
        <v>0</v>
      </c>
      <c r="CI45" s="714"/>
      <c r="CJ45" s="714"/>
      <c r="CK45" s="714"/>
      <c r="CL45" s="714"/>
      <c r="CM45" s="714"/>
      <c r="CN45" s="714"/>
      <c r="CO45" s="714"/>
      <c r="CP45" s="714"/>
      <c r="CQ45" s="714"/>
      <c r="CR45" s="714"/>
      <c r="CS45" s="714"/>
      <c r="CT45" s="714"/>
      <c r="CU45" s="714"/>
      <c r="CV45" s="714"/>
      <c r="CW45" s="714"/>
      <c r="CX45" s="714"/>
      <c r="CY45" s="714"/>
      <c r="CZ45" s="714"/>
      <c r="DA45" s="714"/>
      <c r="DB45" s="714"/>
      <c r="DC45" s="726"/>
      <c r="DD45" s="726"/>
    </row>
    <row r="46" spans="1:108" x14ac:dyDescent="0.25">
      <c r="A46" s="736" t="s">
        <v>80</v>
      </c>
      <c r="B46" s="823">
        <v>0</v>
      </c>
      <c r="C46" s="785"/>
      <c r="D46" s="786"/>
      <c r="E46" s="786"/>
      <c r="F46" s="786"/>
      <c r="G46" s="787"/>
      <c r="H46" s="787"/>
      <c r="I46" s="785"/>
      <c r="J46" s="782"/>
      <c r="K46" s="785"/>
      <c r="L46" s="782"/>
      <c r="M46" s="811">
        <v>0</v>
      </c>
      <c r="N46" s="785"/>
      <c r="O46" s="786"/>
      <c r="P46" s="782"/>
      <c r="Q46" s="825">
        <v>0</v>
      </c>
      <c r="R46" s="785"/>
      <c r="S46" s="786"/>
      <c r="T46" s="782"/>
      <c r="U46" s="793"/>
      <c r="V46" s="835"/>
      <c r="W46" s="785"/>
      <c r="X46" s="782"/>
      <c r="Y46" s="819"/>
      <c r="Z46" s="833"/>
      <c r="AA46" s="782"/>
      <c r="AB46" s="833"/>
      <c r="AC46" s="782"/>
      <c r="AD46" s="834"/>
      <c r="AE46" s="779"/>
      <c r="AF46" s="779"/>
      <c r="AG46" s="834"/>
      <c r="AH46" s="779"/>
      <c r="AI46" s="779"/>
      <c r="AJ46" s="841"/>
      <c r="AK46" s="828"/>
      <c r="AL46" s="824"/>
      <c r="AM46" s="842"/>
      <c r="AN46" s="798"/>
      <c r="AO46" s="841"/>
      <c r="AP46" s="845"/>
      <c r="AQ46" s="846"/>
      <c r="AR46" s="851" t="s">
        <v>151</v>
      </c>
      <c r="AS46" s="712"/>
      <c r="AT46" s="712"/>
      <c r="AU46" s="712"/>
      <c r="AV46" s="712"/>
      <c r="AW46" s="714"/>
      <c r="AX46" s="714"/>
      <c r="AY46" s="714"/>
      <c r="AZ46" s="714"/>
      <c r="BA46" s="714"/>
      <c r="BB46" s="714"/>
      <c r="BC46" s="714"/>
      <c r="BD46" s="714"/>
      <c r="BE46" s="714"/>
      <c r="BF46" s="714"/>
      <c r="BG46" s="714"/>
      <c r="BH46" s="714"/>
      <c r="BI46" s="714"/>
      <c r="BJ46" s="712"/>
      <c r="BK46" s="712"/>
      <c r="BL46" s="712"/>
      <c r="BM46" s="712"/>
      <c r="BN46" s="712"/>
      <c r="BO46" s="712"/>
      <c r="BP46" s="712"/>
      <c r="BQ46" s="712"/>
      <c r="BR46" s="712"/>
      <c r="BS46" s="712"/>
      <c r="BT46" s="856" t="s">
        <v>152</v>
      </c>
      <c r="BU46" s="856" t="s">
        <v>152</v>
      </c>
      <c r="BV46" s="856" t="s">
        <v>152</v>
      </c>
      <c r="BW46" s="856" t="s">
        <v>152</v>
      </c>
      <c r="BX46" s="856" t="s">
        <v>152</v>
      </c>
      <c r="BY46" s="856" t="s">
        <v>152</v>
      </c>
      <c r="BZ46" s="730"/>
      <c r="CA46" s="730"/>
      <c r="CB46" s="859">
        <v>0</v>
      </c>
      <c r="CC46" s="859">
        <v>0</v>
      </c>
      <c r="CD46" s="859">
        <v>0</v>
      </c>
      <c r="CE46" s="859">
        <v>0</v>
      </c>
      <c r="CF46" s="859">
        <v>0</v>
      </c>
      <c r="CG46" s="859" t="s">
        <v>152</v>
      </c>
      <c r="CH46" s="733"/>
      <c r="CI46" s="714"/>
      <c r="CJ46" s="714"/>
      <c r="CK46" s="714"/>
      <c r="CL46" s="714"/>
      <c r="CM46" s="714"/>
      <c r="CN46" s="714"/>
      <c r="CO46" s="714"/>
      <c r="CP46" s="714"/>
      <c r="CQ46" s="714"/>
      <c r="CR46" s="714"/>
      <c r="CS46" s="714"/>
      <c r="CT46" s="714"/>
      <c r="CU46" s="714"/>
      <c r="CV46" s="714"/>
      <c r="CW46" s="714"/>
      <c r="CX46" s="714"/>
      <c r="CY46" s="714"/>
      <c r="CZ46" s="714"/>
      <c r="DA46" s="714"/>
      <c r="DB46" s="714"/>
      <c r="DC46" s="726"/>
      <c r="DD46" s="726"/>
    </row>
    <row r="47" spans="1:108" x14ac:dyDescent="0.25">
      <c r="A47" s="736" t="s">
        <v>81</v>
      </c>
      <c r="B47" s="823">
        <v>0</v>
      </c>
      <c r="C47" s="785"/>
      <c r="D47" s="786"/>
      <c r="E47" s="786"/>
      <c r="F47" s="786"/>
      <c r="G47" s="787"/>
      <c r="H47" s="787"/>
      <c r="I47" s="785"/>
      <c r="J47" s="782"/>
      <c r="K47" s="793"/>
      <c r="L47" s="782"/>
      <c r="M47" s="811">
        <v>0</v>
      </c>
      <c r="N47" s="785"/>
      <c r="O47" s="786"/>
      <c r="P47" s="782"/>
      <c r="Q47" s="825">
        <v>0</v>
      </c>
      <c r="R47" s="785"/>
      <c r="S47" s="786"/>
      <c r="T47" s="782"/>
      <c r="U47" s="785"/>
      <c r="V47" s="819"/>
      <c r="W47" s="785"/>
      <c r="X47" s="782"/>
      <c r="Y47" s="819"/>
      <c r="Z47" s="833"/>
      <c r="AA47" s="782"/>
      <c r="AB47" s="833"/>
      <c r="AC47" s="782"/>
      <c r="AD47" s="834"/>
      <c r="AE47" s="779"/>
      <c r="AF47" s="779"/>
      <c r="AG47" s="834"/>
      <c r="AH47" s="779"/>
      <c r="AI47" s="779"/>
      <c r="AJ47" s="841"/>
      <c r="AK47" s="828"/>
      <c r="AL47" s="824"/>
      <c r="AM47" s="842"/>
      <c r="AN47" s="798"/>
      <c r="AO47" s="841"/>
      <c r="AP47" s="845"/>
      <c r="AQ47" s="846"/>
      <c r="AR47" s="851" t="s">
        <v>151</v>
      </c>
      <c r="AS47" s="712"/>
      <c r="AT47" s="712"/>
      <c r="AU47" s="712"/>
      <c r="AV47" s="712"/>
      <c r="AW47" s="714"/>
      <c r="AX47" s="714"/>
      <c r="AY47" s="714"/>
      <c r="AZ47" s="714"/>
      <c r="BA47" s="714"/>
      <c r="BB47" s="714"/>
      <c r="BC47" s="714"/>
      <c r="BD47" s="714"/>
      <c r="BE47" s="714"/>
      <c r="BF47" s="714"/>
      <c r="BG47" s="714"/>
      <c r="BH47" s="714"/>
      <c r="BI47" s="714"/>
      <c r="BJ47" s="712"/>
      <c r="BK47" s="712"/>
      <c r="BL47" s="712"/>
      <c r="BM47" s="712"/>
      <c r="BN47" s="712"/>
      <c r="BO47" s="712"/>
      <c r="BP47" s="712"/>
      <c r="BQ47" s="712"/>
      <c r="BR47" s="712"/>
      <c r="BS47" s="712"/>
      <c r="BT47" s="856" t="s">
        <v>152</v>
      </c>
      <c r="BU47" s="856" t="s">
        <v>152</v>
      </c>
      <c r="BV47" s="856" t="s">
        <v>152</v>
      </c>
      <c r="BW47" s="856" t="s">
        <v>152</v>
      </c>
      <c r="BX47" s="856" t="s">
        <v>152</v>
      </c>
      <c r="BY47" s="856" t="s">
        <v>152</v>
      </c>
      <c r="BZ47" s="734" t="s">
        <v>152</v>
      </c>
      <c r="CA47" s="730"/>
      <c r="CB47" s="859">
        <v>0</v>
      </c>
      <c r="CC47" s="859">
        <v>0</v>
      </c>
      <c r="CD47" s="859">
        <v>0</v>
      </c>
      <c r="CE47" s="859">
        <v>0</v>
      </c>
      <c r="CF47" s="859">
        <v>0</v>
      </c>
      <c r="CG47" s="859" t="s">
        <v>152</v>
      </c>
      <c r="CH47" s="859">
        <v>0</v>
      </c>
      <c r="CI47" s="714"/>
      <c r="CJ47" s="714"/>
      <c r="CK47" s="714"/>
      <c r="CL47" s="714"/>
      <c r="CM47" s="714"/>
      <c r="CN47" s="714"/>
      <c r="CO47" s="714"/>
      <c r="CP47" s="714"/>
      <c r="CQ47" s="714"/>
      <c r="CR47" s="714"/>
      <c r="CS47" s="714"/>
      <c r="CT47" s="714"/>
      <c r="CU47" s="714"/>
      <c r="CV47" s="714"/>
      <c r="CW47" s="714"/>
      <c r="CX47" s="714"/>
      <c r="CY47" s="714"/>
      <c r="CZ47" s="714"/>
      <c r="DA47" s="714"/>
      <c r="DB47" s="714"/>
      <c r="DC47" s="726"/>
      <c r="DD47" s="726"/>
    </row>
    <row r="48" spans="1:108" ht="43.5" x14ac:dyDescent="0.25">
      <c r="A48" s="756" t="s">
        <v>82</v>
      </c>
      <c r="B48" s="823">
        <v>0</v>
      </c>
      <c r="C48" s="785"/>
      <c r="D48" s="786"/>
      <c r="E48" s="786"/>
      <c r="F48" s="786"/>
      <c r="G48" s="787"/>
      <c r="H48" s="787"/>
      <c r="I48" s="785"/>
      <c r="J48" s="782"/>
      <c r="K48" s="785"/>
      <c r="L48" s="782"/>
      <c r="M48" s="811">
        <v>0</v>
      </c>
      <c r="N48" s="785"/>
      <c r="O48" s="786"/>
      <c r="P48" s="782"/>
      <c r="Q48" s="825">
        <v>0</v>
      </c>
      <c r="R48" s="785"/>
      <c r="S48" s="786"/>
      <c r="T48" s="782"/>
      <c r="U48" s="785"/>
      <c r="V48" s="819"/>
      <c r="W48" s="785"/>
      <c r="X48" s="782"/>
      <c r="Y48" s="819"/>
      <c r="Z48" s="833"/>
      <c r="AA48" s="782"/>
      <c r="AB48" s="833"/>
      <c r="AC48" s="782"/>
      <c r="AD48" s="834"/>
      <c r="AE48" s="779"/>
      <c r="AF48" s="779"/>
      <c r="AG48" s="834"/>
      <c r="AH48" s="779"/>
      <c r="AI48" s="779"/>
      <c r="AJ48" s="841"/>
      <c r="AK48" s="828"/>
      <c r="AL48" s="824"/>
      <c r="AM48" s="842"/>
      <c r="AN48" s="798"/>
      <c r="AO48" s="841"/>
      <c r="AP48" s="845"/>
      <c r="AQ48" s="846"/>
      <c r="AR48" s="851" t="s">
        <v>151</v>
      </c>
      <c r="AS48" s="712"/>
      <c r="AT48" s="712"/>
      <c r="AU48" s="712"/>
      <c r="AV48" s="712"/>
      <c r="AW48" s="714"/>
      <c r="AX48" s="714"/>
      <c r="AY48" s="714"/>
      <c r="AZ48" s="714"/>
      <c r="BA48" s="714"/>
      <c r="BB48" s="714"/>
      <c r="BC48" s="714"/>
      <c r="BD48" s="714"/>
      <c r="BE48" s="714"/>
      <c r="BF48" s="714"/>
      <c r="BG48" s="714"/>
      <c r="BH48" s="714"/>
      <c r="BI48" s="714"/>
      <c r="BJ48" s="712"/>
      <c r="BK48" s="712"/>
      <c r="BL48" s="712"/>
      <c r="BM48" s="712"/>
      <c r="BN48" s="712"/>
      <c r="BO48" s="712"/>
      <c r="BP48" s="712"/>
      <c r="BQ48" s="712"/>
      <c r="BR48" s="712"/>
      <c r="BS48" s="712"/>
      <c r="BT48" s="856" t="s">
        <v>152</v>
      </c>
      <c r="BU48" s="856" t="s">
        <v>152</v>
      </c>
      <c r="BV48" s="856" t="s">
        <v>152</v>
      </c>
      <c r="BW48" s="856" t="s">
        <v>152</v>
      </c>
      <c r="BX48" s="856" t="s">
        <v>152</v>
      </c>
      <c r="BY48" s="856" t="s">
        <v>152</v>
      </c>
      <c r="BZ48" s="734" t="s">
        <v>152</v>
      </c>
      <c r="CA48" s="730"/>
      <c r="CB48" s="859">
        <v>0</v>
      </c>
      <c r="CC48" s="859">
        <v>0</v>
      </c>
      <c r="CD48" s="859">
        <v>0</v>
      </c>
      <c r="CE48" s="859">
        <v>0</v>
      </c>
      <c r="CF48" s="859">
        <v>0</v>
      </c>
      <c r="CG48" s="859" t="s">
        <v>152</v>
      </c>
      <c r="CH48" s="859">
        <v>0</v>
      </c>
      <c r="CI48" s="714"/>
      <c r="CJ48" s="714"/>
      <c r="CK48" s="714"/>
      <c r="CL48" s="714"/>
      <c r="CM48" s="714"/>
      <c r="CN48" s="714"/>
      <c r="CO48" s="714"/>
      <c r="CP48" s="714"/>
      <c r="CQ48" s="714"/>
      <c r="CR48" s="714"/>
      <c r="CS48" s="714"/>
      <c r="CT48" s="714"/>
      <c r="CU48" s="714"/>
      <c r="CV48" s="714"/>
      <c r="CW48" s="714"/>
      <c r="CX48" s="714"/>
      <c r="CY48" s="714"/>
      <c r="CZ48" s="714"/>
      <c r="DA48" s="714"/>
      <c r="DB48" s="714"/>
      <c r="DC48" s="726"/>
      <c r="DD48" s="726"/>
    </row>
    <row r="49" spans="1:108" ht="43.5" x14ac:dyDescent="0.25">
      <c r="A49" s="756" t="s">
        <v>83</v>
      </c>
      <c r="B49" s="823">
        <v>0</v>
      </c>
      <c r="C49" s="785"/>
      <c r="D49" s="786"/>
      <c r="E49" s="786"/>
      <c r="F49" s="786"/>
      <c r="G49" s="787"/>
      <c r="H49" s="787"/>
      <c r="I49" s="785"/>
      <c r="J49" s="782"/>
      <c r="K49" s="793"/>
      <c r="L49" s="782"/>
      <c r="M49" s="811">
        <v>0</v>
      </c>
      <c r="N49" s="785"/>
      <c r="O49" s="786"/>
      <c r="P49" s="782"/>
      <c r="Q49" s="825">
        <v>0</v>
      </c>
      <c r="R49" s="785"/>
      <c r="S49" s="786"/>
      <c r="T49" s="782"/>
      <c r="U49" s="785"/>
      <c r="V49" s="819"/>
      <c r="W49" s="785"/>
      <c r="X49" s="782"/>
      <c r="Y49" s="819"/>
      <c r="Z49" s="833"/>
      <c r="AA49" s="782"/>
      <c r="AB49" s="833"/>
      <c r="AC49" s="782"/>
      <c r="AD49" s="834"/>
      <c r="AE49" s="779"/>
      <c r="AF49" s="779"/>
      <c r="AG49" s="834"/>
      <c r="AH49" s="779"/>
      <c r="AI49" s="779"/>
      <c r="AJ49" s="841"/>
      <c r="AK49" s="828"/>
      <c r="AL49" s="824"/>
      <c r="AM49" s="842"/>
      <c r="AN49" s="798"/>
      <c r="AO49" s="841"/>
      <c r="AP49" s="845"/>
      <c r="AQ49" s="846"/>
      <c r="AR49" s="851" t="s">
        <v>151</v>
      </c>
      <c r="AS49" s="712"/>
      <c r="AT49" s="712"/>
      <c r="AU49" s="712"/>
      <c r="AV49" s="712"/>
      <c r="AW49" s="714"/>
      <c r="AX49" s="714"/>
      <c r="AY49" s="714"/>
      <c r="AZ49" s="714"/>
      <c r="BA49" s="714"/>
      <c r="BB49" s="714"/>
      <c r="BC49" s="714"/>
      <c r="BD49" s="714"/>
      <c r="BE49" s="714"/>
      <c r="BF49" s="714"/>
      <c r="BG49" s="714"/>
      <c r="BH49" s="714"/>
      <c r="BI49" s="714"/>
      <c r="BJ49" s="712"/>
      <c r="BK49" s="712"/>
      <c r="BL49" s="712"/>
      <c r="BM49" s="712"/>
      <c r="BN49" s="712"/>
      <c r="BO49" s="712"/>
      <c r="BP49" s="712"/>
      <c r="BQ49" s="712"/>
      <c r="BR49" s="712"/>
      <c r="BS49" s="712"/>
      <c r="BT49" s="856" t="s">
        <v>152</v>
      </c>
      <c r="BU49" s="856" t="s">
        <v>152</v>
      </c>
      <c r="BV49" s="856" t="s">
        <v>152</v>
      </c>
      <c r="BW49" s="856" t="s">
        <v>152</v>
      </c>
      <c r="BX49" s="856" t="s">
        <v>152</v>
      </c>
      <c r="BY49" s="856" t="s">
        <v>152</v>
      </c>
      <c r="BZ49" s="734" t="s">
        <v>152</v>
      </c>
      <c r="CA49" s="730"/>
      <c r="CB49" s="859">
        <v>0</v>
      </c>
      <c r="CC49" s="859">
        <v>0</v>
      </c>
      <c r="CD49" s="859">
        <v>0</v>
      </c>
      <c r="CE49" s="859">
        <v>0</v>
      </c>
      <c r="CF49" s="859">
        <v>0</v>
      </c>
      <c r="CG49" s="859" t="s">
        <v>152</v>
      </c>
      <c r="CH49" s="859">
        <v>0</v>
      </c>
      <c r="CI49" s="714"/>
      <c r="CJ49" s="714"/>
      <c r="CK49" s="714"/>
      <c r="CL49" s="714"/>
      <c r="CM49" s="714"/>
      <c r="CN49" s="714"/>
      <c r="CO49" s="714"/>
      <c r="CP49" s="714"/>
      <c r="CQ49" s="714"/>
      <c r="CR49" s="714"/>
      <c r="CS49" s="714"/>
      <c r="CT49" s="714"/>
      <c r="CU49" s="714"/>
      <c r="CV49" s="714"/>
      <c r="CW49" s="714"/>
      <c r="CX49" s="714"/>
      <c r="CY49" s="714"/>
      <c r="CZ49" s="714"/>
      <c r="DA49" s="714"/>
      <c r="DB49" s="714"/>
      <c r="DC49" s="726"/>
      <c r="DD49" s="726"/>
    </row>
    <row r="50" spans="1:108" x14ac:dyDescent="0.25">
      <c r="A50" s="736" t="s">
        <v>84</v>
      </c>
      <c r="B50" s="823">
        <v>0</v>
      </c>
      <c r="C50" s="785"/>
      <c r="D50" s="786"/>
      <c r="E50" s="786"/>
      <c r="F50" s="786"/>
      <c r="G50" s="787"/>
      <c r="H50" s="787"/>
      <c r="I50" s="785"/>
      <c r="J50" s="782"/>
      <c r="K50" s="785"/>
      <c r="L50" s="782"/>
      <c r="M50" s="811">
        <v>0</v>
      </c>
      <c r="N50" s="785"/>
      <c r="O50" s="786"/>
      <c r="P50" s="782"/>
      <c r="Q50" s="825">
        <v>0</v>
      </c>
      <c r="R50" s="785"/>
      <c r="S50" s="786"/>
      <c r="T50" s="782"/>
      <c r="U50" s="785"/>
      <c r="V50" s="819"/>
      <c r="W50" s="785"/>
      <c r="X50" s="782"/>
      <c r="Y50" s="819"/>
      <c r="Z50" s="833"/>
      <c r="AA50" s="782"/>
      <c r="AB50" s="833"/>
      <c r="AC50" s="782"/>
      <c r="AD50" s="834"/>
      <c r="AE50" s="779"/>
      <c r="AF50" s="779"/>
      <c r="AG50" s="834"/>
      <c r="AH50" s="779"/>
      <c r="AI50" s="779"/>
      <c r="AJ50" s="841"/>
      <c r="AK50" s="828"/>
      <c r="AL50" s="824"/>
      <c r="AM50" s="842"/>
      <c r="AN50" s="798"/>
      <c r="AO50" s="841"/>
      <c r="AP50" s="845"/>
      <c r="AQ50" s="846"/>
      <c r="AR50" s="851" t="s">
        <v>151</v>
      </c>
      <c r="AS50" s="712"/>
      <c r="AT50" s="712"/>
      <c r="AU50" s="712"/>
      <c r="AV50" s="712"/>
      <c r="AW50" s="714"/>
      <c r="AX50" s="714"/>
      <c r="AY50" s="714"/>
      <c r="AZ50" s="714"/>
      <c r="BA50" s="714"/>
      <c r="BB50" s="714"/>
      <c r="BC50" s="714"/>
      <c r="BD50" s="714"/>
      <c r="BE50" s="714"/>
      <c r="BF50" s="714"/>
      <c r="BG50" s="714"/>
      <c r="BH50" s="714"/>
      <c r="BI50" s="714"/>
      <c r="BJ50" s="712"/>
      <c r="BK50" s="712"/>
      <c r="BL50" s="712"/>
      <c r="BM50" s="712"/>
      <c r="BN50" s="712"/>
      <c r="BO50" s="712"/>
      <c r="BP50" s="712"/>
      <c r="BQ50" s="712"/>
      <c r="BR50" s="712"/>
      <c r="BS50" s="712"/>
      <c r="BT50" s="856" t="s">
        <v>152</v>
      </c>
      <c r="BU50" s="856" t="s">
        <v>152</v>
      </c>
      <c r="BV50" s="856" t="s">
        <v>152</v>
      </c>
      <c r="BW50" s="856" t="s">
        <v>152</v>
      </c>
      <c r="BX50" s="856" t="s">
        <v>152</v>
      </c>
      <c r="BY50" s="856" t="s">
        <v>152</v>
      </c>
      <c r="BZ50" s="734" t="s">
        <v>152</v>
      </c>
      <c r="CA50" s="734" t="s">
        <v>152</v>
      </c>
      <c r="CB50" s="859">
        <v>0</v>
      </c>
      <c r="CC50" s="859">
        <v>0</v>
      </c>
      <c r="CD50" s="859">
        <v>0</v>
      </c>
      <c r="CE50" s="859">
        <v>0</v>
      </c>
      <c r="CF50" s="859">
        <v>0</v>
      </c>
      <c r="CG50" s="859" t="s">
        <v>152</v>
      </c>
      <c r="CH50" s="859">
        <v>0</v>
      </c>
      <c r="CI50" s="859">
        <v>0</v>
      </c>
      <c r="CJ50" s="714"/>
      <c r="CK50" s="714"/>
      <c r="CL50" s="714"/>
      <c r="CM50" s="714"/>
      <c r="CN50" s="714"/>
      <c r="CO50" s="714"/>
      <c r="CP50" s="714"/>
      <c r="CQ50" s="714"/>
      <c r="CR50" s="714"/>
      <c r="CS50" s="714"/>
      <c r="CT50" s="714"/>
      <c r="CU50" s="714"/>
      <c r="CV50" s="714"/>
      <c r="CW50" s="714"/>
      <c r="CX50" s="714"/>
      <c r="CY50" s="714"/>
      <c r="CZ50" s="714"/>
      <c r="DA50" s="714"/>
      <c r="DB50" s="714"/>
      <c r="DC50" s="726"/>
      <c r="DD50" s="726"/>
    </row>
    <row r="51" spans="1:108" x14ac:dyDescent="0.25">
      <c r="A51" s="736" t="s">
        <v>85</v>
      </c>
      <c r="B51" s="823">
        <v>0</v>
      </c>
      <c r="C51" s="785"/>
      <c r="D51" s="786"/>
      <c r="E51" s="786"/>
      <c r="F51" s="786"/>
      <c r="G51" s="787"/>
      <c r="H51" s="787"/>
      <c r="I51" s="785"/>
      <c r="J51" s="782"/>
      <c r="K51" s="785"/>
      <c r="L51" s="782"/>
      <c r="M51" s="811">
        <v>0</v>
      </c>
      <c r="N51" s="785"/>
      <c r="O51" s="786"/>
      <c r="P51" s="782"/>
      <c r="Q51" s="825">
        <v>0</v>
      </c>
      <c r="R51" s="785"/>
      <c r="S51" s="786"/>
      <c r="T51" s="782"/>
      <c r="U51" s="785"/>
      <c r="V51" s="819"/>
      <c r="W51" s="785"/>
      <c r="X51" s="782"/>
      <c r="Y51" s="819"/>
      <c r="Z51" s="833"/>
      <c r="AA51" s="782"/>
      <c r="AB51" s="833"/>
      <c r="AC51" s="782"/>
      <c r="AD51" s="834"/>
      <c r="AE51" s="779"/>
      <c r="AF51" s="779"/>
      <c r="AG51" s="834"/>
      <c r="AH51" s="779"/>
      <c r="AI51" s="779"/>
      <c r="AJ51" s="841"/>
      <c r="AK51" s="828"/>
      <c r="AL51" s="824"/>
      <c r="AM51" s="842"/>
      <c r="AN51" s="798"/>
      <c r="AO51" s="841"/>
      <c r="AP51" s="845"/>
      <c r="AQ51" s="846"/>
      <c r="AR51" s="851" t="s">
        <v>151</v>
      </c>
      <c r="AS51" s="712"/>
      <c r="AT51" s="712"/>
      <c r="AU51" s="712"/>
      <c r="AV51" s="712"/>
      <c r="AW51" s="714"/>
      <c r="AX51" s="714"/>
      <c r="AY51" s="714"/>
      <c r="AZ51" s="714"/>
      <c r="BA51" s="714"/>
      <c r="BB51" s="714"/>
      <c r="BC51" s="714"/>
      <c r="BD51" s="714"/>
      <c r="BE51" s="714"/>
      <c r="BF51" s="714"/>
      <c r="BG51" s="714"/>
      <c r="BH51" s="714"/>
      <c r="BI51" s="714"/>
      <c r="BJ51" s="712"/>
      <c r="BK51" s="712"/>
      <c r="BL51" s="712"/>
      <c r="BM51" s="712"/>
      <c r="BN51" s="712"/>
      <c r="BO51" s="712"/>
      <c r="BP51" s="712"/>
      <c r="BQ51" s="712"/>
      <c r="BR51" s="712"/>
      <c r="BS51" s="712"/>
      <c r="BT51" s="856" t="s">
        <v>152</v>
      </c>
      <c r="BU51" s="856" t="s">
        <v>152</v>
      </c>
      <c r="BV51" s="856" t="s">
        <v>152</v>
      </c>
      <c r="BW51" s="856" t="s">
        <v>152</v>
      </c>
      <c r="BX51" s="856" t="s">
        <v>152</v>
      </c>
      <c r="BY51" s="856" t="s">
        <v>152</v>
      </c>
      <c r="BZ51" s="734" t="s">
        <v>152</v>
      </c>
      <c r="CA51" s="734" t="s">
        <v>152</v>
      </c>
      <c r="CB51" s="859">
        <v>0</v>
      </c>
      <c r="CC51" s="859">
        <v>0</v>
      </c>
      <c r="CD51" s="859">
        <v>0</v>
      </c>
      <c r="CE51" s="859">
        <v>0</v>
      </c>
      <c r="CF51" s="859">
        <v>0</v>
      </c>
      <c r="CG51" s="859" t="s">
        <v>152</v>
      </c>
      <c r="CH51" s="859">
        <v>0</v>
      </c>
      <c r="CI51" s="859">
        <v>0</v>
      </c>
      <c r="CJ51" s="714"/>
      <c r="CK51" s="714"/>
      <c r="CL51" s="714"/>
      <c r="CM51" s="714"/>
      <c r="CN51" s="714"/>
      <c r="CO51" s="714"/>
      <c r="CP51" s="714"/>
      <c r="CQ51" s="714"/>
      <c r="CR51" s="714"/>
      <c r="CS51" s="714"/>
      <c r="CT51" s="714"/>
      <c r="CU51" s="714"/>
      <c r="CV51" s="714"/>
      <c r="CW51" s="714"/>
      <c r="CX51" s="714"/>
      <c r="CY51" s="714"/>
      <c r="CZ51" s="714"/>
      <c r="DA51" s="714"/>
      <c r="DB51" s="714"/>
      <c r="DC51" s="726"/>
      <c r="DD51" s="726"/>
    </row>
    <row r="52" spans="1:108" x14ac:dyDescent="0.25">
      <c r="A52" s="736" t="s">
        <v>86</v>
      </c>
      <c r="B52" s="823">
        <v>0</v>
      </c>
      <c r="C52" s="785"/>
      <c r="D52" s="786"/>
      <c r="E52" s="786"/>
      <c r="F52" s="786"/>
      <c r="G52" s="787"/>
      <c r="H52" s="787"/>
      <c r="I52" s="785"/>
      <c r="J52" s="782"/>
      <c r="K52" s="785"/>
      <c r="L52" s="782"/>
      <c r="M52" s="811">
        <v>0</v>
      </c>
      <c r="N52" s="785"/>
      <c r="O52" s="786"/>
      <c r="P52" s="782"/>
      <c r="Q52" s="825">
        <v>0</v>
      </c>
      <c r="R52" s="785"/>
      <c r="S52" s="786"/>
      <c r="T52" s="782"/>
      <c r="U52" s="785"/>
      <c r="V52" s="819"/>
      <c r="W52" s="785"/>
      <c r="X52" s="782"/>
      <c r="Y52" s="819"/>
      <c r="Z52" s="833"/>
      <c r="AA52" s="782"/>
      <c r="AB52" s="833"/>
      <c r="AC52" s="782"/>
      <c r="AD52" s="834"/>
      <c r="AE52" s="779"/>
      <c r="AF52" s="779"/>
      <c r="AG52" s="834"/>
      <c r="AH52" s="779"/>
      <c r="AI52" s="779"/>
      <c r="AJ52" s="841"/>
      <c r="AK52" s="828"/>
      <c r="AL52" s="824"/>
      <c r="AM52" s="842"/>
      <c r="AN52" s="798"/>
      <c r="AO52" s="841"/>
      <c r="AP52" s="845"/>
      <c r="AQ52" s="846"/>
      <c r="AR52" s="851" t="s">
        <v>151</v>
      </c>
      <c r="AS52" s="712"/>
      <c r="AT52" s="712"/>
      <c r="AU52" s="712"/>
      <c r="AV52" s="712"/>
      <c r="AW52" s="714"/>
      <c r="AX52" s="714"/>
      <c r="AY52" s="714"/>
      <c r="AZ52" s="714"/>
      <c r="BA52" s="714"/>
      <c r="BB52" s="714"/>
      <c r="BC52" s="714"/>
      <c r="BD52" s="714"/>
      <c r="BE52" s="714"/>
      <c r="BF52" s="714"/>
      <c r="BG52" s="714"/>
      <c r="BH52" s="714"/>
      <c r="BI52" s="714"/>
      <c r="BJ52" s="712"/>
      <c r="BK52" s="712"/>
      <c r="BL52" s="712"/>
      <c r="BM52" s="712"/>
      <c r="BN52" s="712"/>
      <c r="BO52" s="712"/>
      <c r="BP52" s="712"/>
      <c r="BQ52" s="712"/>
      <c r="BR52" s="712"/>
      <c r="BS52" s="712"/>
      <c r="BT52" s="856" t="s">
        <v>152</v>
      </c>
      <c r="BU52" s="856" t="s">
        <v>152</v>
      </c>
      <c r="BV52" s="856" t="s">
        <v>152</v>
      </c>
      <c r="BW52" s="856" t="s">
        <v>152</v>
      </c>
      <c r="BX52" s="856" t="s">
        <v>152</v>
      </c>
      <c r="BY52" s="856" t="s">
        <v>152</v>
      </c>
      <c r="BZ52" s="734" t="s">
        <v>152</v>
      </c>
      <c r="CA52" s="734" t="s">
        <v>152</v>
      </c>
      <c r="CB52" s="859">
        <v>0</v>
      </c>
      <c r="CC52" s="859">
        <v>0</v>
      </c>
      <c r="CD52" s="859">
        <v>0</v>
      </c>
      <c r="CE52" s="859">
        <v>0</v>
      </c>
      <c r="CF52" s="859">
        <v>0</v>
      </c>
      <c r="CG52" s="859" t="s">
        <v>152</v>
      </c>
      <c r="CH52" s="859">
        <v>0</v>
      </c>
      <c r="CI52" s="859">
        <v>0</v>
      </c>
      <c r="CJ52" s="714"/>
      <c r="CK52" s="714"/>
      <c r="CL52" s="714"/>
      <c r="CM52" s="714"/>
      <c r="CN52" s="714"/>
      <c r="CO52" s="714"/>
      <c r="CP52" s="714"/>
      <c r="CQ52" s="714"/>
      <c r="CR52" s="714"/>
      <c r="CS52" s="714"/>
      <c r="CT52" s="714"/>
      <c r="CU52" s="714"/>
      <c r="CV52" s="714"/>
      <c r="CW52" s="714"/>
      <c r="CX52" s="714"/>
      <c r="CY52" s="714"/>
      <c r="CZ52" s="714"/>
      <c r="DA52" s="714"/>
      <c r="DB52" s="714"/>
      <c r="DC52" s="726"/>
      <c r="DD52" s="726"/>
    </row>
    <row r="53" spans="1:108" x14ac:dyDescent="0.25">
      <c r="A53" s="736" t="s">
        <v>87</v>
      </c>
      <c r="B53" s="823">
        <v>0</v>
      </c>
      <c r="C53" s="793"/>
      <c r="D53" s="794"/>
      <c r="E53" s="786"/>
      <c r="F53" s="786"/>
      <c r="G53" s="787"/>
      <c r="H53" s="787"/>
      <c r="I53" s="793"/>
      <c r="J53" s="782"/>
      <c r="K53" s="785"/>
      <c r="L53" s="782"/>
      <c r="M53" s="836"/>
      <c r="N53" s="793"/>
      <c r="O53" s="794"/>
      <c r="P53" s="795"/>
      <c r="Q53" s="825">
        <v>0</v>
      </c>
      <c r="R53" s="785"/>
      <c r="S53" s="786"/>
      <c r="T53" s="782"/>
      <c r="U53" s="785"/>
      <c r="V53" s="819"/>
      <c r="W53" s="793"/>
      <c r="X53" s="782"/>
      <c r="Y53" s="819"/>
      <c r="Z53" s="836"/>
      <c r="AA53" s="782"/>
      <c r="AB53" s="836"/>
      <c r="AC53" s="782"/>
      <c r="AD53" s="834"/>
      <c r="AE53" s="779"/>
      <c r="AF53" s="779"/>
      <c r="AG53" s="834"/>
      <c r="AH53" s="779"/>
      <c r="AI53" s="779"/>
      <c r="AJ53" s="841"/>
      <c r="AK53" s="828"/>
      <c r="AL53" s="824"/>
      <c r="AM53" s="842"/>
      <c r="AN53" s="798"/>
      <c r="AO53" s="841"/>
      <c r="AP53" s="836"/>
      <c r="AQ53" s="846"/>
      <c r="AR53" s="851" t="s">
        <v>151</v>
      </c>
      <c r="AS53" s="712"/>
      <c r="AT53" s="712"/>
      <c r="AU53" s="712"/>
      <c r="AV53" s="712"/>
      <c r="AW53" s="714"/>
      <c r="AX53" s="714"/>
      <c r="AY53" s="714"/>
      <c r="AZ53" s="714"/>
      <c r="BA53" s="714"/>
      <c r="BB53" s="714"/>
      <c r="BC53" s="714"/>
      <c r="BD53" s="714"/>
      <c r="BE53" s="714"/>
      <c r="BF53" s="714"/>
      <c r="BG53" s="714"/>
      <c r="BH53" s="714"/>
      <c r="BI53" s="714"/>
      <c r="BJ53" s="712"/>
      <c r="BK53" s="712"/>
      <c r="BL53" s="712"/>
      <c r="BM53" s="712"/>
      <c r="BN53" s="712"/>
      <c r="BO53" s="712"/>
      <c r="BP53" s="712"/>
      <c r="BQ53" s="712"/>
      <c r="BR53" s="712"/>
      <c r="BS53" s="712"/>
      <c r="BT53" s="856" t="s">
        <v>152</v>
      </c>
      <c r="BU53" s="856" t="s">
        <v>152</v>
      </c>
      <c r="BV53" s="856" t="s">
        <v>152</v>
      </c>
      <c r="BW53" s="856" t="s">
        <v>152</v>
      </c>
      <c r="BX53" s="856" t="s">
        <v>152</v>
      </c>
      <c r="BY53" s="856" t="s">
        <v>152</v>
      </c>
      <c r="BZ53" s="734" t="s">
        <v>152</v>
      </c>
      <c r="CA53" s="730"/>
      <c r="CB53" s="859">
        <v>0</v>
      </c>
      <c r="CC53" s="859">
        <v>0</v>
      </c>
      <c r="CD53" s="859">
        <v>0</v>
      </c>
      <c r="CE53" s="859">
        <v>0</v>
      </c>
      <c r="CF53" s="859">
        <v>0</v>
      </c>
      <c r="CG53" s="859" t="s">
        <v>152</v>
      </c>
      <c r="CH53" s="859">
        <v>0</v>
      </c>
      <c r="CI53" s="714"/>
      <c r="CJ53" s="714"/>
      <c r="CK53" s="714"/>
      <c r="CL53" s="714"/>
      <c r="CM53" s="714"/>
      <c r="CN53" s="714"/>
      <c r="CO53" s="714"/>
      <c r="CP53" s="714"/>
      <c r="CQ53" s="714"/>
      <c r="CR53" s="714"/>
      <c r="CS53" s="714"/>
      <c r="CT53" s="714"/>
      <c r="CU53" s="714"/>
      <c r="CV53" s="714"/>
      <c r="CW53" s="714"/>
      <c r="CX53" s="714"/>
      <c r="CY53" s="714"/>
      <c r="CZ53" s="714"/>
      <c r="DA53" s="714"/>
      <c r="DB53" s="714"/>
      <c r="DC53" s="726"/>
      <c r="DD53" s="726"/>
    </row>
    <row r="54" spans="1:108" x14ac:dyDescent="0.25">
      <c r="A54" s="736" t="s">
        <v>88</v>
      </c>
      <c r="B54" s="823">
        <v>0</v>
      </c>
      <c r="C54" s="785"/>
      <c r="D54" s="786"/>
      <c r="E54" s="786"/>
      <c r="F54" s="786"/>
      <c r="G54" s="787"/>
      <c r="H54" s="787"/>
      <c r="I54" s="785"/>
      <c r="J54" s="782"/>
      <c r="K54" s="785"/>
      <c r="L54" s="782"/>
      <c r="M54" s="811">
        <v>0</v>
      </c>
      <c r="N54" s="785"/>
      <c r="O54" s="786"/>
      <c r="P54" s="782"/>
      <c r="Q54" s="825">
        <v>0</v>
      </c>
      <c r="R54" s="785"/>
      <c r="S54" s="786"/>
      <c r="T54" s="782"/>
      <c r="U54" s="785"/>
      <c r="V54" s="819"/>
      <c r="W54" s="785"/>
      <c r="X54" s="782"/>
      <c r="Y54" s="819"/>
      <c r="Z54" s="833"/>
      <c r="AA54" s="782"/>
      <c r="AB54" s="833"/>
      <c r="AC54" s="782"/>
      <c r="AD54" s="834"/>
      <c r="AE54" s="779"/>
      <c r="AF54" s="779"/>
      <c r="AG54" s="834"/>
      <c r="AH54" s="779"/>
      <c r="AI54" s="779"/>
      <c r="AJ54" s="841"/>
      <c r="AK54" s="828"/>
      <c r="AL54" s="824"/>
      <c r="AM54" s="842"/>
      <c r="AN54" s="798"/>
      <c r="AO54" s="841"/>
      <c r="AP54" s="845"/>
      <c r="AQ54" s="846"/>
      <c r="AR54" s="851" t="s">
        <v>151</v>
      </c>
      <c r="AS54" s="712"/>
      <c r="AT54" s="712"/>
      <c r="AU54" s="712"/>
      <c r="AV54" s="712"/>
      <c r="AW54" s="714"/>
      <c r="AX54" s="714"/>
      <c r="AY54" s="714"/>
      <c r="AZ54" s="714"/>
      <c r="BA54" s="714"/>
      <c r="BB54" s="714"/>
      <c r="BC54" s="714"/>
      <c r="BD54" s="714"/>
      <c r="BE54" s="714"/>
      <c r="BF54" s="714"/>
      <c r="BG54" s="714"/>
      <c r="BH54" s="714"/>
      <c r="BI54" s="714"/>
      <c r="BJ54" s="712"/>
      <c r="BK54" s="712"/>
      <c r="BL54" s="712"/>
      <c r="BM54" s="712"/>
      <c r="BN54" s="712"/>
      <c r="BO54" s="712"/>
      <c r="BP54" s="712"/>
      <c r="BQ54" s="712"/>
      <c r="BR54" s="712"/>
      <c r="BS54" s="712"/>
      <c r="BT54" s="856" t="s">
        <v>152</v>
      </c>
      <c r="BU54" s="856" t="s">
        <v>152</v>
      </c>
      <c r="BV54" s="856" t="s">
        <v>152</v>
      </c>
      <c r="BW54" s="856" t="s">
        <v>152</v>
      </c>
      <c r="BX54" s="856" t="s">
        <v>152</v>
      </c>
      <c r="BY54" s="856" t="s">
        <v>152</v>
      </c>
      <c r="BZ54" s="734" t="s">
        <v>152</v>
      </c>
      <c r="CA54" s="730"/>
      <c r="CB54" s="859">
        <v>0</v>
      </c>
      <c r="CC54" s="859">
        <v>0</v>
      </c>
      <c r="CD54" s="859">
        <v>0</v>
      </c>
      <c r="CE54" s="859">
        <v>0</v>
      </c>
      <c r="CF54" s="859">
        <v>0</v>
      </c>
      <c r="CG54" s="859" t="s">
        <v>152</v>
      </c>
      <c r="CH54" s="859">
        <v>0</v>
      </c>
      <c r="CI54" s="714"/>
      <c r="CJ54" s="714"/>
      <c r="CK54" s="714"/>
      <c r="CL54" s="714"/>
      <c r="CM54" s="714"/>
      <c r="CN54" s="714"/>
      <c r="CO54" s="714"/>
      <c r="CP54" s="714"/>
      <c r="CQ54" s="714"/>
      <c r="CR54" s="714"/>
      <c r="CS54" s="714"/>
      <c r="CT54" s="714"/>
      <c r="CU54" s="714"/>
      <c r="CV54" s="714"/>
      <c r="CW54" s="714"/>
      <c r="CX54" s="714"/>
      <c r="CY54" s="714"/>
      <c r="CZ54" s="714"/>
      <c r="DA54" s="714"/>
      <c r="DB54" s="714"/>
      <c r="DC54" s="726"/>
      <c r="DD54" s="726"/>
    </row>
    <row r="55" spans="1:108" x14ac:dyDescent="0.25">
      <c r="A55" s="736" t="s">
        <v>89</v>
      </c>
      <c r="B55" s="823">
        <v>0</v>
      </c>
      <c r="C55" s="785"/>
      <c r="D55" s="786"/>
      <c r="E55" s="786"/>
      <c r="F55" s="786"/>
      <c r="G55" s="787"/>
      <c r="H55" s="787"/>
      <c r="I55" s="785"/>
      <c r="J55" s="782"/>
      <c r="K55" s="785"/>
      <c r="L55" s="782"/>
      <c r="M55" s="811">
        <v>0</v>
      </c>
      <c r="N55" s="785"/>
      <c r="O55" s="786"/>
      <c r="P55" s="782"/>
      <c r="Q55" s="825">
        <v>0</v>
      </c>
      <c r="R55" s="785"/>
      <c r="S55" s="786"/>
      <c r="T55" s="782"/>
      <c r="U55" s="785"/>
      <c r="V55" s="819"/>
      <c r="W55" s="785"/>
      <c r="X55" s="782"/>
      <c r="Y55" s="819"/>
      <c r="Z55" s="833"/>
      <c r="AA55" s="782"/>
      <c r="AB55" s="833"/>
      <c r="AC55" s="782"/>
      <c r="AD55" s="834"/>
      <c r="AE55" s="779"/>
      <c r="AF55" s="779"/>
      <c r="AG55" s="834"/>
      <c r="AH55" s="779"/>
      <c r="AI55" s="779"/>
      <c r="AJ55" s="841"/>
      <c r="AK55" s="828"/>
      <c r="AL55" s="824"/>
      <c r="AM55" s="842"/>
      <c r="AN55" s="798"/>
      <c r="AO55" s="841"/>
      <c r="AP55" s="845"/>
      <c r="AQ55" s="846"/>
      <c r="AR55" s="851" t="s">
        <v>151</v>
      </c>
      <c r="AS55" s="712"/>
      <c r="AT55" s="712"/>
      <c r="AU55" s="712"/>
      <c r="AV55" s="712"/>
      <c r="AW55" s="714"/>
      <c r="AX55" s="714"/>
      <c r="AY55" s="714"/>
      <c r="AZ55" s="714"/>
      <c r="BA55" s="714"/>
      <c r="BB55" s="714"/>
      <c r="BC55" s="714"/>
      <c r="BD55" s="714"/>
      <c r="BE55" s="714"/>
      <c r="BF55" s="714"/>
      <c r="BG55" s="714"/>
      <c r="BH55" s="714"/>
      <c r="BI55" s="714"/>
      <c r="BJ55" s="712"/>
      <c r="BK55" s="712"/>
      <c r="BL55" s="712"/>
      <c r="BM55" s="712"/>
      <c r="BN55" s="712"/>
      <c r="BO55" s="712"/>
      <c r="BP55" s="712"/>
      <c r="BQ55" s="712"/>
      <c r="BR55" s="712"/>
      <c r="BS55" s="712"/>
      <c r="BT55" s="856" t="s">
        <v>152</v>
      </c>
      <c r="BU55" s="856" t="s">
        <v>152</v>
      </c>
      <c r="BV55" s="856" t="s">
        <v>152</v>
      </c>
      <c r="BW55" s="856" t="s">
        <v>152</v>
      </c>
      <c r="BX55" s="856" t="s">
        <v>152</v>
      </c>
      <c r="BY55" s="856" t="s">
        <v>152</v>
      </c>
      <c r="BZ55" s="734" t="s">
        <v>152</v>
      </c>
      <c r="CA55" s="730"/>
      <c r="CB55" s="859">
        <v>0</v>
      </c>
      <c r="CC55" s="859">
        <v>0</v>
      </c>
      <c r="CD55" s="859">
        <v>0</v>
      </c>
      <c r="CE55" s="859">
        <v>0</v>
      </c>
      <c r="CF55" s="859">
        <v>0</v>
      </c>
      <c r="CG55" s="859" t="s">
        <v>152</v>
      </c>
      <c r="CH55" s="859">
        <v>0</v>
      </c>
      <c r="CI55" s="714"/>
      <c r="CJ55" s="714"/>
      <c r="CK55" s="714"/>
      <c r="CL55" s="714"/>
      <c r="CM55" s="714"/>
      <c r="CN55" s="714"/>
      <c r="CO55" s="714"/>
      <c r="CP55" s="714"/>
      <c r="CQ55" s="714"/>
      <c r="CR55" s="714"/>
      <c r="CS55" s="714"/>
      <c r="CT55" s="714"/>
      <c r="CU55" s="714"/>
      <c r="CV55" s="714"/>
      <c r="CW55" s="714"/>
      <c r="CX55" s="714"/>
      <c r="CY55" s="714"/>
      <c r="CZ55" s="714"/>
      <c r="DA55" s="714"/>
      <c r="DB55" s="714"/>
      <c r="DC55" s="726"/>
      <c r="DD55" s="726"/>
    </row>
    <row r="56" spans="1:108" x14ac:dyDescent="0.25">
      <c r="A56" s="757" t="s">
        <v>90</v>
      </c>
      <c r="B56" s="799">
        <v>0</v>
      </c>
      <c r="C56" s="800"/>
      <c r="D56" s="801"/>
      <c r="E56" s="801"/>
      <c r="F56" s="801"/>
      <c r="G56" s="802"/>
      <c r="H56" s="802"/>
      <c r="I56" s="800"/>
      <c r="J56" s="783"/>
      <c r="K56" s="822"/>
      <c r="L56" s="814"/>
      <c r="M56" s="837">
        <v>0</v>
      </c>
      <c r="N56" s="800"/>
      <c r="O56" s="801"/>
      <c r="P56" s="783"/>
      <c r="Q56" s="826">
        <v>0</v>
      </c>
      <c r="R56" s="800"/>
      <c r="S56" s="801"/>
      <c r="T56" s="783"/>
      <c r="U56" s="800"/>
      <c r="V56" s="820"/>
      <c r="W56" s="788"/>
      <c r="X56" s="789"/>
      <c r="Y56" s="820"/>
      <c r="Z56" s="815"/>
      <c r="AA56" s="789"/>
      <c r="AB56" s="815"/>
      <c r="AC56" s="789"/>
      <c r="AD56" s="834"/>
      <c r="AE56" s="780"/>
      <c r="AF56" s="780"/>
      <c r="AG56" s="834"/>
      <c r="AH56" s="780"/>
      <c r="AI56" s="780"/>
      <c r="AJ56" s="841"/>
      <c r="AK56" s="828"/>
      <c r="AL56" s="824"/>
      <c r="AM56" s="842"/>
      <c r="AN56" s="803"/>
      <c r="AO56" s="841"/>
      <c r="AP56" s="847"/>
      <c r="AQ56" s="848"/>
      <c r="AR56" s="851" t="s">
        <v>151</v>
      </c>
      <c r="AS56" s="712"/>
      <c r="AT56" s="712"/>
      <c r="AU56" s="712"/>
      <c r="AV56" s="712"/>
      <c r="AW56" s="714"/>
      <c r="AX56" s="714"/>
      <c r="AY56" s="714"/>
      <c r="AZ56" s="714"/>
      <c r="BA56" s="714"/>
      <c r="BB56" s="714"/>
      <c r="BC56" s="714"/>
      <c r="BD56" s="714"/>
      <c r="BE56" s="714"/>
      <c r="BF56" s="714"/>
      <c r="BG56" s="714"/>
      <c r="BH56" s="714"/>
      <c r="BI56" s="714"/>
      <c r="BJ56" s="712"/>
      <c r="BK56" s="712"/>
      <c r="BL56" s="712"/>
      <c r="BM56" s="712"/>
      <c r="BN56" s="712"/>
      <c r="BO56" s="712"/>
      <c r="BP56" s="712"/>
      <c r="BQ56" s="712"/>
      <c r="BR56" s="712"/>
      <c r="BS56" s="712"/>
      <c r="BT56" s="856" t="s">
        <v>152</v>
      </c>
      <c r="BU56" s="856" t="s">
        <v>152</v>
      </c>
      <c r="BV56" s="856" t="s">
        <v>152</v>
      </c>
      <c r="BW56" s="856" t="s">
        <v>152</v>
      </c>
      <c r="BX56" s="856" t="s">
        <v>152</v>
      </c>
      <c r="BY56" s="856" t="s">
        <v>152</v>
      </c>
      <c r="BZ56" s="734" t="s">
        <v>152</v>
      </c>
      <c r="CA56" s="730"/>
      <c r="CB56" s="859">
        <v>0</v>
      </c>
      <c r="CC56" s="859">
        <v>0</v>
      </c>
      <c r="CD56" s="859">
        <v>0</v>
      </c>
      <c r="CE56" s="859">
        <v>0</v>
      </c>
      <c r="CF56" s="859">
        <v>0</v>
      </c>
      <c r="CG56" s="859" t="s">
        <v>152</v>
      </c>
      <c r="CH56" s="859">
        <v>0</v>
      </c>
      <c r="CI56" s="714"/>
      <c r="CJ56" s="714"/>
      <c r="CK56" s="714"/>
      <c r="CL56" s="714"/>
      <c r="CM56" s="714"/>
      <c r="CN56" s="714"/>
      <c r="CO56" s="714"/>
      <c r="CP56" s="714"/>
      <c r="CQ56" s="714"/>
      <c r="CR56" s="714"/>
      <c r="CS56" s="714"/>
      <c r="CT56" s="714"/>
      <c r="CU56" s="714"/>
      <c r="CV56" s="714"/>
      <c r="CW56" s="714"/>
      <c r="CX56" s="714"/>
      <c r="CY56" s="714"/>
      <c r="CZ56" s="714"/>
      <c r="DA56" s="714"/>
      <c r="DB56" s="714"/>
      <c r="DC56" s="726"/>
      <c r="DD56" s="726"/>
    </row>
    <row r="57" spans="1:108" x14ac:dyDescent="0.25">
      <c r="A57" s="754" t="s">
        <v>40</v>
      </c>
      <c r="B57" s="804">
        <v>0</v>
      </c>
      <c r="C57" s="813">
        <v>0</v>
      </c>
      <c r="D57" s="806">
        <v>0</v>
      </c>
      <c r="E57" s="829">
        <v>0</v>
      </c>
      <c r="F57" s="807">
        <v>0</v>
      </c>
      <c r="G57" s="807">
        <v>0</v>
      </c>
      <c r="H57" s="807">
        <v>0</v>
      </c>
      <c r="I57" s="813">
        <v>0</v>
      </c>
      <c r="J57" s="808">
        <v>0</v>
      </c>
      <c r="K57" s="813">
        <v>0</v>
      </c>
      <c r="L57" s="808">
        <v>0</v>
      </c>
      <c r="M57" s="813">
        <v>0</v>
      </c>
      <c r="N57" s="813">
        <v>0</v>
      </c>
      <c r="O57" s="806">
        <v>0</v>
      </c>
      <c r="P57" s="821">
        <v>0</v>
      </c>
      <c r="Q57" s="805">
        <v>0</v>
      </c>
      <c r="R57" s="813">
        <v>0</v>
      </c>
      <c r="S57" s="806">
        <v>0</v>
      </c>
      <c r="T57" s="808">
        <v>0</v>
      </c>
      <c r="U57" s="805">
        <v>0</v>
      </c>
      <c r="V57" s="821">
        <v>0</v>
      </c>
      <c r="W57" s="813">
        <v>0</v>
      </c>
      <c r="X57" s="808">
        <v>0</v>
      </c>
      <c r="Y57" s="821">
        <v>0</v>
      </c>
      <c r="Z57" s="813">
        <v>0</v>
      </c>
      <c r="AA57" s="808">
        <v>0</v>
      </c>
      <c r="AB57" s="813">
        <v>0</v>
      </c>
      <c r="AC57" s="808">
        <v>0</v>
      </c>
      <c r="AD57" s="838"/>
      <c r="AE57" s="805">
        <v>0</v>
      </c>
      <c r="AF57" s="813">
        <v>0</v>
      </c>
      <c r="AG57" s="838"/>
      <c r="AH57" s="805">
        <v>0</v>
      </c>
      <c r="AI57" s="804">
        <v>0</v>
      </c>
      <c r="AJ57" s="841"/>
      <c r="AK57" s="805">
        <v>0</v>
      </c>
      <c r="AL57" s="804">
        <v>0</v>
      </c>
      <c r="AM57" s="838"/>
      <c r="AN57" s="805">
        <v>0</v>
      </c>
      <c r="AO57" s="838"/>
      <c r="AP57" s="829">
        <v>0</v>
      </c>
      <c r="AQ57" s="808">
        <v>0</v>
      </c>
      <c r="AR57" s="851" t="s">
        <v>151</v>
      </c>
      <c r="AS57" s="712"/>
      <c r="AT57" s="712"/>
      <c r="AU57" s="712"/>
      <c r="AV57" s="712"/>
      <c r="AW57" s="714"/>
      <c r="AX57" s="714"/>
      <c r="AY57" s="714"/>
      <c r="AZ57" s="714"/>
      <c r="BA57" s="714"/>
      <c r="BB57" s="714"/>
      <c r="BC57" s="714"/>
      <c r="BD57" s="714"/>
      <c r="BE57" s="714"/>
      <c r="BF57" s="714"/>
      <c r="BG57" s="714"/>
      <c r="BH57" s="714"/>
      <c r="BI57" s="714"/>
      <c r="BJ57" s="712"/>
      <c r="BK57" s="712"/>
      <c r="BL57" s="712"/>
      <c r="BM57" s="712"/>
      <c r="BN57" s="712"/>
      <c r="BO57" s="712"/>
      <c r="BP57" s="712"/>
      <c r="BQ57" s="712"/>
      <c r="BR57" s="712"/>
      <c r="BS57" s="712"/>
      <c r="BT57" s="856" t="s">
        <v>152</v>
      </c>
      <c r="BU57" s="856" t="s">
        <v>152</v>
      </c>
      <c r="BV57" s="856" t="s">
        <v>152</v>
      </c>
      <c r="BW57" s="856" t="s">
        <v>152</v>
      </c>
      <c r="BX57" s="856" t="s">
        <v>152</v>
      </c>
      <c r="BY57" s="856" t="s">
        <v>152</v>
      </c>
      <c r="BZ57" s="734" t="s">
        <v>152</v>
      </c>
      <c r="CA57" s="730"/>
      <c r="CB57" s="859">
        <v>0</v>
      </c>
      <c r="CC57" s="859">
        <v>0</v>
      </c>
      <c r="CD57" s="859">
        <v>0</v>
      </c>
      <c r="CE57" s="859">
        <v>0</v>
      </c>
      <c r="CF57" s="859">
        <v>0</v>
      </c>
      <c r="CG57" s="859" t="s">
        <v>152</v>
      </c>
      <c r="CH57" s="859">
        <v>0</v>
      </c>
      <c r="CI57" s="714"/>
      <c r="CJ57" s="714"/>
      <c r="CK57" s="714"/>
      <c r="CL57" s="714"/>
      <c r="CM57" s="714"/>
      <c r="CN57" s="714"/>
      <c r="CO57" s="714"/>
      <c r="CP57" s="714"/>
      <c r="CQ57" s="714"/>
      <c r="CR57" s="714"/>
      <c r="CS57" s="714"/>
      <c r="CT57" s="714"/>
      <c r="CU57" s="714"/>
      <c r="CV57" s="714"/>
      <c r="CW57" s="714"/>
      <c r="CX57" s="714"/>
      <c r="CY57" s="714"/>
      <c r="CZ57" s="714"/>
      <c r="DA57" s="714"/>
      <c r="DB57" s="714"/>
      <c r="DC57" s="726"/>
      <c r="DD57" s="726"/>
    </row>
    <row r="58" spans="1:108" x14ac:dyDescent="0.25">
      <c r="A58" s="758" t="s">
        <v>91</v>
      </c>
      <c r="B58" s="758"/>
      <c r="C58" s="758"/>
      <c r="D58" s="758"/>
      <c r="E58" s="758"/>
      <c r="F58" s="758"/>
      <c r="G58" s="758"/>
      <c r="H58" s="758"/>
      <c r="I58" s="758"/>
      <c r="J58" s="733"/>
      <c r="K58" s="733"/>
      <c r="L58" s="733"/>
      <c r="M58" s="720"/>
      <c r="N58" s="720"/>
      <c r="O58" s="712"/>
      <c r="P58" s="712"/>
      <c r="Q58" s="712"/>
      <c r="R58" s="712"/>
      <c r="S58" s="712"/>
      <c r="T58" s="712"/>
      <c r="U58" s="712"/>
      <c r="V58" s="712"/>
      <c r="W58" s="712"/>
      <c r="X58" s="712"/>
      <c r="Y58" s="712"/>
      <c r="Z58" s="712"/>
      <c r="AA58" s="712"/>
      <c r="AB58" s="712"/>
      <c r="AC58" s="720"/>
      <c r="AD58" s="712"/>
      <c r="AE58" s="712"/>
      <c r="AF58" s="720"/>
      <c r="AG58" s="712"/>
      <c r="AH58" s="712"/>
      <c r="AI58" s="720"/>
      <c r="AJ58" s="712"/>
      <c r="AK58" s="712"/>
      <c r="AL58" s="720"/>
      <c r="AM58" s="720"/>
      <c r="AN58" s="720"/>
      <c r="AO58" s="712"/>
      <c r="AP58" s="712"/>
      <c r="AQ58" s="712"/>
      <c r="AR58" s="712"/>
      <c r="AS58" s="712"/>
      <c r="AT58" s="712"/>
      <c r="AU58" s="712"/>
      <c r="AV58" s="712"/>
      <c r="AW58" s="714"/>
      <c r="AX58" s="714"/>
      <c r="AY58" s="714"/>
      <c r="AZ58" s="714"/>
      <c r="BA58" s="714"/>
      <c r="BB58" s="714"/>
      <c r="BC58" s="714"/>
      <c r="BD58" s="714"/>
      <c r="BE58" s="714"/>
      <c r="BF58" s="714"/>
      <c r="BG58" s="714"/>
      <c r="BH58" s="714"/>
      <c r="BI58" s="714"/>
      <c r="BJ58" s="712"/>
      <c r="BK58" s="712"/>
      <c r="BL58" s="712"/>
      <c r="BM58" s="712"/>
      <c r="BN58" s="712"/>
      <c r="BO58" s="712"/>
      <c r="BP58" s="712"/>
      <c r="BQ58" s="712"/>
      <c r="BR58" s="712"/>
      <c r="BS58" s="712"/>
      <c r="BT58" s="712"/>
      <c r="BU58" s="712"/>
      <c r="BV58" s="712"/>
      <c r="BW58" s="712"/>
      <c r="BX58" s="712"/>
      <c r="BY58" s="712"/>
      <c r="BZ58" s="712"/>
      <c r="CA58" s="712"/>
      <c r="CB58" s="712"/>
      <c r="CC58" s="712"/>
      <c r="CD58" s="712"/>
      <c r="CE58" s="712"/>
      <c r="CF58" s="712"/>
      <c r="CG58" s="714"/>
      <c r="CH58" s="714"/>
      <c r="CI58" s="714"/>
      <c r="CJ58" s="714"/>
      <c r="CK58" s="714"/>
      <c r="CL58" s="714"/>
      <c r="CM58" s="714"/>
      <c r="CN58" s="714"/>
      <c r="CO58" s="714"/>
      <c r="CP58" s="714"/>
      <c r="CQ58" s="714"/>
      <c r="CR58" s="714"/>
      <c r="CS58" s="714"/>
      <c r="CT58" s="714"/>
      <c r="CU58" s="714"/>
      <c r="CV58" s="714"/>
      <c r="CW58" s="714"/>
      <c r="CX58" s="714"/>
      <c r="CY58" s="714"/>
      <c r="CZ58" s="714"/>
      <c r="DA58" s="714"/>
      <c r="DB58" s="714"/>
      <c r="DC58" s="726"/>
      <c r="DD58" s="726"/>
    </row>
    <row r="59" spans="1:108" x14ac:dyDescent="0.2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712"/>
      <c r="N59" s="712"/>
      <c r="O59" s="712"/>
      <c r="P59" s="712"/>
      <c r="Q59" s="712"/>
      <c r="R59" s="712"/>
      <c r="S59" s="712"/>
      <c r="T59" s="712"/>
      <c r="U59" s="712"/>
      <c r="V59" s="712"/>
      <c r="W59" s="712"/>
      <c r="X59" s="712"/>
      <c r="Y59" s="712"/>
      <c r="Z59" s="712"/>
      <c r="AA59" s="720"/>
      <c r="AB59" s="712"/>
      <c r="AC59" s="712"/>
      <c r="AD59" s="720"/>
      <c r="AE59" s="712"/>
      <c r="AF59" s="712"/>
      <c r="AG59" s="720"/>
      <c r="AH59" s="712"/>
      <c r="AI59" s="712"/>
      <c r="AJ59" s="720"/>
      <c r="AK59" s="712"/>
      <c r="AL59" s="712"/>
      <c r="AM59" s="712"/>
      <c r="AN59" s="712"/>
      <c r="AO59" s="712"/>
      <c r="AP59" s="712"/>
      <c r="AQ59" s="712"/>
      <c r="AR59" s="717"/>
      <c r="AS59" s="712"/>
      <c r="AT59" s="712"/>
      <c r="AU59" s="712"/>
      <c r="AV59" s="712"/>
      <c r="AW59" s="714"/>
      <c r="AX59" s="714"/>
      <c r="AY59" s="714"/>
      <c r="AZ59" s="714"/>
      <c r="BA59" s="714"/>
      <c r="BB59" s="714"/>
      <c r="BC59" s="714"/>
      <c r="BD59" s="714"/>
      <c r="BE59" s="714"/>
      <c r="BF59" s="714"/>
      <c r="BG59" s="714"/>
      <c r="BH59" s="714"/>
      <c r="BI59" s="714"/>
      <c r="BJ59" s="712"/>
      <c r="BK59" s="712"/>
      <c r="BL59" s="712"/>
      <c r="BM59" s="712"/>
      <c r="BN59" s="712"/>
      <c r="BO59" s="712"/>
      <c r="BP59" s="712"/>
      <c r="BQ59" s="712"/>
      <c r="BR59" s="712"/>
      <c r="BS59" s="712"/>
      <c r="BT59" s="712"/>
      <c r="BU59" s="712"/>
      <c r="BV59" s="712"/>
      <c r="BW59" s="712"/>
      <c r="BX59" s="712"/>
      <c r="BY59" s="712"/>
      <c r="BZ59" s="712"/>
      <c r="CA59" s="712"/>
      <c r="CB59" s="712"/>
      <c r="CC59" s="712"/>
      <c r="CD59" s="712"/>
      <c r="CE59" s="712"/>
      <c r="CF59" s="712"/>
      <c r="CG59" s="714"/>
      <c r="CH59" s="714"/>
      <c r="CI59" s="714"/>
      <c r="CJ59" s="714"/>
      <c r="CK59" s="714"/>
      <c r="CL59" s="714"/>
      <c r="CM59" s="714"/>
      <c r="CN59" s="714"/>
      <c r="CO59" s="714"/>
      <c r="CP59" s="714"/>
      <c r="CQ59" s="714"/>
      <c r="CR59" s="714"/>
      <c r="CS59" s="714"/>
      <c r="CT59" s="714"/>
      <c r="CU59" s="714"/>
      <c r="CV59" s="714"/>
      <c r="CW59" s="714"/>
      <c r="CX59" s="714"/>
      <c r="CY59" s="714"/>
      <c r="CZ59" s="714"/>
      <c r="DA59" s="714"/>
      <c r="DB59" s="714"/>
      <c r="DC59" s="726"/>
      <c r="DD59" s="726"/>
    </row>
    <row r="60" spans="1:108" x14ac:dyDescent="0.25">
      <c r="A60" s="1528"/>
      <c r="B60" s="1513"/>
      <c r="C60" s="725" t="s">
        <v>97</v>
      </c>
      <c r="D60" s="725" t="s">
        <v>30</v>
      </c>
      <c r="E60" s="725" t="s">
        <v>31</v>
      </c>
      <c r="F60" s="725" t="s">
        <v>32</v>
      </c>
      <c r="G60" s="725" t="s">
        <v>33</v>
      </c>
      <c r="H60" s="725" t="s">
        <v>34</v>
      </c>
      <c r="I60" s="725" t="s">
        <v>98</v>
      </c>
      <c r="J60" s="725" t="s">
        <v>39</v>
      </c>
      <c r="K60" s="1529"/>
      <c r="L60" s="1529"/>
      <c r="M60" s="717"/>
      <c r="N60" s="712"/>
      <c r="O60" s="712"/>
      <c r="P60" s="712"/>
      <c r="Q60" s="712"/>
      <c r="R60" s="712"/>
      <c r="S60" s="712"/>
      <c r="T60" s="712"/>
      <c r="U60" s="712"/>
      <c r="V60" s="712"/>
      <c r="W60" s="712"/>
      <c r="X60" s="712"/>
      <c r="Y60" s="712"/>
      <c r="Z60" s="712"/>
      <c r="AA60" s="716"/>
      <c r="AB60" s="712"/>
      <c r="AC60" s="712"/>
      <c r="AD60" s="720"/>
      <c r="AE60" s="712"/>
      <c r="AF60" s="712"/>
      <c r="AG60" s="720"/>
      <c r="AH60" s="712"/>
      <c r="AI60" s="712"/>
      <c r="AJ60" s="720"/>
      <c r="AK60" s="712"/>
      <c r="AL60" s="712"/>
      <c r="AM60" s="712"/>
      <c r="AN60" s="712"/>
      <c r="AO60" s="717"/>
      <c r="AP60" s="717"/>
      <c r="AQ60" s="717"/>
      <c r="AR60" s="717"/>
      <c r="AS60" s="712"/>
      <c r="AT60" s="712"/>
      <c r="AU60" s="712"/>
      <c r="AV60" s="712"/>
      <c r="AW60" s="714"/>
      <c r="AX60" s="714"/>
      <c r="AY60" s="714"/>
      <c r="AZ60" s="714"/>
      <c r="BA60" s="714"/>
      <c r="BB60" s="714"/>
      <c r="BC60" s="714"/>
      <c r="BD60" s="714"/>
      <c r="BE60" s="714"/>
      <c r="BF60" s="714"/>
      <c r="BG60" s="714"/>
      <c r="BH60" s="714"/>
      <c r="BI60" s="714"/>
      <c r="BJ60" s="712"/>
      <c r="BK60" s="712"/>
      <c r="BL60" s="712"/>
      <c r="BM60" s="712"/>
      <c r="BN60" s="712"/>
      <c r="BO60" s="712"/>
      <c r="BP60" s="712"/>
      <c r="BQ60" s="712"/>
      <c r="BR60" s="712"/>
      <c r="BS60" s="712"/>
      <c r="BT60" s="712"/>
      <c r="BU60" s="712"/>
      <c r="BV60" s="712"/>
      <c r="BW60" s="712"/>
      <c r="BX60" s="712"/>
      <c r="BY60" s="712"/>
      <c r="BZ60" s="712"/>
      <c r="CA60" s="712"/>
      <c r="CB60" s="712"/>
      <c r="CC60" s="712"/>
      <c r="CD60" s="712"/>
      <c r="CE60" s="712"/>
      <c r="CF60" s="712"/>
      <c r="CG60" s="714"/>
      <c r="CH60" s="714"/>
      <c r="CI60" s="714"/>
      <c r="CJ60" s="714"/>
      <c r="CK60" s="714"/>
      <c r="CL60" s="714"/>
      <c r="CM60" s="714"/>
      <c r="CN60" s="714"/>
      <c r="CO60" s="714"/>
      <c r="CP60" s="714"/>
      <c r="CQ60" s="714"/>
      <c r="CR60" s="714"/>
      <c r="CS60" s="714"/>
      <c r="CT60" s="714"/>
      <c r="CU60" s="714"/>
      <c r="CV60" s="714"/>
      <c r="CW60" s="714"/>
      <c r="CX60" s="714"/>
      <c r="CY60" s="714"/>
      <c r="CZ60" s="714"/>
      <c r="DA60" s="714"/>
      <c r="DB60" s="714"/>
      <c r="DC60" s="726"/>
      <c r="DD60" s="726"/>
    </row>
    <row r="61" spans="1:108" x14ac:dyDescent="0.25">
      <c r="A61" s="760" t="s">
        <v>99</v>
      </c>
      <c r="B61" s="831">
        <v>0</v>
      </c>
      <c r="C61" s="778"/>
      <c r="D61" s="778"/>
      <c r="E61" s="778"/>
      <c r="F61" s="778"/>
      <c r="G61" s="778"/>
      <c r="H61" s="778"/>
      <c r="I61" s="778"/>
      <c r="J61" s="778"/>
      <c r="K61" s="778"/>
      <c r="L61" s="778"/>
      <c r="M61" s="851" t="s">
        <v>151</v>
      </c>
      <c r="N61" s="712"/>
      <c r="O61" s="717"/>
      <c r="P61" s="712"/>
      <c r="Q61" s="717"/>
      <c r="R61" s="717"/>
      <c r="S61" s="717"/>
      <c r="T61" s="717"/>
      <c r="U61" s="717"/>
      <c r="V61" s="717"/>
      <c r="W61" s="717"/>
      <c r="X61" s="717"/>
      <c r="Y61" s="721"/>
      <c r="Z61" s="712"/>
      <c r="AA61" s="712"/>
      <c r="AB61" s="712"/>
      <c r="AC61" s="716"/>
      <c r="AD61" s="716"/>
      <c r="AE61" s="717"/>
      <c r="AF61" s="717"/>
      <c r="AG61" s="716"/>
      <c r="AH61" s="724"/>
      <c r="AI61" s="717"/>
      <c r="AJ61" s="716"/>
      <c r="AK61" s="724"/>
      <c r="AL61" s="717"/>
      <c r="AM61" s="717"/>
      <c r="AN61" s="717"/>
      <c r="AO61" s="716"/>
      <c r="AP61" s="717"/>
      <c r="AQ61" s="717"/>
      <c r="AR61" s="717"/>
      <c r="AS61" s="717"/>
      <c r="AT61" s="717"/>
      <c r="AU61" s="717"/>
      <c r="AV61" s="712"/>
      <c r="AW61" s="714"/>
      <c r="AX61" s="714"/>
      <c r="AY61" s="714"/>
      <c r="AZ61" s="714"/>
      <c r="BA61" s="714"/>
      <c r="BB61" s="714"/>
      <c r="BC61" s="714"/>
      <c r="BD61" s="714"/>
      <c r="BE61" s="714"/>
      <c r="BF61" s="714"/>
      <c r="BG61" s="714"/>
      <c r="BH61" s="714"/>
      <c r="BI61" s="714"/>
      <c r="BJ61" s="712"/>
      <c r="BK61" s="712"/>
      <c r="BL61" s="712"/>
      <c r="BM61" s="712"/>
      <c r="BN61" s="712"/>
      <c r="BO61" s="712"/>
      <c r="BP61" s="712"/>
      <c r="BQ61" s="712"/>
      <c r="BR61" s="712"/>
      <c r="BS61" s="712"/>
      <c r="BT61" s="856" t="s">
        <v>152</v>
      </c>
      <c r="BU61" s="856" t="s">
        <v>152</v>
      </c>
      <c r="BV61" s="856" t="s">
        <v>152</v>
      </c>
      <c r="BW61" s="712"/>
      <c r="BX61" s="712"/>
      <c r="BY61" s="712"/>
      <c r="BZ61" s="712"/>
      <c r="CA61" s="712"/>
      <c r="CB61" s="774">
        <v>0</v>
      </c>
      <c r="CC61" s="774">
        <v>0</v>
      </c>
      <c r="CD61" s="774" t="s">
        <v>152</v>
      </c>
      <c r="CE61" s="712"/>
      <c r="CF61" s="712"/>
      <c r="CG61" s="714"/>
      <c r="CH61" s="714"/>
      <c r="CI61" s="714"/>
      <c r="CJ61" s="714"/>
      <c r="CK61" s="714"/>
      <c r="CL61" s="714"/>
      <c r="CM61" s="714"/>
      <c r="CN61" s="714"/>
      <c r="CO61" s="714"/>
      <c r="CP61" s="714"/>
      <c r="CQ61" s="714"/>
      <c r="CR61" s="714"/>
      <c r="CS61" s="714"/>
      <c r="CT61" s="714"/>
      <c r="CU61" s="714"/>
      <c r="CV61" s="714"/>
      <c r="CW61" s="714"/>
      <c r="CX61" s="714"/>
      <c r="CY61" s="714"/>
      <c r="CZ61" s="714"/>
      <c r="DA61" s="714"/>
      <c r="DB61" s="714"/>
      <c r="DC61" s="726"/>
      <c r="DD61" s="726"/>
    </row>
    <row r="62" spans="1:108" x14ac:dyDescent="0.25">
      <c r="A62" s="761" t="s">
        <v>100</v>
      </c>
      <c r="B62" s="791">
        <v>0</v>
      </c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851" t="s">
        <v>151</v>
      </c>
      <c r="N62" s="712"/>
      <c r="O62" s="717"/>
      <c r="P62" s="712"/>
      <c r="Q62" s="717"/>
      <c r="R62" s="717"/>
      <c r="S62" s="717"/>
      <c r="T62" s="717"/>
      <c r="U62" s="717"/>
      <c r="V62" s="717"/>
      <c r="W62" s="717"/>
      <c r="X62" s="717"/>
      <c r="Y62" s="721"/>
      <c r="Z62" s="712"/>
      <c r="AA62" s="712"/>
      <c r="AB62" s="712"/>
      <c r="AC62" s="716"/>
      <c r="AD62" s="716"/>
      <c r="AE62" s="717"/>
      <c r="AF62" s="717"/>
      <c r="AG62" s="716"/>
      <c r="AH62" s="724"/>
      <c r="AI62" s="717"/>
      <c r="AJ62" s="716"/>
      <c r="AK62" s="724"/>
      <c r="AL62" s="717"/>
      <c r="AM62" s="717"/>
      <c r="AN62" s="717"/>
      <c r="AO62" s="716"/>
      <c r="AP62" s="717"/>
      <c r="AQ62" s="717"/>
      <c r="AR62" s="717"/>
      <c r="AS62" s="717"/>
      <c r="AT62" s="717"/>
      <c r="AU62" s="717"/>
      <c r="AV62" s="712"/>
      <c r="AW62" s="714"/>
      <c r="AX62" s="714"/>
      <c r="AY62" s="714"/>
      <c r="AZ62" s="714"/>
      <c r="BA62" s="714"/>
      <c r="BB62" s="714"/>
      <c r="BC62" s="714"/>
      <c r="BD62" s="714"/>
      <c r="BE62" s="714"/>
      <c r="BF62" s="714"/>
      <c r="BG62" s="714"/>
      <c r="BH62" s="714"/>
      <c r="BI62" s="714"/>
      <c r="BJ62" s="712"/>
      <c r="BK62" s="712"/>
      <c r="BL62" s="712"/>
      <c r="BM62" s="712"/>
      <c r="BN62" s="712"/>
      <c r="BO62" s="712"/>
      <c r="BP62" s="712"/>
      <c r="BQ62" s="712"/>
      <c r="BR62" s="712"/>
      <c r="BS62" s="712"/>
      <c r="BT62" s="856" t="s">
        <v>152</v>
      </c>
      <c r="BU62" s="856" t="s">
        <v>152</v>
      </c>
      <c r="BV62" s="856" t="s">
        <v>152</v>
      </c>
      <c r="BW62" s="712"/>
      <c r="BX62" s="712"/>
      <c r="BY62" s="712"/>
      <c r="BZ62" s="712"/>
      <c r="CA62" s="712"/>
      <c r="CB62" s="774">
        <v>0</v>
      </c>
      <c r="CC62" s="774">
        <v>0</v>
      </c>
      <c r="CD62" s="774" t="s">
        <v>152</v>
      </c>
      <c r="CE62" s="712"/>
      <c r="CF62" s="712"/>
      <c r="CG62" s="714"/>
      <c r="CH62" s="714"/>
      <c r="CI62" s="714"/>
      <c r="CJ62" s="714"/>
      <c r="CK62" s="714"/>
      <c r="CL62" s="714"/>
      <c r="CM62" s="714"/>
      <c r="CN62" s="714"/>
      <c r="CO62" s="714"/>
      <c r="CP62" s="714"/>
      <c r="CQ62" s="714"/>
      <c r="CR62" s="714"/>
      <c r="CS62" s="714"/>
      <c r="CT62" s="714"/>
      <c r="CU62" s="714"/>
      <c r="CV62" s="714"/>
      <c r="CW62" s="714"/>
      <c r="CX62" s="714"/>
      <c r="CY62" s="714"/>
      <c r="CZ62" s="714"/>
      <c r="DA62" s="714"/>
      <c r="DB62" s="714"/>
      <c r="DC62" s="726"/>
      <c r="DD62" s="726"/>
    </row>
    <row r="63" spans="1:108" x14ac:dyDescent="0.25">
      <c r="A63" s="761" t="s">
        <v>101</v>
      </c>
      <c r="B63" s="791">
        <v>0</v>
      </c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851" t="s">
        <v>151</v>
      </c>
      <c r="N63" s="712"/>
      <c r="O63" s="717"/>
      <c r="P63" s="712"/>
      <c r="Q63" s="717"/>
      <c r="R63" s="717"/>
      <c r="S63" s="717"/>
      <c r="T63" s="717"/>
      <c r="U63" s="717"/>
      <c r="V63" s="717"/>
      <c r="W63" s="717"/>
      <c r="X63" s="717"/>
      <c r="Y63" s="721"/>
      <c r="Z63" s="712"/>
      <c r="AA63" s="712"/>
      <c r="AB63" s="712"/>
      <c r="AC63" s="716"/>
      <c r="AD63" s="716"/>
      <c r="AE63" s="717"/>
      <c r="AF63" s="717"/>
      <c r="AG63" s="716"/>
      <c r="AH63" s="724"/>
      <c r="AI63" s="717"/>
      <c r="AJ63" s="716"/>
      <c r="AK63" s="724"/>
      <c r="AL63" s="717"/>
      <c r="AM63" s="717"/>
      <c r="AN63" s="717"/>
      <c r="AO63" s="716"/>
      <c r="AP63" s="717"/>
      <c r="AQ63" s="717"/>
      <c r="AR63" s="717"/>
      <c r="AS63" s="717"/>
      <c r="AT63" s="717"/>
      <c r="AU63" s="717"/>
      <c r="AV63" s="712"/>
      <c r="AW63" s="714"/>
      <c r="AX63" s="714"/>
      <c r="AY63" s="714"/>
      <c r="AZ63" s="714"/>
      <c r="BA63" s="714"/>
      <c r="BB63" s="714"/>
      <c r="BC63" s="714"/>
      <c r="BD63" s="714"/>
      <c r="BE63" s="714"/>
      <c r="BF63" s="714"/>
      <c r="BG63" s="714"/>
      <c r="BH63" s="714"/>
      <c r="BI63" s="714"/>
      <c r="BJ63" s="712"/>
      <c r="BK63" s="712"/>
      <c r="BL63" s="712"/>
      <c r="BM63" s="712"/>
      <c r="BN63" s="712"/>
      <c r="BO63" s="712"/>
      <c r="BP63" s="712"/>
      <c r="BQ63" s="712"/>
      <c r="BR63" s="712"/>
      <c r="BS63" s="712"/>
      <c r="BT63" s="856" t="s">
        <v>152</v>
      </c>
      <c r="BU63" s="856" t="s">
        <v>152</v>
      </c>
      <c r="BV63" s="856" t="s">
        <v>152</v>
      </c>
      <c r="BW63" s="712"/>
      <c r="BX63" s="712"/>
      <c r="BY63" s="712"/>
      <c r="BZ63" s="712"/>
      <c r="CA63" s="712"/>
      <c r="CB63" s="774">
        <v>0</v>
      </c>
      <c r="CC63" s="774">
        <v>0</v>
      </c>
      <c r="CD63" s="774" t="s">
        <v>152</v>
      </c>
      <c r="CE63" s="712"/>
      <c r="CF63" s="712"/>
      <c r="CG63" s="714"/>
      <c r="CH63" s="714"/>
      <c r="CI63" s="714"/>
      <c r="CJ63" s="714"/>
      <c r="CK63" s="714"/>
      <c r="CL63" s="714"/>
      <c r="CM63" s="714"/>
      <c r="CN63" s="714"/>
      <c r="CO63" s="714"/>
      <c r="CP63" s="714"/>
      <c r="CQ63" s="714"/>
      <c r="CR63" s="714"/>
      <c r="CS63" s="714"/>
      <c r="CT63" s="714"/>
      <c r="CU63" s="714"/>
      <c r="CV63" s="714"/>
      <c r="CW63" s="714"/>
      <c r="CX63" s="714"/>
      <c r="CY63" s="714"/>
      <c r="CZ63" s="714"/>
      <c r="DA63" s="714"/>
      <c r="DB63" s="714"/>
      <c r="DC63" s="726"/>
      <c r="DD63" s="726"/>
    </row>
    <row r="64" spans="1:108" x14ac:dyDescent="0.25">
      <c r="A64" s="737" t="s">
        <v>102</v>
      </c>
      <c r="B64" s="811">
        <v>0</v>
      </c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851" t="s">
        <v>151</v>
      </c>
      <c r="N64" s="712"/>
      <c r="O64" s="717"/>
      <c r="P64" s="712"/>
      <c r="Q64" s="717"/>
      <c r="R64" s="717"/>
      <c r="S64" s="717"/>
      <c r="T64" s="717"/>
      <c r="U64" s="717"/>
      <c r="V64" s="717"/>
      <c r="W64" s="717"/>
      <c r="X64" s="717"/>
      <c r="Y64" s="721"/>
      <c r="Z64" s="712"/>
      <c r="AA64" s="712"/>
      <c r="AB64" s="712"/>
      <c r="AC64" s="716"/>
      <c r="AD64" s="716"/>
      <c r="AE64" s="717"/>
      <c r="AF64" s="717"/>
      <c r="AG64" s="716"/>
      <c r="AH64" s="724"/>
      <c r="AI64" s="717"/>
      <c r="AJ64" s="716"/>
      <c r="AK64" s="724"/>
      <c r="AL64" s="717"/>
      <c r="AM64" s="717"/>
      <c r="AN64" s="717"/>
      <c r="AO64" s="716"/>
      <c r="AP64" s="717"/>
      <c r="AQ64" s="717"/>
      <c r="AR64" s="717"/>
      <c r="AS64" s="717"/>
      <c r="AT64" s="717"/>
      <c r="AU64" s="717"/>
      <c r="AV64" s="712"/>
      <c r="AW64" s="714"/>
      <c r="AX64" s="714"/>
      <c r="AY64" s="714"/>
      <c r="AZ64" s="714"/>
      <c r="BA64" s="714"/>
      <c r="BB64" s="714"/>
      <c r="BC64" s="714"/>
      <c r="BD64" s="714"/>
      <c r="BE64" s="714"/>
      <c r="BF64" s="714"/>
      <c r="BG64" s="714"/>
      <c r="BH64" s="714"/>
      <c r="BI64" s="714"/>
      <c r="BJ64" s="712"/>
      <c r="BK64" s="712"/>
      <c r="BL64" s="712"/>
      <c r="BM64" s="712"/>
      <c r="BN64" s="712"/>
      <c r="BO64" s="712"/>
      <c r="BP64" s="712"/>
      <c r="BQ64" s="712"/>
      <c r="BR64" s="712"/>
      <c r="BS64" s="712"/>
      <c r="BT64" s="856" t="s">
        <v>152</v>
      </c>
      <c r="BU64" s="856" t="s">
        <v>152</v>
      </c>
      <c r="BV64" s="856" t="s">
        <v>152</v>
      </c>
      <c r="BW64" s="712"/>
      <c r="BX64" s="712"/>
      <c r="BY64" s="712"/>
      <c r="BZ64" s="712"/>
      <c r="CA64" s="712"/>
      <c r="CB64" s="774">
        <v>0</v>
      </c>
      <c r="CC64" s="774">
        <v>0</v>
      </c>
      <c r="CD64" s="774" t="s">
        <v>152</v>
      </c>
      <c r="CE64" s="712"/>
      <c r="CF64" s="712"/>
      <c r="CG64" s="714"/>
      <c r="CH64" s="714"/>
      <c r="CI64" s="714"/>
      <c r="CJ64" s="714"/>
      <c r="CK64" s="714"/>
      <c r="CL64" s="714"/>
      <c r="CM64" s="714"/>
      <c r="CN64" s="714"/>
      <c r="CO64" s="714"/>
      <c r="CP64" s="714"/>
      <c r="CQ64" s="714"/>
      <c r="CR64" s="714"/>
      <c r="CS64" s="714"/>
      <c r="CT64" s="714"/>
      <c r="CU64" s="714"/>
      <c r="CV64" s="714"/>
      <c r="CW64" s="714"/>
      <c r="CX64" s="714"/>
      <c r="CY64" s="714"/>
      <c r="CZ64" s="714"/>
      <c r="DA64" s="714"/>
      <c r="DB64" s="714"/>
      <c r="DC64" s="726"/>
      <c r="DD64" s="726"/>
    </row>
    <row r="65" spans="1:108" x14ac:dyDescent="0.25">
      <c r="A65" s="737" t="s">
        <v>103</v>
      </c>
      <c r="B65" s="791">
        <v>0</v>
      </c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851" t="s">
        <v>151</v>
      </c>
      <c r="N65" s="712"/>
      <c r="O65" s="717"/>
      <c r="P65" s="712"/>
      <c r="Q65" s="717"/>
      <c r="R65" s="717"/>
      <c r="S65" s="717"/>
      <c r="T65" s="717"/>
      <c r="U65" s="717"/>
      <c r="V65" s="717"/>
      <c r="W65" s="717"/>
      <c r="X65" s="717"/>
      <c r="Y65" s="721"/>
      <c r="Z65" s="712"/>
      <c r="AA65" s="712"/>
      <c r="AB65" s="712"/>
      <c r="AC65" s="716"/>
      <c r="AD65" s="716"/>
      <c r="AE65" s="717"/>
      <c r="AF65" s="717"/>
      <c r="AG65" s="716"/>
      <c r="AH65" s="724"/>
      <c r="AI65" s="717"/>
      <c r="AJ65" s="716"/>
      <c r="AK65" s="724"/>
      <c r="AL65" s="717"/>
      <c r="AM65" s="717"/>
      <c r="AN65" s="717"/>
      <c r="AO65" s="716"/>
      <c r="AP65" s="717"/>
      <c r="AQ65" s="717"/>
      <c r="AR65" s="717"/>
      <c r="AS65" s="717"/>
      <c r="AT65" s="717"/>
      <c r="AU65" s="717"/>
      <c r="AV65" s="712"/>
      <c r="AW65" s="714"/>
      <c r="AX65" s="714"/>
      <c r="AY65" s="714"/>
      <c r="AZ65" s="714"/>
      <c r="BA65" s="714"/>
      <c r="BB65" s="714"/>
      <c r="BC65" s="714"/>
      <c r="BD65" s="714"/>
      <c r="BE65" s="714"/>
      <c r="BF65" s="714"/>
      <c r="BG65" s="714"/>
      <c r="BH65" s="714"/>
      <c r="BI65" s="714"/>
      <c r="BJ65" s="712"/>
      <c r="BK65" s="712"/>
      <c r="BL65" s="712"/>
      <c r="BM65" s="712"/>
      <c r="BN65" s="712"/>
      <c r="BO65" s="712"/>
      <c r="BP65" s="712"/>
      <c r="BQ65" s="712"/>
      <c r="BR65" s="712"/>
      <c r="BS65" s="712"/>
      <c r="BT65" s="856" t="s">
        <v>152</v>
      </c>
      <c r="BU65" s="856" t="s">
        <v>152</v>
      </c>
      <c r="BV65" s="856" t="s">
        <v>152</v>
      </c>
      <c r="BW65" s="712"/>
      <c r="BX65" s="712"/>
      <c r="BY65" s="712"/>
      <c r="BZ65" s="712"/>
      <c r="CA65" s="712"/>
      <c r="CB65" s="774">
        <v>0</v>
      </c>
      <c r="CC65" s="774">
        <v>0</v>
      </c>
      <c r="CD65" s="774" t="s">
        <v>152</v>
      </c>
      <c r="CE65" s="712"/>
      <c r="CF65" s="712"/>
      <c r="CG65" s="714"/>
      <c r="CH65" s="714"/>
      <c r="CI65" s="714"/>
      <c r="CJ65" s="714"/>
      <c r="CK65" s="714"/>
      <c r="CL65" s="714"/>
      <c r="CM65" s="714"/>
      <c r="CN65" s="714"/>
      <c r="CO65" s="714"/>
      <c r="CP65" s="714"/>
      <c r="CQ65" s="714"/>
      <c r="CR65" s="714"/>
      <c r="CS65" s="714"/>
      <c r="CT65" s="714"/>
      <c r="CU65" s="714"/>
      <c r="CV65" s="714"/>
      <c r="CW65" s="714"/>
      <c r="CX65" s="714"/>
      <c r="CY65" s="714"/>
      <c r="CZ65" s="714"/>
      <c r="DA65" s="714"/>
      <c r="DB65" s="714"/>
      <c r="DC65" s="726"/>
      <c r="DD65" s="726"/>
    </row>
    <row r="66" spans="1:108" x14ac:dyDescent="0.25">
      <c r="A66" s="723" t="s">
        <v>104</v>
      </c>
      <c r="B66" s="811">
        <v>0</v>
      </c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851" t="s">
        <v>151</v>
      </c>
      <c r="N66" s="712"/>
      <c r="O66" s="717"/>
      <c r="P66" s="712"/>
      <c r="Q66" s="717"/>
      <c r="R66" s="717"/>
      <c r="S66" s="717"/>
      <c r="T66" s="717"/>
      <c r="U66" s="717"/>
      <c r="V66" s="717"/>
      <c r="W66" s="717"/>
      <c r="X66" s="717"/>
      <c r="Y66" s="721"/>
      <c r="Z66" s="712"/>
      <c r="AA66" s="712"/>
      <c r="AB66" s="712"/>
      <c r="AC66" s="716"/>
      <c r="AD66" s="716"/>
      <c r="AE66" s="717"/>
      <c r="AF66" s="717"/>
      <c r="AG66" s="716"/>
      <c r="AH66" s="724"/>
      <c r="AI66" s="717"/>
      <c r="AJ66" s="716"/>
      <c r="AK66" s="724"/>
      <c r="AL66" s="717"/>
      <c r="AM66" s="717"/>
      <c r="AN66" s="717"/>
      <c r="AO66" s="716"/>
      <c r="AP66" s="717"/>
      <c r="AQ66" s="717"/>
      <c r="AR66" s="717"/>
      <c r="AS66" s="717"/>
      <c r="AT66" s="717"/>
      <c r="AU66" s="717"/>
      <c r="AV66" s="712"/>
      <c r="AW66" s="714"/>
      <c r="AX66" s="714"/>
      <c r="AY66" s="714"/>
      <c r="AZ66" s="714"/>
      <c r="BA66" s="714"/>
      <c r="BB66" s="714"/>
      <c r="BC66" s="714"/>
      <c r="BD66" s="714"/>
      <c r="BE66" s="714"/>
      <c r="BF66" s="714"/>
      <c r="BG66" s="714"/>
      <c r="BH66" s="714"/>
      <c r="BI66" s="714"/>
      <c r="BJ66" s="712"/>
      <c r="BK66" s="712"/>
      <c r="BL66" s="712"/>
      <c r="BM66" s="712"/>
      <c r="BN66" s="712"/>
      <c r="BO66" s="712"/>
      <c r="BP66" s="712"/>
      <c r="BQ66" s="712"/>
      <c r="BR66" s="712"/>
      <c r="BS66" s="712"/>
      <c r="BT66" s="856" t="s">
        <v>152</v>
      </c>
      <c r="BU66" s="856" t="s">
        <v>152</v>
      </c>
      <c r="BV66" s="856" t="s">
        <v>152</v>
      </c>
      <c r="BW66" s="712"/>
      <c r="BX66" s="712"/>
      <c r="BY66" s="712"/>
      <c r="BZ66" s="712"/>
      <c r="CA66" s="712"/>
      <c r="CB66" s="774">
        <v>0</v>
      </c>
      <c r="CC66" s="774">
        <v>0</v>
      </c>
      <c r="CD66" s="774" t="s">
        <v>152</v>
      </c>
      <c r="CE66" s="712"/>
      <c r="CF66" s="712"/>
      <c r="CG66" s="714"/>
      <c r="CH66" s="714"/>
      <c r="CI66" s="714"/>
      <c r="CJ66" s="714"/>
      <c r="CK66" s="714"/>
      <c r="CL66" s="714"/>
      <c r="CM66" s="714"/>
      <c r="CN66" s="714"/>
      <c r="CO66" s="714"/>
      <c r="CP66" s="714"/>
      <c r="CQ66" s="714"/>
      <c r="CR66" s="714"/>
      <c r="CS66" s="714"/>
      <c r="CT66" s="714"/>
      <c r="CU66" s="714"/>
      <c r="CV66" s="714"/>
      <c r="CW66" s="714"/>
      <c r="CX66" s="714"/>
      <c r="CY66" s="714"/>
      <c r="CZ66" s="714"/>
      <c r="DA66" s="714"/>
      <c r="DB66" s="714"/>
      <c r="DC66" s="726"/>
      <c r="DD66" s="726"/>
    </row>
    <row r="67" spans="1:108" x14ac:dyDescent="0.25">
      <c r="A67" s="737" t="s">
        <v>105</v>
      </c>
      <c r="B67" s="811">
        <v>0</v>
      </c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851" t="s">
        <v>151</v>
      </c>
      <c r="N67" s="712"/>
      <c r="O67" s="717"/>
      <c r="P67" s="712"/>
      <c r="Q67" s="717"/>
      <c r="R67" s="717"/>
      <c r="S67" s="717"/>
      <c r="T67" s="717"/>
      <c r="U67" s="717"/>
      <c r="V67" s="717"/>
      <c r="W67" s="717"/>
      <c r="X67" s="717"/>
      <c r="Y67" s="721"/>
      <c r="Z67" s="712"/>
      <c r="AA67" s="712"/>
      <c r="AB67" s="712"/>
      <c r="AC67" s="716"/>
      <c r="AD67" s="716"/>
      <c r="AE67" s="717"/>
      <c r="AF67" s="717"/>
      <c r="AG67" s="716"/>
      <c r="AH67" s="724"/>
      <c r="AI67" s="717"/>
      <c r="AJ67" s="716"/>
      <c r="AK67" s="724"/>
      <c r="AL67" s="717"/>
      <c r="AM67" s="717"/>
      <c r="AN67" s="717"/>
      <c r="AO67" s="716"/>
      <c r="AP67" s="717"/>
      <c r="AQ67" s="717"/>
      <c r="AR67" s="717"/>
      <c r="AS67" s="717"/>
      <c r="AT67" s="717"/>
      <c r="AU67" s="717"/>
      <c r="AV67" s="712"/>
      <c r="AW67" s="714"/>
      <c r="AX67" s="714"/>
      <c r="AY67" s="714"/>
      <c r="AZ67" s="714"/>
      <c r="BA67" s="714"/>
      <c r="BB67" s="714"/>
      <c r="BC67" s="714"/>
      <c r="BD67" s="714"/>
      <c r="BE67" s="714"/>
      <c r="BF67" s="714"/>
      <c r="BG67" s="714"/>
      <c r="BH67" s="714"/>
      <c r="BI67" s="714"/>
      <c r="BJ67" s="712"/>
      <c r="BK67" s="712"/>
      <c r="BL67" s="712"/>
      <c r="BM67" s="712"/>
      <c r="BN67" s="712"/>
      <c r="BO67" s="712"/>
      <c r="BP67" s="712"/>
      <c r="BQ67" s="712"/>
      <c r="BR67" s="712"/>
      <c r="BS67" s="712"/>
      <c r="BT67" s="856" t="s">
        <v>152</v>
      </c>
      <c r="BU67" s="856" t="s">
        <v>152</v>
      </c>
      <c r="BV67" s="856" t="s">
        <v>152</v>
      </c>
      <c r="BW67" s="712"/>
      <c r="BX67" s="712"/>
      <c r="BY67" s="712"/>
      <c r="BZ67" s="712"/>
      <c r="CA67" s="712"/>
      <c r="CB67" s="774">
        <v>0</v>
      </c>
      <c r="CC67" s="774">
        <v>0</v>
      </c>
      <c r="CD67" s="774" t="s">
        <v>152</v>
      </c>
      <c r="CE67" s="712"/>
      <c r="CF67" s="712"/>
      <c r="CG67" s="714"/>
      <c r="CH67" s="714"/>
      <c r="CI67" s="714"/>
      <c r="CJ67" s="714"/>
      <c r="CK67" s="714"/>
      <c r="CL67" s="714"/>
      <c r="CM67" s="714"/>
      <c r="CN67" s="714"/>
      <c r="CO67" s="714"/>
      <c r="CP67" s="714"/>
      <c r="CQ67" s="714"/>
      <c r="CR67" s="714"/>
      <c r="CS67" s="714"/>
      <c r="CT67" s="714"/>
      <c r="CU67" s="714"/>
      <c r="CV67" s="714"/>
      <c r="CW67" s="714"/>
      <c r="CX67" s="714"/>
      <c r="CY67" s="714"/>
      <c r="CZ67" s="714"/>
      <c r="DA67" s="714"/>
      <c r="DB67" s="714"/>
      <c r="DC67" s="726"/>
      <c r="DD67" s="726"/>
    </row>
    <row r="68" spans="1:108" x14ac:dyDescent="0.25">
      <c r="A68" s="762" t="s">
        <v>106</v>
      </c>
      <c r="B68" s="811">
        <v>0</v>
      </c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851" t="s">
        <v>151</v>
      </c>
      <c r="N68" s="712"/>
      <c r="O68" s="717"/>
      <c r="P68" s="712"/>
      <c r="Q68" s="717"/>
      <c r="R68" s="717"/>
      <c r="S68" s="717"/>
      <c r="T68" s="717"/>
      <c r="U68" s="717"/>
      <c r="V68" s="717"/>
      <c r="W68" s="717"/>
      <c r="X68" s="717"/>
      <c r="Y68" s="721"/>
      <c r="Z68" s="712"/>
      <c r="AA68" s="712"/>
      <c r="AB68" s="712"/>
      <c r="AC68" s="716"/>
      <c r="AD68" s="716"/>
      <c r="AE68" s="717"/>
      <c r="AF68" s="717"/>
      <c r="AG68" s="716"/>
      <c r="AH68" s="724"/>
      <c r="AI68" s="717"/>
      <c r="AJ68" s="716"/>
      <c r="AK68" s="724"/>
      <c r="AL68" s="717"/>
      <c r="AM68" s="717"/>
      <c r="AN68" s="717"/>
      <c r="AO68" s="716"/>
      <c r="AP68" s="717"/>
      <c r="AQ68" s="717"/>
      <c r="AR68" s="717"/>
      <c r="AS68" s="717"/>
      <c r="AT68" s="717"/>
      <c r="AU68" s="717"/>
      <c r="AV68" s="712"/>
      <c r="AW68" s="714"/>
      <c r="AX68" s="714"/>
      <c r="AY68" s="714"/>
      <c r="AZ68" s="714"/>
      <c r="BA68" s="714"/>
      <c r="BB68" s="714"/>
      <c r="BC68" s="714"/>
      <c r="BD68" s="714"/>
      <c r="BE68" s="714"/>
      <c r="BF68" s="714"/>
      <c r="BG68" s="714"/>
      <c r="BH68" s="714"/>
      <c r="BI68" s="714"/>
      <c r="BJ68" s="712"/>
      <c r="BK68" s="712"/>
      <c r="BL68" s="712"/>
      <c r="BM68" s="712"/>
      <c r="BN68" s="712"/>
      <c r="BO68" s="712"/>
      <c r="BP68" s="712"/>
      <c r="BQ68" s="712"/>
      <c r="BR68" s="712"/>
      <c r="BS68" s="712"/>
      <c r="BT68" s="856" t="s">
        <v>152</v>
      </c>
      <c r="BU68" s="856" t="s">
        <v>152</v>
      </c>
      <c r="BV68" s="856" t="s">
        <v>152</v>
      </c>
      <c r="BW68" s="712"/>
      <c r="BX68" s="712"/>
      <c r="BY68" s="712"/>
      <c r="BZ68" s="712"/>
      <c r="CA68" s="712"/>
      <c r="CB68" s="774">
        <v>0</v>
      </c>
      <c r="CC68" s="774">
        <v>0</v>
      </c>
      <c r="CD68" s="774" t="s">
        <v>152</v>
      </c>
      <c r="CE68" s="712"/>
      <c r="CF68" s="712"/>
      <c r="CG68" s="714"/>
      <c r="CH68" s="714"/>
      <c r="CI68" s="714"/>
      <c r="CJ68" s="714"/>
      <c r="CK68" s="714"/>
      <c r="CL68" s="714"/>
      <c r="CM68" s="714"/>
      <c r="CN68" s="714"/>
      <c r="CO68" s="714"/>
      <c r="CP68" s="714"/>
      <c r="CQ68" s="714"/>
      <c r="CR68" s="714"/>
      <c r="CS68" s="714"/>
      <c r="CT68" s="714"/>
      <c r="CU68" s="714"/>
      <c r="CV68" s="714"/>
      <c r="CW68" s="714"/>
      <c r="CX68" s="714"/>
      <c r="CY68" s="714"/>
      <c r="CZ68" s="714"/>
      <c r="DA68" s="714"/>
      <c r="DB68" s="714"/>
      <c r="DC68" s="726"/>
      <c r="DD68" s="726"/>
    </row>
    <row r="69" spans="1:108" x14ac:dyDescent="0.25">
      <c r="A69" s="763" t="s">
        <v>107</v>
      </c>
      <c r="B69" s="792">
        <v>0</v>
      </c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851" t="s">
        <v>151</v>
      </c>
      <c r="N69" s="712"/>
      <c r="O69" s="717"/>
      <c r="P69" s="712"/>
      <c r="Q69" s="717"/>
      <c r="R69" s="717"/>
      <c r="S69" s="717"/>
      <c r="T69" s="717"/>
      <c r="U69" s="717"/>
      <c r="V69" s="717"/>
      <c r="W69" s="717"/>
      <c r="X69" s="717"/>
      <c r="Y69" s="721"/>
      <c r="Z69" s="712"/>
      <c r="AA69" s="712"/>
      <c r="AB69" s="712"/>
      <c r="AC69" s="716"/>
      <c r="AD69" s="716"/>
      <c r="AE69" s="717"/>
      <c r="AF69" s="717"/>
      <c r="AG69" s="716"/>
      <c r="AH69" s="724"/>
      <c r="AI69" s="717"/>
      <c r="AJ69" s="716"/>
      <c r="AK69" s="724"/>
      <c r="AL69" s="717"/>
      <c r="AM69" s="717"/>
      <c r="AN69" s="717"/>
      <c r="AO69" s="716"/>
      <c r="AP69" s="717"/>
      <c r="AQ69" s="717"/>
      <c r="AR69" s="717"/>
      <c r="AS69" s="717"/>
      <c r="AT69" s="717"/>
      <c r="AU69" s="717"/>
      <c r="AV69" s="712"/>
      <c r="AW69" s="714"/>
      <c r="AX69" s="714"/>
      <c r="AY69" s="714"/>
      <c r="AZ69" s="714"/>
      <c r="BA69" s="714"/>
      <c r="BB69" s="714"/>
      <c r="BC69" s="714"/>
      <c r="BD69" s="714"/>
      <c r="BE69" s="714"/>
      <c r="BF69" s="714"/>
      <c r="BG69" s="714"/>
      <c r="BH69" s="714"/>
      <c r="BI69" s="714"/>
      <c r="BJ69" s="712"/>
      <c r="BK69" s="712"/>
      <c r="BL69" s="712"/>
      <c r="BM69" s="712"/>
      <c r="BN69" s="712"/>
      <c r="BO69" s="712"/>
      <c r="BP69" s="712"/>
      <c r="BQ69" s="712"/>
      <c r="BR69" s="712"/>
      <c r="BS69" s="712"/>
      <c r="BT69" s="856" t="s">
        <v>152</v>
      </c>
      <c r="BU69" s="856" t="s">
        <v>152</v>
      </c>
      <c r="BV69" s="856" t="s">
        <v>152</v>
      </c>
      <c r="BW69" s="712"/>
      <c r="BX69" s="712"/>
      <c r="BY69" s="712"/>
      <c r="BZ69" s="712"/>
      <c r="CA69" s="712"/>
      <c r="CB69" s="774">
        <v>0</v>
      </c>
      <c r="CC69" s="774">
        <v>0</v>
      </c>
      <c r="CD69" s="774" t="s">
        <v>152</v>
      </c>
      <c r="CE69" s="712"/>
      <c r="CF69" s="712"/>
      <c r="CG69" s="714"/>
      <c r="CH69" s="714"/>
      <c r="CI69" s="714"/>
      <c r="CJ69" s="714"/>
      <c r="CK69" s="714"/>
      <c r="CL69" s="714"/>
      <c r="CM69" s="714"/>
      <c r="CN69" s="714"/>
      <c r="CO69" s="714"/>
      <c r="CP69" s="714"/>
      <c r="CQ69" s="714"/>
      <c r="CR69" s="714"/>
      <c r="CS69" s="714"/>
      <c r="CT69" s="714"/>
      <c r="CU69" s="714"/>
      <c r="CV69" s="714"/>
      <c r="CW69" s="714"/>
      <c r="CX69" s="714"/>
      <c r="CY69" s="714"/>
      <c r="CZ69" s="714"/>
      <c r="DA69" s="714"/>
      <c r="DB69" s="714"/>
      <c r="DC69" s="726"/>
      <c r="DD69" s="726"/>
    </row>
    <row r="70" spans="1:108" x14ac:dyDescent="0.25">
      <c r="A70" s="764" t="s">
        <v>40</v>
      </c>
      <c r="B70" s="830">
        <v>0</v>
      </c>
      <c r="C70" s="830">
        <v>0</v>
      </c>
      <c r="D70" s="830">
        <v>0</v>
      </c>
      <c r="E70" s="830">
        <v>0</v>
      </c>
      <c r="F70" s="830">
        <v>0</v>
      </c>
      <c r="G70" s="830">
        <v>0</v>
      </c>
      <c r="H70" s="830">
        <v>0</v>
      </c>
      <c r="I70" s="830">
        <v>0</v>
      </c>
      <c r="J70" s="830">
        <v>0</v>
      </c>
      <c r="K70" s="830">
        <v>0</v>
      </c>
      <c r="L70" s="830">
        <v>0</v>
      </c>
      <c r="M70" s="851" t="s">
        <v>151</v>
      </c>
      <c r="N70" s="712"/>
      <c r="O70" s="717"/>
      <c r="P70" s="712"/>
      <c r="Q70" s="717"/>
      <c r="R70" s="717"/>
      <c r="S70" s="717"/>
      <c r="T70" s="717"/>
      <c r="U70" s="717"/>
      <c r="V70" s="717"/>
      <c r="W70" s="717"/>
      <c r="X70" s="717"/>
      <c r="Y70" s="721"/>
      <c r="Z70" s="712"/>
      <c r="AA70" s="712"/>
      <c r="AB70" s="712"/>
      <c r="AC70" s="716"/>
      <c r="AD70" s="716"/>
      <c r="AE70" s="717"/>
      <c r="AF70" s="717"/>
      <c r="AG70" s="716"/>
      <c r="AH70" s="724"/>
      <c r="AI70" s="717"/>
      <c r="AJ70" s="716"/>
      <c r="AK70" s="724"/>
      <c r="AL70" s="717"/>
      <c r="AM70" s="717"/>
      <c r="AN70" s="717"/>
      <c r="AO70" s="716"/>
      <c r="AP70" s="717"/>
      <c r="AQ70" s="717"/>
      <c r="AR70" s="717"/>
      <c r="AS70" s="717"/>
      <c r="AT70" s="717"/>
      <c r="AU70" s="717"/>
      <c r="AV70" s="712"/>
      <c r="AW70" s="714"/>
      <c r="AX70" s="714"/>
      <c r="AY70" s="714"/>
      <c r="AZ70" s="714"/>
      <c r="BA70" s="714"/>
      <c r="BB70" s="714"/>
      <c r="BC70" s="714"/>
      <c r="BD70" s="714"/>
      <c r="BE70" s="714"/>
      <c r="BF70" s="714"/>
      <c r="BG70" s="714"/>
      <c r="BH70" s="714"/>
      <c r="BI70" s="714"/>
      <c r="BJ70" s="712"/>
      <c r="BK70" s="712"/>
      <c r="BL70" s="712"/>
      <c r="BM70" s="712"/>
      <c r="BN70" s="712"/>
      <c r="BO70" s="712"/>
      <c r="BP70" s="712"/>
      <c r="BQ70" s="712"/>
      <c r="BR70" s="712"/>
      <c r="BS70" s="712"/>
      <c r="BT70" s="856" t="s">
        <v>152</v>
      </c>
      <c r="BU70" s="856" t="s">
        <v>152</v>
      </c>
      <c r="BV70" s="856" t="s">
        <v>152</v>
      </c>
      <c r="BW70" s="712"/>
      <c r="BX70" s="712"/>
      <c r="BY70" s="712"/>
      <c r="BZ70" s="712"/>
      <c r="CA70" s="712"/>
      <c r="CB70" s="774">
        <v>0</v>
      </c>
      <c r="CC70" s="774">
        <v>0</v>
      </c>
      <c r="CD70" s="774" t="s">
        <v>152</v>
      </c>
      <c r="CE70" s="712"/>
      <c r="CF70" s="712"/>
      <c r="CG70" s="714"/>
      <c r="CH70" s="714"/>
      <c r="CI70" s="714"/>
      <c r="CJ70" s="714"/>
      <c r="CK70" s="714"/>
      <c r="CL70" s="714"/>
      <c r="CM70" s="714"/>
      <c r="CN70" s="714"/>
      <c r="CO70" s="714"/>
      <c r="CP70" s="714"/>
      <c r="CQ70" s="714"/>
      <c r="CR70" s="714"/>
      <c r="CS70" s="714"/>
      <c r="CT70" s="714"/>
      <c r="CU70" s="714"/>
      <c r="CV70" s="714"/>
      <c r="CW70" s="714"/>
      <c r="CX70" s="714"/>
      <c r="CY70" s="714"/>
      <c r="CZ70" s="714"/>
      <c r="DA70" s="714"/>
      <c r="DB70" s="714"/>
      <c r="DC70" s="726"/>
      <c r="DD70" s="726"/>
    </row>
    <row r="71" spans="1:108" x14ac:dyDescent="0.25">
      <c r="A71" s="765" t="s">
        <v>108</v>
      </c>
      <c r="B71" s="765"/>
      <c r="C71" s="765"/>
      <c r="D71" s="765"/>
      <c r="E71" s="765"/>
      <c r="F71" s="766"/>
      <c r="G71" s="766"/>
      <c r="H71" s="766"/>
      <c r="I71" s="766"/>
      <c r="J71" s="733"/>
      <c r="K71" s="733"/>
      <c r="L71" s="714"/>
      <c r="M71" s="712"/>
      <c r="N71" s="712"/>
      <c r="O71" s="712"/>
      <c r="P71" s="712"/>
      <c r="Q71" s="712"/>
      <c r="R71" s="712"/>
      <c r="S71" s="712"/>
      <c r="T71" s="712"/>
      <c r="U71" s="712"/>
      <c r="V71" s="712"/>
      <c r="W71" s="712"/>
      <c r="X71" s="712"/>
      <c r="Y71" s="712"/>
      <c r="Z71" s="712"/>
      <c r="AA71" s="712"/>
      <c r="AB71" s="712"/>
      <c r="AC71" s="720"/>
      <c r="AD71" s="712"/>
      <c r="AE71" s="712"/>
      <c r="AF71" s="720"/>
      <c r="AG71" s="712"/>
      <c r="AH71" s="712"/>
      <c r="AI71" s="720"/>
      <c r="AJ71" s="712"/>
      <c r="AK71" s="712"/>
      <c r="AL71" s="720"/>
      <c r="AM71" s="720"/>
      <c r="AN71" s="720"/>
      <c r="AO71" s="712"/>
      <c r="AP71" s="712"/>
      <c r="AQ71" s="712"/>
      <c r="AR71" s="712"/>
      <c r="AS71" s="712"/>
      <c r="AT71" s="712"/>
      <c r="AU71" s="712"/>
      <c r="AV71" s="712"/>
      <c r="AW71" s="714"/>
      <c r="AX71" s="714"/>
      <c r="AY71" s="714"/>
      <c r="AZ71" s="714"/>
      <c r="BA71" s="714"/>
      <c r="BB71" s="714"/>
      <c r="BC71" s="714"/>
      <c r="BD71" s="714"/>
      <c r="BE71" s="714"/>
      <c r="BF71" s="714"/>
      <c r="BG71" s="714"/>
      <c r="BH71" s="714"/>
      <c r="BI71" s="714"/>
      <c r="BJ71" s="712"/>
      <c r="BK71" s="712"/>
      <c r="BL71" s="712"/>
      <c r="BM71" s="712"/>
      <c r="BN71" s="712"/>
      <c r="BO71" s="712"/>
      <c r="BP71" s="712"/>
      <c r="BQ71" s="712"/>
      <c r="BR71" s="712"/>
      <c r="BS71" s="712"/>
      <c r="BT71" s="712"/>
      <c r="BU71" s="712"/>
      <c r="BV71" s="712"/>
      <c r="BW71" s="712"/>
      <c r="BX71" s="712"/>
      <c r="BY71" s="712"/>
      <c r="BZ71" s="712"/>
      <c r="CA71" s="712"/>
      <c r="CB71" s="712"/>
      <c r="CC71" s="712"/>
      <c r="CD71" s="712"/>
      <c r="CE71" s="712"/>
      <c r="CF71" s="712"/>
      <c r="CG71" s="714"/>
      <c r="CH71" s="714"/>
      <c r="CI71" s="714"/>
      <c r="CJ71" s="714"/>
      <c r="CK71" s="714"/>
      <c r="CL71" s="714"/>
      <c r="CM71" s="714"/>
      <c r="CN71" s="714"/>
      <c r="CO71" s="714"/>
      <c r="CP71" s="714"/>
      <c r="CQ71" s="714"/>
      <c r="CR71" s="714"/>
      <c r="CS71" s="714"/>
      <c r="CT71" s="714"/>
      <c r="CU71" s="714"/>
      <c r="CV71" s="714"/>
      <c r="CW71" s="714"/>
      <c r="CX71" s="714"/>
      <c r="CY71" s="714"/>
      <c r="CZ71" s="714"/>
      <c r="DA71" s="714"/>
      <c r="DB71" s="714"/>
      <c r="DC71" s="726"/>
      <c r="DD71" s="726"/>
    </row>
    <row r="72" spans="1:108" x14ac:dyDescent="0.2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712"/>
      <c r="N72" s="712"/>
      <c r="O72" s="720"/>
      <c r="P72" s="712"/>
      <c r="Q72" s="712"/>
      <c r="R72" s="720"/>
      <c r="S72" s="712"/>
      <c r="T72" s="712"/>
      <c r="U72" s="712"/>
      <c r="V72" s="712"/>
      <c r="W72" s="720"/>
      <c r="X72" s="712"/>
      <c r="Y72" s="712"/>
      <c r="Z72" s="720"/>
      <c r="AA72" s="712"/>
      <c r="AB72" s="712"/>
      <c r="AC72" s="712"/>
      <c r="AD72" s="712"/>
      <c r="AE72" s="712"/>
      <c r="AF72" s="712"/>
      <c r="AG72" s="712"/>
      <c r="AH72" s="717"/>
      <c r="AI72" s="717"/>
      <c r="AJ72" s="717"/>
      <c r="AK72" s="717"/>
      <c r="AL72" s="717"/>
      <c r="AM72" s="717"/>
      <c r="AN72" s="717"/>
      <c r="AO72" s="717"/>
      <c r="AP72" s="717"/>
      <c r="AQ72" s="717"/>
      <c r="AR72" s="717"/>
      <c r="AS72" s="712"/>
      <c r="AT72" s="712"/>
      <c r="AU72" s="712"/>
      <c r="AV72" s="712"/>
      <c r="AW72" s="714"/>
      <c r="AX72" s="714"/>
      <c r="AY72" s="714"/>
      <c r="AZ72" s="714"/>
      <c r="BA72" s="714"/>
      <c r="BB72" s="714"/>
      <c r="BC72" s="714"/>
      <c r="BD72" s="714"/>
      <c r="BE72" s="714"/>
      <c r="BF72" s="714"/>
      <c r="BG72" s="714"/>
      <c r="BH72" s="714"/>
      <c r="BI72" s="714"/>
      <c r="BJ72" s="712"/>
      <c r="BK72" s="712"/>
      <c r="BL72" s="712"/>
      <c r="BM72" s="712"/>
      <c r="BN72" s="712"/>
      <c r="BO72" s="712"/>
      <c r="BP72" s="712"/>
      <c r="BQ72" s="712"/>
      <c r="BR72" s="712"/>
      <c r="BS72" s="712"/>
      <c r="BT72" s="712"/>
      <c r="BU72" s="712"/>
      <c r="BV72" s="712"/>
      <c r="BW72" s="712"/>
      <c r="BX72" s="712"/>
      <c r="BY72" s="712"/>
      <c r="BZ72" s="712"/>
      <c r="CA72" s="712"/>
      <c r="CB72" s="712"/>
      <c r="CC72" s="712"/>
      <c r="CD72" s="712"/>
      <c r="CE72" s="712"/>
      <c r="CF72" s="712"/>
      <c r="CG72" s="714"/>
      <c r="CH72" s="714"/>
      <c r="CI72" s="714"/>
      <c r="CJ72" s="714"/>
      <c r="CK72" s="714"/>
      <c r="CL72" s="714"/>
      <c r="CM72" s="714"/>
      <c r="CN72" s="714"/>
      <c r="CO72" s="714"/>
      <c r="CP72" s="714"/>
      <c r="CQ72" s="714"/>
      <c r="CR72" s="714"/>
      <c r="CS72" s="714"/>
      <c r="CT72" s="714"/>
      <c r="CU72" s="714"/>
      <c r="CV72" s="714"/>
      <c r="CW72" s="714"/>
      <c r="CX72" s="714"/>
      <c r="CY72" s="714"/>
      <c r="CZ72" s="714"/>
      <c r="DA72" s="714"/>
      <c r="DB72" s="714"/>
      <c r="DC72" s="726"/>
      <c r="DD72" s="726"/>
    </row>
    <row r="73" spans="1:108" x14ac:dyDescent="0.25">
      <c r="A73" s="1528"/>
      <c r="B73" s="1499"/>
      <c r="C73" s="1513"/>
      <c r="D73" s="725" t="s">
        <v>97</v>
      </c>
      <c r="E73" s="725" t="s">
        <v>30</v>
      </c>
      <c r="F73" s="725" t="s">
        <v>31</v>
      </c>
      <c r="G73" s="725" t="s">
        <v>32</v>
      </c>
      <c r="H73" s="725" t="s">
        <v>33</v>
      </c>
      <c r="I73" s="725" t="s">
        <v>34</v>
      </c>
      <c r="J73" s="725" t="s">
        <v>98</v>
      </c>
      <c r="K73" s="725" t="s">
        <v>39</v>
      </c>
      <c r="L73" s="1529"/>
      <c r="M73" s="712"/>
      <c r="N73" s="712"/>
      <c r="O73" s="720"/>
      <c r="P73" s="712"/>
      <c r="Q73" s="712"/>
      <c r="R73" s="720"/>
      <c r="S73" s="712"/>
      <c r="T73" s="712"/>
      <c r="U73" s="712"/>
      <c r="V73" s="712"/>
      <c r="W73" s="720"/>
      <c r="X73" s="712"/>
      <c r="Y73" s="712"/>
      <c r="Z73" s="720"/>
      <c r="AA73" s="712"/>
      <c r="AB73" s="712"/>
      <c r="AC73" s="712"/>
      <c r="AD73" s="712"/>
      <c r="AE73" s="712"/>
      <c r="AF73" s="712"/>
      <c r="AG73" s="712"/>
      <c r="AH73" s="717"/>
      <c r="AI73" s="717"/>
      <c r="AJ73" s="717"/>
      <c r="AK73" s="717"/>
      <c r="AL73" s="717"/>
      <c r="AM73" s="717"/>
      <c r="AN73" s="717"/>
      <c r="AO73" s="717"/>
      <c r="AP73" s="717"/>
      <c r="AQ73" s="717"/>
      <c r="AR73" s="717"/>
      <c r="AS73" s="712"/>
      <c r="AT73" s="712"/>
      <c r="AU73" s="712"/>
      <c r="AV73" s="712"/>
      <c r="AW73" s="714"/>
      <c r="AX73" s="714"/>
      <c r="AY73" s="714"/>
      <c r="AZ73" s="714"/>
      <c r="BA73" s="714"/>
      <c r="BB73" s="714"/>
      <c r="BC73" s="714"/>
      <c r="BD73" s="714"/>
      <c r="BE73" s="714"/>
      <c r="BF73" s="714"/>
      <c r="BG73" s="714"/>
      <c r="BH73" s="714"/>
      <c r="BI73" s="714"/>
      <c r="BJ73" s="712"/>
      <c r="BK73" s="712"/>
      <c r="BL73" s="712"/>
      <c r="BM73" s="712"/>
      <c r="BN73" s="712"/>
      <c r="BO73" s="712"/>
      <c r="BP73" s="712"/>
      <c r="BQ73" s="712"/>
      <c r="BR73" s="712"/>
      <c r="BS73" s="712"/>
      <c r="BT73" s="712"/>
      <c r="BU73" s="712"/>
      <c r="BV73" s="712"/>
      <c r="BW73" s="712"/>
      <c r="BX73" s="712"/>
      <c r="BY73" s="712"/>
      <c r="BZ73" s="712"/>
      <c r="CA73" s="712"/>
      <c r="CB73" s="712"/>
      <c r="CC73" s="712"/>
      <c r="CD73" s="712"/>
      <c r="CE73" s="712"/>
      <c r="CF73" s="712"/>
      <c r="CG73" s="714"/>
      <c r="CH73" s="714"/>
      <c r="CI73" s="714"/>
      <c r="CJ73" s="714"/>
      <c r="CK73" s="714"/>
      <c r="CL73" s="714"/>
      <c r="CM73" s="714"/>
      <c r="CN73" s="714"/>
      <c r="CO73" s="714"/>
      <c r="CP73" s="714"/>
      <c r="CQ73" s="714"/>
      <c r="CR73" s="714"/>
      <c r="CS73" s="714"/>
      <c r="CT73" s="714"/>
      <c r="CU73" s="714"/>
      <c r="CV73" s="714"/>
      <c r="CW73" s="714"/>
      <c r="CX73" s="714"/>
      <c r="CY73" s="714"/>
      <c r="CZ73" s="714"/>
      <c r="DA73" s="714"/>
      <c r="DB73" s="714"/>
      <c r="DC73" s="726"/>
      <c r="DD73" s="726"/>
    </row>
    <row r="74" spans="1:108" x14ac:dyDescent="0.25">
      <c r="A74" s="1530" t="s">
        <v>110</v>
      </c>
      <c r="B74" s="760" t="s">
        <v>99</v>
      </c>
      <c r="C74" s="790">
        <v>0</v>
      </c>
      <c r="D74" s="778"/>
      <c r="E74" s="778"/>
      <c r="F74" s="778"/>
      <c r="G74" s="778"/>
      <c r="H74" s="778"/>
      <c r="I74" s="778"/>
      <c r="J74" s="778"/>
      <c r="K74" s="778"/>
      <c r="L74" s="778"/>
      <c r="M74" s="775" t="s">
        <v>151</v>
      </c>
      <c r="N74" s="712"/>
      <c r="O74" s="720"/>
      <c r="P74" s="712"/>
      <c r="Q74" s="712"/>
      <c r="R74" s="720"/>
      <c r="S74" s="712"/>
      <c r="T74" s="712"/>
      <c r="U74" s="712"/>
      <c r="V74" s="712"/>
      <c r="W74" s="720"/>
      <c r="X74" s="712"/>
      <c r="Y74" s="712"/>
      <c r="Z74" s="720"/>
      <c r="AA74" s="712"/>
      <c r="AB74" s="712"/>
      <c r="AC74" s="712"/>
      <c r="AD74" s="712"/>
      <c r="AE74" s="712"/>
      <c r="AF74" s="712"/>
      <c r="AG74" s="712"/>
      <c r="AH74" s="717"/>
      <c r="AI74" s="717"/>
      <c r="AJ74" s="717"/>
      <c r="AK74" s="717"/>
      <c r="AL74" s="717"/>
      <c r="AM74" s="717"/>
      <c r="AN74" s="717"/>
      <c r="AO74" s="717"/>
      <c r="AP74" s="717"/>
      <c r="AQ74" s="717"/>
      <c r="AR74" s="717"/>
      <c r="AS74" s="712"/>
      <c r="AT74" s="712"/>
      <c r="AU74" s="712"/>
      <c r="AV74" s="712"/>
      <c r="AW74" s="714"/>
      <c r="AX74" s="714"/>
      <c r="AY74" s="714"/>
      <c r="AZ74" s="714"/>
      <c r="BA74" s="714"/>
      <c r="BB74" s="714"/>
      <c r="BC74" s="714"/>
      <c r="BD74" s="714"/>
      <c r="BE74" s="714"/>
      <c r="BF74" s="714"/>
      <c r="BG74" s="714"/>
      <c r="BH74" s="714"/>
      <c r="BI74" s="714"/>
      <c r="BJ74" s="712"/>
      <c r="BK74" s="712"/>
      <c r="BL74" s="712"/>
      <c r="BM74" s="712"/>
      <c r="BN74" s="712"/>
      <c r="BO74" s="712"/>
      <c r="BP74" s="712"/>
      <c r="BQ74" s="712"/>
      <c r="BR74" s="712"/>
      <c r="BS74" s="712"/>
      <c r="BT74" s="856" t="s">
        <v>152</v>
      </c>
      <c r="BU74" s="856" t="s">
        <v>152</v>
      </c>
      <c r="BV74" s="856" t="s">
        <v>152</v>
      </c>
      <c r="BW74" s="856" t="s">
        <v>152</v>
      </c>
      <c r="BX74" s="712"/>
      <c r="BY74" s="712"/>
      <c r="BZ74" s="712"/>
      <c r="CA74" s="712"/>
      <c r="CB74" s="774">
        <v>0</v>
      </c>
      <c r="CC74" s="774">
        <v>0</v>
      </c>
      <c r="CD74" s="774" t="s">
        <v>152</v>
      </c>
      <c r="CE74" s="774">
        <v>0</v>
      </c>
      <c r="CF74" s="712"/>
      <c r="CG74" s="714"/>
      <c r="CH74" s="714"/>
      <c r="CI74" s="714"/>
      <c r="CJ74" s="714"/>
      <c r="CK74" s="714"/>
      <c r="CL74" s="714"/>
      <c r="CM74" s="714"/>
      <c r="CN74" s="714"/>
      <c r="CO74" s="714"/>
      <c r="CP74" s="714"/>
      <c r="CQ74" s="714"/>
      <c r="CR74" s="714"/>
      <c r="CS74" s="714"/>
      <c r="CT74" s="714"/>
      <c r="CU74" s="714"/>
      <c r="CV74" s="714"/>
      <c r="CW74" s="714"/>
      <c r="CX74" s="714"/>
      <c r="CY74" s="714"/>
      <c r="CZ74" s="714"/>
      <c r="DA74" s="714"/>
      <c r="DB74" s="714"/>
      <c r="DC74" s="726"/>
      <c r="DD74" s="726"/>
    </row>
    <row r="75" spans="1:108" x14ac:dyDescent="0.25">
      <c r="A75" s="1531"/>
      <c r="B75" s="767" t="s">
        <v>100</v>
      </c>
      <c r="C75" s="792">
        <v>0</v>
      </c>
      <c r="D75" s="781"/>
      <c r="E75" s="781"/>
      <c r="F75" s="781"/>
      <c r="G75" s="781"/>
      <c r="H75" s="781"/>
      <c r="I75" s="781"/>
      <c r="J75" s="781"/>
      <c r="K75" s="781"/>
      <c r="L75" s="781"/>
      <c r="M75" s="860" t="s">
        <v>151</v>
      </c>
      <c r="N75" s="712"/>
      <c r="O75" s="720"/>
      <c r="P75" s="712"/>
      <c r="Q75" s="712"/>
      <c r="R75" s="720"/>
      <c r="S75" s="712"/>
      <c r="T75" s="712"/>
      <c r="U75" s="712"/>
      <c r="V75" s="712"/>
      <c r="W75" s="720"/>
      <c r="X75" s="712"/>
      <c r="Y75" s="712"/>
      <c r="Z75" s="720"/>
      <c r="AA75" s="712"/>
      <c r="AB75" s="712"/>
      <c r="AC75" s="712"/>
      <c r="AD75" s="712"/>
      <c r="AE75" s="712"/>
      <c r="AF75" s="712"/>
      <c r="AG75" s="712"/>
      <c r="AH75" s="717"/>
      <c r="AI75" s="717"/>
      <c r="AJ75" s="717"/>
      <c r="AK75" s="717"/>
      <c r="AL75" s="717"/>
      <c r="AM75" s="717"/>
      <c r="AN75" s="717"/>
      <c r="AO75" s="717"/>
      <c r="AP75" s="717"/>
      <c r="AQ75" s="717"/>
      <c r="AR75" s="717"/>
      <c r="AS75" s="712"/>
      <c r="AT75" s="712"/>
      <c r="AU75" s="712"/>
      <c r="AV75" s="712"/>
      <c r="AW75" s="714"/>
      <c r="AX75" s="714"/>
      <c r="AY75" s="714"/>
      <c r="AZ75" s="714"/>
      <c r="BA75" s="714"/>
      <c r="BB75" s="714"/>
      <c r="BC75" s="714"/>
      <c r="BD75" s="714"/>
      <c r="BE75" s="714"/>
      <c r="BF75" s="714"/>
      <c r="BG75" s="714"/>
      <c r="BH75" s="714"/>
      <c r="BI75" s="714"/>
      <c r="BJ75" s="712"/>
      <c r="BK75" s="712"/>
      <c r="BL75" s="712"/>
      <c r="BM75" s="712"/>
      <c r="BN75" s="712"/>
      <c r="BO75" s="712"/>
      <c r="BP75" s="712"/>
      <c r="BQ75" s="712"/>
      <c r="BR75" s="712"/>
      <c r="BS75" s="712"/>
      <c r="BT75" s="856" t="s">
        <v>152</v>
      </c>
      <c r="BU75" s="856" t="s">
        <v>152</v>
      </c>
      <c r="BV75" s="856" t="s">
        <v>152</v>
      </c>
      <c r="BW75" s="856" t="s">
        <v>152</v>
      </c>
      <c r="BX75" s="712"/>
      <c r="BY75" s="712"/>
      <c r="BZ75" s="712"/>
      <c r="CA75" s="712"/>
      <c r="CB75" s="774">
        <v>0</v>
      </c>
      <c r="CC75" s="774">
        <v>0</v>
      </c>
      <c r="CD75" s="774" t="s">
        <v>152</v>
      </c>
      <c r="CE75" s="774">
        <v>0</v>
      </c>
      <c r="CF75" s="712"/>
      <c r="CG75" s="714"/>
      <c r="CH75" s="714"/>
      <c r="CI75" s="714"/>
      <c r="CJ75" s="714"/>
      <c r="CK75" s="714"/>
      <c r="CL75" s="714"/>
      <c r="CM75" s="714"/>
      <c r="CN75" s="714"/>
      <c r="CO75" s="714"/>
      <c r="CP75" s="714"/>
      <c r="CQ75" s="714"/>
      <c r="CR75" s="714"/>
      <c r="CS75" s="714"/>
      <c r="CT75" s="714"/>
      <c r="CU75" s="714"/>
      <c r="CV75" s="714"/>
      <c r="CW75" s="714"/>
      <c r="CX75" s="714"/>
      <c r="CY75" s="714"/>
      <c r="CZ75" s="714"/>
      <c r="DA75" s="714"/>
      <c r="DB75" s="714"/>
      <c r="DC75" s="726"/>
      <c r="DD75" s="726"/>
    </row>
    <row r="76" spans="1:108" x14ac:dyDescent="0.25">
      <c r="A76" s="1524" t="s">
        <v>111</v>
      </c>
      <c r="B76" s="760" t="s">
        <v>99</v>
      </c>
      <c r="C76" s="790">
        <v>0</v>
      </c>
      <c r="D76" s="778"/>
      <c r="E76" s="778"/>
      <c r="F76" s="778"/>
      <c r="G76" s="778"/>
      <c r="H76" s="778"/>
      <c r="I76" s="778"/>
      <c r="J76" s="778"/>
      <c r="K76" s="778"/>
      <c r="L76" s="778"/>
      <c r="M76" s="860" t="s">
        <v>151</v>
      </c>
      <c r="N76" s="712"/>
      <c r="O76" s="720"/>
      <c r="P76" s="712"/>
      <c r="Q76" s="712"/>
      <c r="R76" s="720"/>
      <c r="S76" s="712"/>
      <c r="T76" s="712"/>
      <c r="U76" s="712"/>
      <c r="V76" s="712"/>
      <c r="W76" s="720"/>
      <c r="X76" s="712"/>
      <c r="Y76" s="712"/>
      <c r="Z76" s="720"/>
      <c r="AA76" s="712"/>
      <c r="AB76" s="712"/>
      <c r="AC76" s="712"/>
      <c r="AD76" s="712"/>
      <c r="AE76" s="712"/>
      <c r="AF76" s="712"/>
      <c r="AG76" s="712"/>
      <c r="AH76" s="717"/>
      <c r="AI76" s="717"/>
      <c r="AJ76" s="717"/>
      <c r="AK76" s="717"/>
      <c r="AL76" s="717"/>
      <c r="AM76" s="717"/>
      <c r="AN76" s="717"/>
      <c r="AO76" s="717"/>
      <c r="AP76" s="717"/>
      <c r="AQ76" s="717"/>
      <c r="AR76" s="717"/>
      <c r="AS76" s="712"/>
      <c r="AT76" s="712"/>
      <c r="AU76" s="712"/>
      <c r="AV76" s="712"/>
      <c r="AW76" s="714"/>
      <c r="AX76" s="714"/>
      <c r="AY76" s="714"/>
      <c r="AZ76" s="714"/>
      <c r="BA76" s="714"/>
      <c r="BB76" s="714"/>
      <c r="BC76" s="714"/>
      <c r="BD76" s="714"/>
      <c r="BE76" s="714"/>
      <c r="BF76" s="714"/>
      <c r="BG76" s="714"/>
      <c r="BH76" s="714"/>
      <c r="BI76" s="714"/>
      <c r="BJ76" s="712"/>
      <c r="BK76" s="712"/>
      <c r="BL76" s="712"/>
      <c r="BM76" s="712"/>
      <c r="BN76" s="712"/>
      <c r="BO76" s="712"/>
      <c r="BP76" s="712"/>
      <c r="BQ76" s="712"/>
      <c r="BR76" s="712"/>
      <c r="BS76" s="712"/>
      <c r="BT76" s="856" t="s">
        <v>152</v>
      </c>
      <c r="BU76" s="856" t="s">
        <v>152</v>
      </c>
      <c r="BV76" s="856" t="s">
        <v>152</v>
      </c>
      <c r="BW76" s="856" t="s">
        <v>152</v>
      </c>
      <c r="BX76" s="712"/>
      <c r="BY76" s="712"/>
      <c r="BZ76" s="712"/>
      <c r="CA76" s="712"/>
      <c r="CB76" s="774">
        <v>0</v>
      </c>
      <c r="CC76" s="774">
        <v>0</v>
      </c>
      <c r="CD76" s="774" t="s">
        <v>152</v>
      </c>
      <c r="CE76" s="774">
        <v>0</v>
      </c>
      <c r="CF76" s="712"/>
      <c r="CG76" s="714"/>
      <c r="CH76" s="714"/>
      <c r="CI76" s="714"/>
      <c r="CJ76" s="714"/>
      <c r="CK76" s="714"/>
      <c r="CL76" s="714"/>
      <c r="CM76" s="714"/>
      <c r="CN76" s="714"/>
      <c r="CO76" s="714"/>
      <c r="CP76" s="714"/>
      <c r="CQ76" s="714"/>
      <c r="CR76" s="714"/>
      <c r="CS76" s="714"/>
      <c r="CT76" s="714"/>
      <c r="CU76" s="714"/>
      <c r="CV76" s="714"/>
      <c r="CW76" s="714"/>
      <c r="CX76" s="714"/>
      <c r="CY76" s="714"/>
      <c r="CZ76" s="714"/>
      <c r="DA76" s="714"/>
      <c r="DB76" s="714"/>
      <c r="DC76" s="726"/>
      <c r="DD76" s="726"/>
    </row>
    <row r="77" spans="1:108" x14ac:dyDescent="0.25">
      <c r="A77" s="1525"/>
      <c r="B77" s="761" t="s">
        <v>100</v>
      </c>
      <c r="C77" s="791">
        <v>0</v>
      </c>
      <c r="D77" s="779"/>
      <c r="E77" s="779"/>
      <c r="F77" s="779"/>
      <c r="G77" s="779"/>
      <c r="H77" s="779"/>
      <c r="I77" s="779"/>
      <c r="J77" s="779"/>
      <c r="K77" s="779"/>
      <c r="L77" s="779"/>
      <c r="M77" s="860" t="s">
        <v>151</v>
      </c>
      <c r="N77" s="712"/>
      <c r="O77" s="720"/>
      <c r="P77" s="712"/>
      <c r="Q77" s="712"/>
      <c r="R77" s="720"/>
      <c r="S77" s="712"/>
      <c r="T77" s="712"/>
      <c r="U77" s="712"/>
      <c r="V77" s="712"/>
      <c r="W77" s="720"/>
      <c r="X77" s="712"/>
      <c r="Y77" s="712"/>
      <c r="Z77" s="720"/>
      <c r="AA77" s="712"/>
      <c r="AB77" s="712"/>
      <c r="AC77" s="712"/>
      <c r="AD77" s="712"/>
      <c r="AE77" s="712"/>
      <c r="AF77" s="712"/>
      <c r="AG77" s="712"/>
      <c r="AH77" s="717"/>
      <c r="AI77" s="717"/>
      <c r="AJ77" s="717"/>
      <c r="AK77" s="717"/>
      <c r="AL77" s="717"/>
      <c r="AM77" s="717"/>
      <c r="AN77" s="717"/>
      <c r="AO77" s="717"/>
      <c r="AP77" s="717"/>
      <c r="AQ77" s="717"/>
      <c r="AR77" s="717"/>
      <c r="AS77" s="712"/>
      <c r="AT77" s="712"/>
      <c r="AU77" s="712"/>
      <c r="AV77" s="712"/>
      <c r="AW77" s="714"/>
      <c r="AX77" s="714"/>
      <c r="AY77" s="714"/>
      <c r="AZ77" s="714"/>
      <c r="BA77" s="714"/>
      <c r="BB77" s="714"/>
      <c r="BC77" s="714"/>
      <c r="BD77" s="714"/>
      <c r="BE77" s="714"/>
      <c r="BF77" s="714"/>
      <c r="BG77" s="714"/>
      <c r="BH77" s="714"/>
      <c r="BI77" s="714"/>
      <c r="BJ77" s="712"/>
      <c r="BK77" s="712"/>
      <c r="BL77" s="712"/>
      <c r="BM77" s="712"/>
      <c r="BN77" s="712"/>
      <c r="BO77" s="712"/>
      <c r="BP77" s="712"/>
      <c r="BQ77" s="712"/>
      <c r="BR77" s="712"/>
      <c r="BS77" s="712"/>
      <c r="BT77" s="856" t="s">
        <v>152</v>
      </c>
      <c r="BU77" s="856" t="s">
        <v>152</v>
      </c>
      <c r="BV77" s="856" t="s">
        <v>152</v>
      </c>
      <c r="BW77" s="856" t="s">
        <v>152</v>
      </c>
      <c r="BX77" s="712"/>
      <c r="BY77" s="712"/>
      <c r="BZ77" s="712"/>
      <c r="CA77" s="712"/>
      <c r="CB77" s="774">
        <v>0</v>
      </c>
      <c r="CC77" s="774">
        <v>0</v>
      </c>
      <c r="CD77" s="774" t="s">
        <v>152</v>
      </c>
      <c r="CE77" s="774">
        <v>0</v>
      </c>
      <c r="CF77" s="712"/>
      <c r="CG77" s="714"/>
      <c r="CH77" s="714"/>
      <c r="CI77" s="714"/>
      <c r="CJ77" s="714"/>
      <c r="CK77" s="714"/>
      <c r="CL77" s="714"/>
      <c r="CM77" s="714"/>
      <c r="CN77" s="714"/>
      <c r="CO77" s="714"/>
      <c r="CP77" s="714"/>
      <c r="CQ77" s="714"/>
      <c r="CR77" s="714"/>
      <c r="CS77" s="714"/>
      <c r="CT77" s="714"/>
      <c r="CU77" s="714"/>
      <c r="CV77" s="714"/>
      <c r="CW77" s="714"/>
      <c r="CX77" s="714"/>
      <c r="CY77" s="714"/>
      <c r="CZ77" s="714"/>
      <c r="DA77" s="714"/>
      <c r="DB77" s="714"/>
      <c r="DC77" s="726"/>
      <c r="DD77" s="726"/>
    </row>
    <row r="78" spans="1:108" x14ac:dyDescent="0.25">
      <c r="A78" s="1526"/>
      <c r="B78" s="767" t="s">
        <v>112</v>
      </c>
      <c r="C78" s="792">
        <v>0</v>
      </c>
      <c r="D78" s="781"/>
      <c r="E78" s="781"/>
      <c r="F78" s="781"/>
      <c r="G78" s="781"/>
      <c r="H78" s="781"/>
      <c r="I78" s="781"/>
      <c r="J78" s="781"/>
      <c r="K78" s="781"/>
      <c r="L78" s="781"/>
      <c r="M78" s="860" t="s">
        <v>151</v>
      </c>
      <c r="N78" s="712"/>
      <c r="O78" s="720"/>
      <c r="P78" s="712"/>
      <c r="Q78" s="712"/>
      <c r="R78" s="720"/>
      <c r="S78" s="712"/>
      <c r="T78" s="712"/>
      <c r="U78" s="712"/>
      <c r="V78" s="712"/>
      <c r="W78" s="720"/>
      <c r="X78" s="712"/>
      <c r="Y78" s="712"/>
      <c r="Z78" s="720"/>
      <c r="AA78" s="712"/>
      <c r="AB78" s="712"/>
      <c r="AC78" s="712"/>
      <c r="AD78" s="712"/>
      <c r="AE78" s="712"/>
      <c r="AF78" s="712"/>
      <c r="AG78" s="712"/>
      <c r="AH78" s="717"/>
      <c r="AI78" s="717"/>
      <c r="AJ78" s="717"/>
      <c r="AK78" s="717"/>
      <c r="AL78" s="717"/>
      <c r="AM78" s="717"/>
      <c r="AN78" s="717"/>
      <c r="AO78" s="717"/>
      <c r="AP78" s="717"/>
      <c r="AQ78" s="717"/>
      <c r="AR78" s="717"/>
      <c r="AS78" s="712"/>
      <c r="AT78" s="712"/>
      <c r="AU78" s="712"/>
      <c r="AV78" s="712"/>
      <c r="AW78" s="714"/>
      <c r="AX78" s="714"/>
      <c r="AY78" s="714"/>
      <c r="AZ78" s="714"/>
      <c r="BA78" s="714"/>
      <c r="BB78" s="714"/>
      <c r="BC78" s="714"/>
      <c r="BD78" s="714"/>
      <c r="BE78" s="714"/>
      <c r="BF78" s="714"/>
      <c r="BG78" s="714"/>
      <c r="BH78" s="714"/>
      <c r="BI78" s="714"/>
      <c r="BJ78" s="712"/>
      <c r="BK78" s="712"/>
      <c r="BL78" s="712"/>
      <c r="BM78" s="712"/>
      <c r="BN78" s="712"/>
      <c r="BO78" s="712"/>
      <c r="BP78" s="712"/>
      <c r="BQ78" s="712"/>
      <c r="BR78" s="712"/>
      <c r="BS78" s="712"/>
      <c r="BT78" s="856" t="s">
        <v>152</v>
      </c>
      <c r="BU78" s="856" t="s">
        <v>152</v>
      </c>
      <c r="BV78" s="856" t="s">
        <v>152</v>
      </c>
      <c r="BW78" s="856" t="s">
        <v>152</v>
      </c>
      <c r="BX78" s="712"/>
      <c r="BY78" s="712"/>
      <c r="BZ78" s="712"/>
      <c r="CA78" s="712"/>
      <c r="CB78" s="774">
        <v>0</v>
      </c>
      <c r="CC78" s="774">
        <v>0</v>
      </c>
      <c r="CD78" s="774" t="s">
        <v>152</v>
      </c>
      <c r="CE78" s="774">
        <v>0</v>
      </c>
      <c r="CF78" s="712"/>
      <c r="CG78" s="714"/>
      <c r="CH78" s="714"/>
      <c r="CI78" s="714"/>
      <c r="CJ78" s="714"/>
      <c r="CK78" s="714"/>
      <c r="CL78" s="714"/>
      <c r="CM78" s="714"/>
      <c r="CN78" s="714"/>
      <c r="CO78" s="714"/>
      <c r="CP78" s="714"/>
      <c r="CQ78" s="714"/>
      <c r="CR78" s="714"/>
      <c r="CS78" s="714"/>
      <c r="CT78" s="714"/>
      <c r="CU78" s="714"/>
      <c r="CV78" s="714"/>
      <c r="CW78" s="714"/>
      <c r="CX78" s="714"/>
      <c r="CY78" s="714"/>
      <c r="CZ78" s="714"/>
      <c r="DA78" s="714"/>
      <c r="DB78" s="714"/>
      <c r="DC78" s="726"/>
      <c r="DD78" s="726"/>
    </row>
    <row r="79" spans="1:108" x14ac:dyDescent="0.25">
      <c r="A79" s="1494" t="s">
        <v>113</v>
      </c>
      <c r="B79" s="760" t="s">
        <v>99</v>
      </c>
      <c r="C79" s="790">
        <v>0</v>
      </c>
      <c r="D79" s="778"/>
      <c r="E79" s="778"/>
      <c r="F79" s="778"/>
      <c r="G79" s="778"/>
      <c r="H79" s="778"/>
      <c r="I79" s="778"/>
      <c r="J79" s="778"/>
      <c r="K79" s="778"/>
      <c r="L79" s="778"/>
      <c r="M79" s="860" t="s">
        <v>151</v>
      </c>
      <c r="N79" s="712"/>
      <c r="O79" s="720"/>
      <c r="P79" s="712"/>
      <c r="Q79" s="712"/>
      <c r="R79" s="720"/>
      <c r="S79" s="712"/>
      <c r="T79" s="712"/>
      <c r="U79" s="712"/>
      <c r="V79" s="712"/>
      <c r="W79" s="720"/>
      <c r="X79" s="712"/>
      <c r="Y79" s="712"/>
      <c r="Z79" s="720"/>
      <c r="AA79" s="712"/>
      <c r="AB79" s="712"/>
      <c r="AC79" s="712"/>
      <c r="AD79" s="712"/>
      <c r="AE79" s="712"/>
      <c r="AF79" s="712"/>
      <c r="AG79" s="712"/>
      <c r="AH79" s="717"/>
      <c r="AI79" s="717"/>
      <c r="AJ79" s="717"/>
      <c r="AK79" s="717"/>
      <c r="AL79" s="717"/>
      <c r="AM79" s="717"/>
      <c r="AN79" s="717"/>
      <c r="AO79" s="717"/>
      <c r="AP79" s="717"/>
      <c r="AQ79" s="717"/>
      <c r="AR79" s="717"/>
      <c r="AS79" s="712"/>
      <c r="AT79" s="712"/>
      <c r="AU79" s="712"/>
      <c r="AV79" s="712"/>
      <c r="AW79" s="714"/>
      <c r="AX79" s="714"/>
      <c r="AY79" s="714"/>
      <c r="AZ79" s="714"/>
      <c r="BA79" s="714"/>
      <c r="BB79" s="714"/>
      <c r="BC79" s="714"/>
      <c r="BD79" s="714"/>
      <c r="BE79" s="714"/>
      <c r="BF79" s="714"/>
      <c r="BG79" s="714"/>
      <c r="BH79" s="714"/>
      <c r="BI79" s="714"/>
      <c r="BJ79" s="712"/>
      <c r="BK79" s="712"/>
      <c r="BL79" s="712"/>
      <c r="BM79" s="712"/>
      <c r="BN79" s="712"/>
      <c r="BO79" s="712"/>
      <c r="BP79" s="712"/>
      <c r="BQ79" s="712"/>
      <c r="BR79" s="712"/>
      <c r="BS79" s="712"/>
      <c r="BT79" s="856" t="s">
        <v>152</v>
      </c>
      <c r="BU79" s="856" t="s">
        <v>152</v>
      </c>
      <c r="BV79" s="856" t="s">
        <v>152</v>
      </c>
      <c r="BW79" s="714"/>
      <c r="BX79" s="712"/>
      <c r="BY79" s="712"/>
      <c r="BZ79" s="712"/>
      <c r="CA79" s="712"/>
      <c r="CB79" s="774">
        <v>0</v>
      </c>
      <c r="CC79" s="774">
        <v>0</v>
      </c>
      <c r="CD79" s="774" t="s">
        <v>152</v>
      </c>
      <c r="CE79" s="712"/>
      <c r="CF79" s="712"/>
      <c r="CG79" s="714"/>
      <c r="CH79" s="714"/>
      <c r="CI79" s="714"/>
      <c r="CJ79" s="714"/>
      <c r="CK79" s="714"/>
      <c r="CL79" s="714"/>
      <c r="CM79" s="714"/>
      <c r="CN79" s="714"/>
      <c r="CO79" s="714"/>
      <c r="CP79" s="714"/>
      <c r="CQ79" s="714"/>
      <c r="CR79" s="714"/>
      <c r="CS79" s="714"/>
      <c r="CT79" s="714"/>
      <c r="CU79" s="714"/>
      <c r="CV79" s="714"/>
      <c r="CW79" s="714"/>
      <c r="CX79" s="714"/>
      <c r="CY79" s="714"/>
      <c r="CZ79" s="714"/>
      <c r="DA79" s="714"/>
      <c r="DB79" s="714"/>
      <c r="DC79" s="726"/>
      <c r="DD79" s="726"/>
    </row>
    <row r="80" spans="1:108" x14ac:dyDescent="0.25">
      <c r="A80" s="1496"/>
      <c r="B80" s="767" t="s">
        <v>100</v>
      </c>
      <c r="C80" s="792">
        <v>0</v>
      </c>
      <c r="D80" s="818"/>
      <c r="E80" s="818"/>
      <c r="F80" s="818"/>
      <c r="G80" s="818"/>
      <c r="H80" s="818"/>
      <c r="I80" s="818"/>
      <c r="J80" s="818"/>
      <c r="K80" s="818"/>
      <c r="L80" s="818"/>
      <c r="M80" s="860" t="s">
        <v>151</v>
      </c>
      <c r="N80" s="712"/>
      <c r="O80" s="720"/>
      <c r="P80" s="712"/>
      <c r="Q80" s="712"/>
      <c r="R80" s="720"/>
      <c r="S80" s="712"/>
      <c r="T80" s="712"/>
      <c r="U80" s="712"/>
      <c r="V80" s="712"/>
      <c r="W80" s="720"/>
      <c r="X80" s="712"/>
      <c r="Y80" s="712"/>
      <c r="Z80" s="720"/>
      <c r="AA80" s="712"/>
      <c r="AB80" s="712"/>
      <c r="AC80" s="712"/>
      <c r="AD80" s="712"/>
      <c r="AE80" s="712"/>
      <c r="AF80" s="712"/>
      <c r="AG80" s="712"/>
      <c r="AH80" s="717"/>
      <c r="AI80" s="717"/>
      <c r="AJ80" s="717"/>
      <c r="AK80" s="717"/>
      <c r="AL80" s="717"/>
      <c r="AM80" s="717"/>
      <c r="AN80" s="717"/>
      <c r="AO80" s="717"/>
      <c r="AP80" s="717"/>
      <c r="AQ80" s="717"/>
      <c r="AR80" s="717"/>
      <c r="AS80" s="712"/>
      <c r="AT80" s="712"/>
      <c r="AU80" s="712"/>
      <c r="AV80" s="712"/>
      <c r="AW80" s="714"/>
      <c r="AX80" s="714"/>
      <c r="AY80" s="714"/>
      <c r="AZ80" s="714"/>
      <c r="BA80" s="714"/>
      <c r="BB80" s="714"/>
      <c r="BC80" s="714"/>
      <c r="BD80" s="714"/>
      <c r="BE80" s="714"/>
      <c r="BF80" s="714"/>
      <c r="BG80" s="714"/>
      <c r="BH80" s="714"/>
      <c r="BI80" s="714"/>
      <c r="BJ80" s="712"/>
      <c r="BK80" s="712"/>
      <c r="BL80" s="712"/>
      <c r="BM80" s="712"/>
      <c r="BN80" s="712"/>
      <c r="BO80" s="712"/>
      <c r="BP80" s="712"/>
      <c r="BQ80" s="712"/>
      <c r="BR80" s="712"/>
      <c r="BS80" s="712"/>
      <c r="BT80" s="856" t="s">
        <v>152</v>
      </c>
      <c r="BU80" s="856" t="s">
        <v>152</v>
      </c>
      <c r="BV80" s="856" t="s">
        <v>152</v>
      </c>
      <c r="BW80" s="714"/>
      <c r="BX80" s="712"/>
      <c r="BY80" s="712"/>
      <c r="BZ80" s="712"/>
      <c r="CA80" s="712"/>
      <c r="CB80" s="774">
        <v>0</v>
      </c>
      <c r="CC80" s="774">
        <v>0</v>
      </c>
      <c r="CD80" s="774" t="s">
        <v>152</v>
      </c>
      <c r="CE80" s="712"/>
      <c r="CF80" s="712"/>
      <c r="CG80" s="714"/>
      <c r="CH80" s="714"/>
      <c r="CI80" s="714"/>
      <c r="CJ80" s="714"/>
      <c r="CK80" s="714"/>
      <c r="CL80" s="714"/>
      <c r="CM80" s="714"/>
      <c r="CN80" s="714"/>
      <c r="CO80" s="714"/>
      <c r="CP80" s="714"/>
      <c r="CQ80" s="714"/>
      <c r="CR80" s="714"/>
      <c r="CS80" s="714"/>
      <c r="CT80" s="714"/>
      <c r="CU80" s="714"/>
      <c r="CV80" s="714"/>
      <c r="CW80" s="714"/>
      <c r="CX80" s="714"/>
      <c r="CY80" s="714"/>
      <c r="CZ80" s="714"/>
      <c r="DA80" s="714"/>
      <c r="DB80" s="714"/>
      <c r="DC80" s="726"/>
      <c r="DD80" s="726"/>
    </row>
    <row r="81" spans="1:108" x14ac:dyDescent="0.25">
      <c r="A81" s="776" t="s">
        <v>114</v>
      </c>
      <c r="B81" s="713"/>
      <c r="C81" s="713"/>
      <c r="D81" s="713"/>
      <c r="E81" s="713"/>
      <c r="F81" s="713"/>
      <c r="G81" s="713"/>
      <c r="H81" s="713"/>
      <c r="I81" s="713"/>
      <c r="J81" s="713"/>
      <c r="K81" s="712"/>
      <c r="L81" s="712"/>
      <c r="M81" s="712"/>
      <c r="N81" s="712"/>
      <c r="O81" s="712"/>
      <c r="P81" s="712"/>
      <c r="Q81" s="712"/>
      <c r="R81" s="712"/>
      <c r="S81" s="712"/>
      <c r="T81" s="712"/>
      <c r="U81" s="712"/>
      <c r="V81" s="712"/>
      <c r="W81" s="712"/>
      <c r="X81" s="712"/>
      <c r="Y81" s="712"/>
      <c r="Z81" s="712"/>
      <c r="AA81" s="712"/>
      <c r="AB81" s="712"/>
      <c r="AC81" s="720"/>
      <c r="AD81" s="712"/>
      <c r="AE81" s="712"/>
      <c r="AF81" s="720"/>
      <c r="AG81" s="712"/>
      <c r="AH81" s="712"/>
      <c r="AI81" s="720"/>
      <c r="AJ81" s="712"/>
      <c r="AK81" s="712"/>
      <c r="AL81" s="720"/>
      <c r="AM81" s="720"/>
      <c r="AN81" s="720"/>
      <c r="AO81" s="712"/>
      <c r="AP81" s="712"/>
      <c r="AQ81" s="712"/>
      <c r="AR81" s="712"/>
      <c r="AS81" s="712"/>
      <c r="AT81" s="712"/>
      <c r="AU81" s="712"/>
      <c r="AV81" s="712"/>
      <c r="AW81" s="712"/>
      <c r="AX81" s="712"/>
      <c r="AY81" s="712"/>
      <c r="AZ81" s="712"/>
      <c r="BA81" s="712"/>
      <c r="BB81" s="712"/>
      <c r="BC81" s="712"/>
      <c r="BD81" s="712"/>
      <c r="BE81" s="712"/>
      <c r="BF81" s="712"/>
      <c r="BG81" s="712"/>
      <c r="BH81" s="712"/>
      <c r="BI81" s="712"/>
      <c r="BJ81" s="712"/>
      <c r="BK81" s="712"/>
      <c r="BL81" s="712"/>
      <c r="BM81" s="712"/>
      <c r="BN81" s="712"/>
      <c r="BO81" s="712"/>
      <c r="BP81" s="712"/>
      <c r="BQ81" s="712"/>
      <c r="BR81" s="712"/>
      <c r="BS81" s="712"/>
      <c r="BT81" s="712"/>
      <c r="BU81" s="712"/>
      <c r="BV81" s="712"/>
      <c r="BW81" s="712"/>
      <c r="BX81" s="712"/>
      <c r="BY81" s="712"/>
      <c r="BZ81" s="712"/>
      <c r="CA81" s="712"/>
      <c r="CB81" s="712"/>
      <c r="CC81" s="712">
        <v>0</v>
      </c>
      <c r="CD81" s="712"/>
      <c r="CE81" s="712"/>
      <c r="CF81" s="712"/>
      <c r="CG81" s="712"/>
      <c r="CH81" s="712"/>
      <c r="CI81" s="712"/>
      <c r="CJ81" s="712"/>
      <c r="CK81" s="712"/>
      <c r="CL81" s="712"/>
      <c r="CM81" s="712"/>
      <c r="CN81" s="712"/>
      <c r="CO81" s="712"/>
      <c r="CP81" s="712"/>
      <c r="CQ81" s="712"/>
      <c r="CR81" s="712"/>
      <c r="CS81" s="712"/>
      <c r="CT81" s="712"/>
      <c r="CU81" s="712"/>
      <c r="CV81" s="712"/>
      <c r="CW81" s="712"/>
      <c r="CX81" s="712"/>
      <c r="CY81" s="712"/>
      <c r="CZ81" s="712"/>
      <c r="DA81" s="712"/>
      <c r="DB81" s="712"/>
      <c r="DC81" s="717"/>
      <c r="DD81" s="717"/>
    </row>
    <row r="82" spans="1:108" ht="64.5" x14ac:dyDescent="0.25">
      <c r="A82" s="759" t="s">
        <v>115</v>
      </c>
      <c r="B82" s="768" t="s">
        <v>116</v>
      </c>
      <c r="C82" s="720"/>
      <c r="D82" s="720"/>
      <c r="E82" s="720"/>
      <c r="F82" s="712"/>
      <c r="G82" s="712"/>
      <c r="H82" s="712"/>
      <c r="I82" s="712"/>
      <c r="J82" s="712"/>
      <c r="K82" s="712"/>
      <c r="L82" s="712"/>
      <c r="M82" s="712"/>
      <c r="N82" s="712"/>
      <c r="O82" s="712"/>
      <c r="P82" s="712"/>
      <c r="Q82" s="712"/>
      <c r="R82" s="712"/>
      <c r="S82" s="712"/>
      <c r="T82" s="712"/>
      <c r="U82" s="712"/>
      <c r="V82" s="712"/>
      <c r="W82" s="712"/>
      <c r="X82" s="720"/>
      <c r="Y82" s="712"/>
      <c r="Z82" s="712"/>
      <c r="AA82" s="720"/>
      <c r="AB82" s="712"/>
      <c r="AC82" s="712"/>
      <c r="AD82" s="720"/>
      <c r="AE82" s="712"/>
      <c r="AF82" s="712"/>
      <c r="AG82" s="720"/>
      <c r="AH82" s="712"/>
      <c r="AI82" s="712"/>
      <c r="AJ82" s="712"/>
      <c r="AK82" s="712"/>
      <c r="AL82" s="712"/>
      <c r="AM82" s="712"/>
      <c r="AN82" s="712"/>
      <c r="AO82" s="712"/>
      <c r="AP82" s="712"/>
      <c r="AQ82" s="712"/>
      <c r="AR82" s="712"/>
      <c r="AS82" s="712"/>
      <c r="AT82" s="712"/>
      <c r="AU82" s="712"/>
      <c r="AV82" s="712"/>
      <c r="AW82" s="714"/>
      <c r="AX82" s="714"/>
      <c r="AY82" s="714"/>
      <c r="AZ82" s="714"/>
      <c r="BA82" s="714"/>
      <c r="BB82" s="714"/>
      <c r="BC82" s="714"/>
      <c r="BD82" s="714"/>
      <c r="BE82" s="714"/>
      <c r="BF82" s="714"/>
      <c r="BG82" s="714"/>
      <c r="BH82" s="714"/>
      <c r="BI82" s="714"/>
      <c r="BJ82" s="712"/>
      <c r="BK82" s="712"/>
      <c r="BL82" s="712"/>
      <c r="BM82" s="712"/>
      <c r="BN82" s="712"/>
      <c r="BO82" s="712"/>
      <c r="BP82" s="712"/>
      <c r="BQ82" s="712"/>
      <c r="BR82" s="712"/>
      <c r="BS82" s="712"/>
      <c r="BT82" s="712"/>
      <c r="BU82" s="712"/>
      <c r="BV82" s="712"/>
      <c r="BW82" s="712"/>
      <c r="BX82" s="712"/>
      <c r="BY82" s="712"/>
      <c r="BZ82" s="712"/>
      <c r="CA82" s="712"/>
      <c r="CB82" s="712">
        <v>0</v>
      </c>
      <c r="CC82" s="712"/>
      <c r="CD82" s="712"/>
      <c r="CE82" s="712"/>
      <c r="CF82" s="712"/>
      <c r="CG82" s="714"/>
      <c r="CH82" s="714"/>
      <c r="CI82" s="714"/>
      <c r="CJ82" s="714"/>
      <c r="CK82" s="714"/>
      <c r="CL82" s="714"/>
      <c r="CM82" s="714"/>
      <c r="CN82" s="714"/>
      <c r="CO82" s="714"/>
      <c r="CP82" s="714"/>
      <c r="CQ82" s="714"/>
      <c r="CR82" s="714"/>
      <c r="CS82" s="714"/>
      <c r="CT82" s="714"/>
      <c r="CU82" s="714"/>
      <c r="CV82" s="714"/>
      <c r="CW82" s="714"/>
      <c r="CX82" s="714"/>
      <c r="CY82" s="714"/>
      <c r="CZ82" s="714"/>
      <c r="DA82" s="726"/>
      <c r="DB82" s="726"/>
      <c r="DC82" s="714"/>
      <c r="DD82" s="714"/>
    </row>
    <row r="83" spans="1:108" x14ac:dyDescent="0.25">
      <c r="A83" s="760" t="s">
        <v>117</v>
      </c>
      <c r="B83" s="816"/>
      <c r="C83" s="858" t="s">
        <v>152</v>
      </c>
      <c r="D83" s="712"/>
      <c r="E83" s="712"/>
      <c r="F83" s="712"/>
      <c r="G83" s="712"/>
      <c r="H83" s="712"/>
      <c r="I83" s="712"/>
      <c r="J83" s="712"/>
      <c r="K83" s="712"/>
      <c r="L83" s="712"/>
      <c r="M83" s="712"/>
      <c r="N83" s="712"/>
      <c r="O83" s="712"/>
      <c r="P83" s="712"/>
      <c r="Q83" s="712"/>
      <c r="R83" s="712"/>
      <c r="S83" s="712"/>
      <c r="T83" s="712"/>
      <c r="U83" s="712"/>
      <c r="V83" s="712"/>
      <c r="W83" s="712"/>
      <c r="X83" s="720"/>
      <c r="Y83" s="712"/>
      <c r="Z83" s="712"/>
      <c r="AA83" s="720"/>
      <c r="AB83" s="712"/>
      <c r="AC83" s="712"/>
      <c r="AD83" s="720"/>
      <c r="AE83" s="712"/>
      <c r="AF83" s="712"/>
      <c r="AG83" s="720"/>
      <c r="AH83" s="712"/>
      <c r="AI83" s="712"/>
      <c r="AJ83" s="712"/>
      <c r="AK83" s="712"/>
      <c r="AL83" s="712"/>
      <c r="AM83" s="712"/>
      <c r="AN83" s="712"/>
      <c r="AO83" s="712"/>
      <c r="AP83" s="712"/>
      <c r="AQ83" s="712"/>
      <c r="AR83" s="712"/>
      <c r="AS83" s="712"/>
      <c r="AT83" s="712"/>
      <c r="AU83" s="712"/>
      <c r="AV83" s="712"/>
      <c r="AW83" s="714"/>
      <c r="AX83" s="714"/>
      <c r="AY83" s="714"/>
      <c r="AZ83" s="714"/>
      <c r="BA83" s="714"/>
      <c r="BB83" s="714"/>
      <c r="BC83" s="714"/>
      <c r="BD83" s="714"/>
      <c r="BE83" s="714"/>
      <c r="BF83" s="714"/>
      <c r="BG83" s="714"/>
      <c r="BH83" s="714"/>
      <c r="BI83" s="714"/>
      <c r="BJ83" s="712"/>
      <c r="BK83" s="712"/>
      <c r="BL83" s="712"/>
      <c r="BM83" s="712"/>
      <c r="BN83" s="712"/>
      <c r="BO83" s="712"/>
      <c r="BP83" s="712"/>
      <c r="BQ83" s="712"/>
      <c r="BR83" s="712"/>
      <c r="BS83" s="712"/>
      <c r="BT83" s="734" t="s">
        <v>152</v>
      </c>
      <c r="BU83" s="714"/>
      <c r="BV83" s="712"/>
      <c r="BW83" s="712"/>
      <c r="BX83" s="712"/>
      <c r="BY83" s="712"/>
      <c r="BZ83" s="712"/>
      <c r="CA83" s="712"/>
      <c r="CB83" s="774">
        <v>0</v>
      </c>
      <c r="CC83" s="712"/>
      <c r="CD83" s="712"/>
      <c r="CE83" s="712"/>
      <c r="CF83" s="712"/>
      <c r="CG83" s="714"/>
      <c r="CH83" s="714"/>
      <c r="CI83" s="714"/>
      <c r="CJ83" s="714"/>
      <c r="CK83" s="714"/>
      <c r="CL83" s="714"/>
      <c r="CM83" s="714"/>
      <c r="CN83" s="714"/>
      <c r="CO83" s="714"/>
      <c r="CP83" s="714"/>
      <c r="CQ83" s="714"/>
      <c r="CR83" s="714"/>
      <c r="CS83" s="714"/>
      <c r="CT83" s="714"/>
      <c r="CU83" s="714"/>
      <c r="CV83" s="714"/>
      <c r="CW83" s="714"/>
      <c r="CX83" s="714"/>
      <c r="CY83" s="714"/>
      <c r="CZ83" s="714"/>
      <c r="DA83" s="726"/>
      <c r="DB83" s="726"/>
      <c r="DC83" s="714"/>
      <c r="DD83" s="714"/>
    </row>
    <row r="84" spans="1:108" x14ac:dyDescent="0.25">
      <c r="A84" s="767" t="s">
        <v>86</v>
      </c>
      <c r="B84" s="777"/>
      <c r="C84" s="858" t="s">
        <v>152</v>
      </c>
      <c r="D84" s="712"/>
      <c r="E84" s="712"/>
      <c r="F84" s="712"/>
      <c r="G84" s="712"/>
      <c r="H84" s="712"/>
      <c r="I84" s="712"/>
      <c r="J84" s="712"/>
      <c r="K84" s="712"/>
      <c r="L84" s="712"/>
      <c r="M84" s="712"/>
      <c r="N84" s="712"/>
      <c r="O84" s="712"/>
      <c r="P84" s="712"/>
      <c r="Q84" s="712"/>
      <c r="R84" s="712"/>
      <c r="S84" s="712"/>
      <c r="T84" s="712"/>
      <c r="U84" s="712"/>
      <c r="V84" s="712"/>
      <c r="W84" s="712"/>
      <c r="X84" s="720"/>
      <c r="Y84" s="712"/>
      <c r="Z84" s="712"/>
      <c r="AA84" s="720"/>
      <c r="AB84" s="712"/>
      <c r="AC84" s="712"/>
      <c r="AD84" s="720"/>
      <c r="AE84" s="712"/>
      <c r="AF84" s="712"/>
      <c r="AG84" s="720"/>
      <c r="AH84" s="712"/>
      <c r="AI84" s="712"/>
      <c r="AJ84" s="712"/>
      <c r="AK84" s="712"/>
      <c r="AL84" s="712"/>
      <c r="AM84" s="712"/>
      <c r="AN84" s="712"/>
      <c r="AO84" s="712"/>
      <c r="AP84" s="712"/>
      <c r="AQ84" s="712"/>
      <c r="AR84" s="712"/>
      <c r="AS84" s="712"/>
      <c r="AT84" s="712"/>
      <c r="AU84" s="712"/>
      <c r="AV84" s="712"/>
      <c r="AW84" s="714"/>
      <c r="AX84" s="714"/>
      <c r="AY84" s="714"/>
      <c r="AZ84" s="714"/>
      <c r="BA84" s="714"/>
      <c r="BB84" s="714"/>
      <c r="BC84" s="714"/>
      <c r="BD84" s="714"/>
      <c r="BE84" s="714"/>
      <c r="BF84" s="714"/>
      <c r="BG84" s="714"/>
      <c r="BH84" s="714"/>
      <c r="BI84" s="714"/>
      <c r="BJ84" s="712"/>
      <c r="BK84" s="712"/>
      <c r="BL84" s="712"/>
      <c r="BM84" s="712"/>
      <c r="BN84" s="712"/>
      <c r="BO84" s="712"/>
      <c r="BP84" s="712"/>
      <c r="BQ84" s="712"/>
      <c r="BR84" s="712"/>
      <c r="BS84" s="712"/>
      <c r="BT84" s="734" t="s">
        <v>152</v>
      </c>
      <c r="BU84" s="714"/>
      <c r="BV84" s="712"/>
      <c r="BW84" s="712"/>
      <c r="BX84" s="712"/>
      <c r="BY84" s="712"/>
      <c r="BZ84" s="712"/>
      <c r="CA84" s="712"/>
      <c r="CB84" s="774">
        <v>0</v>
      </c>
      <c r="CC84" s="712"/>
      <c r="CD84" s="712"/>
      <c r="CE84" s="712"/>
      <c r="CF84" s="712"/>
      <c r="CG84" s="714"/>
      <c r="CH84" s="714"/>
      <c r="CI84" s="714"/>
      <c r="CJ84" s="714"/>
      <c r="CK84" s="714"/>
      <c r="CL84" s="714"/>
      <c r="CM84" s="714"/>
      <c r="CN84" s="714"/>
      <c r="CO84" s="714"/>
      <c r="CP84" s="714"/>
      <c r="CQ84" s="714"/>
      <c r="CR84" s="714"/>
      <c r="CS84" s="714"/>
      <c r="CT84" s="714"/>
      <c r="CU84" s="714"/>
      <c r="CV84" s="714"/>
      <c r="CW84" s="714"/>
      <c r="CX84" s="714"/>
      <c r="CY84" s="714"/>
      <c r="CZ84" s="714"/>
      <c r="DA84" s="726"/>
      <c r="DB84" s="726"/>
      <c r="DC84" s="714"/>
      <c r="DD84" s="714"/>
    </row>
    <row r="85" spans="1:108" ht="15.75" x14ac:dyDescent="0.25">
      <c r="A85" s="744" t="s">
        <v>118</v>
      </c>
      <c r="B85" s="745"/>
      <c r="C85" s="745"/>
      <c r="D85" s="745"/>
      <c r="E85" s="727"/>
      <c r="F85" s="727"/>
      <c r="G85" s="712"/>
      <c r="H85" s="712"/>
      <c r="I85" s="712"/>
      <c r="J85" s="712"/>
      <c r="K85" s="712"/>
      <c r="L85" s="712"/>
      <c r="M85" s="712"/>
      <c r="N85" s="712"/>
      <c r="O85" s="712"/>
      <c r="P85" s="712"/>
      <c r="Q85" s="712"/>
      <c r="R85" s="712"/>
      <c r="S85" s="712"/>
      <c r="T85" s="712"/>
      <c r="U85" s="712"/>
      <c r="V85" s="712"/>
      <c r="W85" s="712"/>
      <c r="X85" s="712"/>
      <c r="Y85" s="712"/>
      <c r="Z85" s="720"/>
      <c r="AA85" s="712"/>
      <c r="AB85" s="712"/>
      <c r="AC85" s="720"/>
      <c r="AD85" s="712"/>
      <c r="AE85" s="712"/>
      <c r="AF85" s="720"/>
      <c r="AG85" s="712"/>
      <c r="AH85" s="712"/>
      <c r="AI85" s="720"/>
      <c r="AJ85" s="712"/>
      <c r="AK85" s="712"/>
      <c r="AL85" s="712"/>
      <c r="AM85" s="712"/>
      <c r="AN85" s="712"/>
      <c r="AO85" s="712"/>
      <c r="AP85" s="712"/>
      <c r="AQ85" s="712"/>
      <c r="AR85" s="717"/>
      <c r="AS85" s="712"/>
      <c r="AT85" s="712"/>
      <c r="AU85" s="712"/>
      <c r="AV85" s="712"/>
      <c r="AW85" s="712"/>
      <c r="AX85" s="712"/>
      <c r="AY85" s="712"/>
      <c r="AZ85" s="712"/>
      <c r="BA85" s="712"/>
      <c r="BB85" s="712"/>
      <c r="BC85" s="712"/>
      <c r="BD85" s="712"/>
      <c r="BE85" s="712"/>
      <c r="BF85" s="712"/>
      <c r="BG85" s="712"/>
      <c r="BH85" s="712"/>
      <c r="BI85" s="712"/>
      <c r="BJ85" s="712"/>
      <c r="BK85" s="712"/>
      <c r="BL85" s="712"/>
      <c r="BM85" s="712"/>
      <c r="BN85" s="712"/>
      <c r="BO85" s="712"/>
      <c r="BP85" s="712"/>
      <c r="BQ85" s="712"/>
      <c r="BR85" s="712"/>
      <c r="BS85" s="712"/>
      <c r="BT85" s="712"/>
      <c r="BU85" s="712"/>
      <c r="BV85" s="712"/>
      <c r="BW85" s="712"/>
      <c r="BX85" s="712"/>
      <c r="BY85" s="712"/>
      <c r="BZ85" s="712"/>
      <c r="CA85" s="712"/>
      <c r="CB85" s="712"/>
      <c r="CC85" s="714"/>
      <c r="CD85" s="712"/>
      <c r="CE85" s="712"/>
      <c r="CF85" s="712"/>
      <c r="CG85" s="712"/>
      <c r="CH85" s="712"/>
      <c r="CI85" s="712"/>
      <c r="CJ85" s="712"/>
      <c r="CK85" s="712"/>
      <c r="CL85" s="712"/>
      <c r="CM85" s="712"/>
      <c r="CN85" s="712"/>
      <c r="CO85" s="712"/>
      <c r="CP85" s="712"/>
      <c r="CQ85" s="712"/>
      <c r="CR85" s="712"/>
      <c r="CS85" s="712"/>
      <c r="CT85" s="712"/>
      <c r="CU85" s="712"/>
      <c r="CV85" s="712"/>
      <c r="CW85" s="712"/>
      <c r="CX85" s="712"/>
      <c r="CY85" s="712"/>
      <c r="CZ85" s="712"/>
      <c r="DA85" s="712"/>
      <c r="DB85" s="712"/>
      <c r="DC85" s="717"/>
      <c r="DD85" s="717"/>
    </row>
    <row r="86" spans="1:108" ht="52.5" x14ac:dyDescent="0.25">
      <c r="A86" s="1488" t="s">
        <v>119</v>
      </c>
      <c r="B86" s="1522"/>
      <c r="C86" s="746" t="s">
        <v>120</v>
      </c>
      <c r="D86" s="746" t="s">
        <v>121</v>
      </c>
      <c r="E86" s="746" t="s">
        <v>122</v>
      </c>
      <c r="F86" s="728"/>
      <c r="G86" s="712"/>
      <c r="H86" s="712"/>
      <c r="I86" s="712"/>
      <c r="J86" s="712"/>
      <c r="K86" s="712"/>
      <c r="L86" s="712"/>
      <c r="M86" s="712"/>
      <c r="N86" s="712"/>
      <c r="O86" s="712"/>
      <c r="P86" s="712"/>
      <c r="Q86" s="712"/>
      <c r="R86" s="712"/>
      <c r="S86" s="712"/>
      <c r="T86" s="712"/>
      <c r="U86" s="712"/>
      <c r="V86" s="712"/>
      <c r="W86" s="712"/>
      <c r="X86" s="712"/>
      <c r="Y86" s="712"/>
      <c r="Z86" s="720"/>
      <c r="AA86" s="712"/>
      <c r="AB86" s="712"/>
      <c r="AC86" s="720"/>
      <c r="AD86" s="712"/>
      <c r="AE86" s="712"/>
      <c r="AF86" s="720"/>
      <c r="AG86" s="712"/>
      <c r="AH86" s="712"/>
      <c r="AI86" s="720"/>
      <c r="AJ86" s="712"/>
      <c r="AK86" s="712"/>
      <c r="AL86" s="712"/>
      <c r="AM86" s="712"/>
      <c r="AN86" s="712"/>
      <c r="AO86" s="712"/>
      <c r="AP86" s="712"/>
      <c r="AQ86" s="712"/>
      <c r="AR86" s="717"/>
      <c r="AS86" s="712"/>
      <c r="AT86" s="712"/>
      <c r="AU86" s="712"/>
      <c r="AV86" s="712"/>
      <c r="AW86" s="714"/>
      <c r="AX86" s="714"/>
      <c r="AY86" s="714"/>
      <c r="AZ86" s="714"/>
      <c r="BA86" s="714"/>
      <c r="BB86" s="714"/>
      <c r="BC86" s="714"/>
      <c r="BD86" s="714"/>
      <c r="BE86" s="714"/>
      <c r="BF86" s="714"/>
      <c r="BG86" s="714"/>
      <c r="BH86" s="714"/>
      <c r="BI86" s="714"/>
      <c r="BJ86" s="712"/>
      <c r="BK86" s="712"/>
      <c r="BL86" s="712"/>
      <c r="BM86" s="712"/>
      <c r="BN86" s="712"/>
      <c r="BO86" s="712"/>
      <c r="BP86" s="712"/>
      <c r="BQ86" s="712"/>
      <c r="BR86" s="712"/>
      <c r="BS86" s="712"/>
      <c r="BT86" s="712"/>
      <c r="BU86" s="712"/>
      <c r="BV86" s="712"/>
      <c r="BW86" s="712"/>
      <c r="BX86" s="712"/>
      <c r="BY86" s="712"/>
      <c r="BZ86" s="712"/>
      <c r="CA86" s="712"/>
      <c r="CB86" s="712"/>
      <c r="CC86" s="712"/>
      <c r="CD86" s="712"/>
      <c r="CE86" s="712"/>
      <c r="CF86" s="712"/>
      <c r="CG86" s="714"/>
      <c r="CH86" s="714"/>
      <c r="CI86" s="714"/>
      <c r="CJ86" s="714"/>
      <c r="CK86" s="714"/>
      <c r="CL86" s="714"/>
      <c r="CM86" s="714"/>
      <c r="CN86" s="714"/>
      <c r="CO86" s="714"/>
      <c r="CP86" s="714"/>
      <c r="CQ86" s="714"/>
      <c r="CR86" s="714"/>
      <c r="CS86" s="714"/>
      <c r="CT86" s="714"/>
      <c r="CU86" s="714"/>
      <c r="CV86" s="714"/>
      <c r="CW86" s="714"/>
      <c r="CX86" s="714"/>
      <c r="CY86" s="714"/>
      <c r="CZ86" s="714"/>
      <c r="DA86" s="714"/>
      <c r="DB86" s="714"/>
      <c r="DC86" s="726"/>
      <c r="DD86" s="726"/>
    </row>
    <row r="87" spans="1:108" x14ac:dyDescent="0.25">
      <c r="A87" s="1523" t="s">
        <v>123</v>
      </c>
      <c r="B87" s="1523"/>
      <c r="C87" s="778"/>
      <c r="D87" s="778"/>
      <c r="E87" s="778"/>
      <c r="F87" s="728"/>
      <c r="G87" s="712"/>
      <c r="H87" s="712"/>
      <c r="I87" s="712"/>
      <c r="J87" s="712"/>
      <c r="K87" s="712"/>
      <c r="L87" s="712"/>
      <c r="M87" s="712"/>
      <c r="N87" s="712"/>
      <c r="O87" s="712"/>
      <c r="P87" s="712"/>
      <c r="Q87" s="712"/>
      <c r="R87" s="712"/>
      <c r="S87" s="712"/>
      <c r="T87" s="712"/>
      <c r="U87" s="712"/>
      <c r="V87" s="712"/>
      <c r="W87" s="712"/>
      <c r="X87" s="712"/>
      <c r="Y87" s="712"/>
      <c r="Z87" s="712"/>
      <c r="AA87" s="712"/>
      <c r="AB87" s="712"/>
      <c r="AC87" s="720"/>
      <c r="AD87" s="712"/>
      <c r="AE87" s="712"/>
      <c r="AF87" s="720"/>
      <c r="AG87" s="712"/>
      <c r="AH87" s="712"/>
      <c r="AI87" s="720"/>
      <c r="AJ87" s="712"/>
      <c r="AK87" s="712"/>
      <c r="AL87" s="720"/>
      <c r="AM87" s="720"/>
      <c r="AN87" s="720"/>
      <c r="AO87" s="712"/>
      <c r="AP87" s="712"/>
      <c r="AQ87" s="712"/>
      <c r="AR87" s="712"/>
      <c r="AS87" s="712"/>
      <c r="AT87" s="712"/>
      <c r="AU87" s="712"/>
      <c r="AV87" s="712"/>
      <c r="AW87" s="714"/>
      <c r="AX87" s="714"/>
      <c r="AY87" s="714"/>
      <c r="AZ87" s="714"/>
      <c r="BA87" s="714"/>
      <c r="BB87" s="714"/>
      <c r="BC87" s="714"/>
      <c r="BD87" s="714"/>
      <c r="BE87" s="714"/>
      <c r="BF87" s="714"/>
      <c r="BG87" s="714"/>
      <c r="BH87" s="714"/>
      <c r="BI87" s="714"/>
      <c r="BJ87" s="712"/>
      <c r="BK87" s="712"/>
      <c r="BL87" s="712"/>
      <c r="BM87" s="712"/>
      <c r="BN87" s="712"/>
      <c r="BO87" s="712"/>
      <c r="BP87" s="712"/>
      <c r="BQ87" s="712"/>
      <c r="BR87" s="712"/>
      <c r="BS87" s="712"/>
      <c r="BT87" s="712"/>
      <c r="BU87" s="712"/>
      <c r="BV87" s="712"/>
      <c r="BW87" s="712"/>
      <c r="BX87" s="712"/>
      <c r="BY87" s="712"/>
      <c r="BZ87" s="712"/>
      <c r="CA87" s="712"/>
      <c r="CB87" s="712"/>
      <c r="CC87" s="712"/>
      <c r="CD87" s="712"/>
      <c r="CE87" s="712"/>
      <c r="CF87" s="712"/>
      <c r="CG87" s="714"/>
      <c r="CH87" s="714"/>
      <c r="CI87" s="714"/>
      <c r="CJ87" s="714"/>
      <c r="CK87" s="714"/>
      <c r="CL87" s="714"/>
      <c r="CM87" s="714"/>
      <c r="CN87" s="714"/>
      <c r="CO87" s="714"/>
      <c r="CP87" s="714"/>
      <c r="CQ87" s="714"/>
      <c r="CR87" s="714"/>
      <c r="CS87" s="714"/>
      <c r="CT87" s="714"/>
      <c r="CU87" s="714"/>
      <c r="CV87" s="714"/>
      <c r="CW87" s="714"/>
      <c r="CX87" s="714"/>
      <c r="CY87" s="714"/>
      <c r="CZ87" s="714"/>
      <c r="DA87" s="714"/>
      <c r="DB87" s="714"/>
      <c r="DC87" s="726"/>
      <c r="DD87" s="726"/>
    </row>
    <row r="88" spans="1:108" x14ac:dyDescent="0.25">
      <c r="A88" s="1520" t="s">
        <v>124</v>
      </c>
      <c r="B88" s="1520"/>
      <c r="C88" s="779"/>
      <c r="D88" s="779"/>
      <c r="E88" s="779"/>
      <c r="F88" s="712"/>
      <c r="G88" s="712"/>
      <c r="H88" s="712"/>
      <c r="I88" s="712"/>
      <c r="J88" s="712"/>
      <c r="K88" s="712"/>
      <c r="L88" s="712"/>
      <c r="M88" s="712"/>
      <c r="N88" s="712"/>
      <c r="O88" s="712"/>
      <c r="P88" s="712"/>
      <c r="Q88" s="712"/>
      <c r="R88" s="712"/>
      <c r="S88" s="712"/>
      <c r="T88" s="712"/>
      <c r="U88" s="712"/>
      <c r="V88" s="712"/>
      <c r="W88" s="712"/>
      <c r="X88" s="712"/>
      <c r="Y88" s="712"/>
      <c r="Z88" s="712"/>
      <c r="AA88" s="712"/>
      <c r="AB88" s="712"/>
      <c r="AC88" s="720"/>
      <c r="AD88" s="712"/>
      <c r="AE88" s="712"/>
      <c r="AF88" s="720"/>
      <c r="AG88" s="712"/>
      <c r="AH88" s="712"/>
      <c r="AI88" s="720"/>
      <c r="AJ88" s="712"/>
      <c r="AK88" s="712"/>
      <c r="AL88" s="720"/>
      <c r="AM88" s="720"/>
      <c r="AN88" s="720"/>
      <c r="AO88" s="712"/>
      <c r="AP88" s="712"/>
      <c r="AQ88" s="712"/>
      <c r="AR88" s="712"/>
      <c r="AS88" s="712"/>
      <c r="AT88" s="712"/>
      <c r="AU88" s="712"/>
      <c r="AV88" s="712"/>
      <c r="AW88" s="714"/>
      <c r="AX88" s="714"/>
      <c r="AY88" s="714"/>
      <c r="AZ88" s="714"/>
      <c r="BA88" s="714"/>
      <c r="BB88" s="714"/>
      <c r="BC88" s="714"/>
      <c r="BD88" s="714"/>
      <c r="BE88" s="714"/>
      <c r="BF88" s="714"/>
      <c r="BG88" s="714"/>
      <c r="BH88" s="714"/>
      <c r="BI88" s="714"/>
      <c r="BJ88" s="712"/>
      <c r="BK88" s="712"/>
      <c r="BL88" s="712"/>
      <c r="BM88" s="712"/>
      <c r="BN88" s="712"/>
      <c r="BO88" s="712"/>
      <c r="BP88" s="712"/>
      <c r="BQ88" s="712"/>
      <c r="BR88" s="712"/>
      <c r="BS88" s="712"/>
      <c r="BT88" s="712"/>
      <c r="BU88" s="712"/>
      <c r="BV88" s="712"/>
      <c r="BW88" s="712"/>
      <c r="BX88" s="712"/>
      <c r="BY88" s="712"/>
      <c r="BZ88" s="712"/>
      <c r="CA88" s="712"/>
      <c r="CB88" s="712"/>
      <c r="CC88" s="712"/>
      <c r="CD88" s="712"/>
      <c r="CE88" s="712"/>
      <c r="CF88" s="712"/>
      <c r="CG88" s="714"/>
      <c r="CH88" s="714"/>
      <c r="CI88" s="714"/>
      <c r="CJ88" s="714"/>
      <c r="CK88" s="714"/>
      <c r="CL88" s="714"/>
      <c r="CM88" s="714"/>
      <c r="CN88" s="714"/>
      <c r="CO88" s="714"/>
      <c r="CP88" s="714"/>
      <c r="CQ88" s="714"/>
      <c r="CR88" s="714"/>
      <c r="CS88" s="714"/>
      <c r="CT88" s="714"/>
      <c r="CU88" s="714"/>
      <c r="CV88" s="714"/>
      <c r="CW88" s="714"/>
      <c r="CX88" s="714"/>
      <c r="CY88" s="714"/>
      <c r="CZ88" s="714"/>
      <c r="DA88" s="714"/>
      <c r="DB88" s="714"/>
      <c r="DC88" s="726"/>
      <c r="DD88" s="726"/>
    </row>
    <row r="89" spans="1:108" x14ac:dyDescent="0.25">
      <c r="A89" s="1520" t="s">
        <v>125</v>
      </c>
      <c r="B89" s="1520"/>
      <c r="C89" s="779"/>
      <c r="D89" s="779"/>
      <c r="E89" s="779"/>
      <c r="F89" s="712"/>
      <c r="G89" s="712"/>
      <c r="H89" s="712"/>
      <c r="I89" s="712"/>
      <c r="J89" s="712"/>
      <c r="K89" s="712"/>
      <c r="L89" s="712"/>
      <c r="M89" s="712"/>
      <c r="N89" s="712"/>
      <c r="O89" s="712"/>
      <c r="P89" s="712"/>
      <c r="Q89" s="712"/>
      <c r="R89" s="712"/>
      <c r="S89" s="712"/>
      <c r="T89" s="712"/>
      <c r="U89" s="712"/>
      <c r="V89" s="712"/>
      <c r="W89" s="712"/>
      <c r="X89" s="712"/>
      <c r="Y89" s="712"/>
      <c r="Z89" s="712"/>
      <c r="AA89" s="712"/>
      <c r="AB89" s="712"/>
      <c r="AC89" s="720"/>
      <c r="AD89" s="712"/>
      <c r="AE89" s="712"/>
      <c r="AF89" s="720"/>
      <c r="AG89" s="712"/>
      <c r="AH89" s="712"/>
      <c r="AI89" s="720"/>
      <c r="AJ89" s="712"/>
      <c r="AK89" s="712"/>
      <c r="AL89" s="720"/>
      <c r="AM89" s="720"/>
      <c r="AN89" s="720"/>
      <c r="AO89" s="712"/>
      <c r="AP89" s="712"/>
      <c r="AQ89" s="712"/>
      <c r="AR89" s="712"/>
      <c r="AS89" s="712"/>
      <c r="AT89" s="712"/>
      <c r="AU89" s="712"/>
      <c r="AV89" s="712"/>
      <c r="AW89" s="714"/>
      <c r="AX89" s="714"/>
      <c r="AY89" s="714"/>
      <c r="AZ89" s="714"/>
      <c r="BA89" s="714"/>
      <c r="BB89" s="714"/>
      <c r="BC89" s="714"/>
      <c r="BD89" s="714"/>
      <c r="BE89" s="714"/>
      <c r="BF89" s="714"/>
      <c r="BG89" s="714"/>
      <c r="BH89" s="714"/>
      <c r="BI89" s="714"/>
      <c r="BJ89" s="712"/>
      <c r="BK89" s="712"/>
      <c r="BL89" s="712"/>
      <c r="BM89" s="712"/>
      <c r="BN89" s="712"/>
      <c r="BO89" s="712"/>
      <c r="BP89" s="712"/>
      <c r="BQ89" s="712"/>
      <c r="BR89" s="712"/>
      <c r="BS89" s="712"/>
      <c r="BT89" s="712"/>
      <c r="BU89" s="712"/>
      <c r="BV89" s="712"/>
      <c r="BW89" s="712"/>
      <c r="BX89" s="712"/>
      <c r="BY89" s="712"/>
      <c r="BZ89" s="712"/>
      <c r="CA89" s="712"/>
      <c r="CB89" s="712"/>
      <c r="CC89" s="712"/>
      <c r="CD89" s="712"/>
      <c r="CE89" s="712"/>
      <c r="CF89" s="712"/>
      <c r="CG89" s="714"/>
      <c r="CH89" s="714"/>
      <c r="CI89" s="714"/>
      <c r="CJ89" s="714"/>
      <c r="CK89" s="714"/>
      <c r="CL89" s="714"/>
      <c r="CM89" s="714"/>
      <c r="CN89" s="714"/>
      <c r="CO89" s="714"/>
      <c r="CP89" s="714"/>
      <c r="CQ89" s="714"/>
      <c r="CR89" s="714"/>
      <c r="CS89" s="714"/>
      <c r="CT89" s="714"/>
      <c r="CU89" s="714"/>
      <c r="CV89" s="714"/>
      <c r="CW89" s="714"/>
      <c r="CX89" s="714"/>
      <c r="CY89" s="714"/>
      <c r="CZ89" s="714"/>
      <c r="DA89" s="714"/>
      <c r="DB89" s="714"/>
      <c r="DC89" s="726"/>
      <c r="DD89" s="726"/>
    </row>
    <row r="90" spans="1:108" x14ac:dyDescent="0.25">
      <c r="A90" s="1520" t="s">
        <v>126</v>
      </c>
      <c r="B90" s="1520"/>
      <c r="C90" s="779"/>
      <c r="D90" s="779"/>
      <c r="E90" s="779"/>
      <c r="F90" s="712"/>
      <c r="G90" s="712"/>
      <c r="H90" s="712"/>
      <c r="I90" s="712"/>
      <c r="J90" s="712"/>
      <c r="K90" s="712"/>
      <c r="L90" s="712"/>
      <c r="M90" s="712"/>
      <c r="N90" s="712"/>
      <c r="O90" s="712"/>
      <c r="P90" s="712"/>
      <c r="Q90" s="712"/>
      <c r="R90" s="712"/>
      <c r="S90" s="712"/>
      <c r="T90" s="712"/>
      <c r="U90" s="712"/>
      <c r="V90" s="712"/>
      <c r="W90" s="712"/>
      <c r="X90" s="712"/>
      <c r="Y90" s="712"/>
      <c r="Z90" s="712"/>
      <c r="AA90" s="712"/>
      <c r="AB90" s="712"/>
      <c r="AC90" s="720"/>
      <c r="AD90" s="712"/>
      <c r="AE90" s="712"/>
      <c r="AF90" s="720"/>
      <c r="AG90" s="712"/>
      <c r="AH90" s="712"/>
      <c r="AI90" s="720"/>
      <c r="AJ90" s="712"/>
      <c r="AK90" s="712"/>
      <c r="AL90" s="720"/>
      <c r="AM90" s="720"/>
      <c r="AN90" s="720"/>
      <c r="AO90" s="712"/>
      <c r="AP90" s="712"/>
      <c r="AQ90" s="712"/>
      <c r="AR90" s="712"/>
      <c r="AS90" s="712"/>
      <c r="AT90" s="712"/>
      <c r="AU90" s="712"/>
      <c r="AV90" s="712"/>
      <c r="AW90" s="714"/>
      <c r="AX90" s="714"/>
      <c r="AY90" s="714"/>
      <c r="AZ90" s="714"/>
      <c r="BA90" s="714"/>
      <c r="BB90" s="714"/>
      <c r="BC90" s="714"/>
      <c r="BD90" s="714"/>
      <c r="BE90" s="714"/>
      <c r="BF90" s="714"/>
      <c r="BG90" s="714"/>
      <c r="BH90" s="714"/>
      <c r="BI90" s="714"/>
      <c r="BJ90" s="712"/>
      <c r="BK90" s="712"/>
      <c r="BL90" s="712"/>
      <c r="BM90" s="712"/>
      <c r="BN90" s="712"/>
      <c r="BO90" s="712"/>
      <c r="BP90" s="712"/>
      <c r="BQ90" s="712"/>
      <c r="BR90" s="712"/>
      <c r="BS90" s="712"/>
      <c r="BT90" s="712"/>
      <c r="BU90" s="712"/>
      <c r="BV90" s="712"/>
      <c r="BW90" s="712"/>
      <c r="BX90" s="712"/>
      <c r="BY90" s="712"/>
      <c r="BZ90" s="712"/>
      <c r="CA90" s="712"/>
      <c r="CB90" s="712"/>
      <c r="CC90" s="712"/>
      <c r="CD90" s="712"/>
      <c r="CE90" s="712"/>
      <c r="CF90" s="712"/>
      <c r="CG90" s="714"/>
      <c r="CH90" s="714"/>
      <c r="CI90" s="714"/>
      <c r="CJ90" s="714"/>
      <c r="CK90" s="714"/>
      <c r="CL90" s="714"/>
      <c r="CM90" s="714"/>
      <c r="CN90" s="714"/>
      <c r="CO90" s="714"/>
      <c r="CP90" s="714"/>
      <c r="CQ90" s="714"/>
      <c r="CR90" s="714"/>
      <c r="CS90" s="714"/>
      <c r="CT90" s="714"/>
      <c r="CU90" s="714"/>
      <c r="CV90" s="714"/>
      <c r="CW90" s="714"/>
      <c r="CX90" s="714"/>
      <c r="CY90" s="714"/>
      <c r="CZ90" s="714"/>
      <c r="DA90" s="714"/>
      <c r="DB90" s="714"/>
      <c r="DC90" s="726"/>
      <c r="DD90" s="726"/>
    </row>
    <row r="91" spans="1:108" x14ac:dyDescent="0.25">
      <c r="A91" s="1520" t="s">
        <v>127</v>
      </c>
      <c r="B91" s="1520"/>
      <c r="C91" s="779"/>
      <c r="D91" s="779"/>
      <c r="E91" s="779"/>
      <c r="F91" s="712"/>
      <c r="G91" s="712"/>
      <c r="H91" s="712"/>
      <c r="I91" s="712"/>
      <c r="J91" s="712"/>
      <c r="K91" s="712"/>
      <c r="L91" s="712"/>
      <c r="M91" s="712"/>
      <c r="N91" s="712"/>
      <c r="O91" s="712"/>
      <c r="P91" s="712"/>
      <c r="Q91" s="712"/>
      <c r="R91" s="712"/>
      <c r="S91" s="712"/>
      <c r="T91" s="712"/>
      <c r="U91" s="712"/>
      <c r="V91" s="712"/>
      <c r="W91" s="712"/>
      <c r="X91" s="712"/>
      <c r="Y91" s="712"/>
      <c r="Z91" s="712"/>
      <c r="AA91" s="712"/>
      <c r="AB91" s="712"/>
      <c r="AC91" s="720"/>
      <c r="AD91" s="712"/>
      <c r="AE91" s="712"/>
      <c r="AF91" s="720"/>
      <c r="AG91" s="712"/>
      <c r="AH91" s="712"/>
      <c r="AI91" s="720"/>
      <c r="AJ91" s="712"/>
      <c r="AK91" s="712"/>
      <c r="AL91" s="720"/>
      <c r="AM91" s="720"/>
      <c r="AN91" s="720"/>
      <c r="AO91" s="712"/>
      <c r="AP91" s="712"/>
      <c r="AQ91" s="712"/>
      <c r="AR91" s="712"/>
      <c r="AS91" s="712"/>
      <c r="AT91" s="712"/>
      <c r="AU91" s="712"/>
      <c r="AV91" s="712"/>
      <c r="AW91" s="714"/>
      <c r="AX91" s="714"/>
      <c r="AY91" s="714"/>
      <c r="AZ91" s="714"/>
      <c r="BA91" s="714"/>
      <c r="BB91" s="714"/>
      <c r="BC91" s="714"/>
      <c r="BD91" s="714"/>
      <c r="BE91" s="714"/>
      <c r="BF91" s="714"/>
      <c r="BG91" s="714"/>
      <c r="BH91" s="714"/>
      <c r="BI91" s="714"/>
      <c r="BJ91" s="712"/>
      <c r="BK91" s="712"/>
      <c r="BL91" s="712"/>
      <c r="BM91" s="712"/>
      <c r="BN91" s="712"/>
      <c r="BO91" s="712"/>
      <c r="BP91" s="712"/>
      <c r="BQ91" s="712"/>
      <c r="BR91" s="712"/>
      <c r="BS91" s="712"/>
      <c r="BT91" s="712"/>
      <c r="BU91" s="712"/>
      <c r="BV91" s="712"/>
      <c r="BW91" s="712"/>
      <c r="BX91" s="712"/>
      <c r="BY91" s="712"/>
      <c r="BZ91" s="712"/>
      <c r="CA91" s="712"/>
      <c r="CB91" s="712"/>
      <c r="CC91" s="712"/>
      <c r="CD91" s="712"/>
      <c r="CE91" s="712"/>
      <c r="CF91" s="712"/>
      <c r="CG91" s="714"/>
      <c r="CH91" s="714"/>
      <c r="CI91" s="714"/>
      <c r="CJ91" s="714"/>
      <c r="CK91" s="714"/>
      <c r="CL91" s="714"/>
      <c r="CM91" s="714"/>
      <c r="CN91" s="714"/>
      <c r="CO91" s="714"/>
      <c r="CP91" s="714"/>
      <c r="CQ91" s="714"/>
      <c r="CR91" s="714"/>
      <c r="CS91" s="714"/>
      <c r="CT91" s="714"/>
      <c r="CU91" s="714"/>
      <c r="CV91" s="714"/>
      <c r="CW91" s="714"/>
      <c r="CX91" s="714"/>
      <c r="CY91" s="714"/>
      <c r="CZ91" s="714"/>
      <c r="DA91" s="714"/>
      <c r="DB91" s="714"/>
      <c r="DC91" s="726"/>
      <c r="DD91" s="726"/>
    </row>
    <row r="92" spans="1:108" x14ac:dyDescent="0.25">
      <c r="A92" s="1520" t="s">
        <v>128</v>
      </c>
      <c r="B92" s="1520"/>
      <c r="C92" s="779"/>
      <c r="D92" s="779"/>
      <c r="E92" s="779"/>
      <c r="F92" s="712"/>
      <c r="G92" s="712"/>
      <c r="H92" s="712"/>
      <c r="I92" s="712"/>
      <c r="J92" s="712"/>
      <c r="K92" s="712"/>
      <c r="L92" s="712"/>
      <c r="M92" s="712"/>
      <c r="N92" s="712"/>
      <c r="O92" s="712"/>
      <c r="P92" s="712"/>
      <c r="Q92" s="712"/>
      <c r="R92" s="712"/>
      <c r="S92" s="712"/>
      <c r="T92" s="712"/>
      <c r="U92" s="712"/>
      <c r="V92" s="712"/>
      <c r="W92" s="712"/>
      <c r="X92" s="712"/>
      <c r="Y92" s="712"/>
      <c r="Z92" s="712"/>
      <c r="AA92" s="712"/>
      <c r="AB92" s="712"/>
      <c r="AC92" s="720"/>
      <c r="AD92" s="712"/>
      <c r="AE92" s="712"/>
      <c r="AF92" s="720"/>
      <c r="AG92" s="712"/>
      <c r="AH92" s="712"/>
      <c r="AI92" s="720"/>
      <c r="AJ92" s="712"/>
      <c r="AK92" s="712"/>
      <c r="AL92" s="720"/>
      <c r="AM92" s="720"/>
      <c r="AN92" s="720"/>
      <c r="AO92" s="712"/>
      <c r="AP92" s="712"/>
      <c r="AQ92" s="712"/>
      <c r="AR92" s="712"/>
      <c r="AS92" s="712"/>
      <c r="AT92" s="712"/>
      <c r="AU92" s="712"/>
      <c r="AV92" s="712"/>
      <c r="AW92" s="714"/>
      <c r="AX92" s="714"/>
      <c r="AY92" s="714"/>
      <c r="AZ92" s="714"/>
      <c r="BA92" s="714"/>
      <c r="BB92" s="714"/>
      <c r="BC92" s="714"/>
      <c r="BD92" s="714"/>
      <c r="BE92" s="714"/>
      <c r="BF92" s="714"/>
      <c r="BG92" s="714"/>
      <c r="BH92" s="714"/>
      <c r="BI92" s="714"/>
      <c r="BJ92" s="712"/>
      <c r="BK92" s="712"/>
      <c r="BL92" s="712"/>
      <c r="BM92" s="712"/>
      <c r="BN92" s="712"/>
      <c r="BO92" s="712"/>
      <c r="BP92" s="712"/>
      <c r="BQ92" s="712"/>
      <c r="BR92" s="712"/>
      <c r="BS92" s="712"/>
      <c r="BT92" s="712"/>
      <c r="BU92" s="712"/>
      <c r="BV92" s="712"/>
      <c r="BW92" s="712"/>
      <c r="BX92" s="712"/>
      <c r="BY92" s="712"/>
      <c r="BZ92" s="712"/>
      <c r="CA92" s="712"/>
      <c r="CB92" s="712"/>
      <c r="CC92" s="712"/>
      <c r="CD92" s="712"/>
      <c r="CE92" s="712"/>
      <c r="CF92" s="712"/>
      <c r="CG92" s="714"/>
      <c r="CH92" s="714"/>
      <c r="CI92" s="714"/>
      <c r="CJ92" s="714"/>
      <c r="CK92" s="714"/>
      <c r="CL92" s="714"/>
      <c r="CM92" s="714"/>
      <c r="CN92" s="714"/>
      <c r="CO92" s="714"/>
      <c r="CP92" s="714"/>
      <c r="CQ92" s="714"/>
      <c r="CR92" s="714"/>
      <c r="CS92" s="714"/>
      <c r="CT92" s="714"/>
      <c r="CU92" s="714"/>
      <c r="CV92" s="714"/>
      <c r="CW92" s="714"/>
      <c r="CX92" s="714"/>
      <c r="CY92" s="714"/>
      <c r="CZ92" s="714"/>
      <c r="DA92" s="714"/>
      <c r="DB92" s="714"/>
      <c r="DC92" s="726"/>
      <c r="DD92" s="726"/>
    </row>
    <row r="93" spans="1:108" x14ac:dyDescent="0.25">
      <c r="A93" s="1520" t="s">
        <v>129</v>
      </c>
      <c r="B93" s="1520"/>
      <c r="C93" s="779"/>
      <c r="D93" s="779"/>
      <c r="E93" s="779"/>
      <c r="F93" s="712"/>
      <c r="G93" s="712"/>
      <c r="H93" s="712"/>
      <c r="I93" s="712"/>
      <c r="J93" s="712"/>
      <c r="K93" s="712"/>
      <c r="L93" s="712"/>
      <c r="M93" s="712"/>
      <c r="N93" s="712"/>
      <c r="O93" s="712"/>
      <c r="P93" s="712"/>
      <c r="Q93" s="712"/>
      <c r="R93" s="712"/>
      <c r="S93" s="712"/>
      <c r="T93" s="712"/>
      <c r="U93" s="712"/>
      <c r="V93" s="712"/>
      <c r="W93" s="712"/>
      <c r="X93" s="712"/>
      <c r="Y93" s="712"/>
      <c r="Z93" s="712"/>
      <c r="AA93" s="712"/>
      <c r="AB93" s="712"/>
      <c r="AC93" s="720"/>
      <c r="AD93" s="712"/>
      <c r="AE93" s="712"/>
      <c r="AF93" s="720"/>
      <c r="AG93" s="712"/>
      <c r="AH93" s="712"/>
      <c r="AI93" s="720"/>
      <c r="AJ93" s="712"/>
      <c r="AK93" s="712"/>
      <c r="AL93" s="720"/>
      <c r="AM93" s="720"/>
      <c r="AN93" s="720"/>
      <c r="AO93" s="712"/>
      <c r="AP93" s="712"/>
      <c r="AQ93" s="712"/>
      <c r="AR93" s="712"/>
      <c r="AS93" s="712"/>
      <c r="AT93" s="712"/>
      <c r="AU93" s="712"/>
      <c r="AV93" s="712"/>
      <c r="AW93" s="714"/>
      <c r="AX93" s="714"/>
      <c r="AY93" s="714"/>
      <c r="AZ93" s="714"/>
      <c r="BA93" s="714"/>
      <c r="BB93" s="714"/>
      <c r="BC93" s="714"/>
      <c r="BD93" s="714"/>
      <c r="BE93" s="714"/>
      <c r="BF93" s="714"/>
      <c r="BG93" s="714"/>
      <c r="BH93" s="714"/>
      <c r="BI93" s="714"/>
      <c r="BJ93" s="712"/>
      <c r="BK93" s="712"/>
      <c r="BL93" s="712"/>
      <c r="BM93" s="712"/>
      <c r="BN93" s="712"/>
      <c r="BO93" s="712"/>
      <c r="BP93" s="712"/>
      <c r="BQ93" s="712"/>
      <c r="BR93" s="712"/>
      <c r="BS93" s="712"/>
      <c r="BT93" s="712"/>
      <c r="BU93" s="712"/>
      <c r="BV93" s="712"/>
      <c r="BW93" s="712"/>
      <c r="BX93" s="712"/>
      <c r="BY93" s="712"/>
      <c r="BZ93" s="712"/>
      <c r="CA93" s="712"/>
      <c r="CB93" s="712"/>
      <c r="CC93" s="712"/>
      <c r="CD93" s="712"/>
      <c r="CE93" s="712"/>
      <c r="CF93" s="712"/>
      <c r="CG93" s="714"/>
      <c r="CH93" s="714"/>
      <c r="CI93" s="714"/>
      <c r="CJ93" s="714"/>
      <c r="CK93" s="714"/>
      <c r="CL93" s="714"/>
      <c r="CM93" s="714"/>
      <c r="CN93" s="714"/>
      <c r="CO93" s="714"/>
      <c r="CP93" s="714"/>
      <c r="CQ93" s="714"/>
      <c r="CR93" s="714"/>
      <c r="CS93" s="714"/>
      <c r="CT93" s="714"/>
      <c r="CU93" s="714"/>
      <c r="CV93" s="714"/>
      <c r="CW93" s="714"/>
      <c r="CX93" s="714"/>
      <c r="CY93" s="714"/>
      <c r="CZ93" s="714"/>
      <c r="DA93" s="714"/>
      <c r="DB93" s="714"/>
      <c r="DC93" s="726"/>
      <c r="DD93" s="726"/>
    </row>
    <row r="94" spans="1:108" x14ac:dyDescent="0.25">
      <c r="A94" s="1520" t="s">
        <v>130</v>
      </c>
      <c r="B94" s="1520"/>
      <c r="C94" s="779"/>
      <c r="D94" s="779"/>
      <c r="E94" s="779"/>
      <c r="F94" s="712"/>
      <c r="G94" s="712"/>
      <c r="H94" s="712"/>
      <c r="I94" s="712"/>
      <c r="J94" s="712"/>
      <c r="K94" s="712"/>
      <c r="L94" s="712"/>
      <c r="M94" s="712"/>
      <c r="N94" s="712"/>
      <c r="O94" s="712"/>
      <c r="P94" s="712"/>
      <c r="Q94" s="712"/>
      <c r="R94" s="712"/>
      <c r="S94" s="712"/>
      <c r="T94" s="712"/>
      <c r="U94" s="712"/>
      <c r="V94" s="712"/>
      <c r="W94" s="712"/>
      <c r="X94" s="712"/>
      <c r="Y94" s="712"/>
      <c r="Z94" s="712"/>
      <c r="AA94" s="712"/>
      <c r="AB94" s="712"/>
      <c r="AC94" s="720"/>
      <c r="AD94" s="712"/>
      <c r="AE94" s="712"/>
      <c r="AF94" s="720"/>
      <c r="AG94" s="712"/>
      <c r="AH94" s="712"/>
      <c r="AI94" s="720"/>
      <c r="AJ94" s="712"/>
      <c r="AK94" s="712"/>
      <c r="AL94" s="720"/>
      <c r="AM94" s="720"/>
      <c r="AN94" s="720"/>
      <c r="AO94" s="712"/>
      <c r="AP94" s="712"/>
      <c r="AQ94" s="720"/>
      <c r="AR94" s="712"/>
      <c r="AS94" s="712"/>
      <c r="AT94" s="712"/>
      <c r="AU94" s="712"/>
      <c r="AV94" s="712"/>
      <c r="AW94" s="714"/>
      <c r="AX94" s="714"/>
      <c r="AY94" s="714"/>
      <c r="AZ94" s="714"/>
      <c r="BA94" s="714"/>
      <c r="BB94" s="714"/>
      <c r="BC94" s="714"/>
      <c r="BD94" s="714"/>
      <c r="BE94" s="714"/>
      <c r="BF94" s="714"/>
      <c r="BG94" s="714"/>
      <c r="BH94" s="714"/>
      <c r="BI94" s="714"/>
      <c r="BJ94" s="712"/>
      <c r="BK94" s="712"/>
      <c r="BL94" s="712"/>
      <c r="BM94" s="712"/>
      <c r="BN94" s="712"/>
      <c r="BO94" s="712"/>
      <c r="BP94" s="712"/>
      <c r="BQ94" s="712"/>
      <c r="BR94" s="712"/>
      <c r="BS94" s="712"/>
      <c r="BT94" s="712"/>
      <c r="BU94" s="712"/>
      <c r="BV94" s="712"/>
      <c r="BW94" s="712"/>
      <c r="BX94" s="712"/>
      <c r="BY94" s="712"/>
      <c r="BZ94" s="712"/>
      <c r="CA94" s="712"/>
      <c r="CB94" s="712"/>
      <c r="CC94" s="712"/>
      <c r="CD94" s="712"/>
      <c r="CE94" s="712"/>
      <c r="CF94" s="712"/>
      <c r="CG94" s="714"/>
      <c r="CH94" s="714"/>
      <c r="CI94" s="714"/>
      <c r="CJ94" s="714"/>
      <c r="CK94" s="714"/>
      <c r="CL94" s="714"/>
      <c r="CM94" s="714"/>
      <c r="CN94" s="714"/>
      <c r="CO94" s="714"/>
      <c r="CP94" s="714"/>
      <c r="CQ94" s="714"/>
      <c r="CR94" s="714"/>
      <c r="CS94" s="714"/>
      <c r="CT94" s="714"/>
      <c r="CU94" s="714"/>
      <c r="CV94" s="714"/>
      <c r="CW94" s="714"/>
      <c r="CX94" s="714"/>
      <c r="CY94" s="714"/>
      <c r="CZ94" s="714"/>
      <c r="DA94" s="714"/>
      <c r="DB94" s="714"/>
      <c r="DC94" s="726"/>
      <c r="DD94" s="726"/>
    </row>
    <row r="95" spans="1:108" x14ac:dyDescent="0.25">
      <c r="A95" s="1520" t="s">
        <v>131</v>
      </c>
      <c r="B95" s="1520"/>
      <c r="C95" s="779"/>
      <c r="D95" s="779"/>
      <c r="E95" s="779"/>
      <c r="F95" s="712"/>
      <c r="G95" s="712"/>
      <c r="H95" s="712"/>
      <c r="I95" s="712"/>
      <c r="J95" s="712"/>
      <c r="K95" s="712"/>
      <c r="L95" s="712"/>
      <c r="M95" s="712"/>
      <c r="N95" s="712"/>
      <c r="O95" s="712"/>
      <c r="P95" s="712"/>
      <c r="Q95" s="712"/>
      <c r="R95" s="712"/>
      <c r="S95" s="712"/>
      <c r="T95" s="712"/>
      <c r="U95" s="712"/>
      <c r="V95" s="712"/>
      <c r="W95" s="712"/>
      <c r="X95" s="712"/>
      <c r="Y95" s="712"/>
      <c r="Z95" s="712"/>
      <c r="AA95" s="712"/>
      <c r="AB95" s="712"/>
      <c r="AC95" s="720"/>
      <c r="AD95" s="712"/>
      <c r="AE95" s="712"/>
      <c r="AF95" s="720"/>
      <c r="AG95" s="712"/>
      <c r="AH95" s="712"/>
      <c r="AI95" s="720"/>
      <c r="AJ95" s="712"/>
      <c r="AK95" s="712"/>
      <c r="AL95" s="720"/>
      <c r="AM95" s="720"/>
      <c r="AN95" s="720"/>
      <c r="AO95" s="712"/>
      <c r="AP95" s="712"/>
      <c r="AQ95" s="720"/>
      <c r="AR95" s="712"/>
      <c r="AS95" s="712"/>
      <c r="AT95" s="712"/>
      <c r="AU95" s="712"/>
      <c r="AV95" s="712"/>
      <c r="AW95" s="714"/>
      <c r="AX95" s="714"/>
      <c r="AY95" s="714"/>
      <c r="AZ95" s="714"/>
      <c r="BA95" s="714"/>
      <c r="BB95" s="714"/>
      <c r="BC95" s="714"/>
      <c r="BD95" s="714"/>
      <c r="BE95" s="714"/>
      <c r="BF95" s="714"/>
      <c r="BG95" s="714"/>
      <c r="BH95" s="714"/>
      <c r="BI95" s="714"/>
      <c r="BJ95" s="712"/>
      <c r="BK95" s="712"/>
      <c r="BL95" s="712"/>
      <c r="BM95" s="712"/>
      <c r="BN95" s="712"/>
      <c r="BO95" s="712"/>
      <c r="BP95" s="712"/>
      <c r="BQ95" s="712"/>
      <c r="BR95" s="712"/>
      <c r="BS95" s="712"/>
      <c r="BT95" s="712"/>
      <c r="BU95" s="712"/>
      <c r="BV95" s="712"/>
      <c r="BW95" s="712"/>
      <c r="BX95" s="712"/>
      <c r="BY95" s="712"/>
      <c r="BZ95" s="712"/>
      <c r="CA95" s="712"/>
      <c r="CB95" s="712"/>
      <c r="CC95" s="712"/>
      <c r="CD95" s="712"/>
      <c r="CE95" s="712"/>
      <c r="CF95" s="712"/>
      <c r="CG95" s="714"/>
      <c r="CH95" s="714"/>
      <c r="CI95" s="714"/>
      <c r="CJ95" s="714"/>
      <c r="CK95" s="714"/>
      <c r="CL95" s="714"/>
      <c r="CM95" s="714"/>
      <c r="CN95" s="714"/>
      <c r="CO95" s="714"/>
      <c r="CP95" s="714"/>
      <c r="CQ95" s="714"/>
      <c r="CR95" s="714"/>
      <c r="CS95" s="714"/>
      <c r="CT95" s="714"/>
      <c r="CU95" s="714"/>
      <c r="CV95" s="714"/>
      <c r="CW95" s="714"/>
      <c r="CX95" s="714"/>
      <c r="CY95" s="714"/>
      <c r="CZ95" s="714"/>
      <c r="DA95" s="714"/>
      <c r="DB95" s="714"/>
      <c r="DC95" s="726"/>
      <c r="DD95" s="726"/>
    </row>
    <row r="96" spans="1:108" x14ac:dyDescent="0.25">
      <c r="A96" s="1520" t="s">
        <v>132</v>
      </c>
      <c r="B96" s="1520"/>
      <c r="C96" s="779"/>
      <c r="D96" s="779"/>
      <c r="E96" s="779"/>
      <c r="F96" s="712"/>
      <c r="G96" s="712"/>
      <c r="H96" s="712"/>
      <c r="I96" s="712"/>
      <c r="J96" s="712"/>
      <c r="K96" s="712"/>
      <c r="L96" s="712"/>
      <c r="M96" s="712"/>
      <c r="N96" s="712"/>
      <c r="O96" s="712"/>
      <c r="P96" s="712"/>
      <c r="Q96" s="712"/>
      <c r="R96" s="712"/>
      <c r="S96" s="712"/>
      <c r="T96" s="712"/>
      <c r="U96" s="712"/>
      <c r="V96" s="712"/>
      <c r="W96" s="712"/>
      <c r="X96" s="712"/>
      <c r="Y96" s="712"/>
      <c r="Z96" s="712"/>
      <c r="AA96" s="712"/>
      <c r="AB96" s="712"/>
      <c r="AC96" s="720"/>
      <c r="AD96" s="712"/>
      <c r="AE96" s="712"/>
      <c r="AF96" s="720"/>
      <c r="AG96" s="712"/>
      <c r="AH96" s="712"/>
      <c r="AI96" s="720"/>
      <c r="AJ96" s="712"/>
      <c r="AK96" s="712"/>
      <c r="AL96" s="720"/>
      <c r="AM96" s="720"/>
      <c r="AN96" s="720"/>
      <c r="AO96" s="712"/>
      <c r="AP96" s="712"/>
      <c r="AQ96" s="720"/>
      <c r="AR96" s="712"/>
      <c r="AS96" s="712"/>
      <c r="AT96" s="712"/>
      <c r="AU96" s="712"/>
      <c r="AV96" s="712"/>
      <c r="AW96" s="714"/>
      <c r="AX96" s="714"/>
      <c r="AY96" s="714"/>
      <c r="AZ96" s="714"/>
      <c r="BA96" s="714"/>
      <c r="BB96" s="714"/>
      <c r="BC96" s="714"/>
      <c r="BD96" s="714"/>
      <c r="BE96" s="714"/>
      <c r="BF96" s="714"/>
      <c r="BG96" s="714"/>
      <c r="BH96" s="714"/>
      <c r="BI96" s="714"/>
      <c r="BJ96" s="712"/>
      <c r="BK96" s="712"/>
      <c r="BL96" s="712"/>
      <c r="BM96" s="712"/>
      <c r="BN96" s="712"/>
      <c r="BO96" s="712"/>
      <c r="BP96" s="712"/>
      <c r="BQ96" s="712"/>
      <c r="BR96" s="712"/>
      <c r="BS96" s="712"/>
      <c r="BT96" s="712"/>
      <c r="BU96" s="712"/>
      <c r="BV96" s="712"/>
      <c r="BW96" s="712"/>
      <c r="BX96" s="712"/>
      <c r="BY96" s="712"/>
      <c r="BZ96" s="712"/>
      <c r="CA96" s="712"/>
      <c r="CB96" s="712"/>
      <c r="CC96" s="712"/>
      <c r="CD96" s="712"/>
      <c r="CE96" s="712"/>
      <c r="CF96" s="712"/>
      <c r="CG96" s="714"/>
      <c r="CH96" s="714"/>
      <c r="CI96" s="714"/>
      <c r="CJ96" s="714"/>
      <c r="CK96" s="714"/>
      <c r="CL96" s="714"/>
      <c r="CM96" s="714"/>
      <c r="CN96" s="714"/>
      <c r="CO96" s="714"/>
      <c r="CP96" s="714"/>
      <c r="CQ96" s="714"/>
      <c r="CR96" s="714"/>
      <c r="CS96" s="714"/>
      <c r="CT96" s="714"/>
      <c r="CU96" s="714"/>
      <c r="CV96" s="714"/>
      <c r="CW96" s="714"/>
      <c r="CX96" s="714"/>
      <c r="CY96" s="714"/>
      <c r="CZ96" s="714"/>
      <c r="DA96" s="714"/>
      <c r="DB96" s="714"/>
      <c r="DC96" s="726"/>
      <c r="DD96" s="726"/>
    </row>
    <row r="97" spans="1:108" x14ac:dyDescent="0.25">
      <c r="A97" s="1520" t="s">
        <v>86</v>
      </c>
      <c r="B97" s="1520"/>
      <c r="C97" s="779"/>
      <c r="D97" s="779"/>
      <c r="E97" s="779"/>
      <c r="F97" s="712"/>
      <c r="G97" s="712"/>
      <c r="H97" s="712"/>
      <c r="I97" s="712"/>
      <c r="J97" s="712"/>
      <c r="K97" s="712"/>
      <c r="L97" s="712"/>
      <c r="M97" s="712"/>
      <c r="N97" s="712"/>
      <c r="O97" s="712"/>
      <c r="P97" s="712"/>
      <c r="Q97" s="712"/>
      <c r="R97" s="712"/>
      <c r="S97" s="712"/>
      <c r="T97" s="712"/>
      <c r="U97" s="712"/>
      <c r="V97" s="712"/>
      <c r="W97" s="712"/>
      <c r="X97" s="712"/>
      <c r="Y97" s="712"/>
      <c r="Z97" s="712"/>
      <c r="AA97" s="712"/>
      <c r="AB97" s="712"/>
      <c r="AC97" s="720"/>
      <c r="AD97" s="712"/>
      <c r="AE97" s="712"/>
      <c r="AF97" s="720"/>
      <c r="AG97" s="712"/>
      <c r="AH97" s="712"/>
      <c r="AI97" s="720"/>
      <c r="AJ97" s="712"/>
      <c r="AK97" s="712"/>
      <c r="AL97" s="720"/>
      <c r="AM97" s="720"/>
      <c r="AN97" s="720"/>
      <c r="AO97" s="712"/>
      <c r="AP97" s="712"/>
      <c r="AQ97" s="720"/>
      <c r="AR97" s="712"/>
      <c r="AS97" s="712"/>
      <c r="AT97" s="712"/>
      <c r="AU97" s="712"/>
      <c r="AV97" s="712"/>
      <c r="AW97" s="714"/>
      <c r="AX97" s="714"/>
      <c r="AY97" s="714"/>
      <c r="AZ97" s="714"/>
      <c r="BA97" s="714"/>
      <c r="BB97" s="714"/>
      <c r="BC97" s="714"/>
      <c r="BD97" s="714"/>
      <c r="BE97" s="714"/>
      <c r="BF97" s="714"/>
      <c r="BG97" s="714"/>
      <c r="BH97" s="714"/>
      <c r="BI97" s="714"/>
      <c r="BJ97" s="712"/>
      <c r="BK97" s="712"/>
      <c r="BL97" s="712"/>
      <c r="BM97" s="712"/>
      <c r="BN97" s="712"/>
      <c r="BO97" s="712"/>
      <c r="BP97" s="712"/>
      <c r="BQ97" s="712"/>
      <c r="BR97" s="712"/>
      <c r="BS97" s="712"/>
      <c r="BT97" s="712"/>
      <c r="BU97" s="712"/>
      <c r="BV97" s="712"/>
      <c r="BW97" s="712"/>
      <c r="BX97" s="712"/>
      <c r="BY97" s="712"/>
      <c r="BZ97" s="712"/>
      <c r="CA97" s="712"/>
      <c r="CB97" s="712"/>
      <c r="CC97" s="712"/>
      <c r="CD97" s="712"/>
      <c r="CE97" s="712"/>
      <c r="CF97" s="712"/>
      <c r="CG97" s="714"/>
      <c r="CH97" s="714"/>
      <c r="CI97" s="714"/>
      <c r="CJ97" s="714"/>
      <c r="CK97" s="714"/>
      <c r="CL97" s="714"/>
      <c r="CM97" s="714"/>
      <c r="CN97" s="714"/>
      <c r="CO97" s="714"/>
      <c r="CP97" s="714"/>
      <c r="CQ97" s="714"/>
      <c r="CR97" s="714"/>
      <c r="CS97" s="714"/>
      <c r="CT97" s="714"/>
      <c r="CU97" s="714"/>
      <c r="CV97" s="714"/>
      <c r="CW97" s="714"/>
      <c r="CX97" s="714"/>
      <c r="CY97" s="714"/>
      <c r="CZ97" s="714"/>
      <c r="DA97" s="714"/>
      <c r="DB97" s="714"/>
      <c r="DC97" s="726"/>
      <c r="DD97" s="726"/>
    </row>
    <row r="98" spans="1:108" x14ac:dyDescent="0.25">
      <c r="A98" s="1520" t="s">
        <v>117</v>
      </c>
      <c r="B98" s="1520"/>
      <c r="C98" s="779"/>
      <c r="D98" s="779"/>
      <c r="E98" s="779"/>
      <c r="F98" s="712"/>
      <c r="G98" s="712"/>
      <c r="H98" s="712"/>
      <c r="I98" s="712"/>
      <c r="J98" s="712"/>
      <c r="K98" s="712"/>
      <c r="L98" s="712"/>
      <c r="M98" s="712"/>
      <c r="N98" s="712"/>
      <c r="O98" s="712"/>
      <c r="P98" s="712"/>
      <c r="Q98" s="712"/>
      <c r="R98" s="712"/>
      <c r="S98" s="712"/>
      <c r="T98" s="712"/>
      <c r="U98" s="712"/>
      <c r="V98" s="712"/>
      <c r="W98" s="712"/>
      <c r="X98" s="712"/>
      <c r="Y98" s="712"/>
      <c r="Z98" s="712"/>
      <c r="AA98" s="712"/>
      <c r="AB98" s="712"/>
      <c r="AC98" s="720"/>
      <c r="AD98" s="712"/>
      <c r="AE98" s="712"/>
      <c r="AF98" s="720"/>
      <c r="AG98" s="712"/>
      <c r="AH98" s="712"/>
      <c r="AI98" s="720"/>
      <c r="AJ98" s="712"/>
      <c r="AK98" s="712"/>
      <c r="AL98" s="720"/>
      <c r="AM98" s="720"/>
      <c r="AN98" s="720"/>
      <c r="AO98" s="712"/>
      <c r="AP98" s="712"/>
      <c r="AQ98" s="720"/>
      <c r="AR98" s="712"/>
      <c r="AS98" s="712"/>
      <c r="AT98" s="712"/>
      <c r="AU98" s="712"/>
      <c r="AV98" s="712"/>
      <c r="AW98" s="714"/>
      <c r="AX98" s="714"/>
      <c r="AY98" s="714"/>
      <c r="AZ98" s="714"/>
      <c r="BA98" s="714"/>
      <c r="BB98" s="714"/>
      <c r="BC98" s="714"/>
      <c r="BD98" s="714"/>
      <c r="BE98" s="714"/>
      <c r="BF98" s="714"/>
      <c r="BG98" s="714"/>
      <c r="BH98" s="714"/>
      <c r="BI98" s="714"/>
      <c r="BJ98" s="712"/>
      <c r="BK98" s="712"/>
      <c r="BL98" s="712"/>
      <c r="BM98" s="712"/>
      <c r="BN98" s="712"/>
      <c r="BO98" s="712"/>
      <c r="BP98" s="712"/>
      <c r="BQ98" s="712"/>
      <c r="BR98" s="712"/>
      <c r="BS98" s="712"/>
      <c r="BT98" s="712"/>
      <c r="BU98" s="712"/>
      <c r="BV98" s="712"/>
      <c r="BW98" s="712"/>
      <c r="BX98" s="712"/>
      <c r="BY98" s="712"/>
      <c r="BZ98" s="712"/>
      <c r="CA98" s="712"/>
      <c r="CB98" s="712"/>
      <c r="CC98" s="712"/>
      <c r="CD98" s="712"/>
      <c r="CE98" s="712"/>
      <c r="CF98" s="712"/>
      <c r="CG98" s="714"/>
      <c r="CH98" s="714"/>
      <c r="CI98" s="714"/>
      <c r="CJ98" s="714"/>
      <c r="CK98" s="714"/>
      <c r="CL98" s="714"/>
      <c r="CM98" s="714"/>
      <c r="CN98" s="714"/>
      <c r="CO98" s="714"/>
      <c r="CP98" s="714"/>
      <c r="CQ98" s="714"/>
      <c r="CR98" s="714"/>
      <c r="CS98" s="714"/>
      <c r="CT98" s="714"/>
      <c r="CU98" s="714"/>
      <c r="CV98" s="714"/>
      <c r="CW98" s="714"/>
      <c r="CX98" s="714"/>
      <c r="CY98" s="714"/>
      <c r="CZ98" s="714"/>
      <c r="DA98" s="714"/>
      <c r="DB98" s="714"/>
      <c r="DC98" s="726"/>
      <c r="DD98" s="726"/>
    </row>
    <row r="99" spans="1:108" x14ac:dyDescent="0.25">
      <c r="A99" s="1502" t="s">
        <v>133</v>
      </c>
      <c r="B99" s="1502"/>
      <c r="C99" s="781"/>
      <c r="D99" s="781"/>
      <c r="E99" s="781"/>
      <c r="F99" s="712"/>
      <c r="G99" s="712"/>
      <c r="H99" s="712"/>
      <c r="I99" s="712"/>
      <c r="J99" s="712"/>
      <c r="K99" s="712"/>
      <c r="L99" s="712"/>
      <c r="M99" s="712"/>
      <c r="N99" s="712"/>
      <c r="O99" s="712"/>
      <c r="P99" s="712"/>
      <c r="Q99" s="712"/>
      <c r="R99" s="712"/>
      <c r="S99" s="712"/>
      <c r="T99" s="712"/>
      <c r="U99" s="712"/>
      <c r="V99" s="712"/>
      <c r="W99" s="712"/>
      <c r="X99" s="712"/>
      <c r="Y99" s="712"/>
      <c r="Z99" s="712"/>
      <c r="AA99" s="712"/>
      <c r="AB99" s="712"/>
      <c r="AC99" s="720"/>
      <c r="AD99" s="720"/>
      <c r="AE99" s="712"/>
      <c r="AF99" s="712"/>
      <c r="AG99" s="720"/>
      <c r="AH99" s="712"/>
      <c r="AI99" s="712"/>
      <c r="AJ99" s="720"/>
      <c r="AK99" s="712"/>
      <c r="AL99" s="712"/>
      <c r="AM99" s="712"/>
      <c r="AN99" s="712"/>
      <c r="AO99" s="720"/>
      <c r="AP99" s="712"/>
      <c r="AQ99" s="712"/>
      <c r="AR99" s="712"/>
      <c r="AS99" s="712"/>
      <c r="AT99" s="712"/>
      <c r="AU99" s="712"/>
      <c r="AV99" s="712"/>
      <c r="AW99" s="714"/>
      <c r="AX99" s="714"/>
      <c r="AY99" s="714"/>
      <c r="AZ99" s="714"/>
      <c r="BA99" s="714"/>
      <c r="BB99" s="714"/>
      <c r="BC99" s="714"/>
      <c r="BD99" s="714"/>
      <c r="BE99" s="714"/>
      <c r="BF99" s="714"/>
      <c r="BG99" s="714"/>
      <c r="BH99" s="714"/>
      <c r="BI99" s="714"/>
      <c r="BJ99" s="712"/>
      <c r="BK99" s="712"/>
      <c r="BL99" s="712"/>
      <c r="BM99" s="712"/>
      <c r="BN99" s="712"/>
      <c r="BO99" s="712"/>
      <c r="BP99" s="712"/>
      <c r="BQ99" s="712"/>
      <c r="BR99" s="712"/>
      <c r="BS99" s="712"/>
      <c r="BT99" s="712"/>
      <c r="BU99" s="712"/>
      <c r="BV99" s="712"/>
      <c r="BW99" s="712"/>
      <c r="BX99" s="712"/>
      <c r="BY99" s="712"/>
      <c r="BZ99" s="712"/>
      <c r="CA99" s="712"/>
      <c r="CB99" s="712"/>
      <c r="CC99" s="712"/>
      <c r="CD99" s="712"/>
      <c r="CE99" s="712"/>
      <c r="CF99" s="712"/>
      <c r="CG99" s="714"/>
      <c r="CH99" s="714"/>
      <c r="CI99" s="714"/>
      <c r="CJ99" s="714"/>
      <c r="CK99" s="714"/>
      <c r="CL99" s="714"/>
      <c r="CM99" s="714"/>
      <c r="CN99" s="714"/>
      <c r="CO99" s="714"/>
      <c r="CP99" s="714"/>
      <c r="CQ99" s="714"/>
      <c r="CR99" s="714"/>
      <c r="CS99" s="714"/>
      <c r="CT99" s="714"/>
      <c r="CU99" s="714"/>
      <c r="CV99" s="714"/>
      <c r="CW99" s="714"/>
      <c r="CX99" s="714"/>
      <c r="CY99" s="714"/>
      <c r="CZ99" s="714"/>
      <c r="DA99" s="714"/>
      <c r="DB99" s="714"/>
      <c r="DC99" s="714"/>
      <c r="DD99" s="714"/>
    </row>
    <row r="100" spans="1:108" x14ac:dyDescent="0.25">
      <c r="A100" s="771" t="s">
        <v>134</v>
      </c>
      <c r="B100" s="712"/>
      <c r="C100" s="712"/>
      <c r="D100" s="712"/>
      <c r="E100" s="712"/>
      <c r="F100" s="712"/>
      <c r="G100" s="712"/>
      <c r="H100" s="712"/>
      <c r="I100" s="712"/>
      <c r="J100" s="712"/>
      <c r="K100" s="712"/>
      <c r="L100" s="712"/>
      <c r="M100" s="852"/>
      <c r="N100" s="712"/>
      <c r="O100" s="712"/>
      <c r="P100" s="712"/>
      <c r="Q100" s="712"/>
      <c r="R100" s="712"/>
      <c r="S100" s="712"/>
      <c r="T100" s="712"/>
      <c r="U100" s="712"/>
      <c r="V100" s="712"/>
      <c r="W100" s="740"/>
      <c r="X100" s="712"/>
      <c r="Y100" s="712"/>
      <c r="Z100" s="712"/>
      <c r="AA100" s="712"/>
      <c r="AB100" s="712"/>
      <c r="AC100" s="720"/>
      <c r="AD100" s="720"/>
      <c r="AE100" s="712"/>
      <c r="AF100" s="712"/>
      <c r="AG100" s="720"/>
      <c r="AH100" s="712"/>
      <c r="AI100" s="712"/>
      <c r="AJ100" s="720"/>
      <c r="AK100" s="712"/>
      <c r="AL100" s="712"/>
      <c r="AM100" s="712"/>
      <c r="AN100" s="712"/>
      <c r="AO100" s="720"/>
      <c r="AP100" s="712"/>
      <c r="AQ100" s="712"/>
      <c r="AR100" s="712"/>
      <c r="AS100" s="712"/>
      <c r="AT100" s="712"/>
      <c r="AU100" s="712"/>
      <c r="AV100" s="712"/>
      <c r="AW100" s="712"/>
      <c r="AX100" s="712"/>
      <c r="AY100" s="712"/>
      <c r="AZ100" s="712"/>
      <c r="BA100" s="712"/>
      <c r="BB100" s="712"/>
      <c r="BC100" s="712"/>
      <c r="BD100" s="712"/>
      <c r="BE100" s="712"/>
      <c r="BF100" s="712"/>
      <c r="BG100" s="712"/>
      <c r="BH100" s="712"/>
      <c r="BI100" s="712"/>
      <c r="BJ100" s="712"/>
      <c r="BK100" s="712"/>
      <c r="BL100" s="712"/>
      <c r="BM100" s="712"/>
      <c r="BN100" s="712"/>
      <c r="BO100" s="712"/>
      <c r="BP100" s="712"/>
      <c r="BQ100" s="712"/>
      <c r="BR100" s="712"/>
      <c r="BS100" s="712"/>
      <c r="BT100" s="712"/>
      <c r="BU100" s="712"/>
      <c r="BV100" s="712"/>
      <c r="BW100" s="712"/>
      <c r="BX100" s="712"/>
      <c r="BY100" s="712"/>
      <c r="BZ100" s="712"/>
      <c r="CA100" s="712"/>
      <c r="CB100" s="712"/>
      <c r="CC100" s="712"/>
      <c r="CD100" s="712"/>
      <c r="CE100" s="712"/>
      <c r="CF100" s="712"/>
      <c r="CG100" s="712"/>
      <c r="CH100" s="712"/>
      <c r="CI100" s="712"/>
      <c r="CJ100" s="712"/>
      <c r="CK100" s="712"/>
      <c r="CL100" s="712"/>
      <c r="CM100" s="712"/>
      <c r="CN100" s="712"/>
      <c r="CO100" s="712"/>
      <c r="CP100" s="712"/>
      <c r="CQ100" s="712"/>
      <c r="CR100" s="712"/>
      <c r="CS100" s="712"/>
      <c r="CT100" s="712"/>
      <c r="CU100" s="712"/>
      <c r="CV100" s="712"/>
      <c r="CW100" s="712"/>
      <c r="CX100" s="712"/>
      <c r="CY100" s="712"/>
      <c r="CZ100" s="712"/>
      <c r="DA100" s="712"/>
      <c r="DB100" s="712"/>
      <c r="DC100" s="712"/>
      <c r="DD100" s="712"/>
    </row>
    <row r="101" spans="1:108" x14ac:dyDescent="0.2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712"/>
      <c r="Z101" s="712"/>
      <c r="AA101" s="720"/>
      <c r="AB101" s="720"/>
      <c r="AC101" s="712"/>
      <c r="AD101" s="712"/>
      <c r="AE101" s="720"/>
      <c r="AF101" s="712"/>
      <c r="AG101" s="712"/>
      <c r="AH101" s="720"/>
      <c r="AI101" s="712"/>
      <c r="AJ101" s="712"/>
      <c r="AK101" s="712"/>
      <c r="AL101" s="712"/>
      <c r="AM101" s="720"/>
      <c r="AN101" s="712"/>
      <c r="AO101" s="712"/>
      <c r="AP101" s="712"/>
      <c r="AQ101" s="712"/>
      <c r="AR101" s="712"/>
      <c r="AS101" s="712"/>
      <c r="AT101" s="712"/>
      <c r="AU101" s="712"/>
      <c r="AV101" s="712"/>
      <c r="AW101" s="714"/>
      <c r="AX101" s="714"/>
      <c r="AY101" s="714"/>
      <c r="AZ101" s="714"/>
      <c r="BA101" s="714"/>
      <c r="BB101" s="714"/>
      <c r="BC101" s="714"/>
      <c r="BD101" s="714"/>
      <c r="BE101" s="714"/>
      <c r="BF101" s="714"/>
      <c r="BG101" s="714"/>
      <c r="BH101" s="714"/>
      <c r="BI101" s="714"/>
      <c r="BJ101" s="712"/>
      <c r="BK101" s="712"/>
      <c r="BL101" s="712"/>
      <c r="BM101" s="712"/>
      <c r="BN101" s="712"/>
      <c r="BO101" s="712"/>
      <c r="BP101" s="712"/>
      <c r="BQ101" s="712"/>
      <c r="BR101" s="712"/>
      <c r="BS101" s="712"/>
      <c r="BT101" s="712"/>
      <c r="BU101" s="712"/>
      <c r="BV101" s="712"/>
      <c r="BW101" s="712"/>
      <c r="BX101" s="712"/>
      <c r="BY101" s="712"/>
      <c r="BZ101" s="712"/>
      <c r="CA101" s="712"/>
      <c r="CB101" s="712"/>
      <c r="CC101" s="712"/>
      <c r="CD101" s="712"/>
      <c r="CE101" s="712"/>
      <c r="CF101" s="712"/>
      <c r="CG101" s="714"/>
      <c r="CH101" s="714"/>
      <c r="CI101" s="714"/>
      <c r="CJ101" s="714"/>
      <c r="CK101" s="714"/>
      <c r="CL101" s="714"/>
      <c r="CM101" s="714"/>
      <c r="CN101" s="714"/>
      <c r="CO101" s="714"/>
      <c r="CP101" s="714"/>
      <c r="CQ101" s="714"/>
      <c r="CR101" s="714"/>
      <c r="CS101" s="714"/>
      <c r="CT101" s="714"/>
      <c r="CU101" s="714"/>
      <c r="CV101" s="714"/>
      <c r="CW101" s="714"/>
      <c r="CX101" s="714"/>
      <c r="CY101" s="714"/>
      <c r="CZ101" s="714"/>
      <c r="DA101" s="714"/>
      <c r="DB101" s="714"/>
      <c r="DC101" s="714"/>
      <c r="DD101" s="714"/>
    </row>
    <row r="102" spans="1:108" x14ac:dyDescent="0.2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742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712"/>
      <c r="Z102" s="712"/>
      <c r="AA102" s="720"/>
      <c r="AB102" s="720"/>
      <c r="AC102" s="712"/>
      <c r="AD102" s="712"/>
      <c r="AE102" s="720"/>
      <c r="AF102" s="712"/>
      <c r="AG102" s="712"/>
      <c r="AH102" s="720"/>
      <c r="AI102" s="712"/>
      <c r="AJ102" s="712"/>
      <c r="AK102" s="712"/>
      <c r="AL102" s="712"/>
      <c r="AM102" s="720"/>
      <c r="AN102" s="712"/>
      <c r="AO102" s="712"/>
      <c r="AP102" s="712"/>
      <c r="AQ102" s="712"/>
      <c r="AR102" s="712"/>
      <c r="AS102" s="712"/>
      <c r="AT102" s="712"/>
      <c r="AU102" s="712"/>
      <c r="AV102" s="712"/>
      <c r="AW102" s="714"/>
      <c r="AX102" s="714"/>
      <c r="AY102" s="714"/>
      <c r="AZ102" s="714"/>
      <c r="BA102" s="714"/>
      <c r="BB102" s="714"/>
      <c r="BC102" s="714"/>
      <c r="BD102" s="714"/>
      <c r="BE102" s="714"/>
      <c r="BF102" s="714"/>
      <c r="BG102" s="714"/>
      <c r="BH102" s="714"/>
      <c r="BI102" s="714"/>
      <c r="BJ102" s="712"/>
      <c r="BK102" s="712"/>
      <c r="BL102" s="712"/>
      <c r="BM102" s="712"/>
      <c r="BN102" s="712"/>
      <c r="BO102" s="712"/>
      <c r="BP102" s="712"/>
      <c r="BQ102" s="712"/>
      <c r="BR102" s="712"/>
      <c r="BS102" s="712"/>
      <c r="BT102" s="712"/>
      <c r="BU102" s="712"/>
      <c r="BV102" s="712"/>
      <c r="BW102" s="712"/>
      <c r="BX102" s="712"/>
      <c r="BY102" s="712"/>
      <c r="BZ102" s="712"/>
      <c r="CA102" s="712"/>
      <c r="CB102" s="712"/>
      <c r="CC102" s="712"/>
      <c r="CD102" s="712"/>
      <c r="CE102" s="712"/>
      <c r="CF102" s="712"/>
      <c r="CG102" s="714"/>
      <c r="CH102" s="714"/>
      <c r="CI102" s="714"/>
      <c r="CJ102" s="714"/>
      <c r="CK102" s="714"/>
      <c r="CL102" s="714"/>
      <c r="CM102" s="714"/>
      <c r="CN102" s="714"/>
      <c r="CO102" s="714"/>
      <c r="CP102" s="714"/>
      <c r="CQ102" s="714"/>
      <c r="CR102" s="714"/>
      <c r="CS102" s="714"/>
      <c r="CT102" s="714"/>
      <c r="CU102" s="714"/>
      <c r="CV102" s="714"/>
      <c r="CW102" s="714"/>
      <c r="CX102" s="714"/>
      <c r="CY102" s="714"/>
      <c r="CZ102" s="714"/>
      <c r="DA102" s="714"/>
      <c r="DB102" s="714"/>
      <c r="DC102" s="714"/>
      <c r="DD102" s="714"/>
    </row>
    <row r="103" spans="1:108" x14ac:dyDescent="0.2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712"/>
      <c r="Z103" s="712"/>
      <c r="AA103" s="720"/>
      <c r="AB103" s="720"/>
      <c r="AC103" s="712"/>
      <c r="AD103" s="712"/>
      <c r="AE103" s="720"/>
      <c r="AF103" s="712"/>
      <c r="AG103" s="712"/>
      <c r="AH103" s="720"/>
      <c r="AI103" s="712"/>
      <c r="AJ103" s="712"/>
      <c r="AK103" s="712"/>
      <c r="AL103" s="712"/>
      <c r="AM103" s="720"/>
      <c r="AN103" s="712"/>
      <c r="AO103" s="712"/>
      <c r="AP103" s="712"/>
      <c r="AQ103" s="712"/>
      <c r="AR103" s="712"/>
      <c r="AS103" s="712"/>
      <c r="AT103" s="712"/>
      <c r="AU103" s="712"/>
      <c r="AV103" s="712"/>
      <c r="AW103" s="714"/>
      <c r="AX103" s="714"/>
      <c r="AY103" s="714"/>
      <c r="AZ103" s="714"/>
      <c r="BA103" s="714"/>
      <c r="BB103" s="714"/>
      <c r="BC103" s="714"/>
      <c r="BD103" s="714"/>
      <c r="BE103" s="714"/>
      <c r="BF103" s="714"/>
      <c r="BG103" s="714"/>
      <c r="BH103" s="714"/>
      <c r="BI103" s="714"/>
      <c r="BJ103" s="712"/>
      <c r="BK103" s="712"/>
      <c r="BL103" s="712"/>
      <c r="BM103" s="712"/>
      <c r="BN103" s="712"/>
      <c r="BO103" s="712"/>
      <c r="BP103" s="712"/>
      <c r="BQ103" s="712"/>
      <c r="BR103" s="712"/>
      <c r="BS103" s="712"/>
      <c r="BT103" s="712"/>
      <c r="BU103" s="712"/>
      <c r="BV103" s="712"/>
      <c r="BW103" s="712"/>
      <c r="BX103" s="712"/>
      <c r="BY103" s="712"/>
      <c r="BZ103" s="712"/>
      <c r="CA103" s="712"/>
      <c r="CB103" s="712"/>
      <c r="CC103" s="712"/>
      <c r="CD103" s="712"/>
      <c r="CE103" s="712"/>
      <c r="CF103" s="712"/>
      <c r="CG103" s="714"/>
      <c r="CH103" s="714"/>
      <c r="CI103" s="714"/>
      <c r="CJ103" s="714"/>
      <c r="CK103" s="714"/>
      <c r="CL103" s="714"/>
      <c r="CM103" s="714"/>
      <c r="CN103" s="714"/>
      <c r="CO103" s="714"/>
      <c r="CP103" s="714"/>
      <c r="CQ103" s="714"/>
      <c r="CR103" s="714"/>
      <c r="CS103" s="714"/>
      <c r="CT103" s="714"/>
      <c r="CU103" s="714"/>
      <c r="CV103" s="714"/>
      <c r="CW103" s="714"/>
      <c r="CX103" s="714"/>
      <c r="CY103" s="714"/>
      <c r="CZ103" s="714"/>
      <c r="DA103" s="714"/>
      <c r="DB103" s="714"/>
      <c r="DC103" s="714"/>
      <c r="DD103" s="714"/>
    </row>
    <row r="104" spans="1:108" ht="21" x14ac:dyDescent="0.25">
      <c r="A104" s="1505"/>
      <c r="B104" s="1499"/>
      <c r="C104" s="1521"/>
      <c r="D104" s="1501"/>
      <c r="E104" s="1501"/>
      <c r="F104" s="1501"/>
      <c r="G104" s="1501"/>
      <c r="H104" s="1518"/>
      <c r="I104" s="719" t="s">
        <v>22</v>
      </c>
      <c r="J104" s="731" t="s">
        <v>37</v>
      </c>
      <c r="K104" s="743" t="s">
        <v>38</v>
      </c>
      <c r="L104" s="731" t="s">
        <v>39</v>
      </c>
      <c r="M104" s="754" t="s">
        <v>40</v>
      </c>
      <c r="N104" s="741" t="s">
        <v>41</v>
      </c>
      <c r="O104" s="722" t="s">
        <v>42</v>
      </c>
      <c r="P104" s="731" t="s">
        <v>43</v>
      </c>
      <c r="Q104" s="741" t="s">
        <v>40</v>
      </c>
      <c r="R104" s="741" t="s">
        <v>41</v>
      </c>
      <c r="S104" s="722" t="s">
        <v>42</v>
      </c>
      <c r="T104" s="769" t="s">
        <v>43</v>
      </c>
      <c r="U104" s="1496"/>
      <c r="V104" s="1499"/>
      <c r="W104" s="1487"/>
      <c r="X104" s="1493"/>
      <c r="Y104" s="712"/>
      <c r="Z104" s="712"/>
      <c r="AA104" s="720"/>
      <c r="AB104" s="720"/>
      <c r="AC104" s="712"/>
      <c r="AD104" s="712"/>
      <c r="AE104" s="720"/>
      <c r="AF104" s="712"/>
      <c r="AG104" s="712"/>
      <c r="AH104" s="720"/>
      <c r="AI104" s="712"/>
      <c r="AJ104" s="712"/>
      <c r="AK104" s="712"/>
      <c r="AL104" s="712"/>
      <c r="AM104" s="720"/>
      <c r="AN104" s="712"/>
      <c r="AO104" s="712"/>
      <c r="AP104" s="712"/>
      <c r="AQ104" s="712"/>
      <c r="AR104" s="712"/>
      <c r="AS104" s="712"/>
      <c r="AT104" s="712"/>
      <c r="AU104" s="712"/>
      <c r="AV104" s="712"/>
      <c r="AW104" s="714"/>
      <c r="AX104" s="714"/>
      <c r="AY104" s="714"/>
      <c r="AZ104" s="714"/>
      <c r="BA104" s="714"/>
      <c r="BB104" s="714"/>
      <c r="BC104" s="714"/>
      <c r="BD104" s="714"/>
      <c r="BE104" s="714"/>
      <c r="BF104" s="714"/>
      <c r="BG104" s="714"/>
      <c r="BH104" s="714"/>
      <c r="BI104" s="714"/>
      <c r="BJ104" s="712"/>
      <c r="BK104" s="712"/>
      <c r="BL104" s="712"/>
      <c r="BM104" s="712"/>
      <c r="BN104" s="712"/>
      <c r="BO104" s="712"/>
      <c r="BP104" s="712"/>
      <c r="BQ104" s="712"/>
      <c r="BR104" s="712"/>
      <c r="BS104" s="712"/>
      <c r="BT104" s="712"/>
      <c r="BU104" s="712"/>
      <c r="BV104" s="712"/>
      <c r="BW104" s="712"/>
      <c r="BX104" s="712"/>
      <c r="BY104" s="712"/>
      <c r="BZ104" s="712"/>
      <c r="CA104" s="712"/>
      <c r="CB104" s="712"/>
      <c r="CC104" s="712"/>
      <c r="CD104" s="712"/>
      <c r="CE104" s="712"/>
      <c r="CF104" s="712"/>
      <c r="CG104" s="714"/>
      <c r="CH104" s="714"/>
      <c r="CI104" s="714"/>
      <c r="CJ104" s="714"/>
      <c r="CK104" s="714"/>
      <c r="CL104" s="714"/>
      <c r="CM104" s="714"/>
      <c r="CN104" s="714"/>
      <c r="CO104" s="714"/>
      <c r="CP104" s="714"/>
      <c r="CQ104" s="714"/>
      <c r="CR104" s="714"/>
      <c r="CS104" s="714"/>
      <c r="CT104" s="714"/>
      <c r="CU104" s="714"/>
      <c r="CV104" s="714"/>
      <c r="CW104" s="714"/>
      <c r="CX104" s="714"/>
      <c r="CY104" s="714"/>
      <c r="CZ104" s="714"/>
      <c r="DA104" s="714"/>
      <c r="DB104" s="714"/>
      <c r="DC104" s="714"/>
      <c r="DD104" s="714"/>
    </row>
    <row r="105" spans="1:108" x14ac:dyDescent="0.25">
      <c r="A105" s="736" t="s">
        <v>139</v>
      </c>
      <c r="B105" s="823">
        <v>0</v>
      </c>
      <c r="C105" s="785"/>
      <c r="D105" s="786"/>
      <c r="E105" s="786"/>
      <c r="F105" s="786"/>
      <c r="G105" s="787"/>
      <c r="H105" s="787"/>
      <c r="I105" s="785"/>
      <c r="J105" s="782"/>
      <c r="K105" s="785"/>
      <c r="L105" s="782"/>
      <c r="M105" s="811">
        <v>0</v>
      </c>
      <c r="N105" s="785"/>
      <c r="O105" s="786"/>
      <c r="P105" s="782"/>
      <c r="Q105" s="825">
        <v>0</v>
      </c>
      <c r="R105" s="785"/>
      <c r="S105" s="786"/>
      <c r="T105" s="839"/>
      <c r="U105" s="828"/>
      <c r="V105" s="828"/>
      <c r="W105" s="861"/>
      <c r="X105" s="844"/>
      <c r="Y105" s="851" t="s">
        <v>151</v>
      </c>
      <c r="Z105" s="712"/>
      <c r="AA105" s="720"/>
      <c r="AB105" s="720"/>
      <c r="AC105" s="712"/>
      <c r="AD105" s="712"/>
      <c r="AE105" s="720"/>
      <c r="AF105" s="712"/>
      <c r="AG105" s="712"/>
      <c r="AH105" s="720"/>
      <c r="AI105" s="712"/>
      <c r="AJ105" s="712"/>
      <c r="AK105" s="712"/>
      <c r="AL105" s="712"/>
      <c r="AM105" s="720"/>
      <c r="AN105" s="712"/>
      <c r="AO105" s="712"/>
      <c r="AP105" s="712"/>
      <c r="AQ105" s="712"/>
      <c r="AR105" s="712"/>
      <c r="AS105" s="712"/>
      <c r="AT105" s="712"/>
      <c r="AU105" s="712"/>
      <c r="AV105" s="712"/>
      <c r="AW105" s="714"/>
      <c r="AX105" s="714"/>
      <c r="AY105" s="714"/>
      <c r="AZ105" s="714"/>
      <c r="BA105" s="714"/>
      <c r="BB105" s="714"/>
      <c r="BC105" s="714"/>
      <c r="BD105" s="714"/>
      <c r="BE105" s="714"/>
      <c r="BF105" s="714"/>
      <c r="BG105" s="714"/>
      <c r="BH105" s="714"/>
      <c r="BI105" s="714"/>
      <c r="BJ105" s="712"/>
      <c r="BK105" s="712"/>
      <c r="BL105" s="712"/>
      <c r="BM105" s="712"/>
      <c r="BN105" s="712"/>
      <c r="BO105" s="712"/>
      <c r="BP105" s="712"/>
      <c r="BQ105" s="712"/>
      <c r="BR105" s="712"/>
      <c r="BS105" s="712"/>
      <c r="BT105" s="856" t="s">
        <v>152</v>
      </c>
      <c r="BU105" s="856" t="s">
        <v>152</v>
      </c>
      <c r="BV105" s="856" t="s">
        <v>152</v>
      </c>
      <c r="BW105" s="856" t="s">
        <v>152</v>
      </c>
      <c r="BX105" s="714"/>
      <c r="BY105" s="714"/>
      <c r="BZ105" s="714"/>
      <c r="CA105" s="714"/>
      <c r="CB105" s="774">
        <v>0</v>
      </c>
      <c r="CC105" s="774">
        <v>0</v>
      </c>
      <c r="CD105" s="774">
        <v>0</v>
      </c>
      <c r="CE105" s="774" t="s">
        <v>152</v>
      </c>
      <c r="CF105" s="712"/>
      <c r="CG105" s="714"/>
      <c r="CH105" s="714"/>
      <c r="CI105" s="714"/>
      <c r="CJ105" s="714"/>
      <c r="CK105" s="714"/>
      <c r="CL105" s="714"/>
      <c r="CM105" s="714"/>
      <c r="CN105" s="714"/>
      <c r="CO105" s="714"/>
      <c r="CP105" s="714"/>
      <c r="CQ105" s="714"/>
      <c r="CR105" s="714"/>
      <c r="CS105" s="714"/>
      <c r="CT105" s="714"/>
      <c r="CU105" s="714"/>
      <c r="CV105" s="714"/>
      <c r="CW105" s="714"/>
      <c r="CX105" s="714"/>
      <c r="CY105" s="714"/>
      <c r="CZ105" s="714"/>
      <c r="DA105" s="714"/>
      <c r="DB105" s="714"/>
      <c r="DC105" s="714"/>
      <c r="DD105" s="714"/>
    </row>
    <row r="106" spans="1:108" x14ac:dyDescent="0.25">
      <c r="A106" s="736" t="s">
        <v>140</v>
      </c>
      <c r="B106" s="823">
        <v>0</v>
      </c>
      <c r="C106" s="785"/>
      <c r="D106" s="786"/>
      <c r="E106" s="786"/>
      <c r="F106" s="786"/>
      <c r="G106" s="787"/>
      <c r="H106" s="787"/>
      <c r="I106" s="785"/>
      <c r="J106" s="782"/>
      <c r="K106" s="785"/>
      <c r="L106" s="782"/>
      <c r="M106" s="811">
        <v>0</v>
      </c>
      <c r="N106" s="785"/>
      <c r="O106" s="786"/>
      <c r="P106" s="782"/>
      <c r="Q106" s="825">
        <v>0</v>
      </c>
      <c r="R106" s="785"/>
      <c r="S106" s="786"/>
      <c r="T106" s="839"/>
      <c r="U106" s="828"/>
      <c r="V106" s="828"/>
      <c r="W106" s="862"/>
      <c r="X106" s="846"/>
      <c r="Y106" s="851" t="s">
        <v>151</v>
      </c>
      <c r="Z106" s="712"/>
      <c r="AA106" s="720"/>
      <c r="AB106" s="720"/>
      <c r="AC106" s="712"/>
      <c r="AD106" s="712"/>
      <c r="AE106" s="720"/>
      <c r="AF106" s="712"/>
      <c r="AG106" s="712"/>
      <c r="AH106" s="720"/>
      <c r="AI106" s="712"/>
      <c r="AJ106" s="712"/>
      <c r="AK106" s="712"/>
      <c r="AL106" s="712"/>
      <c r="AM106" s="720"/>
      <c r="AN106" s="712"/>
      <c r="AO106" s="712"/>
      <c r="AP106" s="712"/>
      <c r="AQ106" s="712"/>
      <c r="AR106" s="712"/>
      <c r="AS106" s="712"/>
      <c r="AT106" s="712"/>
      <c r="AU106" s="712"/>
      <c r="AV106" s="712"/>
      <c r="AW106" s="714"/>
      <c r="AX106" s="714"/>
      <c r="AY106" s="714"/>
      <c r="AZ106" s="714"/>
      <c r="BA106" s="714"/>
      <c r="BB106" s="714"/>
      <c r="BC106" s="714"/>
      <c r="BD106" s="714"/>
      <c r="BE106" s="714"/>
      <c r="BF106" s="714"/>
      <c r="BG106" s="714"/>
      <c r="BH106" s="714"/>
      <c r="BI106" s="714"/>
      <c r="BJ106" s="712"/>
      <c r="BK106" s="712"/>
      <c r="BL106" s="712"/>
      <c r="BM106" s="712"/>
      <c r="BN106" s="712"/>
      <c r="BO106" s="712"/>
      <c r="BP106" s="712"/>
      <c r="BQ106" s="712"/>
      <c r="BR106" s="712"/>
      <c r="BS106" s="712"/>
      <c r="BT106" s="856" t="s">
        <v>152</v>
      </c>
      <c r="BU106" s="856" t="s">
        <v>152</v>
      </c>
      <c r="BV106" s="856" t="s">
        <v>152</v>
      </c>
      <c r="BW106" s="856" t="s">
        <v>152</v>
      </c>
      <c r="BX106" s="714"/>
      <c r="BY106" s="714"/>
      <c r="BZ106" s="714"/>
      <c r="CA106" s="714"/>
      <c r="CB106" s="774">
        <v>0</v>
      </c>
      <c r="CC106" s="774">
        <v>0</v>
      </c>
      <c r="CD106" s="774">
        <v>0</v>
      </c>
      <c r="CE106" s="774" t="s">
        <v>152</v>
      </c>
      <c r="CF106" s="712"/>
      <c r="CG106" s="714"/>
      <c r="CH106" s="714"/>
      <c r="CI106" s="714"/>
      <c r="CJ106" s="714"/>
      <c r="CK106" s="714"/>
      <c r="CL106" s="714"/>
      <c r="CM106" s="714"/>
      <c r="CN106" s="714"/>
      <c r="CO106" s="714"/>
      <c r="CP106" s="714"/>
      <c r="CQ106" s="714"/>
      <c r="CR106" s="714"/>
      <c r="CS106" s="714"/>
      <c r="CT106" s="714"/>
      <c r="CU106" s="714"/>
      <c r="CV106" s="714"/>
      <c r="CW106" s="714"/>
      <c r="CX106" s="714"/>
      <c r="CY106" s="714"/>
      <c r="CZ106" s="714"/>
      <c r="DA106" s="714"/>
      <c r="DB106" s="714"/>
      <c r="DC106" s="714"/>
      <c r="DD106" s="714"/>
    </row>
    <row r="107" spans="1:108" x14ac:dyDescent="0.25">
      <c r="A107" s="736" t="s">
        <v>141</v>
      </c>
      <c r="B107" s="823">
        <v>0</v>
      </c>
      <c r="C107" s="785"/>
      <c r="D107" s="786"/>
      <c r="E107" s="786"/>
      <c r="F107" s="786"/>
      <c r="G107" s="787"/>
      <c r="H107" s="787"/>
      <c r="I107" s="785"/>
      <c r="J107" s="782"/>
      <c r="K107" s="785"/>
      <c r="L107" s="782"/>
      <c r="M107" s="811">
        <v>0</v>
      </c>
      <c r="N107" s="785"/>
      <c r="O107" s="786"/>
      <c r="P107" s="782"/>
      <c r="Q107" s="825">
        <v>0</v>
      </c>
      <c r="R107" s="785"/>
      <c r="S107" s="786"/>
      <c r="T107" s="839"/>
      <c r="U107" s="828"/>
      <c r="V107" s="828"/>
      <c r="W107" s="862"/>
      <c r="X107" s="846"/>
      <c r="Y107" s="851" t="s">
        <v>151</v>
      </c>
      <c r="Z107" s="712"/>
      <c r="AA107" s="720"/>
      <c r="AB107" s="720"/>
      <c r="AC107" s="712"/>
      <c r="AD107" s="712"/>
      <c r="AE107" s="720"/>
      <c r="AF107" s="712"/>
      <c r="AG107" s="712"/>
      <c r="AH107" s="720"/>
      <c r="AI107" s="712"/>
      <c r="AJ107" s="712"/>
      <c r="AK107" s="712"/>
      <c r="AL107" s="712"/>
      <c r="AM107" s="720"/>
      <c r="AN107" s="712"/>
      <c r="AO107" s="712"/>
      <c r="AP107" s="712"/>
      <c r="AQ107" s="712"/>
      <c r="AR107" s="712"/>
      <c r="AS107" s="712"/>
      <c r="AT107" s="712"/>
      <c r="AU107" s="712"/>
      <c r="AV107" s="712"/>
      <c r="AW107" s="714"/>
      <c r="AX107" s="714"/>
      <c r="AY107" s="714"/>
      <c r="AZ107" s="714"/>
      <c r="BA107" s="714"/>
      <c r="BB107" s="714"/>
      <c r="BC107" s="714"/>
      <c r="BD107" s="714"/>
      <c r="BE107" s="714"/>
      <c r="BF107" s="714"/>
      <c r="BG107" s="714"/>
      <c r="BH107" s="714"/>
      <c r="BI107" s="714"/>
      <c r="BJ107" s="712"/>
      <c r="BK107" s="712"/>
      <c r="BL107" s="712"/>
      <c r="BM107" s="712"/>
      <c r="BN107" s="712"/>
      <c r="BO107" s="712"/>
      <c r="BP107" s="712"/>
      <c r="BQ107" s="712"/>
      <c r="BR107" s="712"/>
      <c r="BS107" s="712"/>
      <c r="BT107" s="856" t="s">
        <v>152</v>
      </c>
      <c r="BU107" s="856" t="s">
        <v>152</v>
      </c>
      <c r="BV107" s="856" t="s">
        <v>152</v>
      </c>
      <c r="BW107" s="856" t="s">
        <v>152</v>
      </c>
      <c r="BX107" s="714"/>
      <c r="BY107" s="714"/>
      <c r="BZ107" s="714"/>
      <c r="CA107" s="714"/>
      <c r="CB107" s="774">
        <v>0</v>
      </c>
      <c r="CC107" s="774">
        <v>0</v>
      </c>
      <c r="CD107" s="774">
        <v>0</v>
      </c>
      <c r="CE107" s="774" t="s">
        <v>152</v>
      </c>
      <c r="CF107" s="712"/>
      <c r="CG107" s="714"/>
      <c r="CH107" s="714"/>
      <c r="CI107" s="714"/>
      <c r="CJ107" s="714"/>
      <c r="CK107" s="714"/>
      <c r="CL107" s="714"/>
      <c r="CM107" s="714"/>
      <c r="CN107" s="714"/>
      <c r="CO107" s="714"/>
      <c r="CP107" s="714"/>
      <c r="CQ107" s="714"/>
      <c r="CR107" s="714"/>
      <c r="CS107" s="714"/>
      <c r="CT107" s="714"/>
      <c r="CU107" s="714"/>
      <c r="CV107" s="714"/>
      <c r="CW107" s="714"/>
      <c r="CX107" s="714"/>
      <c r="CY107" s="714"/>
      <c r="CZ107" s="714"/>
      <c r="DA107" s="714"/>
      <c r="DB107" s="714"/>
      <c r="DC107" s="714"/>
      <c r="DD107" s="714"/>
    </row>
    <row r="108" spans="1:108" x14ac:dyDescent="0.25">
      <c r="A108" s="736" t="s">
        <v>142</v>
      </c>
      <c r="B108" s="823">
        <v>0</v>
      </c>
      <c r="C108" s="785"/>
      <c r="D108" s="786"/>
      <c r="E108" s="786"/>
      <c r="F108" s="786"/>
      <c r="G108" s="787"/>
      <c r="H108" s="787"/>
      <c r="I108" s="785"/>
      <c r="J108" s="782"/>
      <c r="K108" s="785"/>
      <c r="L108" s="782"/>
      <c r="M108" s="811">
        <v>0</v>
      </c>
      <c r="N108" s="785"/>
      <c r="O108" s="786"/>
      <c r="P108" s="782"/>
      <c r="Q108" s="825">
        <v>0</v>
      </c>
      <c r="R108" s="785"/>
      <c r="S108" s="786"/>
      <c r="T108" s="839"/>
      <c r="U108" s="828"/>
      <c r="V108" s="828"/>
      <c r="W108" s="862"/>
      <c r="X108" s="846"/>
      <c r="Y108" s="851" t="s">
        <v>151</v>
      </c>
      <c r="Z108" s="712"/>
      <c r="AA108" s="720"/>
      <c r="AB108" s="720"/>
      <c r="AC108" s="712"/>
      <c r="AD108" s="712"/>
      <c r="AE108" s="720"/>
      <c r="AF108" s="712"/>
      <c r="AG108" s="712"/>
      <c r="AH108" s="720"/>
      <c r="AI108" s="712"/>
      <c r="AJ108" s="712"/>
      <c r="AK108" s="712"/>
      <c r="AL108" s="712"/>
      <c r="AM108" s="720"/>
      <c r="AN108" s="712"/>
      <c r="AO108" s="712"/>
      <c r="AP108" s="712"/>
      <c r="AQ108" s="712"/>
      <c r="AR108" s="712"/>
      <c r="AS108" s="712"/>
      <c r="AT108" s="712"/>
      <c r="AU108" s="712"/>
      <c r="AV108" s="712"/>
      <c r="AW108" s="714"/>
      <c r="AX108" s="714"/>
      <c r="AY108" s="714"/>
      <c r="AZ108" s="714"/>
      <c r="BA108" s="714"/>
      <c r="BB108" s="714"/>
      <c r="BC108" s="714"/>
      <c r="BD108" s="714"/>
      <c r="BE108" s="714"/>
      <c r="BF108" s="714"/>
      <c r="BG108" s="714"/>
      <c r="BH108" s="714"/>
      <c r="BI108" s="714"/>
      <c r="BJ108" s="712"/>
      <c r="BK108" s="712"/>
      <c r="BL108" s="712"/>
      <c r="BM108" s="712"/>
      <c r="BN108" s="712"/>
      <c r="BO108" s="712"/>
      <c r="BP108" s="712"/>
      <c r="BQ108" s="712"/>
      <c r="BR108" s="712"/>
      <c r="BS108" s="712"/>
      <c r="BT108" s="856" t="s">
        <v>152</v>
      </c>
      <c r="BU108" s="856" t="s">
        <v>152</v>
      </c>
      <c r="BV108" s="856" t="s">
        <v>152</v>
      </c>
      <c r="BW108" s="856" t="s">
        <v>152</v>
      </c>
      <c r="BX108" s="714"/>
      <c r="BY108" s="714"/>
      <c r="BZ108" s="714"/>
      <c r="CA108" s="714"/>
      <c r="CB108" s="774">
        <v>0</v>
      </c>
      <c r="CC108" s="774">
        <v>0</v>
      </c>
      <c r="CD108" s="774">
        <v>0</v>
      </c>
      <c r="CE108" s="774" t="s">
        <v>152</v>
      </c>
      <c r="CF108" s="712"/>
      <c r="CG108" s="714"/>
      <c r="CH108" s="714"/>
      <c r="CI108" s="714"/>
      <c r="CJ108" s="714"/>
      <c r="CK108" s="714"/>
      <c r="CL108" s="714"/>
      <c r="CM108" s="714"/>
      <c r="CN108" s="714"/>
      <c r="CO108" s="714"/>
      <c r="CP108" s="714"/>
      <c r="CQ108" s="714"/>
      <c r="CR108" s="714"/>
      <c r="CS108" s="714"/>
      <c r="CT108" s="714"/>
      <c r="CU108" s="714"/>
      <c r="CV108" s="714"/>
      <c r="CW108" s="714"/>
      <c r="CX108" s="714"/>
      <c r="CY108" s="714"/>
      <c r="CZ108" s="714"/>
      <c r="DA108" s="714"/>
      <c r="DB108" s="714"/>
      <c r="DC108" s="714"/>
      <c r="DD108" s="714"/>
    </row>
    <row r="109" spans="1:108" x14ac:dyDescent="0.25">
      <c r="A109" s="736" t="s">
        <v>143</v>
      </c>
      <c r="B109" s="823">
        <v>0</v>
      </c>
      <c r="C109" s="785"/>
      <c r="D109" s="786"/>
      <c r="E109" s="786"/>
      <c r="F109" s="786"/>
      <c r="G109" s="787"/>
      <c r="H109" s="787"/>
      <c r="I109" s="785"/>
      <c r="J109" s="782"/>
      <c r="K109" s="785"/>
      <c r="L109" s="782"/>
      <c r="M109" s="811">
        <v>0</v>
      </c>
      <c r="N109" s="785"/>
      <c r="O109" s="786"/>
      <c r="P109" s="782"/>
      <c r="Q109" s="825">
        <v>0</v>
      </c>
      <c r="R109" s="785"/>
      <c r="S109" s="786"/>
      <c r="T109" s="839"/>
      <c r="U109" s="828"/>
      <c r="V109" s="828"/>
      <c r="W109" s="862"/>
      <c r="X109" s="846"/>
      <c r="Y109" s="851" t="s">
        <v>151</v>
      </c>
      <c r="Z109" s="712"/>
      <c r="AA109" s="720"/>
      <c r="AB109" s="720"/>
      <c r="AC109" s="712"/>
      <c r="AD109" s="712"/>
      <c r="AE109" s="720"/>
      <c r="AF109" s="712"/>
      <c r="AG109" s="712"/>
      <c r="AH109" s="720"/>
      <c r="AI109" s="712"/>
      <c r="AJ109" s="712"/>
      <c r="AK109" s="712"/>
      <c r="AL109" s="712"/>
      <c r="AM109" s="720"/>
      <c r="AN109" s="712"/>
      <c r="AO109" s="712"/>
      <c r="AP109" s="712"/>
      <c r="AQ109" s="712"/>
      <c r="AR109" s="712"/>
      <c r="AS109" s="712"/>
      <c r="AT109" s="712"/>
      <c r="AU109" s="712"/>
      <c r="AV109" s="712"/>
      <c r="AW109" s="714"/>
      <c r="AX109" s="714"/>
      <c r="AY109" s="714"/>
      <c r="AZ109" s="714"/>
      <c r="BA109" s="714"/>
      <c r="BB109" s="714"/>
      <c r="BC109" s="714"/>
      <c r="BD109" s="714"/>
      <c r="BE109" s="714"/>
      <c r="BF109" s="714"/>
      <c r="BG109" s="714"/>
      <c r="BH109" s="714"/>
      <c r="BI109" s="714"/>
      <c r="BJ109" s="712"/>
      <c r="BK109" s="712"/>
      <c r="BL109" s="712"/>
      <c r="BM109" s="712"/>
      <c r="BN109" s="712"/>
      <c r="BO109" s="712"/>
      <c r="BP109" s="712"/>
      <c r="BQ109" s="712"/>
      <c r="BR109" s="712"/>
      <c r="BS109" s="712"/>
      <c r="BT109" s="856" t="s">
        <v>152</v>
      </c>
      <c r="BU109" s="856" t="s">
        <v>152</v>
      </c>
      <c r="BV109" s="856" t="s">
        <v>152</v>
      </c>
      <c r="BW109" s="856" t="s">
        <v>152</v>
      </c>
      <c r="BX109" s="714"/>
      <c r="BY109" s="714"/>
      <c r="BZ109" s="714"/>
      <c r="CA109" s="714"/>
      <c r="CB109" s="774">
        <v>0</v>
      </c>
      <c r="CC109" s="774">
        <v>0</v>
      </c>
      <c r="CD109" s="774">
        <v>0</v>
      </c>
      <c r="CE109" s="774" t="s">
        <v>152</v>
      </c>
      <c r="CF109" s="712"/>
      <c r="CG109" s="714"/>
      <c r="CH109" s="714"/>
      <c r="CI109" s="714"/>
      <c r="CJ109" s="714"/>
      <c r="CK109" s="714"/>
      <c r="CL109" s="714"/>
      <c r="CM109" s="714"/>
      <c r="CN109" s="714"/>
      <c r="CO109" s="714"/>
      <c r="CP109" s="714"/>
      <c r="CQ109" s="714"/>
      <c r="CR109" s="714"/>
      <c r="CS109" s="714"/>
      <c r="CT109" s="714"/>
      <c r="CU109" s="714"/>
      <c r="CV109" s="714"/>
      <c r="CW109" s="714"/>
      <c r="CX109" s="714"/>
      <c r="CY109" s="714"/>
      <c r="CZ109" s="714"/>
      <c r="DA109" s="714"/>
      <c r="DB109" s="714"/>
      <c r="DC109" s="714"/>
      <c r="DD109" s="714"/>
    </row>
    <row r="110" spans="1:108" x14ac:dyDescent="0.25">
      <c r="A110" s="757" t="s">
        <v>144</v>
      </c>
      <c r="B110" s="799">
        <v>0</v>
      </c>
      <c r="C110" s="800"/>
      <c r="D110" s="801"/>
      <c r="E110" s="801"/>
      <c r="F110" s="801"/>
      <c r="G110" s="802"/>
      <c r="H110" s="802"/>
      <c r="I110" s="800"/>
      <c r="J110" s="783"/>
      <c r="K110" s="822"/>
      <c r="L110" s="814"/>
      <c r="M110" s="837">
        <v>0</v>
      </c>
      <c r="N110" s="800"/>
      <c r="O110" s="801"/>
      <c r="P110" s="783"/>
      <c r="Q110" s="826">
        <v>0</v>
      </c>
      <c r="R110" s="800"/>
      <c r="S110" s="801"/>
      <c r="T110" s="840"/>
      <c r="U110" s="828"/>
      <c r="V110" s="828"/>
      <c r="W110" s="862"/>
      <c r="X110" s="846"/>
      <c r="Y110" s="851" t="s">
        <v>151</v>
      </c>
      <c r="Z110" s="712"/>
      <c r="AA110" s="720"/>
      <c r="AB110" s="720"/>
      <c r="AC110" s="712"/>
      <c r="AD110" s="712"/>
      <c r="AE110" s="720"/>
      <c r="AF110" s="712"/>
      <c r="AG110" s="712"/>
      <c r="AH110" s="720"/>
      <c r="AI110" s="712"/>
      <c r="AJ110" s="712"/>
      <c r="AK110" s="712"/>
      <c r="AL110" s="712"/>
      <c r="AM110" s="720"/>
      <c r="AN110" s="712"/>
      <c r="AO110" s="712"/>
      <c r="AP110" s="712"/>
      <c r="AQ110" s="712"/>
      <c r="AR110" s="712"/>
      <c r="AS110" s="712"/>
      <c r="AT110" s="712"/>
      <c r="AU110" s="712"/>
      <c r="AV110" s="712"/>
      <c r="AW110" s="714"/>
      <c r="AX110" s="714"/>
      <c r="AY110" s="714"/>
      <c r="AZ110" s="714"/>
      <c r="BA110" s="714"/>
      <c r="BB110" s="714"/>
      <c r="BC110" s="714"/>
      <c r="BD110" s="714"/>
      <c r="BE110" s="714"/>
      <c r="BF110" s="714"/>
      <c r="BG110" s="714"/>
      <c r="BH110" s="714"/>
      <c r="BI110" s="714"/>
      <c r="BJ110" s="712"/>
      <c r="BK110" s="712"/>
      <c r="BL110" s="712"/>
      <c r="BM110" s="712"/>
      <c r="BN110" s="712"/>
      <c r="BO110" s="712"/>
      <c r="BP110" s="712"/>
      <c r="BQ110" s="712"/>
      <c r="BR110" s="712"/>
      <c r="BS110" s="712"/>
      <c r="BT110" s="856" t="s">
        <v>152</v>
      </c>
      <c r="BU110" s="856" t="s">
        <v>152</v>
      </c>
      <c r="BV110" s="856" t="s">
        <v>152</v>
      </c>
      <c r="BW110" s="856" t="s">
        <v>152</v>
      </c>
      <c r="BX110" s="714"/>
      <c r="BY110" s="714"/>
      <c r="BZ110" s="714"/>
      <c r="CA110" s="714"/>
      <c r="CB110" s="774">
        <v>0</v>
      </c>
      <c r="CC110" s="774">
        <v>0</v>
      </c>
      <c r="CD110" s="774">
        <v>0</v>
      </c>
      <c r="CE110" s="774" t="s">
        <v>152</v>
      </c>
      <c r="CF110" s="712"/>
      <c r="CG110" s="714"/>
      <c r="CH110" s="714"/>
      <c r="CI110" s="714"/>
      <c r="CJ110" s="714"/>
      <c r="CK110" s="714"/>
      <c r="CL110" s="714"/>
      <c r="CM110" s="714"/>
      <c r="CN110" s="714"/>
      <c r="CO110" s="714"/>
      <c r="CP110" s="714"/>
      <c r="CQ110" s="714"/>
      <c r="CR110" s="714"/>
      <c r="CS110" s="714"/>
      <c r="CT110" s="714"/>
      <c r="CU110" s="714"/>
      <c r="CV110" s="714"/>
      <c r="CW110" s="714"/>
      <c r="CX110" s="714"/>
      <c r="CY110" s="714"/>
      <c r="CZ110" s="714"/>
      <c r="DA110" s="714"/>
      <c r="DB110" s="714"/>
      <c r="DC110" s="714"/>
      <c r="DD110" s="714"/>
    </row>
    <row r="111" spans="1:108" x14ac:dyDescent="0.25">
      <c r="A111" s="754" t="s">
        <v>40</v>
      </c>
      <c r="B111" s="804">
        <v>0</v>
      </c>
      <c r="C111" s="813">
        <v>0</v>
      </c>
      <c r="D111" s="806">
        <v>0</v>
      </c>
      <c r="E111" s="829">
        <v>0</v>
      </c>
      <c r="F111" s="807">
        <v>0</v>
      </c>
      <c r="G111" s="807">
        <v>0</v>
      </c>
      <c r="H111" s="807">
        <v>0</v>
      </c>
      <c r="I111" s="813">
        <v>0</v>
      </c>
      <c r="J111" s="808">
        <v>0</v>
      </c>
      <c r="K111" s="813">
        <v>0</v>
      </c>
      <c r="L111" s="808">
        <v>0</v>
      </c>
      <c r="M111" s="813">
        <v>0</v>
      </c>
      <c r="N111" s="813">
        <v>0</v>
      </c>
      <c r="O111" s="806">
        <v>0</v>
      </c>
      <c r="P111" s="821">
        <v>0</v>
      </c>
      <c r="Q111" s="805">
        <v>0</v>
      </c>
      <c r="R111" s="813">
        <v>0</v>
      </c>
      <c r="S111" s="806">
        <v>0</v>
      </c>
      <c r="T111" s="849">
        <v>0</v>
      </c>
      <c r="U111" s="809">
        <v>0</v>
      </c>
      <c r="V111" s="809">
        <v>0</v>
      </c>
      <c r="W111" s="805">
        <v>0</v>
      </c>
      <c r="X111" s="808">
        <v>0</v>
      </c>
      <c r="Y111" s="851" t="s">
        <v>151</v>
      </c>
      <c r="Z111" s="712"/>
      <c r="AA111" s="720"/>
      <c r="AB111" s="720"/>
      <c r="AC111" s="712"/>
      <c r="AD111" s="712"/>
      <c r="AE111" s="720"/>
      <c r="AF111" s="712"/>
      <c r="AG111" s="712"/>
      <c r="AH111" s="720"/>
      <c r="AI111" s="712"/>
      <c r="AJ111" s="712"/>
      <c r="AK111" s="712"/>
      <c r="AL111" s="712"/>
      <c r="AM111" s="720"/>
      <c r="AN111" s="712"/>
      <c r="AO111" s="712"/>
      <c r="AP111" s="712"/>
      <c r="AQ111" s="712"/>
      <c r="AR111" s="712"/>
      <c r="AS111" s="712"/>
      <c r="AT111" s="712"/>
      <c r="AU111" s="712"/>
      <c r="AV111" s="712"/>
      <c r="AW111" s="714"/>
      <c r="AX111" s="714"/>
      <c r="AY111" s="714"/>
      <c r="AZ111" s="714"/>
      <c r="BA111" s="714"/>
      <c r="BB111" s="714"/>
      <c r="BC111" s="714"/>
      <c r="BD111" s="714"/>
      <c r="BE111" s="714"/>
      <c r="BF111" s="714"/>
      <c r="BG111" s="714"/>
      <c r="BH111" s="714"/>
      <c r="BI111" s="714"/>
      <c r="BJ111" s="712"/>
      <c r="BK111" s="712"/>
      <c r="BL111" s="712"/>
      <c r="BM111" s="712"/>
      <c r="BN111" s="712"/>
      <c r="BO111" s="712"/>
      <c r="BP111" s="712"/>
      <c r="BQ111" s="712"/>
      <c r="BR111" s="712"/>
      <c r="BS111" s="712"/>
      <c r="BT111" s="856" t="s">
        <v>152</v>
      </c>
      <c r="BU111" s="856" t="s">
        <v>152</v>
      </c>
      <c r="BV111" s="856" t="s">
        <v>152</v>
      </c>
      <c r="BW111" s="856" t="s">
        <v>152</v>
      </c>
      <c r="BX111" s="714"/>
      <c r="BY111" s="714"/>
      <c r="BZ111" s="714"/>
      <c r="CA111" s="714"/>
      <c r="CB111" s="774">
        <v>0</v>
      </c>
      <c r="CC111" s="774">
        <v>0</v>
      </c>
      <c r="CD111" s="774">
        <v>0</v>
      </c>
      <c r="CE111" s="774" t="s">
        <v>152</v>
      </c>
      <c r="CF111" s="712"/>
      <c r="CG111" s="714"/>
      <c r="CH111" s="714"/>
      <c r="CI111" s="714"/>
      <c r="CJ111" s="714"/>
      <c r="CK111" s="714"/>
      <c r="CL111" s="714"/>
      <c r="CM111" s="714"/>
      <c r="CN111" s="714"/>
      <c r="CO111" s="714"/>
      <c r="CP111" s="714"/>
      <c r="CQ111" s="714"/>
      <c r="CR111" s="714"/>
      <c r="CS111" s="714"/>
      <c r="CT111" s="714"/>
      <c r="CU111" s="714"/>
      <c r="CV111" s="714"/>
      <c r="CW111" s="714"/>
      <c r="CX111" s="714"/>
      <c r="CY111" s="714"/>
      <c r="CZ111" s="714"/>
      <c r="DA111" s="714"/>
      <c r="DB111" s="714"/>
      <c r="DC111" s="714"/>
      <c r="DD111" s="714"/>
    </row>
    <row r="112" spans="1:108" x14ac:dyDescent="0.25">
      <c r="A112" s="712" t="s">
        <v>145</v>
      </c>
      <c r="B112" s="712"/>
      <c r="C112" s="712"/>
      <c r="D112" s="712"/>
      <c r="E112" s="712"/>
      <c r="F112" s="712"/>
      <c r="G112" s="712"/>
      <c r="H112" s="712"/>
      <c r="I112" s="712"/>
      <c r="J112" s="712"/>
      <c r="K112" s="712"/>
      <c r="L112" s="712"/>
      <c r="M112" s="712"/>
      <c r="N112" s="712"/>
      <c r="O112" s="712"/>
      <c r="P112" s="712"/>
      <c r="Q112" s="712"/>
      <c r="R112" s="712"/>
      <c r="S112" s="712"/>
      <c r="T112" s="712"/>
      <c r="U112" s="712"/>
      <c r="V112" s="712"/>
      <c r="W112" s="855"/>
      <c r="X112" s="712"/>
      <c r="Y112" s="712"/>
      <c r="Z112" s="712"/>
      <c r="AA112" s="712"/>
      <c r="AB112" s="712"/>
      <c r="AC112" s="720"/>
      <c r="AD112" s="720"/>
      <c r="AE112" s="712"/>
      <c r="AF112" s="712"/>
      <c r="AG112" s="720"/>
      <c r="AH112" s="712"/>
      <c r="AI112" s="712"/>
      <c r="AJ112" s="720"/>
      <c r="AK112" s="712"/>
      <c r="AL112" s="712"/>
      <c r="AM112" s="712"/>
      <c r="AN112" s="712"/>
      <c r="AO112" s="720"/>
      <c r="AP112" s="712"/>
      <c r="AQ112" s="712"/>
      <c r="AR112" s="712"/>
      <c r="AS112" s="712"/>
      <c r="AT112" s="712"/>
      <c r="AU112" s="712"/>
      <c r="AV112" s="712"/>
      <c r="AW112" s="712"/>
      <c r="AX112" s="712"/>
      <c r="AY112" s="712"/>
      <c r="AZ112" s="712"/>
      <c r="BA112" s="712"/>
      <c r="BB112" s="712"/>
      <c r="BC112" s="712"/>
      <c r="BD112" s="712"/>
      <c r="BE112" s="712"/>
      <c r="BF112" s="712"/>
      <c r="BG112" s="712"/>
      <c r="BH112" s="712"/>
      <c r="BI112" s="712"/>
      <c r="BJ112" s="712"/>
      <c r="BK112" s="712"/>
      <c r="BL112" s="712"/>
      <c r="BM112" s="712"/>
      <c r="BN112" s="712"/>
      <c r="BO112" s="712"/>
      <c r="BP112" s="712"/>
      <c r="BQ112" s="712"/>
      <c r="BR112" s="712"/>
      <c r="BS112" s="712"/>
      <c r="BT112" s="712"/>
      <c r="BU112" s="712"/>
      <c r="BV112" s="712"/>
      <c r="BW112" s="712"/>
      <c r="BX112" s="712"/>
      <c r="BY112" s="712"/>
      <c r="BZ112" s="712"/>
      <c r="CA112" s="712"/>
      <c r="CB112" s="712"/>
      <c r="CC112" s="712"/>
      <c r="CD112" s="712"/>
      <c r="CE112" s="712"/>
      <c r="CF112" s="712"/>
      <c r="CG112" s="712"/>
      <c r="CH112" s="712"/>
      <c r="CI112" s="712"/>
      <c r="CJ112" s="712"/>
      <c r="CK112" s="712"/>
      <c r="CL112" s="712"/>
      <c r="CM112" s="712"/>
      <c r="CN112" s="712"/>
      <c r="CO112" s="712"/>
      <c r="CP112" s="712"/>
      <c r="CQ112" s="712"/>
      <c r="CR112" s="712"/>
      <c r="CS112" s="712"/>
      <c r="CT112" s="712"/>
      <c r="CU112" s="712"/>
      <c r="CV112" s="712"/>
      <c r="CW112" s="712"/>
      <c r="CX112" s="712"/>
      <c r="CY112" s="712"/>
      <c r="CZ112" s="712"/>
      <c r="DA112" s="712"/>
      <c r="DB112" s="712"/>
      <c r="DC112" s="712"/>
      <c r="DD112" s="712"/>
    </row>
    <row r="113" spans="1:41" x14ac:dyDescent="0.25">
      <c r="A113" s="712" t="s">
        <v>146</v>
      </c>
      <c r="B113" s="712"/>
      <c r="C113" s="712"/>
      <c r="D113" s="712"/>
      <c r="E113" s="712"/>
      <c r="F113" s="712"/>
      <c r="G113" s="712"/>
      <c r="H113" s="712"/>
      <c r="I113" s="712"/>
      <c r="J113" s="712"/>
      <c r="K113" s="712"/>
      <c r="L113" s="712"/>
      <c r="M113" s="712"/>
      <c r="N113" s="712"/>
      <c r="O113" s="712"/>
      <c r="P113" s="712"/>
      <c r="Q113" s="712"/>
      <c r="R113" s="712"/>
      <c r="S113" s="712"/>
      <c r="T113" s="712"/>
      <c r="U113" s="712"/>
      <c r="V113" s="712"/>
      <c r="W113" s="712"/>
      <c r="X113" s="712"/>
      <c r="Y113" s="712"/>
      <c r="Z113" s="712"/>
      <c r="AA113" s="712"/>
      <c r="AB113" s="712"/>
      <c r="AC113" s="720"/>
      <c r="AD113" s="720"/>
      <c r="AE113" s="712"/>
      <c r="AF113" s="712"/>
      <c r="AG113" s="720"/>
      <c r="AH113" s="712"/>
      <c r="AI113" s="712"/>
      <c r="AJ113" s="720"/>
      <c r="AK113" s="712"/>
      <c r="AL113" s="712"/>
      <c r="AM113" s="712"/>
      <c r="AN113" s="712"/>
      <c r="AO113" s="720"/>
    </row>
    <row r="114" spans="1:41" x14ac:dyDescent="0.25">
      <c r="A114" s="712"/>
      <c r="B114" s="712"/>
      <c r="C114" s="712"/>
      <c r="D114" s="712"/>
      <c r="E114" s="712"/>
      <c r="F114" s="712"/>
      <c r="G114" s="712"/>
      <c r="H114" s="712"/>
      <c r="I114" s="712"/>
      <c r="J114" s="712"/>
      <c r="K114" s="712"/>
      <c r="L114" s="712"/>
      <c r="M114" s="712"/>
      <c r="N114" s="712"/>
      <c r="O114" s="712"/>
      <c r="P114" s="712"/>
      <c r="Q114" s="712"/>
      <c r="R114" s="712"/>
      <c r="S114" s="712"/>
      <c r="T114" s="712"/>
      <c r="U114" s="712"/>
      <c r="V114" s="712"/>
      <c r="W114" s="712"/>
      <c r="X114" s="712"/>
      <c r="Y114" s="712"/>
      <c r="Z114" s="712"/>
      <c r="AA114" s="712"/>
      <c r="AB114" s="712"/>
      <c r="AC114" s="720"/>
      <c r="AD114" s="720"/>
      <c r="AE114" s="712"/>
      <c r="AF114" s="712"/>
      <c r="AG114" s="720"/>
      <c r="AH114" s="712"/>
      <c r="AI114" s="712"/>
      <c r="AJ114" s="720"/>
      <c r="AK114" s="712"/>
      <c r="AL114" s="712"/>
      <c r="AM114" s="712"/>
      <c r="AN114" s="712"/>
      <c r="AO114" s="720"/>
    </row>
    <row r="115" spans="1:41" x14ac:dyDescent="0.25">
      <c r="A115" s="712"/>
      <c r="B115" s="712"/>
      <c r="C115" s="712"/>
      <c r="D115" s="712"/>
      <c r="E115" s="712"/>
      <c r="F115" s="712"/>
      <c r="G115" s="712"/>
      <c r="H115" s="712"/>
      <c r="I115" s="712"/>
      <c r="J115" s="712"/>
      <c r="K115" s="712"/>
      <c r="L115" s="712"/>
      <c r="M115" s="712"/>
      <c r="N115" s="712"/>
      <c r="O115" s="712"/>
      <c r="P115" s="712"/>
      <c r="Q115" s="712"/>
      <c r="R115" s="712"/>
      <c r="S115" s="712"/>
      <c r="T115" s="712"/>
      <c r="U115" s="712"/>
      <c r="V115" s="712"/>
      <c r="W115" s="712"/>
      <c r="X115" s="712"/>
      <c r="Y115" s="712"/>
      <c r="Z115" s="712"/>
      <c r="AA115" s="712"/>
      <c r="AB115" s="712"/>
      <c r="AC115" s="720"/>
      <c r="AD115" s="720"/>
      <c r="AE115" s="712"/>
      <c r="AF115" s="712"/>
      <c r="AG115" s="720"/>
      <c r="AH115" s="712"/>
      <c r="AI115" s="712"/>
      <c r="AJ115" s="720"/>
      <c r="AK115" s="712"/>
      <c r="AL115" s="712"/>
      <c r="AM115" s="712"/>
      <c r="AN115" s="712"/>
      <c r="AO115" s="720"/>
    </row>
    <row r="116" spans="1:41" x14ac:dyDescent="0.25">
      <c r="A116" s="712"/>
      <c r="B116" s="712"/>
      <c r="C116" s="712"/>
      <c r="D116" s="712"/>
      <c r="E116" s="712"/>
      <c r="F116" s="712"/>
      <c r="G116" s="712"/>
      <c r="H116" s="712"/>
      <c r="I116" s="712"/>
      <c r="J116" s="712"/>
      <c r="K116" s="712"/>
      <c r="L116" s="712"/>
      <c r="M116" s="712"/>
      <c r="N116" s="712"/>
      <c r="O116" s="712"/>
      <c r="P116" s="712"/>
      <c r="Q116" s="712"/>
      <c r="R116" s="712"/>
      <c r="S116" s="712"/>
      <c r="T116" s="712"/>
      <c r="U116" s="712"/>
      <c r="V116" s="712"/>
      <c r="W116" s="712"/>
      <c r="X116" s="712"/>
      <c r="Y116" s="712"/>
      <c r="Z116" s="712"/>
      <c r="AA116" s="712"/>
      <c r="AB116" s="712"/>
      <c r="AC116" s="720"/>
      <c r="AD116" s="720"/>
      <c r="AE116" s="712"/>
      <c r="AF116" s="712"/>
      <c r="AG116" s="720"/>
      <c r="AH116" s="712"/>
      <c r="AI116" s="712"/>
      <c r="AJ116" s="720"/>
      <c r="AK116" s="712"/>
      <c r="AL116" s="712"/>
      <c r="AM116" s="712"/>
      <c r="AN116" s="712"/>
      <c r="AO116" s="720"/>
    </row>
    <row r="117" spans="1:41" x14ac:dyDescent="0.25">
      <c r="A117" s="712"/>
      <c r="B117" s="712"/>
      <c r="C117" s="712"/>
      <c r="D117" s="712"/>
      <c r="E117" s="712"/>
      <c r="F117" s="712"/>
      <c r="G117" s="712"/>
      <c r="H117" s="712"/>
      <c r="I117" s="712"/>
      <c r="J117" s="712"/>
      <c r="K117" s="712"/>
      <c r="L117" s="712"/>
      <c r="M117" s="712"/>
      <c r="N117" s="712"/>
      <c r="O117" s="712"/>
      <c r="P117" s="712"/>
      <c r="Q117" s="712"/>
      <c r="R117" s="712"/>
      <c r="S117" s="712"/>
      <c r="T117" s="712"/>
      <c r="U117" s="712"/>
      <c r="V117" s="712"/>
      <c r="W117" s="712"/>
      <c r="X117" s="712"/>
      <c r="Y117" s="712"/>
      <c r="Z117" s="712"/>
      <c r="AA117" s="712"/>
      <c r="AB117" s="712"/>
      <c r="AC117" s="720"/>
      <c r="AD117" s="720"/>
      <c r="AE117" s="712"/>
      <c r="AF117" s="712"/>
      <c r="AG117" s="720"/>
      <c r="AH117" s="712"/>
      <c r="AI117" s="712"/>
      <c r="AJ117" s="720"/>
      <c r="AK117" s="712"/>
      <c r="AL117" s="712"/>
      <c r="AM117" s="712"/>
      <c r="AN117" s="712"/>
      <c r="AO117" s="720"/>
    </row>
    <row r="118" spans="1:41" x14ac:dyDescent="0.25">
      <c r="A118" s="712"/>
      <c r="B118" s="712"/>
      <c r="C118" s="712"/>
      <c r="D118" s="712"/>
      <c r="E118" s="712"/>
      <c r="F118" s="712"/>
      <c r="G118" s="712"/>
      <c r="H118" s="712"/>
      <c r="I118" s="712"/>
      <c r="J118" s="712"/>
      <c r="K118" s="712"/>
      <c r="L118" s="712"/>
      <c r="M118" s="712"/>
      <c r="N118" s="712"/>
      <c r="O118" s="712"/>
      <c r="P118" s="712"/>
      <c r="Q118" s="712"/>
      <c r="R118" s="712"/>
      <c r="S118" s="712"/>
      <c r="T118" s="712"/>
      <c r="U118" s="712"/>
      <c r="V118" s="712"/>
      <c r="W118" s="712"/>
      <c r="X118" s="712"/>
      <c r="Y118" s="712"/>
      <c r="Z118" s="712"/>
      <c r="AA118" s="712"/>
      <c r="AB118" s="712"/>
      <c r="AC118" s="720"/>
      <c r="AD118" s="720"/>
      <c r="AE118" s="712"/>
      <c r="AF118" s="712"/>
      <c r="AG118" s="720"/>
      <c r="AH118" s="712"/>
      <c r="AI118" s="712"/>
      <c r="AJ118" s="720"/>
      <c r="AK118" s="712"/>
      <c r="AL118" s="712"/>
      <c r="AM118" s="712"/>
      <c r="AN118" s="712"/>
      <c r="AO118" s="720"/>
    </row>
    <row r="119" spans="1:41" x14ac:dyDescent="0.25">
      <c r="A119" s="712"/>
      <c r="B119" s="712"/>
      <c r="C119" s="712"/>
      <c r="D119" s="712"/>
      <c r="E119" s="712"/>
      <c r="F119" s="712"/>
      <c r="G119" s="712"/>
      <c r="H119" s="712"/>
      <c r="I119" s="712"/>
      <c r="J119" s="712"/>
      <c r="K119" s="712"/>
      <c r="L119" s="712"/>
      <c r="M119" s="712"/>
      <c r="N119" s="712"/>
      <c r="O119" s="712"/>
      <c r="P119" s="712"/>
      <c r="Q119" s="712"/>
      <c r="R119" s="712"/>
      <c r="S119" s="712"/>
      <c r="T119" s="712"/>
      <c r="U119" s="712"/>
      <c r="V119" s="712"/>
      <c r="W119" s="712"/>
      <c r="X119" s="712"/>
      <c r="Y119" s="712"/>
      <c r="Z119" s="712"/>
      <c r="AA119" s="712"/>
      <c r="AB119" s="712"/>
      <c r="AC119" s="720"/>
      <c r="AD119" s="720"/>
      <c r="AE119" s="712"/>
      <c r="AF119" s="712"/>
      <c r="AG119" s="720"/>
      <c r="AH119" s="712"/>
      <c r="AI119" s="712"/>
      <c r="AJ119" s="720"/>
      <c r="AK119" s="712"/>
      <c r="AL119" s="712"/>
      <c r="AM119" s="712"/>
      <c r="AN119" s="712"/>
      <c r="AO119" s="720"/>
    </row>
    <row r="120" spans="1:41" x14ac:dyDescent="0.25">
      <c r="A120" s="712"/>
      <c r="B120" s="712"/>
      <c r="C120" s="712"/>
      <c r="D120" s="712"/>
      <c r="E120" s="712"/>
      <c r="F120" s="712"/>
      <c r="G120" s="712"/>
      <c r="H120" s="712"/>
      <c r="I120" s="712"/>
      <c r="J120" s="712"/>
      <c r="K120" s="712"/>
      <c r="L120" s="712"/>
      <c r="M120" s="712"/>
      <c r="N120" s="712"/>
      <c r="O120" s="712"/>
      <c r="P120" s="712"/>
      <c r="Q120" s="712"/>
      <c r="R120" s="712"/>
      <c r="S120" s="712"/>
      <c r="T120" s="712"/>
      <c r="U120" s="712"/>
      <c r="V120" s="712"/>
      <c r="W120" s="712"/>
      <c r="X120" s="712"/>
      <c r="Y120" s="712"/>
      <c r="Z120" s="712"/>
      <c r="AA120" s="712"/>
      <c r="AB120" s="712"/>
      <c r="AC120" s="720"/>
      <c r="AD120" s="720"/>
      <c r="AE120" s="712"/>
      <c r="AF120" s="712"/>
      <c r="AG120" s="720"/>
      <c r="AH120" s="712"/>
      <c r="AI120" s="712"/>
      <c r="AJ120" s="720"/>
      <c r="AK120" s="712"/>
      <c r="AL120" s="712"/>
      <c r="AM120" s="712"/>
      <c r="AN120" s="712"/>
      <c r="AO120" s="720"/>
    </row>
    <row r="121" spans="1:41" x14ac:dyDescent="0.25">
      <c r="A121" s="712"/>
      <c r="B121" s="712"/>
      <c r="C121" s="712"/>
      <c r="D121" s="712"/>
      <c r="E121" s="712"/>
      <c r="F121" s="712"/>
      <c r="G121" s="712"/>
      <c r="H121" s="712"/>
      <c r="I121" s="712"/>
      <c r="J121" s="712"/>
      <c r="K121" s="712"/>
      <c r="L121" s="712"/>
      <c r="M121" s="712"/>
      <c r="N121" s="712"/>
      <c r="O121" s="712"/>
      <c r="P121" s="712"/>
      <c r="Q121" s="712"/>
      <c r="R121" s="712"/>
      <c r="S121" s="712"/>
      <c r="T121" s="712"/>
      <c r="U121" s="712"/>
      <c r="V121" s="712"/>
      <c r="W121" s="712"/>
      <c r="X121" s="712"/>
      <c r="Y121" s="712"/>
      <c r="Z121" s="712"/>
      <c r="AA121" s="712"/>
      <c r="AB121" s="712"/>
      <c r="AC121" s="720"/>
      <c r="AD121" s="720"/>
      <c r="AE121" s="712"/>
      <c r="AF121" s="712"/>
      <c r="AG121" s="720"/>
      <c r="AH121" s="712"/>
      <c r="AI121" s="712"/>
      <c r="AJ121" s="720"/>
      <c r="AK121" s="712"/>
      <c r="AL121" s="712"/>
      <c r="AM121" s="712"/>
      <c r="AN121" s="712"/>
      <c r="AO121" s="720"/>
    </row>
    <row r="122" spans="1:41" x14ac:dyDescent="0.25">
      <c r="A122" s="712"/>
      <c r="B122" s="712"/>
      <c r="C122" s="712"/>
      <c r="D122" s="712"/>
      <c r="E122" s="712"/>
      <c r="F122" s="712"/>
      <c r="G122" s="712"/>
      <c r="H122" s="712"/>
      <c r="I122" s="712"/>
      <c r="J122" s="712"/>
      <c r="K122" s="712"/>
      <c r="L122" s="712"/>
      <c r="M122" s="712"/>
      <c r="N122" s="712"/>
      <c r="O122" s="712"/>
      <c r="P122" s="712"/>
      <c r="Q122" s="712"/>
      <c r="R122" s="712"/>
      <c r="S122" s="712"/>
      <c r="T122" s="712"/>
      <c r="U122" s="712"/>
      <c r="V122" s="712"/>
      <c r="W122" s="712"/>
      <c r="X122" s="712"/>
      <c r="Y122" s="712"/>
      <c r="Z122" s="712"/>
      <c r="AA122" s="712"/>
      <c r="AB122" s="712"/>
      <c r="AC122" s="720"/>
      <c r="AD122" s="720"/>
      <c r="AE122" s="712"/>
      <c r="AF122" s="712"/>
      <c r="AG122" s="720"/>
      <c r="AH122" s="712"/>
      <c r="AI122" s="712"/>
      <c r="AJ122" s="720"/>
      <c r="AK122" s="712"/>
      <c r="AL122" s="712"/>
      <c r="AM122" s="712"/>
      <c r="AN122" s="712"/>
      <c r="AO122" s="720"/>
    </row>
    <row r="123" spans="1:41" x14ac:dyDescent="0.25">
      <c r="A123" s="712"/>
      <c r="B123" s="712"/>
      <c r="C123" s="712"/>
      <c r="D123" s="712"/>
      <c r="E123" s="712"/>
      <c r="F123" s="712"/>
      <c r="G123" s="712"/>
      <c r="H123" s="712"/>
      <c r="I123" s="712"/>
      <c r="J123" s="712"/>
      <c r="K123" s="712"/>
      <c r="L123" s="712"/>
      <c r="M123" s="712"/>
      <c r="N123" s="712"/>
      <c r="O123" s="712"/>
      <c r="P123" s="712"/>
      <c r="Q123" s="712"/>
      <c r="R123" s="712"/>
      <c r="S123" s="712"/>
      <c r="T123" s="712"/>
      <c r="U123" s="712"/>
      <c r="V123" s="712"/>
      <c r="W123" s="712"/>
      <c r="X123" s="712"/>
      <c r="Y123" s="712"/>
      <c r="Z123" s="712"/>
      <c r="AA123" s="712"/>
      <c r="AB123" s="712"/>
      <c r="AC123" s="720"/>
      <c r="AD123" s="720"/>
      <c r="AE123" s="712"/>
      <c r="AF123" s="712"/>
      <c r="AG123" s="720"/>
      <c r="AH123" s="712"/>
      <c r="AI123" s="712"/>
      <c r="AJ123" s="720"/>
      <c r="AK123" s="712"/>
      <c r="AL123" s="712"/>
      <c r="AM123" s="712"/>
      <c r="AN123" s="712"/>
      <c r="AO123" s="720"/>
    </row>
    <row r="124" spans="1:41" x14ac:dyDescent="0.25">
      <c r="A124" s="712"/>
      <c r="B124" s="712"/>
      <c r="C124" s="712"/>
      <c r="D124" s="712"/>
      <c r="E124" s="712"/>
      <c r="F124" s="712"/>
      <c r="G124" s="712"/>
      <c r="H124" s="712"/>
      <c r="I124" s="712"/>
      <c r="J124" s="712"/>
      <c r="K124" s="712"/>
      <c r="L124" s="712"/>
      <c r="M124" s="712"/>
      <c r="N124" s="712"/>
      <c r="O124" s="712"/>
      <c r="P124" s="712"/>
      <c r="Q124" s="712"/>
      <c r="R124" s="712"/>
      <c r="S124" s="712"/>
      <c r="T124" s="712"/>
      <c r="U124" s="712"/>
      <c r="V124" s="712"/>
      <c r="W124" s="712"/>
      <c r="X124" s="712"/>
      <c r="Y124" s="712"/>
      <c r="Z124" s="712"/>
      <c r="AA124" s="712"/>
      <c r="AB124" s="712"/>
      <c r="AC124" s="720"/>
      <c r="AD124" s="720"/>
      <c r="AE124" s="712"/>
      <c r="AF124" s="712"/>
      <c r="AG124" s="720"/>
      <c r="AH124" s="712"/>
      <c r="AI124" s="712"/>
      <c r="AJ124" s="720"/>
      <c r="AK124" s="712"/>
      <c r="AL124" s="712"/>
      <c r="AM124" s="712"/>
      <c r="AN124" s="712"/>
      <c r="AO124" s="720"/>
    </row>
    <row r="125" spans="1:41" x14ac:dyDescent="0.25">
      <c r="A125" s="712"/>
      <c r="B125" s="712"/>
      <c r="C125" s="712"/>
      <c r="D125" s="712"/>
      <c r="E125" s="712"/>
      <c r="F125" s="712"/>
      <c r="G125" s="712"/>
      <c r="H125" s="712"/>
      <c r="I125" s="712"/>
      <c r="J125" s="712"/>
      <c r="K125" s="712"/>
      <c r="L125" s="712"/>
      <c r="M125" s="712"/>
      <c r="N125" s="712"/>
      <c r="O125" s="712"/>
      <c r="P125" s="712"/>
      <c r="Q125" s="712"/>
      <c r="R125" s="712"/>
      <c r="S125" s="712"/>
      <c r="T125" s="712"/>
      <c r="U125" s="712"/>
      <c r="V125" s="712"/>
      <c r="W125" s="712"/>
      <c r="X125" s="712"/>
      <c r="Y125" s="712"/>
      <c r="Z125" s="712"/>
      <c r="AA125" s="712"/>
      <c r="AB125" s="712"/>
      <c r="AC125" s="720"/>
      <c r="AD125" s="720"/>
      <c r="AE125" s="712"/>
      <c r="AF125" s="712"/>
      <c r="AG125" s="720"/>
      <c r="AH125" s="712"/>
      <c r="AI125" s="712"/>
      <c r="AJ125" s="720"/>
      <c r="AK125" s="712"/>
      <c r="AL125" s="712"/>
      <c r="AM125" s="712"/>
      <c r="AN125" s="712"/>
      <c r="AO125" s="720"/>
    </row>
    <row r="126" spans="1:41" x14ac:dyDescent="0.25">
      <c r="A126" s="712"/>
      <c r="B126" s="712"/>
      <c r="C126" s="712"/>
      <c r="D126" s="712"/>
      <c r="E126" s="712"/>
      <c r="F126" s="712"/>
      <c r="G126" s="712"/>
      <c r="H126" s="712"/>
      <c r="I126" s="712"/>
      <c r="J126" s="712"/>
      <c r="K126" s="712"/>
      <c r="L126" s="712"/>
      <c r="M126" s="712"/>
      <c r="N126" s="712"/>
      <c r="O126" s="712"/>
      <c r="P126" s="712"/>
      <c r="Q126" s="712"/>
      <c r="R126" s="712"/>
      <c r="S126" s="712"/>
      <c r="T126" s="712"/>
      <c r="U126" s="712"/>
      <c r="V126" s="712"/>
      <c r="W126" s="712"/>
      <c r="X126" s="712"/>
      <c r="Y126" s="712"/>
      <c r="Z126" s="712"/>
      <c r="AA126" s="712"/>
      <c r="AB126" s="712"/>
      <c r="AC126" s="720"/>
      <c r="AD126" s="720"/>
      <c r="AE126" s="712"/>
      <c r="AF126" s="712"/>
      <c r="AG126" s="720"/>
      <c r="AH126" s="712"/>
      <c r="AI126" s="712"/>
      <c r="AJ126" s="720"/>
      <c r="AK126" s="712"/>
      <c r="AL126" s="712"/>
      <c r="AM126" s="712"/>
      <c r="AN126" s="712"/>
      <c r="AO126" s="720"/>
    </row>
    <row r="127" spans="1:41" x14ac:dyDescent="0.25">
      <c r="A127" s="712"/>
      <c r="B127" s="712"/>
      <c r="C127" s="712"/>
      <c r="D127" s="712"/>
      <c r="E127" s="712"/>
      <c r="F127" s="712"/>
      <c r="G127" s="712"/>
      <c r="H127" s="712"/>
      <c r="I127" s="712"/>
      <c r="J127" s="712"/>
      <c r="K127" s="712"/>
      <c r="L127" s="712"/>
      <c r="M127" s="712"/>
      <c r="N127" s="712"/>
      <c r="O127" s="712"/>
      <c r="P127" s="712"/>
      <c r="Q127" s="712"/>
      <c r="R127" s="712"/>
      <c r="S127" s="712"/>
      <c r="T127" s="712"/>
      <c r="U127" s="712"/>
      <c r="V127" s="712"/>
      <c r="W127" s="712"/>
      <c r="X127" s="712"/>
      <c r="Y127" s="712"/>
      <c r="Z127" s="712"/>
      <c r="AA127" s="712"/>
      <c r="AB127" s="712"/>
      <c r="AC127" s="720"/>
      <c r="AD127" s="720"/>
      <c r="AE127" s="712"/>
      <c r="AF127" s="712"/>
      <c r="AG127" s="720"/>
      <c r="AH127" s="712"/>
      <c r="AI127" s="712"/>
      <c r="AJ127" s="720"/>
      <c r="AK127" s="712"/>
      <c r="AL127" s="712"/>
      <c r="AM127" s="712"/>
      <c r="AN127" s="712"/>
      <c r="AO127" s="720"/>
    </row>
    <row r="128" spans="1:41" x14ac:dyDescent="0.25">
      <c r="A128" s="712"/>
      <c r="B128" s="712"/>
      <c r="C128" s="712"/>
      <c r="D128" s="712"/>
      <c r="E128" s="712"/>
      <c r="F128" s="712"/>
      <c r="G128" s="712"/>
      <c r="H128" s="712"/>
      <c r="I128" s="712"/>
      <c r="J128" s="712"/>
      <c r="K128" s="712"/>
      <c r="L128" s="712"/>
      <c r="M128" s="712"/>
      <c r="N128" s="712"/>
      <c r="O128" s="712"/>
      <c r="P128" s="712"/>
      <c r="Q128" s="712"/>
      <c r="R128" s="712"/>
      <c r="S128" s="712"/>
      <c r="T128" s="712"/>
      <c r="U128" s="712"/>
      <c r="V128" s="712"/>
      <c r="W128" s="712"/>
      <c r="X128" s="712"/>
      <c r="Y128" s="712"/>
      <c r="Z128" s="712"/>
      <c r="AA128" s="712"/>
      <c r="AB128" s="712"/>
      <c r="AC128" s="720"/>
      <c r="AD128" s="720"/>
      <c r="AE128" s="712"/>
      <c r="AF128" s="712"/>
      <c r="AG128" s="720"/>
      <c r="AH128" s="712"/>
      <c r="AI128" s="712"/>
      <c r="AJ128" s="720"/>
      <c r="AK128" s="712"/>
      <c r="AL128" s="712"/>
      <c r="AM128" s="712"/>
      <c r="AN128" s="712"/>
      <c r="AO128" s="720"/>
    </row>
    <row r="129" spans="29:41" x14ac:dyDescent="0.25">
      <c r="AC129" s="720"/>
      <c r="AD129" s="720"/>
      <c r="AE129" s="712"/>
      <c r="AF129" s="712"/>
      <c r="AG129" s="720"/>
      <c r="AH129" s="712"/>
      <c r="AI129" s="712"/>
      <c r="AJ129" s="720"/>
      <c r="AK129" s="712"/>
      <c r="AL129" s="712"/>
      <c r="AM129" s="712"/>
      <c r="AN129" s="712"/>
      <c r="AO129" s="720"/>
    </row>
    <row r="130" spans="29:41" x14ac:dyDescent="0.25">
      <c r="AC130" s="720"/>
      <c r="AD130" s="720"/>
      <c r="AE130" s="712"/>
      <c r="AF130" s="712"/>
      <c r="AG130" s="720"/>
      <c r="AH130" s="712"/>
      <c r="AI130" s="712"/>
      <c r="AJ130" s="720"/>
      <c r="AK130" s="712"/>
      <c r="AL130" s="712"/>
      <c r="AM130" s="712"/>
      <c r="AN130" s="712"/>
      <c r="AO130" s="720"/>
    </row>
    <row r="131" spans="29:41" x14ac:dyDescent="0.25">
      <c r="AC131" s="720"/>
      <c r="AD131" s="720"/>
      <c r="AE131" s="712"/>
      <c r="AF131" s="712"/>
      <c r="AG131" s="720"/>
      <c r="AH131" s="712"/>
      <c r="AI131" s="712"/>
      <c r="AJ131" s="720"/>
      <c r="AK131" s="712"/>
      <c r="AL131" s="712"/>
      <c r="AM131" s="712"/>
      <c r="AN131" s="712"/>
      <c r="AO131" s="720"/>
    </row>
    <row r="132" spans="29:41" x14ac:dyDescent="0.25">
      <c r="AC132" s="720"/>
      <c r="AD132" s="720"/>
      <c r="AE132" s="712"/>
      <c r="AF132" s="712"/>
      <c r="AG132" s="720"/>
      <c r="AH132" s="712"/>
      <c r="AI132" s="712"/>
      <c r="AJ132" s="720"/>
      <c r="AK132" s="712"/>
      <c r="AL132" s="712"/>
      <c r="AM132" s="712"/>
      <c r="AN132" s="712"/>
      <c r="AO132" s="720"/>
    </row>
    <row r="133" spans="29:41" x14ac:dyDescent="0.25">
      <c r="AC133" s="720"/>
      <c r="AD133" s="720"/>
      <c r="AE133" s="712"/>
      <c r="AF133" s="712"/>
      <c r="AG133" s="720"/>
      <c r="AH133" s="712"/>
      <c r="AI133" s="712"/>
      <c r="AJ133" s="720"/>
      <c r="AK133" s="712"/>
      <c r="AL133" s="712"/>
      <c r="AM133" s="712"/>
      <c r="AN133" s="712"/>
      <c r="AO133" s="720"/>
    </row>
    <row r="134" spans="29:41" x14ac:dyDescent="0.25">
      <c r="AC134" s="720"/>
      <c r="AD134" s="720"/>
      <c r="AE134" s="712"/>
      <c r="AF134" s="712"/>
      <c r="AG134" s="720"/>
      <c r="AH134" s="712"/>
      <c r="AI134" s="712"/>
      <c r="AJ134" s="720"/>
      <c r="AK134" s="712"/>
      <c r="AL134" s="712"/>
      <c r="AM134" s="712"/>
      <c r="AN134" s="712"/>
      <c r="AO134" s="720"/>
    </row>
    <row r="135" spans="29:41" x14ac:dyDescent="0.25">
      <c r="AC135" s="720"/>
      <c r="AD135" s="720"/>
      <c r="AE135" s="712"/>
      <c r="AF135" s="712"/>
      <c r="AG135" s="720"/>
      <c r="AH135" s="712"/>
      <c r="AI135" s="712"/>
      <c r="AJ135" s="720"/>
      <c r="AK135" s="712"/>
      <c r="AL135" s="712"/>
      <c r="AM135" s="712"/>
      <c r="AN135" s="712"/>
      <c r="AO135" s="720"/>
    </row>
    <row r="136" spans="29:41" x14ac:dyDescent="0.25">
      <c r="AC136" s="720"/>
      <c r="AD136" s="720"/>
      <c r="AE136" s="712"/>
      <c r="AF136" s="712"/>
      <c r="AG136" s="720"/>
      <c r="AH136" s="712"/>
      <c r="AI136" s="712"/>
      <c r="AJ136" s="720"/>
      <c r="AK136" s="712"/>
      <c r="AL136" s="712"/>
      <c r="AM136" s="712"/>
      <c r="AN136" s="712"/>
      <c r="AO136" s="720"/>
    </row>
    <row r="137" spans="29:41" x14ac:dyDescent="0.25">
      <c r="AC137" s="720"/>
      <c r="AD137" s="720"/>
      <c r="AE137" s="712"/>
      <c r="AF137" s="712"/>
      <c r="AG137" s="720"/>
      <c r="AH137" s="712"/>
      <c r="AI137" s="712"/>
      <c r="AJ137" s="720"/>
      <c r="AK137" s="712"/>
      <c r="AL137" s="712"/>
      <c r="AM137" s="712"/>
      <c r="AN137" s="712"/>
      <c r="AO137" s="720"/>
    </row>
    <row r="138" spans="29:41" x14ac:dyDescent="0.25">
      <c r="AC138" s="720"/>
      <c r="AD138" s="720"/>
      <c r="AE138" s="712"/>
      <c r="AF138" s="712"/>
      <c r="AG138" s="720"/>
      <c r="AH138" s="712"/>
      <c r="AI138" s="712"/>
      <c r="AJ138" s="720"/>
      <c r="AK138" s="712"/>
      <c r="AL138" s="712"/>
      <c r="AM138" s="712"/>
      <c r="AN138" s="712"/>
      <c r="AO138" s="720"/>
    </row>
    <row r="139" spans="29:41" x14ac:dyDescent="0.25">
      <c r="AC139" s="720"/>
      <c r="AD139" s="720"/>
      <c r="AE139" s="712"/>
      <c r="AF139" s="712"/>
      <c r="AG139" s="720"/>
      <c r="AH139" s="712"/>
      <c r="AI139" s="712"/>
      <c r="AJ139" s="720"/>
      <c r="AK139" s="712"/>
      <c r="AL139" s="712"/>
      <c r="AM139" s="712"/>
      <c r="AN139" s="712"/>
      <c r="AO139" s="720"/>
    </row>
    <row r="140" spans="29:41" x14ac:dyDescent="0.25">
      <c r="AC140" s="720"/>
      <c r="AD140" s="720"/>
      <c r="AE140" s="712"/>
      <c r="AF140" s="712"/>
      <c r="AG140" s="720"/>
      <c r="AH140" s="712"/>
      <c r="AI140" s="712"/>
      <c r="AJ140" s="720"/>
      <c r="AK140" s="712"/>
      <c r="AL140" s="712"/>
      <c r="AM140" s="712"/>
      <c r="AN140" s="712"/>
      <c r="AO140" s="720"/>
    </row>
    <row r="141" spans="29:41" x14ac:dyDescent="0.25">
      <c r="AC141" s="720"/>
      <c r="AD141" s="720"/>
      <c r="AE141" s="712"/>
      <c r="AF141" s="712"/>
      <c r="AG141" s="720"/>
      <c r="AH141" s="712"/>
      <c r="AI141" s="712"/>
      <c r="AJ141" s="720"/>
      <c r="AK141" s="712"/>
      <c r="AL141" s="712"/>
      <c r="AM141" s="712"/>
      <c r="AN141" s="712"/>
      <c r="AO141" s="720"/>
    </row>
    <row r="142" spans="29:41" x14ac:dyDescent="0.25">
      <c r="AC142" s="720"/>
      <c r="AD142" s="720"/>
      <c r="AE142" s="712"/>
      <c r="AF142" s="712"/>
      <c r="AG142" s="720"/>
      <c r="AH142" s="712"/>
      <c r="AI142" s="712"/>
      <c r="AJ142" s="720"/>
      <c r="AK142" s="712"/>
      <c r="AL142" s="712"/>
      <c r="AM142" s="712"/>
      <c r="AN142" s="712"/>
      <c r="AO142" s="720"/>
    </row>
    <row r="143" spans="29:41" x14ac:dyDescent="0.25">
      <c r="AC143" s="720"/>
      <c r="AD143" s="720"/>
      <c r="AE143" s="712"/>
      <c r="AF143" s="712"/>
      <c r="AG143" s="720"/>
      <c r="AH143" s="712"/>
      <c r="AI143" s="712"/>
      <c r="AJ143" s="720"/>
      <c r="AK143" s="712"/>
      <c r="AL143" s="712"/>
      <c r="AM143" s="712"/>
      <c r="AN143" s="712"/>
      <c r="AO143" s="720"/>
    </row>
    <row r="144" spans="29:41" x14ac:dyDescent="0.25">
      <c r="AC144" s="720"/>
      <c r="AD144" s="720"/>
      <c r="AE144" s="712"/>
      <c r="AF144" s="712"/>
      <c r="AG144" s="720"/>
      <c r="AH144" s="712"/>
      <c r="AI144" s="712"/>
      <c r="AJ144" s="720"/>
      <c r="AK144" s="712"/>
      <c r="AL144" s="712"/>
      <c r="AM144" s="712"/>
      <c r="AN144" s="712"/>
      <c r="AO144" s="720"/>
    </row>
    <row r="145" spans="29:41" x14ac:dyDescent="0.25">
      <c r="AC145" s="720"/>
      <c r="AD145" s="720"/>
      <c r="AE145" s="712"/>
      <c r="AF145" s="712"/>
      <c r="AG145" s="720"/>
      <c r="AH145" s="712"/>
      <c r="AI145" s="712"/>
      <c r="AJ145" s="720"/>
      <c r="AK145" s="712"/>
      <c r="AL145" s="712"/>
      <c r="AM145" s="712"/>
      <c r="AN145" s="712"/>
      <c r="AO145" s="720"/>
    </row>
    <row r="146" spans="29:41" x14ac:dyDescent="0.25">
      <c r="AC146" s="720"/>
      <c r="AD146" s="720"/>
      <c r="AE146" s="712"/>
      <c r="AF146" s="712"/>
      <c r="AG146" s="720"/>
      <c r="AH146" s="712"/>
      <c r="AI146" s="712"/>
      <c r="AJ146" s="720"/>
      <c r="AK146" s="712"/>
      <c r="AL146" s="712"/>
      <c r="AM146" s="712"/>
      <c r="AN146" s="712"/>
      <c r="AO146" s="720"/>
    </row>
    <row r="147" spans="29:41" x14ac:dyDescent="0.25">
      <c r="AC147" s="720"/>
      <c r="AD147" s="720"/>
      <c r="AE147" s="712"/>
      <c r="AF147" s="712"/>
      <c r="AG147" s="720"/>
      <c r="AH147" s="712"/>
      <c r="AI147" s="712"/>
      <c r="AJ147" s="720"/>
      <c r="AK147" s="712"/>
      <c r="AL147" s="712"/>
      <c r="AM147" s="712"/>
      <c r="AN147" s="712"/>
      <c r="AO147" s="720"/>
    </row>
    <row r="148" spans="29:41" x14ac:dyDescent="0.25">
      <c r="AC148" s="720"/>
      <c r="AD148" s="720"/>
      <c r="AE148" s="712"/>
      <c r="AF148" s="712"/>
      <c r="AG148" s="720"/>
      <c r="AH148" s="712"/>
      <c r="AI148" s="712"/>
      <c r="AJ148" s="720"/>
      <c r="AK148" s="712"/>
      <c r="AL148" s="712"/>
      <c r="AM148" s="712"/>
      <c r="AN148" s="712"/>
      <c r="AO148" s="720"/>
    </row>
    <row r="149" spans="29:41" x14ac:dyDescent="0.25">
      <c r="AC149" s="720"/>
      <c r="AD149" s="720"/>
      <c r="AE149" s="712"/>
      <c r="AF149" s="712"/>
      <c r="AG149" s="720"/>
      <c r="AH149" s="712"/>
      <c r="AI149" s="712"/>
      <c r="AJ149" s="720"/>
      <c r="AK149" s="712"/>
      <c r="AL149" s="712"/>
      <c r="AM149" s="712"/>
      <c r="AN149" s="712"/>
      <c r="AO149" s="720"/>
    </row>
    <row r="150" spans="29:41" x14ac:dyDescent="0.25">
      <c r="AC150" s="720"/>
      <c r="AD150" s="720"/>
      <c r="AE150" s="712"/>
      <c r="AF150" s="712"/>
      <c r="AG150" s="720"/>
      <c r="AH150" s="712"/>
      <c r="AI150" s="712"/>
      <c r="AJ150" s="720"/>
      <c r="AK150" s="712"/>
      <c r="AL150" s="712"/>
      <c r="AM150" s="712"/>
      <c r="AN150" s="712"/>
      <c r="AO150" s="720"/>
    </row>
    <row r="151" spans="29:41" x14ac:dyDescent="0.25">
      <c r="AC151" s="720"/>
      <c r="AD151" s="720"/>
      <c r="AE151" s="712"/>
      <c r="AF151" s="712"/>
      <c r="AG151" s="720"/>
      <c r="AH151" s="712"/>
      <c r="AI151" s="712"/>
      <c r="AJ151" s="720"/>
      <c r="AK151" s="712"/>
      <c r="AL151" s="712"/>
      <c r="AM151" s="712"/>
      <c r="AN151" s="712"/>
      <c r="AO151" s="720"/>
    </row>
    <row r="152" spans="29:41" x14ac:dyDescent="0.25">
      <c r="AC152" s="720"/>
      <c r="AD152" s="720"/>
      <c r="AE152" s="712"/>
      <c r="AF152" s="712"/>
      <c r="AG152" s="720"/>
      <c r="AH152" s="712"/>
      <c r="AI152" s="712"/>
      <c r="AJ152" s="720"/>
      <c r="AK152" s="712"/>
      <c r="AL152" s="712"/>
      <c r="AM152" s="712"/>
      <c r="AN152" s="712"/>
      <c r="AO152" s="720"/>
    </row>
    <row r="153" spans="29:41" x14ac:dyDescent="0.25">
      <c r="AC153" s="720"/>
      <c r="AD153" s="720"/>
      <c r="AE153" s="712"/>
      <c r="AF153" s="712"/>
      <c r="AG153" s="720"/>
      <c r="AH153" s="712"/>
      <c r="AI153" s="712"/>
      <c r="AJ153" s="720"/>
      <c r="AK153" s="712"/>
      <c r="AL153" s="712"/>
      <c r="AM153" s="712"/>
      <c r="AN153" s="712"/>
      <c r="AO153" s="720"/>
    </row>
    <row r="154" spans="29:41" x14ac:dyDescent="0.25">
      <c r="AC154" s="720"/>
      <c r="AD154" s="720"/>
      <c r="AE154" s="712"/>
      <c r="AF154" s="712"/>
      <c r="AG154" s="720"/>
      <c r="AH154" s="712"/>
      <c r="AI154" s="712"/>
      <c r="AJ154" s="720"/>
      <c r="AK154" s="712"/>
      <c r="AL154" s="712"/>
      <c r="AM154" s="712"/>
      <c r="AN154" s="712"/>
      <c r="AO154" s="720"/>
    </row>
    <row r="155" spans="29:41" x14ac:dyDescent="0.25">
      <c r="AC155" s="720"/>
      <c r="AD155" s="720"/>
      <c r="AE155" s="712"/>
      <c r="AF155" s="712"/>
      <c r="AG155" s="720"/>
      <c r="AH155" s="712"/>
      <c r="AI155" s="712"/>
      <c r="AJ155" s="720"/>
      <c r="AK155" s="712"/>
      <c r="AL155" s="712"/>
      <c r="AM155" s="712"/>
      <c r="AN155" s="712"/>
      <c r="AO155" s="720"/>
    </row>
    <row r="156" spans="29:41" x14ac:dyDescent="0.25">
      <c r="AC156" s="720"/>
      <c r="AD156" s="720"/>
      <c r="AE156" s="712"/>
      <c r="AF156" s="712"/>
      <c r="AG156" s="720"/>
      <c r="AH156" s="712"/>
      <c r="AI156" s="712"/>
      <c r="AJ156" s="720"/>
      <c r="AK156" s="712"/>
      <c r="AL156" s="712"/>
      <c r="AM156" s="712"/>
      <c r="AN156" s="712"/>
      <c r="AO156" s="720"/>
    </row>
    <row r="157" spans="29:41" x14ac:dyDescent="0.25">
      <c r="AC157" s="720"/>
      <c r="AD157" s="720"/>
      <c r="AE157" s="712"/>
      <c r="AF157" s="712"/>
      <c r="AG157" s="720"/>
      <c r="AH157" s="712"/>
      <c r="AI157" s="712"/>
      <c r="AJ157" s="720"/>
      <c r="AK157" s="712"/>
      <c r="AL157" s="712"/>
      <c r="AM157" s="712"/>
      <c r="AN157" s="712"/>
      <c r="AO157" s="720"/>
    </row>
    <row r="158" spans="29:41" x14ac:dyDescent="0.25">
      <c r="AC158" s="720"/>
      <c r="AD158" s="720"/>
      <c r="AE158" s="712"/>
      <c r="AF158" s="712"/>
      <c r="AG158" s="720"/>
      <c r="AH158" s="712"/>
      <c r="AI158" s="712"/>
      <c r="AJ158" s="720"/>
      <c r="AK158" s="712"/>
      <c r="AL158" s="712"/>
      <c r="AM158" s="712"/>
      <c r="AN158" s="712"/>
      <c r="AO158" s="720"/>
    </row>
    <row r="159" spans="29:41" x14ac:dyDescent="0.25">
      <c r="AC159" s="720"/>
      <c r="AD159" s="720"/>
      <c r="AE159" s="712"/>
      <c r="AF159" s="712"/>
      <c r="AG159" s="720"/>
      <c r="AH159" s="712"/>
      <c r="AI159" s="712"/>
      <c r="AJ159" s="720"/>
      <c r="AK159" s="712"/>
      <c r="AL159" s="712"/>
      <c r="AM159" s="712"/>
      <c r="AN159" s="712"/>
      <c r="AO159" s="720"/>
    </row>
    <row r="160" spans="29:41" x14ac:dyDescent="0.25">
      <c r="AC160" s="720"/>
      <c r="AD160" s="720"/>
      <c r="AE160" s="712"/>
      <c r="AF160" s="712"/>
      <c r="AG160" s="720"/>
      <c r="AH160" s="712"/>
      <c r="AI160" s="712"/>
      <c r="AJ160" s="720"/>
      <c r="AK160" s="712"/>
      <c r="AL160" s="712"/>
      <c r="AM160" s="712"/>
      <c r="AN160" s="712"/>
      <c r="AO160" s="720"/>
    </row>
    <row r="161" spans="1:58" x14ac:dyDescent="0.25">
      <c r="A161" s="712"/>
      <c r="B161" s="712"/>
      <c r="C161" s="712"/>
      <c r="D161" s="712"/>
      <c r="E161" s="712"/>
      <c r="F161" s="712"/>
      <c r="G161" s="712"/>
      <c r="H161" s="712"/>
      <c r="I161" s="712"/>
      <c r="J161" s="712"/>
      <c r="K161" s="712"/>
      <c r="L161" s="712"/>
      <c r="M161" s="712"/>
      <c r="N161" s="712"/>
      <c r="O161" s="712"/>
      <c r="P161" s="712"/>
      <c r="Q161" s="712"/>
      <c r="R161" s="712"/>
      <c r="S161" s="712"/>
      <c r="T161" s="712"/>
      <c r="U161" s="712"/>
      <c r="V161" s="712"/>
      <c r="W161" s="712"/>
      <c r="X161" s="712"/>
      <c r="Y161" s="712"/>
      <c r="Z161" s="712"/>
      <c r="AA161" s="712"/>
      <c r="AB161" s="712"/>
      <c r="AC161" s="720"/>
      <c r="AD161" s="720"/>
      <c r="AE161" s="712"/>
      <c r="AF161" s="712"/>
      <c r="AG161" s="720"/>
      <c r="AH161" s="712"/>
      <c r="AI161" s="712"/>
      <c r="AJ161" s="720"/>
      <c r="AK161" s="712"/>
      <c r="AL161" s="712"/>
      <c r="AM161" s="712"/>
      <c r="AN161" s="712"/>
      <c r="AO161" s="720"/>
      <c r="AP161" s="712"/>
      <c r="AQ161" s="712"/>
      <c r="AR161" s="712"/>
      <c r="AS161" s="712"/>
      <c r="AT161" s="712"/>
      <c r="AU161" s="712"/>
      <c r="AV161" s="712"/>
      <c r="AW161" s="712"/>
      <c r="AX161" s="712"/>
      <c r="AY161" s="712"/>
      <c r="AZ161" s="712"/>
      <c r="BA161" s="712"/>
      <c r="BB161" s="712"/>
      <c r="BC161" s="712"/>
      <c r="BD161" s="712"/>
      <c r="BE161" s="712"/>
      <c r="BF161" s="712"/>
    </row>
    <row r="162" spans="1:58" x14ac:dyDescent="0.25">
      <c r="A162" s="712"/>
      <c r="B162" s="712"/>
      <c r="C162" s="712"/>
      <c r="D162" s="712"/>
      <c r="E162" s="712"/>
      <c r="F162" s="712"/>
      <c r="G162" s="712"/>
      <c r="H162" s="712"/>
      <c r="I162" s="712"/>
      <c r="J162" s="712"/>
      <c r="K162" s="712"/>
      <c r="L162" s="712"/>
      <c r="M162" s="712"/>
      <c r="N162" s="712"/>
      <c r="O162" s="712"/>
      <c r="P162" s="712"/>
      <c r="Q162" s="712"/>
      <c r="R162" s="712"/>
      <c r="S162" s="712"/>
      <c r="T162" s="712"/>
      <c r="U162" s="712"/>
      <c r="V162" s="712"/>
      <c r="W162" s="712"/>
      <c r="X162" s="712"/>
      <c r="Y162" s="712"/>
      <c r="Z162" s="712"/>
      <c r="AA162" s="712"/>
      <c r="AB162" s="712"/>
      <c r="AC162" s="720"/>
      <c r="AD162" s="720"/>
      <c r="AE162" s="712"/>
      <c r="AF162" s="712"/>
      <c r="AG162" s="720"/>
      <c r="AH162" s="712"/>
      <c r="AI162" s="712"/>
      <c r="AJ162" s="720"/>
      <c r="AK162" s="712"/>
      <c r="AL162" s="712"/>
      <c r="AM162" s="712"/>
      <c r="AN162" s="712"/>
      <c r="AO162" s="720"/>
      <c r="AP162" s="712"/>
      <c r="AQ162" s="712"/>
      <c r="AR162" s="712"/>
      <c r="AS162" s="712"/>
      <c r="AT162" s="712"/>
      <c r="AU162" s="712"/>
      <c r="AV162" s="712"/>
      <c r="AW162" s="712"/>
      <c r="AX162" s="712"/>
      <c r="AY162" s="712"/>
      <c r="AZ162" s="712"/>
      <c r="BA162" s="712"/>
      <c r="BB162" s="712"/>
      <c r="BC162" s="712"/>
      <c r="BD162" s="712"/>
      <c r="BE162" s="712"/>
      <c r="BF162" s="712"/>
    </row>
    <row r="163" spans="1:58" x14ac:dyDescent="0.25">
      <c r="A163" s="712"/>
      <c r="B163" s="712"/>
      <c r="C163" s="712"/>
      <c r="D163" s="712"/>
      <c r="E163" s="712"/>
      <c r="F163" s="712"/>
      <c r="G163" s="712"/>
      <c r="H163" s="712"/>
      <c r="I163" s="712"/>
      <c r="J163" s="712"/>
      <c r="K163" s="712"/>
      <c r="L163" s="712"/>
      <c r="M163" s="712"/>
      <c r="N163" s="712"/>
      <c r="O163" s="712"/>
      <c r="P163" s="712"/>
      <c r="Q163" s="712"/>
      <c r="R163" s="712"/>
      <c r="S163" s="712"/>
      <c r="T163" s="712"/>
      <c r="U163" s="712"/>
      <c r="V163" s="712"/>
      <c r="W163" s="712"/>
      <c r="X163" s="712"/>
      <c r="Y163" s="712"/>
      <c r="Z163" s="712"/>
      <c r="AA163" s="712"/>
      <c r="AB163" s="712"/>
      <c r="AC163" s="720"/>
      <c r="AD163" s="720"/>
      <c r="AE163" s="712"/>
      <c r="AF163" s="712"/>
      <c r="AG163" s="720"/>
      <c r="AH163" s="712"/>
      <c r="AI163" s="712"/>
      <c r="AJ163" s="720"/>
      <c r="AK163" s="712"/>
      <c r="AL163" s="712"/>
      <c r="AM163" s="712"/>
      <c r="AN163" s="712"/>
      <c r="AO163" s="720"/>
      <c r="AP163" s="712"/>
      <c r="AQ163" s="712"/>
      <c r="AR163" s="712"/>
      <c r="AS163" s="712"/>
      <c r="AT163" s="712"/>
      <c r="AU163" s="712"/>
      <c r="AV163" s="712"/>
      <c r="AW163" s="712"/>
      <c r="AX163" s="712"/>
      <c r="AY163" s="712"/>
      <c r="AZ163" s="712"/>
      <c r="BA163" s="712"/>
      <c r="BB163" s="712"/>
      <c r="BC163" s="712"/>
      <c r="BD163" s="712"/>
      <c r="BE163" s="712"/>
      <c r="BF163" s="712"/>
    </row>
    <row r="164" spans="1:58" x14ac:dyDescent="0.25">
      <c r="A164" s="712"/>
      <c r="B164" s="712"/>
      <c r="C164" s="712"/>
      <c r="D164" s="712"/>
      <c r="E164" s="712"/>
      <c r="F164" s="712"/>
      <c r="G164" s="712"/>
      <c r="H164" s="712"/>
      <c r="I164" s="712"/>
      <c r="J164" s="712"/>
      <c r="K164" s="712"/>
      <c r="L164" s="712"/>
      <c r="M164" s="712"/>
      <c r="N164" s="712"/>
      <c r="O164" s="712"/>
      <c r="P164" s="712"/>
      <c r="Q164" s="712"/>
      <c r="R164" s="712"/>
      <c r="S164" s="712"/>
      <c r="T164" s="712"/>
      <c r="U164" s="712"/>
      <c r="V164" s="712"/>
      <c r="W164" s="712"/>
      <c r="X164" s="712"/>
      <c r="Y164" s="712"/>
      <c r="Z164" s="712"/>
      <c r="AA164" s="712"/>
      <c r="AB164" s="712"/>
      <c r="AC164" s="720"/>
      <c r="AD164" s="720"/>
      <c r="AE164" s="712"/>
      <c r="AF164" s="712"/>
      <c r="AG164" s="720"/>
      <c r="AH164" s="712"/>
      <c r="AI164" s="712"/>
      <c r="AJ164" s="720"/>
      <c r="AK164" s="712"/>
      <c r="AL164" s="712"/>
      <c r="AM164" s="712"/>
      <c r="AN164" s="712"/>
      <c r="AO164" s="720"/>
      <c r="AP164" s="712"/>
      <c r="AQ164" s="712"/>
      <c r="AR164" s="712"/>
      <c r="AS164" s="712"/>
      <c r="AT164" s="712"/>
      <c r="AU164" s="712"/>
      <c r="AV164" s="712"/>
      <c r="AW164" s="712"/>
      <c r="AX164" s="712"/>
      <c r="AY164" s="712"/>
      <c r="AZ164" s="712"/>
      <c r="BA164" s="712"/>
      <c r="BB164" s="712"/>
      <c r="BC164" s="712"/>
      <c r="BD164" s="712"/>
      <c r="BE164" s="712"/>
      <c r="BF164" s="712"/>
    </row>
    <row r="165" spans="1:58" x14ac:dyDescent="0.25">
      <c r="A165" s="712"/>
      <c r="B165" s="712"/>
      <c r="C165" s="712"/>
      <c r="D165" s="712"/>
      <c r="E165" s="712"/>
      <c r="F165" s="712"/>
      <c r="G165" s="712"/>
      <c r="H165" s="712"/>
      <c r="I165" s="712"/>
      <c r="J165" s="712"/>
      <c r="K165" s="712"/>
      <c r="L165" s="712"/>
      <c r="M165" s="712"/>
      <c r="N165" s="712"/>
      <c r="O165" s="712"/>
      <c r="P165" s="712"/>
      <c r="Q165" s="712"/>
      <c r="R165" s="712"/>
      <c r="S165" s="712"/>
      <c r="T165" s="712"/>
      <c r="U165" s="712"/>
      <c r="V165" s="712"/>
      <c r="W165" s="712"/>
      <c r="X165" s="712"/>
      <c r="Y165" s="712"/>
      <c r="Z165" s="712"/>
      <c r="AA165" s="712"/>
      <c r="AB165" s="712"/>
      <c r="AC165" s="720"/>
      <c r="AD165" s="720"/>
      <c r="AE165" s="712"/>
      <c r="AF165" s="712"/>
      <c r="AG165" s="720"/>
      <c r="AH165" s="712"/>
      <c r="AI165" s="712"/>
      <c r="AJ165" s="720"/>
      <c r="AK165" s="712"/>
      <c r="AL165" s="712"/>
      <c r="AM165" s="712"/>
      <c r="AN165" s="712"/>
      <c r="AO165" s="720"/>
      <c r="AP165" s="712"/>
      <c r="AQ165" s="712"/>
      <c r="AR165" s="712"/>
      <c r="AS165" s="712"/>
      <c r="AT165" s="712"/>
      <c r="AU165" s="712"/>
      <c r="AV165" s="712"/>
      <c r="AW165" s="712"/>
      <c r="AX165" s="712"/>
      <c r="AY165" s="712"/>
      <c r="AZ165" s="712"/>
      <c r="BA165" s="712"/>
      <c r="BB165" s="712"/>
      <c r="BC165" s="712"/>
      <c r="BD165" s="712"/>
      <c r="BE165" s="712"/>
      <c r="BF165" s="712"/>
    </row>
    <row r="166" spans="1:58" x14ac:dyDescent="0.25">
      <c r="A166" s="712"/>
      <c r="B166" s="712"/>
      <c r="C166" s="712"/>
      <c r="D166" s="712"/>
      <c r="E166" s="712"/>
      <c r="F166" s="712"/>
      <c r="G166" s="712"/>
      <c r="H166" s="712"/>
      <c r="I166" s="712"/>
      <c r="J166" s="712"/>
      <c r="K166" s="712"/>
      <c r="L166" s="712"/>
      <c r="M166" s="712"/>
      <c r="N166" s="712"/>
      <c r="O166" s="712"/>
      <c r="P166" s="712"/>
      <c r="Q166" s="712"/>
      <c r="R166" s="712"/>
      <c r="S166" s="712"/>
      <c r="T166" s="712"/>
      <c r="U166" s="712"/>
      <c r="V166" s="712"/>
      <c r="W166" s="712"/>
      <c r="X166" s="712"/>
      <c r="Y166" s="712"/>
      <c r="Z166" s="712"/>
      <c r="AA166" s="712"/>
      <c r="AB166" s="712"/>
      <c r="AC166" s="720"/>
      <c r="AD166" s="720"/>
      <c r="AE166" s="712"/>
      <c r="AF166" s="712"/>
      <c r="AG166" s="720"/>
      <c r="AH166" s="712"/>
      <c r="AI166" s="712"/>
      <c r="AJ166" s="720"/>
      <c r="AK166" s="712"/>
      <c r="AL166" s="712"/>
      <c r="AM166" s="712"/>
      <c r="AN166" s="712"/>
      <c r="AO166" s="720"/>
      <c r="AP166" s="712"/>
      <c r="AQ166" s="712"/>
      <c r="AR166" s="712"/>
      <c r="AS166" s="712"/>
      <c r="AT166" s="712"/>
      <c r="AU166" s="712"/>
      <c r="AV166" s="712"/>
      <c r="AW166" s="712"/>
      <c r="AX166" s="712"/>
      <c r="AY166" s="712"/>
      <c r="AZ166" s="712"/>
      <c r="BA166" s="712"/>
      <c r="BB166" s="712"/>
      <c r="BC166" s="712"/>
      <c r="BD166" s="712"/>
      <c r="BE166" s="712"/>
      <c r="BF166" s="712"/>
    </row>
    <row r="167" spans="1:58" x14ac:dyDescent="0.25">
      <c r="A167" s="712"/>
      <c r="B167" s="712"/>
      <c r="C167" s="712"/>
      <c r="D167" s="712"/>
      <c r="E167" s="712"/>
      <c r="F167" s="712"/>
      <c r="G167" s="712"/>
      <c r="H167" s="712"/>
      <c r="I167" s="712"/>
      <c r="J167" s="712"/>
      <c r="K167" s="712"/>
      <c r="L167" s="712"/>
      <c r="M167" s="712"/>
      <c r="N167" s="712"/>
      <c r="O167" s="712"/>
      <c r="P167" s="712"/>
      <c r="Q167" s="712"/>
      <c r="R167" s="712"/>
      <c r="S167" s="712"/>
      <c r="T167" s="712"/>
      <c r="U167" s="712"/>
      <c r="V167" s="712"/>
      <c r="W167" s="712"/>
      <c r="X167" s="712"/>
      <c r="Y167" s="712"/>
      <c r="Z167" s="712"/>
      <c r="AA167" s="712"/>
      <c r="AB167" s="712"/>
      <c r="AC167" s="720"/>
      <c r="AD167" s="720"/>
      <c r="AE167" s="712"/>
      <c r="AF167" s="712"/>
      <c r="AG167" s="720"/>
      <c r="AH167" s="712"/>
      <c r="AI167" s="712"/>
      <c r="AJ167" s="720"/>
      <c r="AK167" s="712"/>
      <c r="AL167" s="712"/>
      <c r="AM167" s="712"/>
      <c r="AN167" s="712"/>
      <c r="AO167" s="720"/>
      <c r="AP167" s="712"/>
      <c r="AQ167" s="712"/>
      <c r="AR167" s="712"/>
      <c r="AS167" s="712"/>
      <c r="AT167" s="712"/>
      <c r="AU167" s="712"/>
      <c r="AV167" s="712"/>
      <c r="AW167" s="712"/>
      <c r="AX167" s="712"/>
      <c r="AY167" s="712"/>
      <c r="AZ167" s="712"/>
      <c r="BA167" s="712"/>
      <c r="BB167" s="712"/>
      <c r="BC167" s="712"/>
      <c r="BD167" s="712"/>
      <c r="BE167" s="712"/>
      <c r="BF167" s="712"/>
    </row>
    <row r="168" spans="1:58" x14ac:dyDescent="0.25">
      <c r="A168" s="712"/>
      <c r="B168" s="712"/>
      <c r="C168" s="712"/>
      <c r="D168" s="712"/>
      <c r="E168" s="712"/>
      <c r="F168" s="712"/>
      <c r="G168" s="712"/>
      <c r="H168" s="712"/>
      <c r="I168" s="712"/>
      <c r="J168" s="712"/>
      <c r="K168" s="712"/>
      <c r="L168" s="712"/>
      <c r="M168" s="712"/>
      <c r="N168" s="712"/>
      <c r="O168" s="712"/>
      <c r="P168" s="712"/>
      <c r="Q168" s="712"/>
      <c r="R168" s="712"/>
      <c r="S168" s="712"/>
      <c r="T168" s="712"/>
      <c r="U168" s="712"/>
      <c r="V168" s="712"/>
      <c r="W168" s="712"/>
      <c r="X168" s="712"/>
      <c r="Y168" s="712"/>
      <c r="Z168" s="712"/>
      <c r="AA168" s="712"/>
      <c r="AB168" s="712"/>
      <c r="AC168" s="720"/>
      <c r="AD168" s="720"/>
      <c r="AE168" s="712"/>
      <c r="AF168" s="712"/>
      <c r="AG168" s="720"/>
      <c r="AH168" s="712"/>
      <c r="AI168" s="712"/>
      <c r="AJ168" s="720"/>
      <c r="AK168" s="712"/>
      <c r="AL168" s="712"/>
      <c r="AM168" s="712"/>
      <c r="AN168" s="712"/>
      <c r="AO168" s="720"/>
      <c r="AP168" s="712"/>
      <c r="AQ168" s="712"/>
      <c r="AR168" s="712"/>
      <c r="AS168" s="712"/>
      <c r="AT168" s="712"/>
      <c r="AU168" s="712"/>
      <c r="AV168" s="712"/>
      <c r="AW168" s="712"/>
      <c r="AX168" s="712"/>
      <c r="AY168" s="712"/>
      <c r="AZ168" s="712"/>
      <c r="BA168" s="712"/>
      <c r="BB168" s="712"/>
      <c r="BC168" s="712"/>
      <c r="BD168" s="712"/>
      <c r="BE168" s="712"/>
      <c r="BF168" s="712"/>
    </row>
    <row r="169" spans="1:58" x14ac:dyDescent="0.25">
      <c r="A169" s="770">
        <v>0</v>
      </c>
      <c r="B169" s="712"/>
      <c r="C169" s="712"/>
      <c r="D169" s="712"/>
      <c r="E169" s="712"/>
      <c r="F169" s="712"/>
      <c r="G169" s="712"/>
      <c r="H169" s="712"/>
      <c r="I169" s="712"/>
      <c r="J169" s="712"/>
      <c r="K169" s="712"/>
      <c r="L169" s="712"/>
      <c r="M169" s="712"/>
      <c r="N169" s="712"/>
      <c r="O169" s="712"/>
      <c r="P169" s="712"/>
      <c r="Q169" s="712"/>
      <c r="R169" s="712"/>
      <c r="S169" s="712"/>
      <c r="T169" s="712"/>
      <c r="U169" s="712"/>
      <c r="V169" s="712"/>
      <c r="W169" s="712"/>
      <c r="X169" s="712"/>
      <c r="Y169" s="712"/>
      <c r="Z169" s="712"/>
      <c r="AA169" s="712"/>
      <c r="AB169" s="712"/>
      <c r="AC169" s="720"/>
      <c r="AD169" s="720"/>
      <c r="AE169" s="712"/>
      <c r="AF169" s="712"/>
      <c r="AG169" s="720"/>
      <c r="AH169" s="712"/>
      <c r="AI169" s="712"/>
      <c r="AJ169" s="720"/>
      <c r="AK169" s="712"/>
      <c r="AL169" s="712"/>
      <c r="AM169" s="712"/>
      <c r="AN169" s="712"/>
      <c r="AO169" s="720"/>
      <c r="AP169" s="712"/>
      <c r="AQ169" s="712"/>
      <c r="AR169" s="712"/>
      <c r="AS169" s="712"/>
      <c r="AT169" s="712"/>
      <c r="AU169" s="712"/>
      <c r="AV169" s="712"/>
      <c r="AW169" s="712"/>
      <c r="AX169" s="712"/>
      <c r="AY169" s="712"/>
      <c r="AZ169" s="712"/>
      <c r="BA169" s="712"/>
      <c r="BB169" s="712"/>
      <c r="BC169" s="712"/>
      <c r="BD169" s="712"/>
      <c r="BE169" s="712"/>
      <c r="BF169" s="712"/>
    </row>
    <row r="170" spans="1:58" x14ac:dyDescent="0.25">
      <c r="A170" s="712"/>
      <c r="B170" s="712"/>
      <c r="C170" s="712"/>
      <c r="D170" s="712"/>
      <c r="E170" s="712"/>
      <c r="F170" s="712"/>
      <c r="G170" s="712"/>
      <c r="H170" s="712"/>
      <c r="I170" s="712"/>
      <c r="J170" s="712"/>
      <c r="K170" s="712"/>
      <c r="L170" s="712"/>
      <c r="M170" s="712"/>
      <c r="N170" s="712"/>
      <c r="O170" s="712"/>
      <c r="P170" s="712"/>
      <c r="Q170" s="712"/>
      <c r="R170" s="712"/>
      <c r="S170" s="712"/>
      <c r="T170" s="712"/>
      <c r="U170" s="712"/>
      <c r="V170" s="712"/>
      <c r="W170" s="712"/>
      <c r="X170" s="712"/>
      <c r="Y170" s="712"/>
      <c r="Z170" s="712"/>
      <c r="AA170" s="712"/>
      <c r="AB170" s="712"/>
      <c r="AC170" s="720"/>
      <c r="AD170" s="720"/>
      <c r="AE170" s="712"/>
      <c r="AF170" s="712"/>
      <c r="AG170" s="720"/>
      <c r="AH170" s="712"/>
      <c r="AI170" s="712"/>
      <c r="AJ170" s="720"/>
      <c r="AK170" s="712"/>
      <c r="AL170" s="712"/>
      <c r="AM170" s="712"/>
      <c r="AN170" s="712"/>
      <c r="AO170" s="720"/>
      <c r="AP170" s="712"/>
      <c r="AQ170" s="712"/>
      <c r="AR170" s="712"/>
      <c r="AS170" s="712"/>
      <c r="AT170" s="712"/>
      <c r="AU170" s="712"/>
      <c r="AV170" s="712"/>
      <c r="AW170" s="712"/>
      <c r="AX170" s="712"/>
      <c r="AY170" s="712"/>
      <c r="AZ170" s="712"/>
      <c r="BA170" s="712"/>
      <c r="BB170" s="712"/>
      <c r="BC170" s="712"/>
      <c r="BD170" s="712"/>
      <c r="BE170" s="712"/>
      <c r="BF170" s="712">
        <v>0</v>
      </c>
    </row>
    <row r="171" spans="1:58" x14ac:dyDescent="0.25">
      <c r="A171" s="712"/>
      <c r="B171" s="712"/>
      <c r="C171" s="712"/>
      <c r="D171" s="712"/>
      <c r="E171" s="712"/>
      <c r="F171" s="712"/>
      <c r="G171" s="712"/>
      <c r="H171" s="712"/>
      <c r="I171" s="712"/>
      <c r="J171" s="712"/>
      <c r="K171" s="712"/>
      <c r="L171" s="712"/>
      <c r="M171" s="712"/>
      <c r="N171" s="712"/>
      <c r="O171" s="712"/>
      <c r="P171" s="712"/>
      <c r="Q171" s="712"/>
      <c r="R171" s="712"/>
      <c r="S171" s="712"/>
      <c r="T171" s="712"/>
      <c r="U171" s="712"/>
      <c r="V171" s="712"/>
      <c r="W171" s="712"/>
      <c r="X171" s="712"/>
      <c r="Y171" s="712"/>
      <c r="Z171" s="712"/>
      <c r="AA171" s="712"/>
      <c r="AB171" s="712"/>
      <c r="AC171" s="720"/>
      <c r="AD171" s="720"/>
      <c r="AE171" s="712"/>
      <c r="AF171" s="712"/>
      <c r="AG171" s="720"/>
      <c r="AH171" s="712"/>
      <c r="AI171" s="712"/>
      <c r="AJ171" s="720"/>
      <c r="AK171" s="712"/>
      <c r="AL171" s="712"/>
      <c r="AM171" s="712"/>
      <c r="AN171" s="712"/>
      <c r="AO171" s="720"/>
      <c r="AP171" s="712"/>
      <c r="AQ171" s="712"/>
      <c r="AR171" s="712"/>
      <c r="AS171" s="712"/>
      <c r="AT171" s="712"/>
      <c r="AU171" s="712"/>
      <c r="AV171" s="712"/>
      <c r="AW171" s="712"/>
      <c r="AX171" s="712"/>
      <c r="AY171" s="712"/>
      <c r="AZ171" s="712"/>
      <c r="BA171" s="712"/>
      <c r="BB171" s="712"/>
      <c r="BC171" s="712"/>
      <c r="BD171" s="712"/>
      <c r="BE171" s="712"/>
      <c r="BF171" s="712"/>
    </row>
    <row r="172" spans="1:58" x14ac:dyDescent="0.25">
      <c r="A172" s="712"/>
      <c r="B172" s="712"/>
      <c r="C172" s="712"/>
      <c r="D172" s="712"/>
      <c r="E172" s="712"/>
      <c r="F172" s="712"/>
      <c r="G172" s="712"/>
      <c r="H172" s="712"/>
      <c r="I172" s="712"/>
      <c r="J172" s="712"/>
      <c r="K172" s="712"/>
      <c r="L172" s="712"/>
      <c r="M172" s="712"/>
      <c r="N172" s="712"/>
      <c r="O172" s="712"/>
      <c r="P172" s="712"/>
      <c r="Q172" s="712"/>
      <c r="R172" s="712"/>
      <c r="S172" s="712"/>
      <c r="T172" s="712"/>
      <c r="U172" s="712"/>
      <c r="V172" s="712"/>
      <c r="W172" s="712"/>
      <c r="X172" s="712"/>
      <c r="Y172" s="712"/>
      <c r="Z172" s="712"/>
      <c r="AA172" s="712"/>
      <c r="AB172" s="712"/>
      <c r="AC172" s="720"/>
      <c r="AD172" s="720"/>
      <c r="AE172" s="712"/>
      <c r="AF172" s="712"/>
      <c r="AG172" s="720"/>
      <c r="AH172" s="712"/>
      <c r="AI172" s="712"/>
      <c r="AJ172" s="720"/>
      <c r="AK172" s="712"/>
      <c r="AL172" s="712"/>
      <c r="AM172" s="712"/>
      <c r="AN172" s="712"/>
      <c r="AO172" s="720"/>
      <c r="AP172" s="712"/>
      <c r="AQ172" s="712"/>
      <c r="AR172" s="712"/>
      <c r="AS172" s="712"/>
      <c r="AT172" s="712"/>
      <c r="AU172" s="712"/>
      <c r="AV172" s="712"/>
      <c r="AW172" s="712"/>
      <c r="AX172" s="712"/>
      <c r="AY172" s="712"/>
      <c r="AZ172" s="712"/>
      <c r="BA172" s="712"/>
      <c r="BB172" s="712"/>
      <c r="BC172" s="712"/>
      <c r="BD172" s="712"/>
      <c r="BE172" s="712"/>
      <c r="BF172" s="712"/>
    </row>
    <row r="173" spans="1:58" x14ac:dyDescent="0.25">
      <c r="A173" s="712"/>
      <c r="B173" s="712"/>
      <c r="C173" s="712"/>
      <c r="D173" s="712"/>
      <c r="E173" s="712"/>
      <c r="F173" s="712"/>
      <c r="G173" s="712"/>
      <c r="H173" s="712"/>
      <c r="I173" s="712"/>
      <c r="J173" s="712"/>
      <c r="K173" s="712"/>
      <c r="L173" s="712"/>
      <c r="M173" s="712"/>
      <c r="N173" s="712"/>
      <c r="O173" s="712"/>
      <c r="P173" s="712"/>
      <c r="Q173" s="712"/>
      <c r="R173" s="712"/>
      <c r="S173" s="712"/>
      <c r="T173" s="712"/>
      <c r="U173" s="712"/>
      <c r="V173" s="712"/>
      <c r="W173" s="712"/>
      <c r="X173" s="712"/>
      <c r="Y173" s="712"/>
      <c r="Z173" s="712"/>
      <c r="AA173" s="712"/>
      <c r="AB173" s="712"/>
      <c r="AC173" s="720"/>
      <c r="AD173" s="720"/>
      <c r="AE173" s="712"/>
      <c r="AF173" s="712"/>
      <c r="AG173" s="720"/>
      <c r="AH173" s="712"/>
      <c r="AI173" s="712"/>
      <c r="AJ173" s="720"/>
      <c r="AK173" s="712"/>
      <c r="AL173" s="712"/>
      <c r="AM173" s="712"/>
      <c r="AN173" s="712"/>
      <c r="AO173" s="720"/>
      <c r="AP173" s="712"/>
      <c r="AQ173" s="712"/>
      <c r="AR173" s="712"/>
      <c r="AS173" s="712"/>
      <c r="AT173" s="712"/>
      <c r="AU173" s="712"/>
      <c r="AV173" s="712"/>
      <c r="AW173" s="712"/>
      <c r="AX173" s="712"/>
      <c r="AY173" s="712"/>
      <c r="AZ173" s="712"/>
      <c r="BA173" s="712"/>
      <c r="BB173" s="712"/>
      <c r="BC173" s="712"/>
      <c r="BD173" s="712"/>
      <c r="BE173" s="712"/>
      <c r="BF173" s="712"/>
    </row>
    <row r="174" spans="1:58" x14ac:dyDescent="0.25">
      <c r="A174" s="712"/>
      <c r="B174" s="712"/>
      <c r="C174" s="712"/>
      <c r="D174" s="712"/>
      <c r="E174" s="712"/>
      <c r="F174" s="712"/>
      <c r="G174" s="712"/>
      <c r="H174" s="712"/>
      <c r="I174" s="712"/>
      <c r="J174" s="712"/>
      <c r="K174" s="712"/>
      <c r="L174" s="712"/>
      <c r="M174" s="712"/>
      <c r="N174" s="712"/>
      <c r="O174" s="712"/>
      <c r="P174" s="712"/>
      <c r="Q174" s="712"/>
      <c r="R174" s="712"/>
      <c r="S174" s="712"/>
      <c r="T174" s="712"/>
      <c r="U174" s="712"/>
      <c r="V174" s="712"/>
      <c r="W174" s="712"/>
      <c r="X174" s="712"/>
      <c r="Y174" s="712"/>
      <c r="Z174" s="712"/>
      <c r="AA174" s="712"/>
      <c r="AB174" s="712"/>
      <c r="AC174" s="720"/>
      <c r="AD174" s="720"/>
      <c r="AE174" s="712"/>
      <c r="AF174" s="712"/>
      <c r="AG174" s="720"/>
      <c r="AH174" s="712"/>
      <c r="AI174" s="712"/>
      <c r="AJ174" s="720"/>
      <c r="AK174" s="712"/>
      <c r="AL174" s="712"/>
      <c r="AM174" s="712"/>
      <c r="AN174" s="712"/>
      <c r="AO174" s="720"/>
      <c r="AP174" s="712"/>
      <c r="AQ174" s="712"/>
      <c r="AR174" s="712"/>
      <c r="AS174" s="712"/>
      <c r="AT174" s="712"/>
      <c r="AU174" s="712"/>
      <c r="AV174" s="712"/>
      <c r="AW174" s="712"/>
      <c r="AX174" s="712"/>
      <c r="AY174" s="712"/>
      <c r="AZ174" s="712"/>
      <c r="BA174" s="712"/>
      <c r="BB174" s="712"/>
      <c r="BC174" s="712"/>
      <c r="BD174" s="712"/>
      <c r="BE174" s="712"/>
      <c r="BF174" s="712"/>
    </row>
    <row r="175" spans="1:58" x14ac:dyDescent="0.25">
      <c r="A175" s="712"/>
      <c r="B175" s="712"/>
      <c r="C175" s="712"/>
      <c r="D175" s="712"/>
      <c r="E175" s="712"/>
      <c r="F175" s="712"/>
      <c r="G175" s="712"/>
      <c r="H175" s="712"/>
      <c r="I175" s="712"/>
      <c r="J175" s="712"/>
      <c r="K175" s="712"/>
      <c r="L175" s="712"/>
      <c r="M175" s="712"/>
      <c r="N175" s="712"/>
      <c r="O175" s="712"/>
      <c r="P175" s="712"/>
      <c r="Q175" s="712"/>
      <c r="R175" s="712"/>
      <c r="S175" s="712"/>
      <c r="T175" s="712"/>
      <c r="U175" s="712"/>
      <c r="V175" s="712"/>
      <c r="W175" s="712"/>
      <c r="X175" s="712"/>
      <c r="Y175" s="712"/>
      <c r="Z175" s="712"/>
      <c r="AA175" s="712"/>
      <c r="AB175" s="712"/>
      <c r="AC175" s="720"/>
      <c r="AD175" s="711"/>
      <c r="AE175" s="712"/>
      <c r="AF175" s="712"/>
      <c r="AG175" s="711"/>
      <c r="AH175" s="728"/>
      <c r="AI175" s="712"/>
      <c r="AJ175" s="711"/>
      <c r="AK175" s="712"/>
      <c r="AL175" s="712"/>
      <c r="AM175" s="711"/>
      <c r="AN175" s="712"/>
      <c r="AO175" s="711"/>
      <c r="AP175" s="728"/>
      <c r="AQ175" s="728"/>
      <c r="AR175" s="711"/>
      <c r="AS175" s="711"/>
      <c r="AT175" s="711"/>
      <c r="AU175" s="711"/>
      <c r="AV175" s="711"/>
      <c r="AW175" s="711"/>
      <c r="AX175" s="711"/>
      <c r="AY175" s="711"/>
      <c r="AZ175" s="711"/>
      <c r="BA175" s="711"/>
      <c r="BB175" s="711"/>
      <c r="BC175" s="711"/>
      <c r="BD175" s="711"/>
      <c r="BE175" s="711"/>
      <c r="BF175" s="711"/>
    </row>
    <row r="176" spans="1:58" x14ac:dyDescent="0.25">
      <c r="A176" s="712"/>
      <c r="B176" s="712"/>
      <c r="C176" s="712"/>
      <c r="D176" s="712"/>
      <c r="E176" s="712"/>
      <c r="F176" s="712"/>
      <c r="G176" s="712"/>
      <c r="H176" s="712"/>
      <c r="I176" s="712"/>
      <c r="J176" s="712"/>
      <c r="K176" s="712"/>
      <c r="L176" s="712"/>
      <c r="M176" s="712"/>
      <c r="N176" s="712"/>
      <c r="O176" s="712"/>
      <c r="P176" s="712"/>
      <c r="Q176" s="712"/>
      <c r="R176" s="712"/>
      <c r="S176" s="712"/>
      <c r="T176" s="712"/>
      <c r="U176" s="712"/>
      <c r="V176" s="712"/>
      <c r="W176" s="712"/>
      <c r="X176" s="712"/>
      <c r="Y176" s="712"/>
      <c r="Z176" s="712"/>
      <c r="AA176" s="712"/>
      <c r="AB176" s="712"/>
      <c r="AC176" s="720"/>
      <c r="AD176" s="711"/>
      <c r="AE176" s="712"/>
      <c r="AF176" s="712"/>
      <c r="AG176" s="711"/>
      <c r="AH176" s="728"/>
      <c r="AI176" s="712"/>
      <c r="AJ176" s="711"/>
      <c r="AK176" s="712"/>
      <c r="AL176" s="712"/>
      <c r="AM176" s="711"/>
      <c r="AN176" s="712"/>
      <c r="AO176" s="711"/>
      <c r="AP176" s="728"/>
      <c r="AQ176" s="728"/>
      <c r="AR176" s="711"/>
      <c r="AS176" s="711"/>
      <c r="AT176" s="711"/>
      <c r="AU176" s="711"/>
      <c r="AV176" s="711"/>
      <c r="AW176" s="711"/>
      <c r="AX176" s="711"/>
      <c r="AY176" s="711"/>
      <c r="AZ176" s="711"/>
      <c r="BA176" s="711"/>
      <c r="BB176" s="711"/>
      <c r="BC176" s="711"/>
      <c r="BD176" s="711"/>
      <c r="BE176" s="711"/>
      <c r="BF176" s="711"/>
    </row>
    <row r="177" spans="1:41" x14ac:dyDescent="0.25">
      <c r="A177" s="712"/>
      <c r="B177" s="712"/>
      <c r="C177" s="712"/>
      <c r="D177" s="712"/>
      <c r="E177" s="712"/>
      <c r="F177" s="712"/>
      <c r="G177" s="712"/>
      <c r="H177" s="712"/>
      <c r="I177" s="712"/>
      <c r="J177" s="712"/>
      <c r="K177" s="712"/>
      <c r="L177" s="712"/>
      <c r="M177" s="712"/>
      <c r="N177" s="712"/>
      <c r="O177" s="712"/>
      <c r="P177" s="712"/>
      <c r="Q177" s="712"/>
      <c r="R177" s="712"/>
      <c r="S177" s="712"/>
      <c r="T177" s="712"/>
      <c r="U177" s="712"/>
      <c r="V177" s="712"/>
      <c r="W177" s="712"/>
      <c r="X177" s="712"/>
      <c r="Y177" s="712"/>
      <c r="Z177" s="712"/>
      <c r="AA177" s="712"/>
      <c r="AB177" s="712"/>
      <c r="AC177" s="720"/>
      <c r="AD177" s="720"/>
      <c r="AE177" s="712"/>
      <c r="AF177" s="712"/>
      <c r="AG177" s="720"/>
      <c r="AH177" s="728"/>
      <c r="AI177" s="712"/>
      <c r="AJ177" s="720"/>
      <c r="AK177" s="712"/>
      <c r="AL177" s="712"/>
      <c r="AM177" s="712"/>
      <c r="AN177" s="712"/>
      <c r="AO177" s="720"/>
    </row>
    <row r="178" spans="1:41" x14ac:dyDescent="0.25">
      <c r="A178" s="712"/>
      <c r="B178" s="712"/>
      <c r="C178" s="712"/>
      <c r="D178" s="712"/>
      <c r="E178" s="712"/>
      <c r="F178" s="712"/>
      <c r="G178" s="712"/>
      <c r="H178" s="712"/>
      <c r="I178" s="712"/>
      <c r="J178" s="712"/>
      <c r="K178" s="712"/>
      <c r="L178" s="712"/>
      <c r="M178" s="712"/>
      <c r="N178" s="712"/>
      <c r="O178" s="712"/>
      <c r="P178" s="712"/>
      <c r="Q178" s="712"/>
      <c r="R178" s="712"/>
      <c r="S178" s="712"/>
      <c r="T178" s="712"/>
      <c r="U178" s="712"/>
      <c r="V178" s="712"/>
      <c r="W178" s="712"/>
      <c r="X178" s="712"/>
      <c r="Y178" s="712"/>
      <c r="Z178" s="712"/>
      <c r="AA178" s="712"/>
      <c r="AB178" s="712"/>
      <c r="AC178" s="720"/>
      <c r="AD178" s="720"/>
      <c r="AE178" s="712"/>
      <c r="AF178" s="712"/>
      <c r="AG178" s="720"/>
      <c r="AH178" s="728"/>
      <c r="AI178" s="712"/>
      <c r="AJ178" s="720"/>
      <c r="AK178" s="712"/>
      <c r="AL178" s="712"/>
      <c r="AM178" s="712"/>
      <c r="AN178" s="712"/>
      <c r="AO178" s="720"/>
    </row>
    <row r="179" spans="1:41" x14ac:dyDescent="0.25">
      <c r="A179" s="712"/>
      <c r="B179" s="712"/>
      <c r="C179" s="712"/>
      <c r="D179" s="712"/>
      <c r="E179" s="712"/>
      <c r="F179" s="712"/>
      <c r="G179" s="712"/>
      <c r="H179" s="712"/>
      <c r="I179" s="712"/>
      <c r="J179" s="712"/>
      <c r="K179" s="712"/>
      <c r="L179" s="712"/>
      <c r="M179" s="712"/>
      <c r="N179" s="712"/>
      <c r="O179" s="712"/>
      <c r="P179" s="712"/>
      <c r="Q179" s="712"/>
      <c r="R179" s="712"/>
      <c r="S179" s="712"/>
      <c r="T179" s="712"/>
      <c r="U179" s="712"/>
      <c r="V179" s="712"/>
      <c r="W179" s="712"/>
      <c r="X179" s="712"/>
      <c r="Y179" s="712"/>
      <c r="Z179" s="712"/>
      <c r="AA179" s="712"/>
      <c r="AB179" s="712"/>
      <c r="AC179" s="720"/>
      <c r="AD179" s="720"/>
      <c r="AE179" s="712"/>
      <c r="AF179" s="712"/>
      <c r="AG179" s="720"/>
      <c r="AH179" s="728"/>
      <c r="AI179" s="712"/>
      <c r="AJ179" s="720"/>
      <c r="AK179" s="712"/>
      <c r="AL179" s="712"/>
      <c r="AM179" s="712"/>
      <c r="AN179" s="712"/>
      <c r="AO179" s="720"/>
    </row>
    <row r="180" spans="1:41" x14ac:dyDescent="0.25">
      <c r="A180" s="712"/>
      <c r="B180" s="712"/>
      <c r="C180" s="712"/>
      <c r="D180" s="712"/>
      <c r="E180" s="712"/>
      <c r="F180" s="712"/>
      <c r="G180" s="712"/>
      <c r="H180" s="712"/>
      <c r="I180" s="712"/>
      <c r="J180" s="712"/>
      <c r="K180" s="712"/>
      <c r="L180" s="712"/>
      <c r="M180" s="712"/>
      <c r="N180" s="712"/>
      <c r="O180" s="712"/>
      <c r="P180" s="712"/>
      <c r="Q180" s="712"/>
      <c r="R180" s="712"/>
      <c r="S180" s="712"/>
      <c r="T180" s="712"/>
      <c r="U180" s="712"/>
      <c r="V180" s="712"/>
      <c r="W180" s="712"/>
      <c r="X180" s="712"/>
      <c r="Y180" s="712"/>
      <c r="Z180" s="712"/>
      <c r="AA180" s="712"/>
      <c r="AB180" s="712"/>
      <c r="AC180" s="720"/>
      <c r="AD180" s="720"/>
      <c r="AE180" s="712"/>
      <c r="AF180" s="712"/>
      <c r="AG180" s="720"/>
      <c r="AH180" s="728"/>
      <c r="AI180" s="712"/>
      <c r="AJ180" s="720"/>
      <c r="AK180" s="712"/>
      <c r="AL180" s="712"/>
      <c r="AM180" s="712"/>
      <c r="AN180" s="712"/>
      <c r="AO180" s="720"/>
    </row>
    <row r="181" spans="1:41" x14ac:dyDescent="0.25">
      <c r="A181" s="712"/>
      <c r="B181" s="712"/>
      <c r="C181" s="712"/>
      <c r="D181" s="712"/>
      <c r="E181" s="712"/>
      <c r="F181" s="712"/>
      <c r="G181" s="712"/>
      <c r="H181" s="712"/>
      <c r="I181" s="712"/>
      <c r="J181" s="712"/>
      <c r="K181" s="712"/>
      <c r="L181" s="712"/>
      <c r="M181" s="712"/>
      <c r="N181" s="712"/>
      <c r="O181" s="712"/>
      <c r="P181" s="712"/>
      <c r="Q181" s="712"/>
      <c r="R181" s="712"/>
      <c r="S181" s="712"/>
      <c r="T181" s="712"/>
      <c r="U181" s="712"/>
      <c r="V181" s="712"/>
      <c r="W181" s="712"/>
      <c r="X181" s="712"/>
      <c r="Y181" s="712"/>
      <c r="Z181" s="712"/>
      <c r="AA181" s="712"/>
      <c r="AB181" s="712"/>
      <c r="AC181" s="720"/>
      <c r="AD181" s="720"/>
      <c r="AE181" s="712"/>
      <c r="AF181" s="712"/>
      <c r="AG181" s="720"/>
      <c r="AH181" s="728"/>
      <c r="AI181" s="712"/>
      <c r="AJ181" s="720"/>
      <c r="AK181" s="712"/>
      <c r="AL181" s="712"/>
      <c r="AM181" s="712"/>
      <c r="AN181" s="712"/>
      <c r="AO181" s="720"/>
    </row>
    <row r="182" spans="1:41" x14ac:dyDescent="0.25">
      <c r="A182" s="712"/>
      <c r="B182" s="712"/>
      <c r="C182" s="712"/>
      <c r="D182" s="712"/>
      <c r="E182" s="712"/>
      <c r="F182" s="712"/>
      <c r="G182" s="712"/>
      <c r="H182" s="712"/>
      <c r="I182" s="712"/>
      <c r="J182" s="712"/>
      <c r="K182" s="712"/>
      <c r="L182" s="712"/>
      <c r="M182" s="712"/>
      <c r="N182" s="712"/>
      <c r="O182" s="712"/>
      <c r="P182" s="712"/>
      <c r="Q182" s="712"/>
      <c r="R182" s="712"/>
      <c r="S182" s="712"/>
      <c r="T182" s="712"/>
      <c r="U182" s="712"/>
      <c r="V182" s="712"/>
      <c r="W182" s="712"/>
      <c r="X182" s="712"/>
      <c r="Y182" s="712"/>
      <c r="Z182" s="712"/>
      <c r="AA182" s="712"/>
      <c r="AB182" s="712"/>
      <c r="AC182" s="720"/>
      <c r="AD182" s="720"/>
      <c r="AE182" s="712"/>
      <c r="AF182" s="712"/>
      <c r="AG182" s="720"/>
      <c r="AH182" s="728"/>
      <c r="AI182" s="712"/>
      <c r="AJ182" s="720"/>
      <c r="AK182" s="712"/>
      <c r="AL182" s="712"/>
      <c r="AM182" s="712"/>
      <c r="AN182" s="712"/>
      <c r="AO182" s="720"/>
    </row>
    <row r="183" spans="1:41" x14ac:dyDescent="0.25">
      <c r="A183" s="712"/>
      <c r="B183" s="712"/>
      <c r="C183" s="712"/>
      <c r="D183" s="712"/>
      <c r="E183" s="712"/>
      <c r="F183" s="712"/>
      <c r="G183" s="712"/>
      <c r="H183" s="712"/>
      <c r="I183" s="712"/>
      <c r="J183" s="712"/>
      <c r="K183" s="712"/>
      <c r="L183" s="712"/>
      <c r="M183" s="712"/>
      <c r="N183" s="712"/>
      <c r="O183" s="712"/>
      <c r="P183" s="712"/>
      <c r="Q183" s="712"/>
      <c r="R183" s="712"/>
      <c r="S183" s="712"/>
      <c r="T183" s="712"/>
      <c r="U183" s="712"/>
      <c r="V183" s="712"/>
      <c r="W183" s="712"/>
      <c r="X183" s="712"/>
      <c r="Y183" s="712"/>
      <c r="Z183" s="712"/>
      <c r="AA183" s="712"/>
      <c r="AB183" s="712"/>
      <c r="AC183" s="720"/>
      <c r="AD183" s="720"/>
      <c r="AE183" s="712"/>
      <c r="AF183" s="712"/>
      <c r="AG183" s="720"/>
      <c r="AH183" s="728"/>
      <c r="AI183" s="712"/>
      <c r="AJ183" s="720"/>
      <c r="AK183" s="712"/>
      <c r="AL183" s="712"/>
      <c r="AM183" s="712"/>
      <c r="AN183" s="712"/>
      <c r="AO183" s="720"/>
    </row>
    <row r="184" spans="1:41" x14ac:dyDescent="0.25">
      <c r="A184" s="712"/>
      <c r="B184" s="712"/>
      <c r="C184" s="712"/>
      <c r="D184" s="712"/>
      <c r="E184" s="712"/>
      <c r="F184" s="712"/>
      <c r="G184" s="712"/>
      <c r="H184" s="712"/>
      <c r="I184" s="712"/>
      <c r="J184" s="712"/>
      <c r="K184" s="712"/>
      <c r="L184" s="712"/>
      <c r="M184" s="712"/>
      <c r="N184" s="712"/>
      <c r="O184" s="712"/>
      <c r="P184" s="712"/>
      <c r="Q184" s="712"/>
      <c r="R184" s="712"/>
      <c r="S184" s="712"/>
      <c r="T184" s="712"/>
      <c r="U184" s="712"/>
      <c r="V184" s="712"/>
      <c r="W184" s="712"/>
      <c r="X184" s="712"/>
      <c r="Y184" s="712"/>
      <c r="Z184" s="712"/>
      <c r="AA184" s="712"/>
      <c r="AB184" s="712"/>
      <c r="AC184" s="720"/>
      <c r="AD184" s="720"/>
      <c r="AE184" s="712"/>
      <c r="AF184" s="712"/>
      <c r="AG184" s="720"/>
      <c r="AH184" s="728"/>
      <c r="AI184" s="712"/>
      <c r="AJ184" s="720"/>
      <c r="AK184" s="712"/>
      <c r="AL184" s="712"/>
      <c r="AM184" s="712"/>
      <c r="AN184" s="712"/>
      <c r="AO184" s="720"/>
    </row>
    <row r="185" spans="1:41" x14ac:dyDescent="0.25">
      <c r="A185" s="712"/>
      <c r="B185" s="712"/>
      <c r="C185" s="712"/>
      <c r="D185" s="712"/>
      <c r="E185" s="712"/>
      <c r="F185" s="712"/>
      <c r="G185" s="712"/>
      <c r="H185" s="712"/>
      <c r="I185" s="712"/>
      <c r="J185" s="712"/>
      <c r="K185" s="712"/>
      <c r="L185" s="712"/>
      <c r="M185" s="712"/>
      <c r="N185" s="712"/>
      <c r="O185" s="712"/>
      <c r="P185" s="712"/>
      <c r="Q185" s="712"/>
      <c r="R185" s="712"/>
      <c r="S185" s="712"/>
      <c r="T185" s="712"/>
      <c r="U185" s="712"/>
      <c r="V185" s="712"/>
      <c r="W185" s="712"/>
      <c r="X185" s="712"/>
      <c r="Y185" s="712"/>
      <c r="Z185" s="712"/>
      <c r="AA185" s="712"/>
      <c r="AB185" s="712"/>
      <c r="AC185" s="720"/>
      <c r="AD185" s="720"/>
      <c r="AE185" s="712"/>
      <c r="AF185" s="712"/>
      <c r="AG185" s="720"/>
      <c r="AH185" s="728"/>
      <c r="AI185" s="712"/>
      <c r="AJ185" s="720"/>
      <c r="AK185" s="712"/>
      <c r="AL185" s="712"/>
      <c r="AM185" s="712"/>
      <c r="AN185" s="712"/>
      <c r="AO185" s="720"/>
    </row>
    <row r="186" spans="1:41" x14ac:dyDescent="0.25">
      <c r="A186" s="712"/>
      <c r="B186" s="712"/>
      <c r="C186" s="712"/>
      <c r="D186" s="712"/>
      <c r="E186" s="712"/>
      <c r="F186" s="712"/>
      <c r="G186" s="712"/>
      <c r="H186" s="712"/>
      <c r="I186" s="712"/>
      <c r="J186" s="712"/>
      <c r="K186" s="712"/>
      <c r="L186" s="712"/>
      <c r="M186" s="712"/>
      <c r="N186" s="712"/>
      <c r="O186" s="712"/>
      <c r="P186" s="712"/>
      <c r="Q186" s="712"/>
      <c r="R186" s="712"/>
      <c r="S186" s="712"/>
      <c r="T186" s="712"/>
      <c r="U186" s="712"/>
      <c r="V186" s="712"/>
      <c r="W186" s="712"/>
      <c r="X186" s="712"/>
      <c r="Y186" s="712"/>
      <c r="Z186" s="712"/>
      <c r="AA186" s="712"/>
      <c r="AB186" s="712"/>
      <c r="AC186" s="720"/>
      <c r="AD186" s="720"/>
      <c r="AE186" s="712"/>
      <c r="AF186" s="712"/>
      <c r="AG186" s="720"/>
      <c r="AH186" s="728"/>
      <c r="AI186" s="712"/>
      <c r="AJ186" s="720"/>
      <c r="AK186" s="712"/>
      <c r="AL186" s="712"/>
      <c r="AM186" s="712"/>
      <c r="AN186" s="712"/>
      <c r="AO186" s="720"/>
    </row>
    <row r="187" spans="1:41" x14ac:dyDescent="0.25">
      <c r="A187" s="712"/>
      <c r="B187" s="712"/>
      <c r="C187" s="712"/>
      <c r="D187" s="712"/>
      <c r="E187" s="712"/>
      <c r="F187" s="712"/>
      <c r="G187" s="712"/>
      <c r="H187" s="712"/>
      <c r="I187" s="712"/>
      <c r="J187" s="712"/>
      <c r="K187" s="712"/>
      <c r="L187" s="712"/>
      <c r="M187" s="712"/>
      <c r="N187" s="712"/>
      <c r="O187" s="712"/>
      <c r="P187" s="712"/>
      <c r="Q187" s="712"/>
      <c r="R187" s="712"/>
      <c r="S187" s="712"/>
      <c r="T187" s="712"/>
      <c r="U187" s="712"/>
      <c r="V187" s="712"/>
      <c r="W187" s="712"/>
      <c r="X187" s="712"/>
      <c r="Y187" s="712"/>
      <c r="Z187" s="712"/>
      <c r="AA187" s="712"/>
      <c r="AB187" s="712"/>
      <c r="AC187" s="720"/>
      <c r="AD187" s="720"/>
      <c r="AE187" s="712"/>
      <c r="AF187" s="712"/>
      <c r="AG187" s="720"/>
      <c r="AH187" s="728"/>
      <c r="AI187" s="712"/>
      <c r="AJ187" s="720"/>
      <c r="AK187" s="712"/>
      <c r="AL187" s="712"/>
      <c r="AM187" s="712"/>
      <c r="AN187" s="712"/>
      <c r="AO187" s="720"/>
    </row>
    <row r="188" spans="1:41" x14ac:dyDescent="0.25">
      <c r="A188" s="712"/>
      <c r="B188" s="712"/>
      <c r="C188" s="712"/>
      <c r="D188" s="712"/>
      <c r="E188" s="712"/>
      <c r="F188" s="712"/>
      <c r="G188" s="712"/>
      <c r="H188" s="712"/>
      <c r="I188" s="712"/>
      <c r="J188" s="712"/>
      <c r="K188" s="712"/>
      <c r="L188" s="712"/>
      <c r="M188" s="712"/>
      <c r="N188" s="712"/>
      <c r="O188" s="712"/>
      <c r="P188" s="712"/>
      <c r="Q188" s="712"/>
      <c r="R188" s="712"/>
      <c r="S188" s="712"/>
      <c r="T188" s="712"/>
      <c r="U188" s="712"/>
      <c r="V188" s="712"/>
      <c r="W188" s="712"/>
      <c r="X188" s="712"/>
      <c r="Y188" s="712"/>
      <c r="Z188" s="712"/>
      <c r="AA188" s="712"/>
      <c r="AB188" s="712"/>
      <c r="AC188" s="720"/>
      <c r="AD188" s="720"/>
      <c r="AE188" s="712"/>
      <c r="AF188" s="712"/>
      <c r="AG188" s="720"/>
      <c r="AH188" s="728"/>
      <c r="AI188" s="712"/>
      <c r="AJ188" s="720"/>
      <c r="AK188" s="712"/>
      <c r="AL188" s="712"/>
      <c r="AM188" s="712"/>
      <c r="AN188" s="712"/>
      <c r="AO188" s="720"/>
    </row>
    <row r="189" spans="1:41" x14ac:dyDescent="0.25">
      <c r="A189" s="712"/>
      <c r="B189" s="712"/>
      <c r="C189" s="712"/>
      <c r="D189" s="712"/>
      <c r="E189" s="712"/>
      <c r="F189" s="712"/>
      <c r="G189" s="712"/>
      <c r="H189" s="712"/>
      <c r="I189" s="712"/>
      <c r="J189" s="712"/>
      <c r="K189" s="712"/>
      <c r="L189" s="712"/>
      <c r="M189" s="712"/>
      <c r="N189" s="712"/>
      <c r="O189" s="712"/>
      <c r="P189" s="712"/>
      <c r="Q189" s="712"/>
      <c r="R189" s="712"/>
      <c r="S189" s="712"/>
      <c r="T189" s="712"/>
      <c r="U189" s="712"/>
      <c r="V189" s="712"/>
      <c r="W189" s="712"/>
      <c r="X189" s="712"/>
      <c r="Y189" s="712"/>
      <c r="Z189" s="712"/>
      <c r="AA189" s="712"/>
      <c r="AB189" s="712"/>
      <c r="AC189" s="720"/>
      <c r="AD189" s="720"/>
      <c r="AE189" s="712"/>
      <c r="AF189" s="712"/>
      <c r="AG189" s="720"/>
      <c r="AH189" s="728"/>
      <c r="AI189" s="712"/>
      <c r="AJ189" s="720"/>
      <c r="AK189" s="712"/>
      <c r="AL189" s="712"/>
      <c r="AM189" s="712"/>
      <c r="AN189" s="712"/>
      <c r="AO189" s="720"/>
    </row>
    <row r="190" spans="1:41" x14ac:dyDescent="0.25">
      <c r="A190" s="712"/>
      <c r="B190" s="712"/>
      <c r="C190" s="712"/>
      <c r="D190" s="712"/>
      <c r="E190" s="712"/>
      <c r="F190" s="712"/>
      <c r="G190" s="712"/>
      <c r="H190" s="712"/>
      <c r="I190" s="712"/>
      <c r="J190" s="712"/>
      <c r="K190" s="712"/>
      <c r="L190" s="712"/>
      <c r="M190" s="712"/>
      <c r="N190" s="712"/>
      <c r="O190" s="712"/>
      <c r="P190" s="712"/>
      <c r="Q190" s="712"/>
      <c r="R190" s="712"/>
      <c r="S190" s="712"/>
      <c r="T190" s="712"/>
      <c r="U190" s="712"/>
      <c r="V190" s="712"/>
      <c r="W190" s="712"/>
      <c r="X190" s="712"/>
      <c r="Y190" s="712"/>
      <c r="Z190" s="712"/>
      <c r="AA190" s="712"/>
      <c r="AB190" s="712"/>
      <c r="AC190" s="720"/>
      <c r="AD190" s="720"/>
      <c r="AE190" s="712"/>
      <c r="AF190" s="712"/>
      <c r="AG190" s="720"/>
      <c r="AH190" s="728"/>
      <c r="AI190" s="712"/>
      <c r="AJ190" s="720"/>
      <c r="AK190" s="712"/>
      <c r="AL190" s="712"/>
      <c r="AM190" s="712"/>
      <c r="AN190" s="712"/>
      <c r="AO190" s="720"/>
    </row>
    <row r="191" spans="1:41" x14ac:dyDescent="0.25">
      <c r="A191" s="712"/>
      <c r="B191" s="712"/>
      <c r="C191" s="712"/>
      <c r="D191" s="712"/>
      <c r="E191" s="712"/>
      <c r="F191" s="712"/>
      <c r="G191" s="712"/>
      <c r="H191" s="712"/>
      <c r="I191" s="712"/>
      <c r="J191" s="712"/>
      <c r="K191" s="712"/>
      <c r="L191" s="712"/>
      <c r="M191" s="712"/>
      <c r="N191" s="712"/>
      <c r="O191" s="712"/>
      <c r="P191" s="712"/>
      <c r="Q191" s="712"/>
      <c r="R191" s="712"/>
      <c r="S191" s="712"/>
      <c r="T191" s="712"/>
      <c r="U191" s="712"/>
      <c r="V191" s="712"/>
      <c r="W191" s="712"/>
      <c r="X191" s="712"/>
      <c r="Y191" s="712"/>
      <c r="Z191" s="712"/>
      <c r="AA191" s="712"/>
      <c r="AB191" s="712"/>
      <c r="AC191" s="720"/>
      <c r="AD191" s="720"/>
      <c r="AE191" s="712"/>
      <c r="AF191" s="712"/>
      <c r="AG191" s="720"/>
      <c r="AH191" s="728"/>
      <c r="AI191" s="712"/>
      <c r="AJ191" s="720"/>
      <c r="AK191" s="712"/>
      <c r="AL191" s="712"/>
      <c r="AM191" s="712"/>
      <c r="AN191" s="712"/>
      <c r="AO191" s="720"/>
    </row>
    <row r="192" spans="1:41" x14ac:dyDescent="0.25">
      <c r="A192" s="712"/>
      <c r="B192" s="712"/>
      <c r="C192" s="712"/>
      <c r="D192" s="712"/>
      <c r="E192" s="712"/>
      <c r="F192" s="712"/>
      <c r="G192" s="712"/>
      <c r="H192" s="712"/>
      <c r="I192" s="712"/>
      <c r="J192" s="712"/>
      <c r="K192" s="712"/>
      <c r="L192" s="712"/>
      <c r="M192" s="712"/>
      <c r="N192" s="712"/>
      <c r="O192" s="712"/>
      <c r="P192" s="712"/>
      <c r="Q192" s="712"/>
      <c r="R192" s="712"/>
      <c r="S192" s="712"/>
      <c r="T192" s="712"/>
      <c r="U192" s="712"/>
      <c r="V192" s="712"/>
      <c r="W192" s="712"/>
      <c r="X192" s="712"/>
      <c r="Y192" s="712"/>
      <c r="Z192" s="712"/>
      <c r="AA192" s="712"/>
      <c r="AB192" s="712"/>
      <c r="AC192" s="720"/>
      <c r="AD192" s="720"/>
      <c r="AE192" s="712"/>
      <c r="AF192" s="712"/>
      <c r="AG192" s="720"/>
      <c r="AH192" s="728"/>
      <c r="AI192" s="712"/>
      <c r="AJ192" s="720"/>
      <c r="AK192" s="712"/>
      <c r="AL192" s="712"/>
      <c r="AM192" s="712"/>
      <c r="AN192" s="712"/>
      <c r="AO192" s="720"/>
    </row>
    <row r="193" spans="1:80" x14ac:dyDescent="0.25">
      <c r="A193" s="712"/>
      <c r="B193" s="712"/>
      <c r="C193" s="712"/>
      <c r="D193" s="712"/>
      <c r="E193" s="712"/>
      <c r="F193" s="712"/>
      <c r="G193" s="712"/>
      <c r="H193" s="712"/>
      <c r="I193" s="712"/>
      <c r="J193" s="712"/>
      <c r="K193" s="712"/>
      <c r="L193" s="712"/>
      <c r="M193" s="712"/>
      <c r="N193" s="712"/>
      <c r="O193" s="712"/>
      <c r="P193" s="712"/>
      <c r="Q193" s="712"/>
      <c r="R193" s="712"/>
      <c r="S193" s="712"/>
      <c r="T193" s="712"/>
      <c r="U193" s="712"/>
      <c r="V193" s="712"/>
      <c r="W193" s="712"/>
      <c r="X193" s="712"/>
      <c r="Y193" s="712"/>
      <c r="Z193" s="712"/>
      <c r="AA193" s="712"/>
      <c r="AB193" s="712"/>
      <c r="AC193" s="720"/>
      <c r="AD193" s="720"/>
      <c r="AE193" s="712"/>
      <c r="AF193" s="712"/>
      <c r="AG193" s="720"/>
      <c r="AH193" s="728"/>
      <c r="AI193" s="712"/>
      <c r="AJ193" s="720"/>
      <c r="AK193" s="712"/>
      <c r="AL193" s="712"/>
      <c r="AM193" s="712"/>
      <c r="AN193" s="712"/>
      <c r="AO193" s="720"/>
      <c r="AP193" s="728"/>
      <c r="AQ193" s="728"/>
      <c r="AR193" s="728"/>
      <c r="AS193" s="728"/>
      <c r="AT193" s="728"/>
      <c r="AU193" s="728"/>
      <c r="AV193" s="728"/>
      <c r="AW193" s="728"/>
      <c r="AX193" s="728"/>
      <c r="AY193" s="728"/>
      <c r="AZ193" s="728"/>
      <c r="BA193" s="728"/>
      <c r="BB193" s="728"/>
      <c r="BC193" s="728"/>
      <c r="BD193" s="728"/>
      <c r="BE193" s="728"/>
      <c r="BF193" s="728"/>
      <c r="BG193" s="728"/>
      <c r="BH193" s="728"/>
      <c r="BI193" s="728"/>
      <c r="BJ193" s="728"/>
      <c r="BK193" s="728"/>
      <c r="BL193" s="728"/>
      <c r="BM193" s="728"/>
      <c r="BN193" s="728"/>
      <c r="BO193" s="728"/>
      <c r="BP193" s="728"/>
      <c r="BQ193" s="728"/>
      <c r="BR193" s="728"/>
      <c r="BS193" s="728"/>
      <c r="BT193" s="728"/>
      <c r="BU193" s="728"/>
      <c r="BV193" s="728"/>
      <c r="BW193" s="728"/>
      <c r="BX193" s="728"/>
      <c r="BY193" s="728"/>
      <c r="BZ193" s="728"/>
      <c r="CA193" s="728"/>
      <c r="CB193" s="728"/>
    </row>
    <row r="194" spans="1:80" x14ac:dyDescent="0.25">
      <c r="A194" s="712"/>
      <c r="B194" s="712"/>
      <c r="C194" s="712"/>
      <c r="D194" s="712"/>
      <c r="E194" s="712"/>
      <c r="F194" s="712"/>
      <c r="G194" s="712"/>
      <c r="H194" s="712"/>
      <c r="I194" s="712"/>
      <c r="J194" s="712"/>
      <c r="K194" s="712"/>
      <c r="L194" s="712"/>
      <c r="M194" s="712"/>
      <c r="N194" s="712"/>
      <c r="O194" s="712"/>
      <c r="P194" s="712"/>
      <c r="Q194" s="712"/>
      <c r="R194" s="712"/>
      <c r="S194" s="712"/>
      <c r="T194" s="712"/>
      <c r="U194" s="712"/>
      <c r="V194" s="712"/>
      <c r="W194" s="712"/>
      <c r="X194" s="712"/>
      <c r="Y194" s="712"/>
      <c r="Z194" s="712"/>
      <c r="AA194" s="712"/>
      <c r="AB194" s="712"/>
      <c r="AC194" s="720"/>
      <c r="AD194" s="720"/>
      <c r="AE194" s="712"/>
      <c r="AF194" s="712"/>
      <c r="AG194" s="720"/>
      <c r="AH194" s="728"/>
      <c r="AI194" s="712"/>
      <c r="AJ194" s="720"/>
      <c r="AK194" s="712"/>
      <c r="AL194" s="712"/>
      <c r="AM194" s="712"/>
      <c r="AN194" s="712"/>
      <c r="AO194" s="720"/>
      <c r="AP194" s="728"/>
      <c r="AQ194" s="728"/>
      <c r="AR194" s="728"/>
      <c r="AS194" s="728"/>
      <c r="AT194" s="728"/>
      <c r="AU194" s="728"/>
      <c r="AV194" s="728"/>
      <c r="AW194" s="728"/>
      <c r="AX194" s="728"/>
      <c r="AY194" s="728"/>
      <c r="AZ194" s="728"/>
      <c r="BA194" s="728"/>
      <c r="BB194" s="728"/>
      <c r="BC194" s="728"/>
      <c r="BD194" s="728"/>
      <c r="BE194" s="728"/>
      <c r="BF194" s="728"/>
      <c r="BG194" s="728"/>
      <c r="BH194" s="728"/>
      <c r="BI194" s="728"/>
      <c r="BJ194" s="728"/>
      <c r="BK194" s="728"/>
      <c r="BL194" s="728"/>
      <c r="BM194" s="728"/>
      <c r="BN194" s="728"/>
      <c r="BO194" s="728"/>
      <c r="BP194" s="728"/>
      <c r="BQ194" s="728"/>
      <c r="BR194" s="728"/>
      <c r="BS194" s="728"/>
      <c r="BT194" s="728"/>
      <c r="BU194" s="728"/>
      <c r="BV194" s="728"/>
      <c r="BW194" s="728"/>
      <c r="BX194" s="728"/>
      <c r="BY194" s="728"/>
      <c r="BZ194" s="728"/>
      <c r="CA194" s="728"/>
      <c r="CB194" s="728"/>
    </row>
    <row r="195" spans="1:80" x14ac:dyDescent="0.25">
      <c r="A195" s="712"/>
      <c r="B195" s="712"/>
      <c r="C195" s="712"/>
      <c r="D195" s="712"/>
      <c r="E195" s="712"/>
      <c r="F195" s="712"/>
      <c r="G195" s="712"/>
      <c r="H195" s="712"/>
      <c r="I195" s="712"/>
      <c r="J195" s="712"/>
      <c r="K195" s="712"/>
      <c r="L195" s="712"/>
      <c r="M195" s="712"/>
      <c r="N195" s="712"/>
      <c r="O195" s="712"/>
      <c r="P195" s="712"/>
      <c r="Q195" s="712"/>
      <c r="R195" s="712"/>
      <c r="S195" s="712"/>
      <c r="T195" s="712"/>
      <c r="U195" s="712"/>
      <c r="V195" s="712"/>
      <c r="W195" s="712"/>
      <c r="X195" s="712"/>
      <c r="Y195" s="712"/>
      <c r="Z195" s="712"/>
      <c r="AA195" s="712"/>
      <c r="AB195" s="712"/>
      <c r="AC195" s="720"/>
      <c r="AD195" s="720"/>
      <c r="AE195" s="712"/>
      <c r="AF195" s="712"/>
      <c r="AG195" s="720"/>
      <c r="AH195" s="728"/>
      <c r="AI195" s="712"/>
      <c r="AJ195" s="720"/>
      <c r="AK195" s="712"/>
      <c r="AL195" s="712"/>
      <c r="AM195" s="712"/>
      <c r="AN195" s="712"/>
      <c r="AO195" s="720"/>
      <c r="AP195" s="728"/>
      <c r="AQ195" s="728"/>
      <c r="AR195" s="728"/>
      <c r="AS195" s="728"/>
      <c r="AT195" s="728"/>
      <c r="AU195" s="728"/>
      <c r="AV195" s="728"/>
      <c r="AW195" s="728"/>
      <c r="AX195" s="728"/>
      <c r="AY195" s="728"/>
      <c r="AZ195" s="728"/>
      <c r="BA195" s="728"/>
      <c r="BB195" s="728"/>
      <c r="BC195" s="728"/>
      <c r="BD195" s="728"/>
      <c r="BE195" s="728"/>
      <c r="BF195" s="728"/>
      <c r="BG195" s="728"/>
      <c r="BH195" s="728"/>
      <c r="BI195" s="728"/>
      <c r="BJ195" s="728"/>
      <c r="BK195" s="728"/>
      <c r="BL195" s="728"/>
      <c r="BM195" s="728"/>
      <c r="BN195" s="728"/>
      <c r="BO195" s="728"/>
      <c r="BP195" s="728"/>
      <c r="BQ195" s="728"/>
      <c r="BR195" s="728"/>
      <c r="BS195" s="728"/>
      <c r="BT195" s="728"/>
      <c r="BU195" s="728"/>
      <c r="BV195" s="728"/>
      <c r="BW195" s="728"/>
      <c r="BX195" s="728"/>
      <c r="BY195" s="728"/>
      <c r="BZ195" s="728"/>
      <c r="CA195" s="728"/>
      <c r="CB195" s="728"/>
    </row>
    <row r="196" spans="1:80" x14ac:dyDescent="0.25">
      <c r="A196" s="712"/>
      <c r="B196" s="712"/>
      <c r="C196" s="712"/>
      <c r="D196" s="712"/>
      <c r="E196" s="712"/>
      <c r="F196" s="712"/>
      <c r="G196" s="712"/>
      <c r="H196" s="712"/>
      <c r="I196" s="712"/>
      <c r="J196" s="712"/>
      <c r="K196" s="712"/>
      <c r="L196" s="712"/>
      <c r="M196" s="712"/>
      <c r="N196" s="712"/>
      <c r="O196" s="712"/>
      <c r="P196" s="712"/>
      <c r="Q196" s="712"/>
      <c r="R196" s="712"/>
      <c r="S196" s="712"/>
      <c r="T196" s="712"/>
      <c r="U196" s="712"/>
      <c r="V196" s="712"/>
      <c r="W196" s="712"/>
      <c r="X196" s="712"/>
      <c r="Y196" s="712"/>
      <c r="Z196" s="712"/>
      <c r="AA196" s="712"/>
      <c r="AB196" s="712"/>
      <c r="AC196" s="720"/>
      <c r="AD196" s="720"/>
      <c r="AE196" s="712"/>
      <c r="AF196" s="712"/>
      <c r="AG196" s="720"/>
      <c r="AH196" s="728"/>
      <c r="AI196" s="712"/>
      <c r="AJ196" s="720"/>
      <c r="AK196" s="712"/>
      <c r="AL196" s="712"/>
      <c r="AM196" s="712"/>
      <c r="AN196" s="712"/>
      <c r="AO196" s="720"/>
      <c r="AP196" s="728"/>
      <c r="AQ196" s="728"/>
      <c r="AR196" s="728"/>
      <c r="AS196" s="728"/>
      <c r="AT196" s="728"/>
      <c r="AU196" s="728"/>
      <c r="AV196" s="728"/>
      <c r="AW196" s="728"/>
      <c r="AX196" s="728"/>
      <c r="AY196" s="728"/>
      <c r="AZ196" s="728"/>
      <c r="BA196" s="728"/>
      <c r="BB196" s="728"/>
      <c r="BC196" s="728"/>
      <c r="BD196" s="728"/>
      <c r="BE196" s="728"/>
      <c r="BF196" s="728"/>
      <c r="BG196" s="728"/>
      <c r="BH196" s="728"/>
      <c r="BI196" s="728"/>
      <c r="BJ196" s="728"/>
      <c r="BK196" s="728"/>
      <c r="BL196" s="728"/>
      <c r="BM196" s="728"/>
      <c r="BN196" s="728"/>
      <c r="BO196" s="728"/>
      <c r="BP196" s="728"/>
      <c r="BQ196" s="728"/>
      <c r="BR196" s="728"/>
      <c r="BS196" s="728"/>
      <c r="BT196" s="728"/>
      <c r="BU196" s="728"/>
      <c r="BV196" s="728"/>
      <c r="BW196" s="728"/>
      <c r="BX196" s="728"/>
      <c r="BY196" s="728"/>
      <c r="BZ196" s="728"/>
      <c r="CA196" s="728"/>
      <c r="CB196" s="728"/>
    </row>
    <row r="197" spans="1:80" x14ac:dyDescent="0.25">
      <c r="A197" s="712"/>
      <c r="B197" s="712"/>
      <c r="C197" s="712"/>
      <c r="D197" s="712"/>
      <c r="E197" s="712"/>
      <c r="F197" s="712"/>
      <c r="G197" s="712"/>
      <c r="H197" s="712"/>
      <c r="I197" s="712"/>
      <c r="J197" s="712"/>
      <c r="K197" s="712"/>
      <c r="L197" s="712"/>
      <c r="M197" s="712"/>
      <c r="N197" s="712"/>
      <c r="O197" s="712"/>
      <c r="P197" s="712"/>
      <c r="Q197" s="712"/>
      <c r="R197" s="712"/>
      <c r="S197" s="712"/>
      <c r="T197" s="712"/>
      <c r="U197" s="712"/>
      <c r="V197" s="712"/>
      <c r="W197" s="712"/>
      <c r="X197" s="712"/>
      <c r="Y197" s="712"/>
      <c r="Z197" s="712"/>
      <c r="AA197" s="712"/>
      <c r="AB197" s="712"/>
      <c r="AC197" s="720"/>
      <c r="AD197" s="720"/>
      <c r="AE197" s="712"/>
      <c r="AF197" s="712"/>
      <c r="AG197" s="720"/>
      <c r="AH197" s="728"/>
      <c r="AI197" s="712"/>
      <c r="AJ197" s="720"/>
      <c r="AK197" s="712"/>
      <c r="AL197" s="712"/>
      <c r="AM197" s="712"/>
      <c r="AN197" s="712"/>
      <c r="AO197" s="720"/>
      <c r="AP197" s="728"/>
      <c r="AQ197" s="728"/>
      <c r="AR197" s="728"/>
      <c r="AS197" s="728"/>
      <c r="AT197" s="728"/>
      <c r="AU197" s="728"/>
      <c r="AV197" s="728"/>
      <c r="AW197" s="728"/>
      <c r="AX197" s="728"/>
      <c r="AY197" s="728"/>
      <c r="AZ197" s="728"/>
      <c r="BA197" s="728"/>
      <c r="BB197" s="728"/>
      <c r="BC197" s="728"/>
      <c r="BD197" s="728"/>
      <c r="BE197" s="728"/>
      <c r="BF197" s="728"/>
      <c r="BG197" s="728"/>
      <c r="BH197" s="728"/>
      <c r="BI197" s="728"/>
      <c r="BJ197" s="728"/>
      <c r="BK197" s="728"/>
      <c r="BL197" s="728"/>
      <c r="BM197" s="728"/>
      <c r="BN197" s="728"/>
      <c r="BO197" s="728"/>
      <c r="BP197" s="728"/>
      <c r="BQ197" s="728"/>
      <c r="BR197" s="728"/>
      <c r="BS197" s="728"/>
      <c r="BT197" s="728"/>
      <c r="BU197" s="728"/>
      <c r="BV197" s="728"/>
      <c r="BW197" s="728"/>
      <c r="BX197" s="728"/>
      <c r="BY197" s="728"/>
      <c r="BZ197" s="728"/>
      <c r="CA197" s="728"/>
      <c r="CB197" s="728"/>
    </row>
    <row r="198" spans="1:80" x14ac:dyDescent="0.25">
      <c r="A198" s="712"/>
      <c r="B198" s="712"/>
      <c r="C198" s="712"/>
      <c r="D198" s="712"/>
      <c r="E198" s="712"/>
      <c r="F198" s="712"/>
      <c r="G198" s="712"/>
      <c r="H198" s="712"/>
      <c r="I198" s="712"/>
      <c r="J198" s="712"/>
      <c r="K198" s="712"/>
      <c r="L198" s="712"/>
      <c r="M198" s="712"/>
      <c r="N198" s="712"/>
      <c r="O198" s="712"/>
      <c r="P198" s="712"/>
      <c r="Q198" s="712"/>
      <c r="R198" s="712"/>
      <c r="S198" s="712"/>
      <c r="T198" s="712"/>
      <c r="U198" s="712"/>
      <c r="V198" s="712"/>
      <c r="W198" s="712"/>
      <c r="X198" s="712"/>
      <c r="Y198" s="712"/>
      <c r="Z198" s="712"/>
      <c r="AA198" s="712"/>
      <c r="AB198" s="712"/>
      <c r="AC198" s="720"/>
      <c r="AD198" s="720"/>
      <c r="AE198" s="712"/>
      <c r="AF198" s="712"/>
      <c r="AG198" s="720"/>
      <c r="AH198" s="728"/>
      <c r="AI198" s="712"/>
      <c r="AJ198" s="720"/>
      <c r="AK198" s="712"/>
      <c r="AL198" s="712"/>
      <c r="AM198" s="712"/>
      <c r="AN198" s="712"/>
      <c r="AO198" s="720"/>
      <c r="AP198" s="728"/>
      <c r="AQ198" s="728"/>
      <c r="AR198" s="728"/>
      <c r="AS198" s="728"/>
      <c r="AT198" s="728"/>
      <c r="AU198" s="728"/>
      <c r="AV198" s="728"/>
      <c r="AW198" s="728"/>
      <c r="AX198" s="728"/>
      <c r="AY198" s="728"/>
      <c r="AZ198" s="728"/>
      <c r="BA198" s="728"/>
      <c r="BB198" s="728"/>
      <c r="BC198" s="728"/>
      <c r="BD198" s="728"/>
      <c r="BE198" s="728"/>
      <c r="BF198" s="728"/>
      <c r="BG198" s="728"/>
      <c r="BH198" s="728"/>
      <c r="BI198" s="728"/>
      <c r="BJ198" s="728"/>
      <c r="BK198" s="728"/>
      <c r="BL198" s="728"/>
      <c r="BM198" s="728"/>
      <c r="BN198" s="728"/>
      <c r="BO198" s="728"/>
      <c r="BP198" s="728"/>
      <c r="BQ198" s="728"/>
      <c r="BR198" s="728"/>
      <c r="BS198" s="728"/>
      <c r="BT198" s="728"/>
      <c r="BU198" s="728"/>
      <c r="BV198" s="728"/>
      <c r="BW198" s="728"/>
      <c r="BX198" s="728"/>
      <c r="BY198" s="728"/>
      <c r="BZ198" s="728"/>
      <c r="CA198" s="728"/>
      <c r="CB198" s="728"/>
    </row>
    <row r="199" spans="1:80" x14ac:dyDescent="0.25">
      <c r="A199" s="712"/>
      <c r="B199" s="712"/>
      <c r="C199" s="712"/>
      <c r="D199" s="712"/>
      <c r="E199" s="712"/>
      <c r="F199" s="712"/>
      <c r="G199" s="712"/>
      <c r="H199" s="712"/>
      <c r="I199" s="712"/>
      <c r="J199" s="712"/>
      <c r="K199" s="712"/>
      <c r="L199" s="712"/>
      <c r="M199" s="712"/>
      <c r="N199" s="712"/>
      <c r="O199" s="712"/>
      <c r="P199" s="712"/>
      <c r="Q199" s="712"/>
      <c r="R199" s="712"/>
      <c r="S199" s="712"/>
      <c r="T199" s="712"/>
      <c r="U199" s="712"/>
      <c r="V199" s="712"/>
      <c r="W199" s="712"/>
      <c r="X199" s="712"/>
      <c r="Y199" s="712"/>
      <c r="Z199" s="712"/>
      <c r="AA199" s="712"/>
      <c r="AB199" s="712"/>
      <c r="AC199" s="720"/>
      <c r="AD199" s="720"/>
      <c r="AE199" s="712"/>
      <c r="AF199" s="712"/>
      <c r="AG199" s="720"/>
      <c r="AH199" s="728"/>
      <c r="AI199" s="712"/>
      <c r="AJ199" s="720"/>
      <c r="AK199" s="712"/>
      <c r="AL199" s="712"/>
      <c r="AM199" s="712"/>
      <c r="AN199" s="712"/>
      <c r="AO199" s="720"/>
      <c r="AP199" s="728"/>
      <c r="AQ199" s="728"/>
      <c r="AR199" s="728"/>
      <c r="AS199" s="728"/>
      <c r="AT199" s="728"/>
      <c r="AU199" s="728"/>
      <c r="AV199" s="728"/>
      <c r="AW199" s="728"/>
      <c r="AX199" s="728"/>
      <c r="AY199" s="728"/>
      <c r="AZ199" s="728"/>
      <c r="BA199" s="728"/>
      <c r="BB199" s="728"/>
      <c r="BC199" s="728"/>
      <c r="BD199" s="728"/>
      <c r="BE199" s="728"/>
      <c r="BF199" s="728"/>
      <c r="BG199" s="728"/>
      <c r="BH199" s="728"/>
      <c r="BI199" s="728"/>
      <c r="BJ199" s="728"/>
      <c r="BK199" s="728"/>
      <c r="BL199" s="728"/>
      <c r="BM199" s="728"/>
      <c r="BN199" s="728"/>
      <c r="BO199" s="728"/>
      <c r="BP199" s="728"/>
      <c r="BQ199" s="728"/>
      <c r="BR199" s="728"/>
      <c r="BS199" s="728"/>
      <c r="BT199" s="728"/>
      <c r="BU199" s="728"/>
      <c r="BV199" s="728"/>
      <c r="BW199" s="728"/>
      <c r="BX199" s="728"/>
      <c r="BY199" s="728"/>
      <c r="BZ199" s="728"/>
      <c r="CA199" s="728"/>
      <c r="CB199" s="728"/>
    </row>
    <row r="200" spans="1:80" x14ac:dyDescent="0.25">
      <c r="A200" s="854">
        <v>0</v>
      </c>
      <c r="B200" s="712"/>
      <c r="C200" s="712"/>
      <c r="D200" s="712"/>
      <c r="E200" s="712"/>
      <c r="F200" s="712"/>
      <c r="G200" s="712"/>
      <c r="H200" s="712"/>
      <c r="I200" s="712"/>
      <c r="J200" s="712"/>
      <c r="K200" s="712"/>
      <c r="L200" s="712"/>
      <c r="M200" s="712"/>
      <c r="N200" s="712"/>
      <c r="O200" s="712"/>
      <c r="P200" s="712"/>
      <c r="Q200" s="712"/>
      <c r="R200" s="712"/>
      <c r="S200" s="712"/>
      <c r="T200" s="712"/>
      <c r="U200" s="712"/>
      <c r="V200" s="712"/>
      <c r="W200" s="712"/>
      <c r="X200" s="712"/>
      <c r="Y200" s="712"/>
      <c r="Z200" s="712"/>
      <c r="AA200" s="712"/>
      <c r="AB200" s="712"/>
      <c r="AC200" s="720"/>
      <c r="AD200" s="720"/>
      <c r="AE200" s="712"/>
      <c r="AF200" s="712"/>
      <c r="AG200" s="720"/>
      <c r="AH200" s="728"/>
      <c r="AI200" s="712"/>
      <c r="AJ200" s="720"/>
      <c r="AK200" s="712"/>
      <c r="AL200" s="712"/>
      <c r="AM200" s="712"/>
      <c r="AN200" s="712"/>
      <c r="AO200" s="720"/>
      <c r="AP200" s="728"/>
      <c r="AQ200" s="728"/>
      <c r="AR200" s="728"/>
      <c r="AS200" s="728"/>
      <c r="AT200" s="728"/>
      <c r="AU200" s="728"/>
      <c r="AV200" s="728"/>
      <c r="AW200" s="728"/>
      <c r="AX200" s="728"/>
      <c r="AY200" s="728"/>
      <c r="AZ200" s="728"/>
      <c r="BA200" s="728"/>
      <c r="BB200" s="728"/>
      <c r="BC200" s="728"/>
      <c r="BD200" s="728"/>
      <c r="BE200" s="728"/>
      <c r="BF200" s="728"/>
      <c r="BG200" s="728"/>
      <c r="BH200" s="728"/>
      <c r="BI200" s="728"/>
      <c r="BJ200" s="728"/>
      <c r="BK200" s="728"/>
      <c r="BL200" s="728"/>
      <c r="BM200" s="728"/>
      <c r="BN200" s="728"/>
      <c r="BO200" s="728"/>
      <c r="BP200" s="728"/>
      <c r="BQ200" s="728"/>
      <c r="BR200" s="728"/>
      <c r="BS200" s="728"/>
      <c r="BT200" s="728"/>
      <c r="BU200" s="728"/>
      <c r="BV200" s="728"/>
      <c r="BW200" s="728"/>
      <c r="BX200" s="728"/>
      <c r="BY200" s="728"/>
      <c r="BZ200" s="728"/>
      <c r="CA200" s="728"/>
      <c r="CB200" s="853">
        <v>0</v>
      </c>
    </row>
    <row r="201" spans="1:80" x14ac:dyDescent="0.25">
      <c r="A201" s="712"/>
      <c r="B201" s="712"/>
      <c r="C201" s="712"/>
      <c r="D201" s="712"/>
      <c r="E201" s="712"/>
      <c r="F201" s="712"/>
      <c r="G201" s="712"/>
      <c r="H201" s="712"/>
      <c r="I201" s="712"/>
      <c r="J201" s="712"/>
      <c r="K201" s="712"/>
      <c r="L201" s="712"/>
      <c r="M201" s="712"/>
      <c r="N201" s="712"/>
      <c r="O201" s="712"/>
      <c r="P201" s="712"/>
      <c r="Q201" s="712"/>
      <c r="R201" s="712"/>
      <c r="S201" s="712"/>
      <c r="T201" s="712"/>
      <c r="U201" s="712"/>
      <c r="V201" s="712"/>
      <c r="W201" s="712"/>
      <c r="X201" s="712"/>
      <c r="Y201" s="712"/>
      <c r="Z201" s="712"/>
      <c r="AA201" s="712"/>
      <c r="AB201" s="712"/>
      <c r="AC201" s="720"/>
      <c r="AD201" s="720"/>
      <c r="AE201" s="712"/>
      <c r="AF201" s="712"/>
      <c r="AG201" s="720"/>
      <c r="AH201" s="728"/>
      <c r="AI201" s="712"/>
      <c r="AJ201" s="720"/>
      <c r="AK201" s="712"/>
      <c r="AL201" s="712"/>
      <c r="AM201" s="712"/>
      <c r="AN201" s="712"/>
      <c r="AO201" s="720"/>
      <c r="AP201" s="728"/>
      <c r="AQ201" s="728"/>
      <c r="AR201" s="728"/>
      <c r="AS201" s="728"/>
      <c r="AT201" s="728"/>
      <c r="AU201" s="728"/>
      <c r="AV201" s="728"/>
      <c r="AW201" s="728"/>
      <c r="AX201" s="728"/>
      <c r="AY201" s="728"/>
      <c r="AZ201" s="728"/>
      <c r="BA201" s="728"/>
      <c r="BB201" s="728"/>
      <c r="BC201" s="728"/>
      <c r="BD201" s="728"/>
      <c r="BE201" s="728"/>
      <c r="BF201" s="728"/>
      <c r="BG201" s="728"/>
      <c r="BH201" s="728"/>
      <c r="BI201" s="728"/>
      <c r="BJ201" s="728"/>
      <c r="BK201" s="728"/>
      <c r="BL201" s="728"/>
      <c r="BM201" s="728"/>
      <c r="BN201" s="728"/>
      <c r="BO201" s="728"/>
      <c r="BP201" s="728"/>
      <c r="BQ201" s="728"/>
      <c r="BR201" s="728"/>
      <c r="BS201" s="728"/>
      <c r="BT201" s="728"/>
      <c r="BU201" s="728"/>
      <c r="BV201" s="728"/>
      <c r="BW201" s="728"/>
      <c r="BX201" s="728"/>
      <c r="BY201" s="728"/>
      <c r="BZ201" s="728"/>
      <c r="CA201" s="728"/>
      <c r="CB201" s="728"/>
    </row>
    <row r="202" spans="1:80" x14ac:dyDescent="0.25">
      <c r="A202" s="712"/>
      <c r="B202" s="712"/>
      <c r="C202" s="712"/>
      <c r="D202" s="712"/>
      <c r="E202" s="712"/>
      <c r="F202" s="712"/>
      <c r="G202" s="712"/>
      <c r="H202" s="712"/>
      <c r="I202" s="712"/>
      <c r="J202" s="712"/>
      <c r="K202" s="712"/>
      <c r="L202" s="712"/>
      <c r="M202" s="712"/>
      <c r="N202" s="712"/>
      <c r="O202" s="712"/>
      <c r="P202" s="712"/>
      <c r="Q202" s="712"/>
      <c r="R202" s="712"/>
      <c r="S202" s="712"/>
      <c r="T202" s="712"/>
      <c r="U202" s="712"/>
      <c r="V202" s="712"/>
      <c r="W202" s="712"/>
      <c r="X202" s="712"/>
      <c r="Y202" s="712"/>
      <c r="Z202" s="712"/>
      <c r="AA202" s="712"/>
      <c r="AB202" s="712"/>
      <c r="AC202" s="720"/>
      <c r="AD202" s="720"/>
      <c r="AE202" s="712"/>
      <c r="AF202" s="712"/>
      <c r="AG202" s="720"/>
      <c r="AH202" s="728"/>
      <c r="AI202" s="712"/>
      <c r="AJ202" s="720"/>
      <c r="AK202" s="712"/>
      <c r="AL202" s="712"/>
      <c r="AM202" s="712"/>
      <c r="AN202" s="712"/>
      <c r="AO202" s="720"/>
      <c r="AP202" s="728"/>
      <c r="AQ202" s="728"/>
      <c r="AR202" s="728"/>
      <c r="AS202" s="728"/>
      <c r="AT202" s="728"/>
      <c r="AU202" s="728"/>
      <c r="AV202" s="728"/>
      <c r="AW202" s="728"/>
      <c r="AX202" s="728"/>
      <c r="AY202" s="728"/>
      <c r="AZ202" s="728"/>
      <c r="BA202" s="728"/>
      <c r="BB202" s="728"/>
      <c r="BC202" s="728"/>
      <c r="BD202" s="728"/>
      <c r="BE202" s="728"/>
      <c r="BF202" s="728"/>
      <c r="BG202" s="728"/>
      <c r="BH202" s="728"/>
      <c r="BI202" s="728"/>
      <c r="BJ202" s="728"/>
      <c r="BK202" s="728"/>
      <c r="BL202" s="728"/>
      <c r="BM202" s="728"/>
      <c r="BN202" s="728"/>
      <c r="BO202" s="728"/>
      <c r="BP202" s="728"/>
      <c r="BQ202" s="728"/>
      <c r="BR202" s="728"/>
      <c r="BS202" s="728"/>
      <c r="BT202" s="728"/>
      <c r="BU202" s="728"/>
      <c r="BV202" s="728"/>
      <c r="BW202" s="728"/>
      <c r="BX202" s="728"/>
      <c r="BY202" s="728"/>
      <c r="BZ202" s="728"/>
      <c r="CA202" s="728"/>
      <c r="CB202" s="728"/>
    </row>
    <row r="203" spans="1:80" x14ac:dyDescent="0.25">
      <c r="A203" s="712"/>
      <c r="B203" s="712"/>
      <c r="C203" s="712"/>
      <c r="D203" s="712"/>
      <c r="E203" s="712"/>
      <c r="F203" s="712"/>
      <c r="G203" s="712"/>
      <c r="H203" s="712"/>
      <c r="I203" s="712"/>
      <c r="J203" s="712"/>
      <c r="K203" s="712"/>
      <c r="L203" s="712"/>
      <c r="M203" s="712"/>
      <c r="N203" s="712"/>
      <c r="O203" s="712"/>
      <c r="P203" s="712"/>
      <c r="Q203" s="712"/>
      <c r="R203" s="712"/>
      <c r="S203" s="712"/>
      <c r="T203" s="712"/>
      <c r="U203" s="712"/>
      <c r="V203" s="712"/>
      <c r="W203" s="712"/>
      <c r="X203" s="712"/>
      <c r="Y203" s="712"/>
      <c r="Z203" s="712"/>
      <c r="AA203" s="712"/>
      <c r="AB203" s="712"/>
      <c r="AC203" s="720"/>
      <c r="AD203" s="720"/>
      <c r="AE203" s="712"/>
      <c r="AF203" s="712"/>
      <c r="AG203" s="720"/>
      <c r="AH203" s="728"/>
      <c r="AI203" s="712"/>
      <c r="AJ203" s="720"/>
      <c r="AK203" s="712"/>
      <c r="AL203" s="712"/>
      <c r="AM203" s="712"/>
      <c r="AN203" s="712"/>
      <c r="AO203" s="720"/>
      <c r="AP203" s="728"/>
      <c r="AQ203" s="728"/>
      <c r="AR203" s="728"/>
      <c r="AS203" s="728"/>
      <c r="AT203" s="728"/>
      <c r="AU203" s="728"/>
      <c r="AV203" s="728"/>
      <c r="AW203" s="728"/>
      <c r="AX203" s="728"/>
      <c r="AY203" s="728"/>
      <c r="AZ203" s="728"/>
      <c r="BA203" s="728"/>
      <c r="BB203" s="728"/>
      <c r="BC203" s="728"/>
      <c r="BD203" s="728"/>
      <c r="BE203" s="728"/>
      <c r="BF203" s="728"/>
      <c r="BG203" s="728"/>
      <c r="BH203" s="728"/>
      <c r="BI203" s="728"/>
      <c r="BJ203" s="728"/>
      <c r="BK203" s="728"/>
      <c r="BL203" s="728"/>
      <c r="BM203" s="728"/>
      <c r="BN203" s="728"/>
      <c r="BO203" s="728"/>
      <c r="BP203" s="728"/>
      <c r="BQ203" s="728"/>
      <c r="BR203" s="728"/>
      <c r="BS203" s="728"/>
      <c r="BT203" s="728"/>
      <c r="BU203" s="728"/>
      <c r="BV203" s="728"/>
      <c r="BW203" s="728"/>
      <c r="BX203" s="728"/>
      <c r="BY203" s="728"/>
      <c r="BZ203" s="728"/>
      <c r="CA203" s="728"/>
      <c r="CB203" s="728"/>
    </row>
    <row r="204" spans="1:80" x14ac:dyDescent="0.25">
      <c r="A204" s="712"/>
      <c r="B204" s="712"/>
      <c r="C204" s="712"/>
      <c r="D204" s="712"/>
      <c r="E204" s="712"/>
      <c r="F204" s="712"/>
      <c r="G204" s="712"/>
      <c r="H204" s="712"/>
      <c r="I204" s="712"/>
      <c r="J204" s="712"/>
      <c r="K204" s="712"/>
      <c r="L204" s="712"/>
      <c r="M204" s="712"/>
      <c r="N204" s="712"/>
      <c r="O204" s="712"/>
      <c r="P204" s="712"/>
      <c r="Q204" s="712"/>
      <c r="R204" s="712"/>
      <c r="S204" s="712"/>
      <c r="T204" s="712"/>
      <c r="U204" s="712"/>
      <c r="V204" s="712"/>
      <c r="W204" s="712"/>
      <c r="X204" s="712"/>
      <c r="Y204" s="712"/>
      <c r="Z204" s="712"/>
      <c r="AA204" s="712"/>
      <c r="AB204" s="712"/>
      <c r="AC204" s="720"/>
      <c r="AD204" s="720"/>
      <c r="AE204" s="712"/>
      <c r="AF204" s="712"/>
      <c r="AG204" s="720"/>
      <c r="AH204" s="728"/>
      <c r="AI204" s="712"/>
      <c r="AJ204" s="720"/>
      <c r="AK204" s="712"/>
      <c r="AL204" s="712"/>
      <c r="AM204" s="712"/>
      <c r="AN204" s="712"/>
      <c r="AO204" s="720"/>
      <c r="AP204" s="728"/>
      <c r="AQ204" s="728"/>
      <c r="AR204" s="728"/>
      <c r="AS204" s="728"/>
      <c r="AT204" s="728"/>
      <c r="AU204" s="728"/>
      <c r="AV204" s="728"/>
      <c r="AW204" s="728"/>
      <c r="AX204" s="728"/>
      <c r="AY204" s="728"/>
      <c r="AZ204" s="728"/>
      <c r="BA204" s="728"/>
      <c r="BB204" s="728"/>
      <c r="BC204" s="728"/>
      <c r="BD204" s="728"/>
      <c r="BE204" s="728"/>
      <c r="BF204" s="728"/>
      <c r="BG204" s="728"/>
      <c r="BH204" s="728"/>
      <c r="BI204" s="728"/>
      <c r="BJ204" s="728"/>
      <c r="BK204" s="728"/>
      <c r="BL204" s="728"/>
      <c r="BM204" s="728"/>
      <c r="BN204" s="728"/>
      <c r="BO204" s="728"/>
      <c r="BP204" s="728"/>
      <c r="BQ204" s="728"/>
      <c r="BR204" s="728"/>
      <c r="BS204" s="728"/>
      <c r="BT204" s="728"/>
      <c r="BU204" s="728"/>
      <c r="BV204" s="728"/>
      <c r="BW204" s="728"/>
      <c r="BX204" s="728"/>
      <c r="BY204" s="728"/>
      <c r="BZ204" s="728"/>
      <c r="CA204" s="728"/>
      <c r="CB204" s="728"/>
    </row>
    <row r="205" spans="1:80" x14ac:dyDescent="0.25">
      <c r="A205" s="712"/>
      <c r="B205" s="712"/>
      <c r="C205" s="712"/>
      <c r="D205" s="712"/>
      <c r="E205" s="712"/>
      <c r="F205" s="712"/>
      <c r="G205" s="712"/>
      <c r="H205" s="712"/>
      <c r="I205" s="712"/>
      <c r="J205" s="712"/>
      <c r="K205" s="712"/>
      <c r="L205" s="712"/>
      <c r="M205" s="712"/>
      <c r="N205" s="712"/>
      <c r="O205" s="712"/>
      <c r="P205" s="712"/>
      <c r="Q205" s="712"/>
      <c r="R205" s="712"/>
      <c r="S205" s="712"/>
      <c r="T205" s="712"/>
      <c r="U205" s="712"/>
      <c r="V205" s="712"/>
      <c r="W205" s="712"/>
      <c r="X205" s="712"/>
      <c r="Y205" s="712"/>
      <c r="Z205" s="712"/>
      <c r="AA205" s="712"/>
      <c r="AB205" s="712"/>
      <c r="AC205" s="720"/>
      <c r="AD205" s="720"/>
      <c r="AE205" s="712"/>
      <c r="AF205" s="712"/>
      <c r="AG205" s="720"/>
      <c r="AH205" s="728"/>
      <c r="AI205" s="712"/>
      <c r="AJ205" s="720"/>
      <c r="AK205" s="712"/>
      <c r="AL205" s="712"/>
      <c r="AM205" s="712"/>
      <c r="AN205" s="712"/>
      <c r="AO205" s="720"/>
      <c r="AP205" s="728"/>
      <c r="AQ205" s="728"/>
      <c r="AR205" s="728"/>
      <c r="AS205" s="728"/>
      <c r="AT205" s="728"/>
      <c r="AU205" s="728"/>
      <c r="AV205" s="728"/>
      <c r="AW205" s="728"/>
      <c r="AX205" s="728"/>
      <c r="AY205" s="728"/>
      <c r="AZ205" s="728"/>
      <c r="BA205" s="728"/>
      <c r="BB205" s="728"/>
      <c r="BC205" s="728"/>
      <c r="BD205" s="728"/>
      <c r="BE205" s="728"/>
      <c r="BF205" s="728"/>
      <c r="BG205" s="728"/>
      <c r="BH205" s="728"/>
      <c r="BI205" s="728"/>
      <c r="BJ205" s="728"/>
      <c r="BK205" s="728"/>
      <c r="BL205" s="728"/>
      <c r="BM205" s="728"/>
      <c r="BN205" s="728"/>
      <c r="BO205" s="728"/>
      <c r="BP205" s="728"/>
      <c r="BQ205" s="728"/>
      <c r="BR205" s="728"/>
      <c r="BS205" s="728"/>
      <c r="BT205" s="728"/>
      <c r="BU205" s="728"/>
      <c r="BV205" s="728"/>
      <c r="BW205" s="728"/>
      <c r="BX205" s="728"/>
      <c r="BY205" s="728"/>
      <c r="BZ205" s="728"/>
      <c r="CA205" s="728"/>
      <c r="CB205" s="728"/>
    </row>
    <row r="206" spans="1:80" x14ac:dyDescent="0.25">
      <c r="A206" s="712"/>
      <c r="B206" s="712"/>
      <c r="C206" s="712"/>
      <c r="D206" s="712"/>
      <c r="E206" s="712"/>
      <c r="F206" s="712"/>
      <c r="G206" s="712"/>
      <c r="H206" s="712"/>
      <c r="I206" s="712"/>
      <c r="J206" s="712"/>
      <c r="K206" s="712"/>
      <c r="L206" s="712"/>
      <c r="M206" s="712"/>
      <c r="N206" s="712"/>
      <c r="O206" s="712"/>
      <c r="P206" s="712"/>
      <c r="Q206" s="712"/>
      <c r="R206" s="712"/>
      <c r="S206" s="712"/>
      <c r="T206" s="712"/>
      <c r="U206" s="712"/>
      <c r="V206" s="712"/>
      <c r="W206" s="712"/>
      <c r="X206" s="712"/>
      <c r="Y206" s="712"/>
      <c r="Z206" s="712"/>
      <c r="AA206" s="712"/>
      <c r="AB206" s="712"/>
      <c r="AC206" s="720"/>
      <c r="AD206" s="720"/>
      <c r="AE206" s="712"/>
      <c r="AF206" s="712"/>
      <c r="AG206" s="720"/>
      <c r="AH206" s="728"/>
      <c r="AI206" s="712"/>
      <c r="AJ206" s="720"/>
      <c r="AK206" s="712"/>
      <c r="AL206" s="712"/>
      <c r="AM206" s="712"/>
      <c r="AN206" s="712"/>
      <c r="AO206" s="720"/>
      <c r="AP206" s="728"/>
      <c r="AQ206" s="728"/>
      <c r="AR206" s="728"/>
      <c r="AS206" s="728"/>
      <c r="AT206" s="728"/>
      <c r="AU206" s="728"/>
      <c r="AV206" s="728"/>
      <c r="AW206" s="728"/>
      <c r="AX206" s="728"/>
      <c r="AY206" s="728"/>
      <c r="AZ206" s="728"/>
      <c r="BA206" s="728"/>
      <c r="BB206" s="728"/>
      <c r="BC206" s="728"/>
      <c r="BD206" s="728"/>
      <c r="BE206" s="728"/>
      <c r="BF206" s="728"/>
      <c r="BG206" s="728"/>
      <c r="BH206" s="728"/>
      <c r="BI206" s="728"/>
      <c r="BJ206" s="728"/>
      <c r="BK206" s="728"/>
      <c r="BL206" s="728"/>
      <c r="BM206" s="728"/>
      <c r="BN206" s="728"/>
      <c r="BO206" s="728"/>
      <c r="BP206" s="728"/>
      <c r="BQ206" s="728"/>
      <c r="BR206" s="728"/>
      <c r="BS206" s="728"/>
      <c r="BT206" s="728"/>
      <c r="BU206" s="728"/>
      <c r="BV206" s="728"/>
      <c r="BW206" s="728"/>
      <c r="BX206" s="728"/>
      <c r="BY206" s="728"/>
      <c r="BZ206" s="728"/>
      <c r="CA206" s="728"/>
      <c r="CB206" s="728"/>
    </row>
    <row r="207" spans="1:80" x14ac:dyDescent="0.25">
      <c r="A207" s="712"/>
      <c r="B207" s="712"/>
      <c r="C207" s="712"/>
      <c r="D207" s="712"/>
      <c r="E207" s="712"/>
      <c r="F207" s="712"/>
      <c r="G207" s="712"/>
      <c r="H207" s="712"/>
      <c r="I207" s="712"/>
      <c r="J207" s="712"/>
      <c r="K207" s="712"/>
      <c r="L207" s="712"/>
      <c r="M207" s="712"/>
      <c r="N207" s="712"/>
      <c r="O207" s="712"/>
      <c r="P207" s="712"/>
      <c r="Q207" s="712"/>
      <c r="R207" s="712"/>
      <c r="S207" s="712"/>
      <c r="T207" s="712"/>
      <c r="U207" s="712"/>
      <c r="V207" s="712"/>
      <c r="W207" s="712"/>
      <c r="X207" s="712"/>
      <c r="Y207" s="712"/>
      <c r="Z207" s="712"/>
      <c r="AA207" s="712"/>
      <c r="AB207" s="712"/>
      <c r="AC207" s="720"/>
      <c r="AD207" s="720"/>
      <c r="AE207" s="712"/>
      <c r="AF207" s="712"/>
      <c r="AG207" s="720"/>
      <c r="AH207" s="728"/>
      <c r="AI207" s="712"/>
      <c r="AJ207" s="720"/>
      <c r="AK207" s="712"/>
      <c r="AL207" s="712"/>
      <c r="AM207" s="712"/>
      <c r="AN207" s="712"/>
      <c r="AO207" s="720"/>
      <c r="AP207" s="728"/>
      <c r="AQ207" s="728"/>
      <c r="AR207" s="728"/>
      <c r="AS207" s="728"/>
      <c r="AT207" s="728"/>
      <c r="AU207" s="728"/>
      <c r="AV207" s="728"/>
      <c r="AW207" s="728"/>
      <c r="AX207" s="728"/>
      <c r="AY207" s="728"/>
      <c r="AZ207" s="728"/>
      <c r="BA207" s="728"/>
      <c r="BB207" s="728"/>
      <c r="BC207" s="728"/>
      <c r="BD207" s="728"/>
      <c r="BE207" s="728"/>
      <c r="BF207" s="728"/>
      <c r="BG207" s="728"/>
      <c r="BH207" s="728"/>
      <c r="BI207" s="728"/>
      <c r="BJ207" s="728"/>
      <c r="BK207" s="728"/>
      <c r="BL207" s="728"/>
      <c r="BM207" s="728"/>
      <c r="BN207" s="728"/>
      <c r="BO207" s="728"/>
      <c r="BP207" s="728"/>
      <c r="BQ207" s="728"/>
      <c r="BR207" s="728"/>
      <c r="BS207" s="728"/>
      <c r="BT207" s="728"/>
      <c r="BU207" s="728"/>
      <c r="BV207" s="728"/>
      <c r="BW207" s="728"/>
      <c r="BX207" s="728"/>
      <c r="BY207" s="728"/>
      <c r="BZ207" s="728"/>
      <c r="CA207" s="728"/>
      <c r="CB207" s="728"/>
    </row>
    <row r="208" spans="1:80" x14ac:dyDescent="0.25">
      <c r="A208" s="712"/>
      <c r="B208" s="712"/>
      <c r="C208" s="712"/>
      <c r="D208" s="712"/>
      <c r="E208" s="712"/>
      <c r="F208" s="712"/>
      <c r="G208" s="712"/>
      <c r="H208" s="712"/>
      <c r="I208" s="712"/>
      <c r="J208" s="712"/>
      <c r="K208" s="712"/>
      <c r="L208" s="712"/>
      <c r="M208" s="712"/>
      <c r="N208" s="712"/>
      <c r="O208" s="712"/>
      <c r="P208" s="712"/>
      <c r="Q208" s="712"/>
      <c r="R208" s="712"/>
      <c r="S208" s="712"/>
      <c r="T208" s="712"/>
      <c r="U208" s="712"/>
      <c r="V208" s="712"/>
      <c r="W208" s="712"/>
      <c r="X208" s="712"/>
      <c r="Y208" s="712"/>
      <c r="Z208" s="712"/>
      <c r="AA208" s="712"/>
      <c r="AB208" s="712"/>
      <c r="AC208" s="720"/>
      <c r="AD208" s="720"/>
      <c r="AE208" s="712"/>
      <c r="AF208" s="712"/>
      <c r="AG208" s="720"/>
      <c r="AH208" s="728"/>
      <c r="AI208" s="712"/>
      <c r="AJ208" s="720"/>
      <c r="AK208" s="712"/>
      <c r="AL208" s="712"/>
      <c r="AM208" s="712"/>
      <c r="AN208" s="712"/>
      <c r="AO208" s="720"/>
      <c r="AP208" s="728"/>
      <c r="AQ208" s="728"/>
      <c r="AR208" s="728"/>
      <c r="AS208" s="728"/>
      <c r="AT208" s="728"/>
      <c r="AU208" s="728"/>
      <c r="AV208" s="728"/>
      <c r="AW208" s="728"/>
      <c r="AX208" s="728"/>
      <c r="AY208" s="728"/>
      <c r="AZ208" s="728"/>
      <c r="BA208" s="728"/>
      <c r="BB208" s="728"/>
      <c r="BC208" s="728"/>
      <c r="BD208" s="728"/>
      <c r="BE208" s="728"/>
      <c r="BF208" s="728"/>
      <c r="BG208" s="728"/>
      <c r="BH208" s="728"/>
      <c r="BI208" s="728"/>
      <c r="BJ208" s="728"/>
      <c r="BK208" s="728"/>
      <c r="BL208" s="728"/>
      <c r="BM208" s="728"/>
      <c r="BN208" s="728"/>
      <c r="BO208" s="728"/>
      <c r="BP208" s="728"/>
      <c r="BQ208" s="728"/>
      <c r="BR208" s="728"/>
      <c r="BS208" s="728"/>
      <c r="BT208" s="728"/>
      <c r="BU208" s="728"/>
      <c r="BV208" s="728"/>
      <c r="BW208" s="728"/>
      <c r="BX208" s="728"/>
      <c r="BY208" s="728"/>
      <c r="BZ208" s="728"/>
      <c r="CA208" s="728"/>
      <c r="CB208" s="728"/>
    </row>
    <row r="209" spans="1:41" x14ac:dyDescent="0.25">
      <c r="A209" s="712"/>
      <c r="B209" s="712"/>
      <c r="C209" s="712"/>
      <c r="D209" s="712"/>
      <c r="E209" s="712"/>
      <c r="F209" s="712"/>
      <c r="G209" s="712"/>
      <c r="H209" s="712"/>
      <c r="I209" s="712"/>
      <c r="J209" s="712"/>
      <c r="K209" s="712"/>
      <c r="L209" s="712"/>
      <c r="M209" s="712"/>
      <c r="N209" s="712"/>
      <c r="O209" s="712"/>
      <c r="P209" s="712"/>
      <c r="Q209" s="712"/>
      <c r="R209" s="712"/>
      <c r="S209" s="712"/>
      <c r="T209" s="712"/>
      <c r="U209" s="712"/>
      <c r="V209" s="712"/>
      <c r="W209" s="712"/>
      <c r="X209" s="712"/>
      <c r="Y209" s="712"/>
      <c r="Z209" s="712"/>
      <c r="AA209" s="712"/>
      <c r="AB209" s="712"/>
      <c r="AC209" s="720"/>
      <c r="AD209" s="720"/>
      <c r="AE209" s="712"/>
      <c r="AF209" s="712"/>
      <c r="AG209" s="720"/>
      <c r="AH209" s="728"/>
      <c r="AI209" s="712"/>
      <c r="AJ209" s="720"/>
      <c r="AK209" s="712"/>
      <c r="AL209" s="712"/>
      <c r="AM209" s="712"/>
      <c r="AN209" s="712"/>
      <c r="AO209" s="720"/>
    </row>
    <row r="210" spans="1:41" x14ac:dyDescent="0.25">
      <c r="A210" s="712"/>
      <c r="B210" s="712"/>
      <c r="C210" s="712"/>
      <c r="D210" s="712"/>
      <c r="E210" s="712"/>
      <c r="F210" s="712"/>
      <c r="G210" s="712"/>
      <c r="H210" s="712"/>
      <c r="I210" s="712"/>
      <c r="J210" s="712"/>
      <c r="K210" s="712"/>
      <c r="L210" s="712"/>
      <c r="M210" s="712"/>
      <c r="N210" s="712"/>
      <c r="O210" s="712"/>
      <c r="P210" s="712"/>
      <c r="Q210" s="712"/>
      <c r="R210" s="712"/>
      <c r="S210" s="712"/>
      <c r="T210" s="712"/>
      <c r="U210" s="712"/>
      <c r="V210" s="712"/>
      <c r="W210" s="712"/>
      <c r="X210" s="712"/>
      <c r="Y210" s="712"/>
      <c r="Z210" s="712"/>
      <c r="AA210" s="712"/>
      <c r="AB210" s="712"/>
      <c r="AC210" s="720"/>
      <c r="AD210" s="720"/>
      <c r="AE210" s="712"/>
      <c r="AF210" s="712"/>
      <c r="AG210" s="720"/>
      <c r="AH210" s="728"/>
      <c r="AI210" s="712"/>
      <c r="AJ210" s="720"/>
      <c r="AK210" s="712"/>
      <c r="AL210" s="712"/>
      <c r="AM210" s="712"/>
      <c r="AN210" s="712"/>
      <c r="AO210" s="720"/>
    </row>
    <row r="211" spans="1:41" x14ac:dyDescent="0.25">
      <c r="A211" s="712"/>
      <c r="B211" s="712"/>
      <c r="C211" s="712"/>
      <c r="D211" s="712"/>
      <c r="E211" s="712"/>
      <c r="F211" s="712"/>
      <c r="G211" s="712"/>
      <c r="H211" s="712"/>
      <c r="I211" s="712"/>
      <c r="J211" s="712"/>
      <c r="K211" s="712"/>
      <c r="L211" s="712"/>
      <c r="M211" s="712"/>
      <c r="N211" s="712"/>
      <c r="O211" s="712"/>
      <c r="P211" s="712"/>
      <c r="Q211" s="712"/>
      <c r="R211" s="712"/>
      <c r="S211" s="712"/>
      <c r="T211" s="712"/>
      <c r="U211" s="712"/>
      <c r="V211" s="712"/>
      <c r="W211" s="712"/>
      <c r="X211" s="712"/>
      <c r="Y211" s="712"/>
      <c r="Z211" s="712"/>
      <c r="AA211" s="712"/>
      <c r="AB211" s="712"/>
      <c r="AC211" s="720"/>
      <c r="AD211" s="720"/>
      <c r="AE211" s="712"/>
      <c r="AF211" s="712"/>
      <c r="AG211" s="720"/>
      <c r="AH211" s="728"/>
      <c r="AI211" s="712"/>
      <c r="AJ211" s="720"/>
      <c r="AK211" s="712"/>
      <c r="AL211" s="712"/>
      <c r="AM211" s="712"/>
      <c r="AN211" s="712"/>
      <c r="AO211" s="720"/>
    </row>
    <row r="212" spans="1:41" x14ac:dyDescent="0.25">
      <c r="A212" s="712"/>
      <c r="B212" s="712"/>
      <c r="C212" s="712"/>
      <c r="D212" s="712"/>
      <c r="E212" s="712"/>
      <c r="F212" s="712"/>
      <c r="G212" s="712"/>
      <c r="H212" s="712"/>
      <c r="I212" s="712"/>
      <c r="J212" s="712"/>
      <c r="K212" s="712"/>
      <c r="L212" s="712"/>
      <c r="M212" s="712"/>
      <c r="N212" s="712"/>
      <c r="O212" s="712"/>
      <c r="P212" s="712"/>
      <c r="Q212" s="712"/>
      <c r="R212" s="712"/>
      <c r="S212" s="712"/>
      <c r="T212" s="712"/>
      <c r="U212" s="712"/>
      <c r="V212" s="712"/>
      <c r="W212" s="712"/>
      <c r="X212" s="712"/>
      <c r="Y212" s="712"/>
      <c r="Z212" s="712"/>
      <c r="AA212" s="712"/>
      <c r="AB212" s="712"/>
      <c r="AC212" s="720"/>
      <c r="AD212" s="720"/>
      <c r="AE212" s="712"/>
      <c r="AF212" s="712"/>
      <c r="AG212" s="720"/>
      <c r="AH212" s="728"/>
      <c r="AI212" s="712"/>
      <c r="AJ212" s="720"/>
      <c r="AK212" s="712"/>
      <c r="AL212" s="712"/>
      <c r="AM212" s="712"/>
      <c r="AN212" s="712"/>
      <c r="AO212" s="720"/>
    </row>
    <row r="213" spans="1:41" x14ac:dyDescent="0.25">
      <c r="A213" s="712"/>
      <c r="B213" s="712"/>
      <c r="C213" s="712"/>
      <c r="D213" s="712"/>
      <c r="E213" s="712"/>
      <c r="F213" s="712"/>
      <c r="G213" s="712"/>
      <c r="H213" s="712"/>
      <c r="I213" s="712"/>
      <c r="J213" s="712"/>
      <c r="K213" s="712"/>
      <c r="L213" s="712"/>
      <c r="M213" s="712"/>
      <c r="N213" s="712"/>
      <c r="O213" s="712"/>
      <c r="P213" s="712"/>
      <c r="Q213" s="712"/>
      <c r="R213" s="712"/>
      <c r="S213" s="712"/>
      <c r="T213" s="712"/>
      <c r="U213" s="712"/>
      <c r="V213" s="712"/>
      <c r="W213" s="712"/>
      <c r="X213" s="712"/>
      <c r="Y213" s="712"/>
      <c r="Z213" s="712"/>
      <c r="AA213" s="712"/>
      <c r="AB213" s="712"/>
      <c r="AC213" s="720"/>
      <c r="AD213" s="720"/>
      <c r="AE213" s="712"/>
      <c r="AF213" s="712"/>
      <c r="AG213" s="720"/>
      <c r="AH213" s="728"/>
      <c r="AI213" s="712"/>
      <c r="AJ213" s="720"/>
      <c r="AK213" s="712"/>
      <c r="AL213" s="712"/>
      <c r="AM213" s="712"/>
      <c r="AN213" s="712"/>
      <c r="AO213" s="720"/>
    </row>
    <row r="214" spans="1:41" x14ac:dyDescent="0.25">
      <c r="A214" s="712"/>
      <c r="B214" s="712"/>
      <c r="C214" s="712"/>
      <c r="D214" s="712"/>
      <c r="E214" s="712"/>
      <c r="F214" s="712"/>
      <c r="G214" s="712"/>
      <c r="H214" s="712"/>
      <c r="I214" s="712"/>
      <c r="J214" s="712"/>
      <c r="K214" s="712"/>
      <c r="L214" s="712"/>
      <c r="M214" s="712"/>
      <c r="N214" s="712"/>
      <c r="O214" s="712"/>
      <c r="P214" s="712"/>
      <c r="Q214" s="712"/>
      <c r="R214" s="712"/>
      <c r="S214" s="712"/>
      <c r="T214" s="712"/>
      <c r="U214" s="712"/>
      <c r="V214" s="712"/>
      <c r="W214" s="712"/>
      <c r="X214" s="712"/>
      <c r="Y214" s="712"/>
      <c r="Z214" s="712"/>
      <c r="AA214" s="712"/>
      <c r="AB214" s="712"/>
      <c r="AC214" s="720"/>
      <c r="AD214" s="720"/>
      <c r="AE214" s="712"/>
      <c r="AF214" s="712"/>
      <c r="AG214" s="720"/>
      <c r="AH214" s="728"/>
      <c r="AI214" s="712"/>
      <c r="AJ214" s="720"/>
      <c r="AK214" s="712"/>
      <c r="AL214" s="712"/>
      <c r="AM214" s="712"/>
      <c r="AN214" s="712"/>
      <c r="AO214" s="720"/>
    </row>
    <row r="215" spans="1:41" x14ac:dyDescent="0.25">
      <c r="A215" s="712"/>
      <c r="B215" s="712"/>
      <c r="C215" s="712"/>
      <c r="D215" s="712"/>
      <c r="E215" s="712"/>
      <c r="F215" s="712"/>
      <c r="G215" s="712"/>
      <c r="H215" s="712"/>
      <c r="I215" s="712"/>
      <c r="J215" s="712"/>
      <c r="K215" s="712"/>
      <c r="L215" s="712"/>
      <c r="M215" s="712"/>
      <c r="N215" s="712"/>
      <c r="O215" s="712"/>
      <c r="P215" s="712"/>
      <c r="Q215" s="712"/>
      <c r="R215" s="712"/>
      <c r="S215" s="712"/>
      <c r="T215" s="712"/>
      <c r="U215" s="712"/>
      <c r="V215" s="712"/>
      <c r="W215" s="712"/>
      <c r="X215" s="712"/>
      <c r="Y215" s="712"/>
      <c r="Z215" s="712"/>
      <c r="AA215" s="712"/>
      <c r="AB215" s="712"/>
      <c r="AC215" s="720"/>
      <c r="AD215" s="720"/>
      <c r="AE215" s="712"/>
      <c r="AF215" s="712"/>
      <c r="AG215" s="720"/>
      <c r="AH215" s="728"/>
      <c r="AI215" s="712"/>
      <c r="AJ215" s="720"/>
      <c r="AK215" s="712"/>
      <c r="AL215" s="712"/>
      <c r="AM215" s="712"/>
      <c r="AN215" s="712"/>
      <c r="AO215" s="720"/>
    </row>
    <row r="216" spans="1:41" x14ac:dyDescent="0.25">
      <c r="A216" s="712"/>
      <c r="B216" s="712"/>
      <c r="C216" s="712"/>
      <c r="D216" s="712"/>
      <c r="E216" s="712"/>
      <c r="F216" s="712"/>
      <c r="G216" s="712"/>
      <c r="H216" s="712"/>
      <c r="I216" s="712"/>
      <c r="J216" s="712"/>
      <c r="K216" s="712"/>
      <c r="L216" s="712"/>
      <c r="M216" s="712"/>
      <c r="N216" s="712"/>
      <c r="O216" s="712"/>
      <c r="P216" s="712"/>
      <c r="Q216" s="712"/>
      <c r="R216" s="712"/>
      <c r="S216" s="712"/>
      <c r="T216" s="712"/>
      <c r="U216" s="712"/>
      <c r="V216" s="712"/>
      <c r="W216" s="712"/>
      <c r="X216" s="712"/>
      <c r="Y216" s="712"/>
      <c r="Z216" s="712"/>
      <c r="AA216" s="712"/>
      <c r="AB216" s="712"/>
      <c r="AC216" s="720"/>
      <c r="AD216" s="720"/>
      <c r="AE216" s="712"/>
      <c r="AF216" s="712"/>
      <c r="AG216" s="720"/>
      <c r="AH216" s="728"/>
      <c r="AI216" s="712"/>
      <c r="AJ216" s="720"/>
      <c r="AK216" s="712"/>
      <c r="AL216" s="712"/>
      <c r="AM216" s="712"/>
      <c r="AN216" s="712"/>
      <c r="AO216" s="720"/>
    </row>
    <row r="217" spans="1:41" x14ac:dyDescent="0.25">
      <c r="A217" s="712"/>
      <c r="B217" s="712"/>
      <c r="C217" s="712"/>
      <c r="D217" s="712"/>
      <c r="E217" s="712"/>
      <c r="F217" s="712"/>
      <c r="G217" s="712"/>
      <c r="H217" s="712"/>
      <c r="I217" s="712"/>
      <c r="J217" s="712"/>
      <c r="K217" s="712"/>
      <c r="L217" s="712"/>
      <c r="M217" s="712"/>
      <c r="N217" s="712"/>
      <c r="O217" s="712"/>
      <c r="P217" s="712"/>
      <c r="Q217" s="712"/>
      <c r="R217" s="712"/>
      <c r="S217" s="712"/>
      <c r="T217" s="712"/>
      <c r="U217" s="712"/>
      <c r="V217" s="712"/>
      <c r="W217" s="712"/>
      <c r="X217" s="712"/>
      <c r="Y217" s="712"/>
      <c r="Z217" s="712"/>
      <c r="AA217" s="712"/>
      <c r="AB217" s="712"/>
      <c r="AC217" s="720"/>
      <c r="AD217" s="720"/>
      <c r="AE217" s="712"/>
      <c r="AF217" s="712"/>
      <c r="AG217" s="720"/>
      <c r="AH217" s="728"/>
      <c r="AI217" s="712"/>
      <c r="AJ217" s="720"/>
      <c r="AK217" s="712"/>
      <c r="AL217" s="712"/>
      <c r="AM217" s="712"/>
      <c r="AN217" s="712"/>
      <c r="AO217" s="720"/>
    </row>
    <row r="218" spans="1:41" x14ac:dyDescent="0.25">
      <c r="A218" s="712"/>
      <c r="B218" s="712"/>
      <c r="C218" s="712"/>
      <c r="D218" s="712"/>
      <c r="E218" s="712"/>
      <c r="F218" s="712"/>
      <c r="G218" s="712"/>
      <c r="H218" s="712"/>
      <c r="I218" s="712"/>
      <c r="J218" s="712"/>
      <c r="K218" s="712"/>
      <c r="L218" s="712"/>
      <c r="M218" s="712"/>
      <c r="N218" s="712"/>
      <c r="O218" s="712"/>
      <c r="P218" s="712"/>
      <c r="Q218" s="712"/>
      <c r="R218" s="712"/>
      <c r="S218" s="712"/>
      <c r="T218" s="712"/>
      <c r="U218" s="712"/>
      <c r="V218" s="712"/>
      <c r="W218" s="712"/>
      <c r="X218" s="712"/>
      <c r="Y218" s="712"/>
      <c r="Z218" s="712"/>
      <c r="AA218" s="712"/>
      <c r="AB218" s="712"/>
      <c r="AC218" s="720"/>
      <c r="AD218" s="720"/>
      <c r="AE218" s="712"/>
      <c r="AF218" s="712"/>
      <c r="AG218" s="720"/>
      <c r="AH218" s="728"/>
      <c r="AI218" s="712"/>
      <c r="AJ218" s="720"/>
      <c r="AK218" s="712"/>
      <c r="AL218" s="712"/>
      <c r="AM218" s="712"/>
      <c r="AN218" s="712"/>
      <c r="AO218" s="720"/>
    </row>
    <row r="219" spans="1:41" x14ac:dyDescent="0.25">
      <c r="A219" s="712"/>
      <c r="B219" s="712"/>
      <c r="C219" s="712"/>
      <c r="D219" s="712"/>
      <c r="E219" s="712"/>
      <c r="F219" s="712"/>
      <c r="G219" s="712"/>
      <c r="H219" s="712"/>
      <c r="I219" s="712"/>
      <c r="J219" s="712"/>
      <c r="K219" s="712"/>
      <c r="L219" s="712"/>
      <c r="M219" s="712"/>
      <c r="N219" s="712"/>
      <c r="O219" s="712"/>
      <c r="P219" s="712"/>
      <c r="Q219" s="712"/>
      <c r="R219" s="712"/>
      <c r="S219" s="712"/>
      <c r="T219" s="712"/>
      <c r="U219" s="712"/>
      <c r="V219" s="712"/>
      <c r="W219" s="712"/>
      <c r="X219" s="712"/>
      <c r="Y219" s="712"/>
      <c r="Z219" s="712"/>
      <c r="AA219" s="712"/>
      <c r="AB219" s="712"/>
      <c r="AC219" s="720"/>
      <c r="AD219" s="720"/>
      <c r="AE219" s="712"/>
      <c r="AF219" s="712"/>
      <c r="AG219" s="720"/>
      <c r="AH219" s="728"/>
      <c r="AI219" s="712"/>
      <c r="AJ219" s="720"/>
      <c r="AK219" s="712"/>
      <c r="AL219" s="712"/>
      <c r="AM219" s="712"/>
      <c r="AN219" s="712"/>
      <c r="AO219" s="720"/>
    </row>
    <row r="220" spans="1:41" x14ac:dyDescent="0.25">
      <c r="A220" s="712"/>
      <c r="B220" s="712"/>
      <c r="C220" s="712"/>
      <c r="D220" s="712"/>
      <c r="E220" s="712"/>
      <c r="F220" s="712"/>
      <c r="G220" s="712"/>
      <c r="H220" s="712"/>
      <c r="I220" s="712"/>
      <c r="J220" s="712"/>
      <c r="K220" s="712"/>
      <c r="L220" s="712"/>
      <c r="M220" s="712"/>
      <c r="N220" s="712"/>
      <c r="O220" s="712"/>
      <c r="P220" s="712"/>
      <c r="Q220" s="712"/>
      <c r="R220" s="712"/>
      <c r="S220" s="712"/>
      <c r="T220" s="712"/>
      <c r="U220" s="712"/>
      <c r="V220" s="712"/>
      <c r="W220" s="712"/>
      <c r="X220" s="712"/>
      <c r="Y220" s="712"/>
      <c r="Z220" s="712"/>
      <c r="AA220" s="712"/>
      <c r="AB220" s="712"/>
      <c r="AC220" s="720"/>
      <c r="AD220" s="720"/>
      <c r="AE220" s="712"/>
      <c r="AF220" s="712"/>
      <c r="AG220" s="720"/>
      <c r="AH220" s="728"/>
      <c r="AI220" s="712"/>
      <c r="AJ220" s="720"/>
      <c r="AK220" s="712"/>
      <c r="AL220" s="712"/>
      <c r="AM220" s="712"/>
      <c r="AN220" s="712"/>
      <c r="AO220" s="720"/>
    </row>
    <row r="221" spans="1:41" x14ac:dyDescent="0.25">
      <c r="A221" s="712"/>
      <c r="B221" s="712"/>
      <c r="C221" s="712"/>
      <c r="D221" s="712"/>
      <c r="E221" s="712"/>
      <c r="F221" s="712"/>
      <c r="G221" s="712"/>
      <c r="H221" s="712"/>
      <c r="I221" s="712"/>
      <c r="J221" s="712"/>
      <c r="K221" s="712"/>
      <c r="L221" s="712"/>
      <c r="M221" s="712"/>
      <c r="N221" s="712"/>
      <c r="O221" s="712"/>
      <c r="P221" s="712"/>
      <c r="Q221" s="712"/>
      <c r="R221" s="712"/>
      <c r="S221" s="712"/>
      <c r="T221" s="712"/>
      <c r="U221" s="712"/>
      <c r="V221" s="712"/>
      <c r="W221" s="712"/>
      <c r="X221" s="712"/>
      <c r="Y221" s="712"/>
      <c r="Z221" s="712"/>
      <c r="AA221" s="712"/>
      <c r="AB221" s="712"/>
      <c r="AC221" s="720"/>
      <c r="AD221" s="720"/>
      <c r="AE221" s="712"/>
      <c r="AF221" s="712"/>
      <c r="AG221" s="720"/>
      <c r="AH221" s="728"/>
      <c r="AI221" s="712"/>
      <c r="AJ221" s="720"/>
      <c r="AK221" s="712"/>
      <c r="AL221" s="712"/>
      <c r="AM221" s="712"/>
      <c r="AN221" s="712"/>
      <c r="AO221" s="720"/>
    </row>
    <row r="222" spans="1:41" x14ac:dyDescent="0.25">
      <c r="A222" s="712"/>
      <c r="B222" s="712"/>
      <c r="C222" s="712"/>
      <c r="D222" s="712"/>
      <c r="E222" s="712"/>
      <c r="F222" s="712"/>
      <c r="G222" s="712"/>
      <c r="H222" s="712"/>
      <c r="I222" s="712"/>
      <c r="J222" s="712"/>
      <c r="K222" s="712"/>
      <c r="L222" s="712"/>
      <c r="M222" s="712"/>
      <c r="N222" s="712"/>
      <c r="O222" s="712"/>
      <c r="P222" s="712"/>
      <c r="Q222" s="712"/>
      <c r="R222" s="712"/>
      <c r="S222" s="712"/>
      <c r="T222" s="712"/>
      <c r="U222" s="712"/>
      <c r="V222" s="712"/>
      <c r="W222" s="712"/>
      <c r="X222" s="712"/>
      <c r="Y222" s="712"/>
      <c r="Z222" s="712"/>
      <c r="AA222" s="712"/>
      <c r="AB222" s="712"/>
      <c r="AC222" s="720"/>
      <c r="AD222" s="720"/>
      <c r="AE222" s="712"/>
      <c r="AF222" s="712"/>
      <c r="AG222" s="720"/>
      <c r="AH222" s="728"/>
      <c r="AI222" s="712"/>
      <c r="AJ222" s="720"/>
      <c r="AK222" s="712"/>
      <c r="AL222" s="712"/>
      <c r="AM222" s="712"/>
      <c r="AN222" s="712"/>
      <c r="AO222" s="720"/>
    </row>
    <row r="223" spans="1:41" x14ac:dyDescent="0.25">
      <c r="A223" s="712"/>
      <c r="B223" s="712"/>
      <c r="C223" s="712"/>
      <c r="D223" s="712"/>
      <c r="E223" s="712"/>
      <c r="F223" s="712"/>
      <c r="G223" s="712"/>
      <c r="H223" s="712"/>
      <c r="I223" s="712"/>
      <c r="J223" s="712"/>
      <c r="K223" s="712"/>
      <c r="L223" s="712"/>
      <c r="M223" s="712"/>
      <c r="N223" s="712"/>
      <c r="O223" s="712"/>
      <c r="P223" s="712"/>
      <c r="Q223" s="712"/>
      <c r="R223" s="712"/>
      <c r="S223" s="712"/>
      <c r="T223" s="712"/>
      <c r="U223" s="712"/>
      <c r="V223" s="712"/>
      <c r="W223" s="712"/>
      <c r="X223" s="712"/>
      <c r="Y223" s="712"/>
      <c r="Z223" s="712"/>
      <c r="AA223" s="712"/>
      <c r="AB223" s="712"/>
      <c r="AC223" s="720"/>
      <c r="AD223" s="720"/>
      <c r="AE223" s="712"/>
      <c r="AF223" s="712"/>
      <c r="AG223" s="720"/>
      <c r="AH223" s="728"/>
      <c r="AI223" s="712"/>
      <c r="AJ223" s="720"/>
      <c r="AK223" s="712"/>
      <c r="AL223" s="712"/>
      <c r="AM223" s="712"/>
      <c r="AN223" s="712"/>
      <c r="AO223" s="720"/>
    </row>
    <row r="224" spans="1:41" x14ac:dyDescent="0.25">
      <c r="A224" s="712"/>
      <c r="B224" s="712"/>
      <c r="C224" s="712"/>
      <c r="D224" s="712"/>
      <c r="E224" s="712"/>
      <c r="F224" s="712"/>
      <c r="G224" s="712"/>
      <c r="H224" s="712"/>
      <c r="I224" s="712"/>
      <c r="J224" s="712"/>
      <c r="K224" s="712"/>
      <c r="L224" s="712"/>
      <c r="M224" s="712"/>
      <c r="N224" s="712"/>
      <c r="O224" s="712"/>
      <c r="P224" s="712"/>
      <c r="Q224" s="712"/>
      <c r="R224" s="712"/>
      <c r="S224" s="712"/>
      <c r="T224" s="712"/>
      <c r="U224" s="712"/>
      <c r="V224" s="712"/>
      <c r="W224" s="712"/>
      <c r="X224" s="712"/>
      <c r="Y224" s="712"/>
      <c r="Z224" s="712"/>
      <c r="AA224" s="712"/>
      <c r="AB224" s="712"/>
      <c r="AC224" s="720"/>
      <c r="AD224" s="720"/>
      <c r="AE224" s="712"/>
      <c r="AF224" s="712"/>
      <c r="AG224" s="720"/>
      <c r="AH224" s="728"/>
      <c r="AI224" s="712"/>
      <c r="AJ224" s="720"/>
      <c r="AK224" s="712"/>
      <c r="AL224" s="712"/>
      <c r="AM224" s="712"/>
      <c r="AN224" s="712"/>
      <c r="AO224" s="720"/>
    </row>
    <row r="225" spans="1:41" x14ac:dyDescent="0.25">
      <c r="A225" s="712"/>
      <c r="B225" s="712"/>
      <c r="C225" s="712"/>
      <c r="D225" s="712"/>
      <c r="E225" s="712"/>
      <c r="F225" s="712"/>
      <c r="G225" s="712"/>
      <c r="H225" s="712"/>
      <c r="I225" s="712"/>
      <c r="J225" s="712"/>
      <c r="K225" s="712"/>
      <c r="L225" s="712"/>
      <c r="M225" s="712"/>
      <c r="N225" s="712"/>
      <c r="O225" s="712"/>
      <c r="P225" s="712"/>
      <c r="Q225" s="712"/>
      <c r="R225" s="712"/>
      <c r="S225" s="712"/>
      <c r="T225" s="712"/>
      <c r="U225" s="712"/>
      <c r="V225" s="712"/>
      <c r="W225" s="712"/>
      <c r="X225" s="712"/>
      <c r="Y225" s="712"/>
      <c r="Z225" s="712"/>
      <c r="AA225" s="712"/>
      <c r="AB225" s="712"/>
      <c r="AC225" s="720"/>
      <c r="AD225" s="720"/>
      <c r="AE225" s="712"/>
      <c r="AF225" s="712"/>
      <c r="AG225" s="720"/>
      <c r="AH225" s="728"/>
      <c r="AI225" s="712"/>
      <c r="AJ225" s="720"/>
      <c r="AK225" s="712"/>
      <c r="AL225" s="712"/>
      <c r="AM225" s="712"/>
      <c r="AN225" s="712"/>
      <c r="AO225" s="720"/>
    </row>
    <row r="226" spans="1:41" x14ac:dyDescent="0.25">
      <c r="A226" s="712"/>
      <c r="B226" s="712"/>
      <c r="C226" s="712"/>
      <c r="D226" s="712"/>
      <c r="E226" s="712"/>
      <c r="F226" s="712"/>
      <c r="G226" s="712"/>
      <c r="H226" s="712"/>
      <c r="I226" s="712"/>
      <c r="J226" s="712"/>
      <c r="K226" s="712"/>
      <c r="L226" s="712"/>
      <c r="M226" s="712"/>
      <c r="N226" s="712"/>
      <c r="O226" s="712"/>
      <c r="P226" s="712"/>
      <c r="Q226" s="712"/>
      <c r="R226" s="712"/>
      <c r="S226" s="712"/>
      <c r="T226" s="712"/>
      <c r="U226" s="712"/>
      <c r="V226" s="712"/>
      <c r="W226" s="712"/>
      <c r="X226" s="712"/>
      <c r="Y226" s="712"/>
      <c r="Z226" s="712"/>
      <c r="AA226" s="712"/>
      <c r="AB226" s="712"/>
      <c r="AC226" s="720"/>
      <c r="AD226" s="720"/>
      <c r="AE226" s="712"/>
      <c r="AF226" s="712"/>
      <c r="AG226" s="720"/>
      <c r="AH226" s="728"/>
      <c r="AI226" s="712"/>
      <c r="AJ226" s="720"/>
      <c r="AK226" s="712"/>
      <c r="AL226" s="712"/>
      <c r="AM226" s="712"/>
      <c r="AN226" s="712"/>
      <c r="AO226" s="720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1002" t="s">
        <v>0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9"/>
      <c r="M1" s="869"/>
      <c r="N1" s="869"/>
      <c r="O1" s="869"/>
      <c r="P1" s="869"/>
      <c r="Q1" s="869"/>
      <c r="R1" s="869"/>
      <c r="S1" s="869"/>
      <c r="T1" s="869"/>
      <c r="U1" s="869"/>
      <c r="V1" s="869"/>
      <c r="W1" s="869"/>
      <c r="X1" s="869"/>
      <c r="Y1" s="869"/>
      <c r="Z1" s="869"/>
      <c r="AA1" s="869"/>
      <c r="AB1" s="869"/>
      <c r="AC1" s="868"/>
      <c r="AD1" s="868"/>
      <c r="AE1" s="869"/>
      <c r="AF1" s="869"/>
      <c r="AG1" s="868"/>
      <c r="AH1" s="869"/>
      <c r="AI1" s="869"/>
      <c r="AJ1" s="868"/>
      <c r="AK1" s="868"/>
      <c r="AL1" s="868"/>
      <c r="AM1" s="868"/>
      <c r="AN1" s="868"/>
      <c r="AO1" s="868"/>
      <c r="AP1" s="869"/>
      <c r="AQ1" s="869"/>
      <c r="AR1" s="869"/>
      <c r="AS1" s="869"/>
      <c r="AT1" s="869"/>
      <c r="AU1" s="869"/>
      <c r="AV1" s="869"/>
      <c r="AW1" s="869"/>
      <c r="AX1" s="869"/>
      <c r="AY1" s="869"/>
      <c r="AZ1" s="869"/>
      <c r="BA1" s="869"/>
      <c r="BB1" s="869"/>
      <c r="BC1" s="869"/>
      <c r="BD1" s="869"/>
      <c r="BE1" s="869"/>
      <c r="BF1" s="869"/>
      <c r="BG1" s="869"/>
      <c r="BH1" s="869"/>
      <c r="BI1" s="869"/>
      <c r="BJ1" s="869"/>
      <c r="BK1" s="869"/>
      <c r="BL1" s="869"/>
      <c r="BM1" s="869"/>
      <c r="BN1" s="869"/>
      <c r="BO1" s="869"/>
      <c r="BP1" s="869"/>
      <c r="BQ1" s="869"/>
      <c r="BR1" s="869"/>
      <c r="BS1" s="869"/>
      <c r="BT1" s="869"/>
      <c r="BU1" s="869"/>
      <c r="BV1" s="869"/>
      <c r="BW1" s="869"/>
      <c r="BX1" s="869"/>
      <c r="BY1" s="869"/>
      <c r="BZ1" s="869"/>
      <c r="CA1" s="869"/>
      <c r="CB1" s="869"/>
      <c r="CC1" s="869"/>
      <c r="CD1" s="869"/>
      <c r="CE1" s="869"/>
      <c r="CF1" s="869"/>
      <c r="CG1" s="869"/>
      <c r="CH1" s="869"/>
      <c r="CI1" s="869"/>
      <c r="CJ1" s="869"/>
      <c r="CK1" s="869"/>
      <c r="CL1" s="869"/>
      <c r="CM1" s="869"/>
      <c r="CN1" s="869"/>
      <c r="CO1" s="869"/>
      <c r="CP1" s="869"/>
      <c r="CQ1" s="869"/>
      <c r="CR1" s="869"/>
      <c r="CS1" s="869"/>
      <c r="CT1" s="869"/>
      <c r="CU1" s="869"/>
      <c r="CV1" s="869"/>
      <c r="CW1" s="869"/>
      <c r="CX1" s="869"/>
      <c r="CY1" s="869"/>
      <c r="CZ1" s="869"/>
      <c r="DA1" s="869"/>
      <c r="DB1" s="869"/>
      <c r="DC1" s="869"/>
      <c r="DD1" s="869"/>
    </row>
    <row r="2" spans="1:108" x14ac:dyDescent="0.25">
      <c r="A2" s="1002" t="s">
        <v>147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9"/>
      <c r="M2" s="869"/>
      <c r="N2" s="869"/>
      <c r="O2" s="869"/>
      <c r="P2" s="869"/>
      <c r="Q2" s="869"/>
      <c r="R2" s="869"/>
      <c r="S2" s="869"/>
      <c r="T2" s="869"/>
      <c r="U2" s="869"/>
      <c r="V2" s="869"/>
      <c r="W2" s="869"/>
      <c r="X2" s="869"/>
      <c r="Y2" s="869"/>
      <c r="Z2" s="869"/>
      <c r="AA2" s="869"/>
      <c r="AB2" s="869"/>
      <c r="AC2" s="868"/>
      <c r="AD2" s="868"/>
      <c r="AE2" s="869"/>
      <c r="AF2" s="869"/>
      <c r="AG2" s="868"/>
      <c r="AH2" s="869"/>
      <c r="AI2" s="869"/>
      <c r="AJ2" s="868"/>
      <c r="AK2" s="868"/>
      <c r="AL2" s="868"/>
      <c r="AM2" s="868"/>
      <c r="AN2" s="868"/>
      <c r="AO2" s="868"/>
      <c r="AP2" s="869"/>
      <c r="AQ2" s="869"/>
      <c r="AR2" s="869"/>
      <c r="AS2" s="869"/>
      <c r="AT2" s="869"/>
      <c r="AU2" s="869"/>
      <c r="AV2" s="869"/>
      <c r="AW2" s="869"/>
      <c r="AX2" s="869"/>
      <c r="AY2" s="869"/>
      <c r="AZ2" s="869"/>
      <c r="BA2" s="869"/>
      <c r="BB2" s="869"/>
      <c r="BC2" s="869"/>
      <c r="BD2" s="869"/>
      <c r="BE2" s="869"/>
      <c r="BF2" s="869"/>
      <c r="BG2" s="869"/>
      <c r="BH2" s="869"/>
      <c r="BI2" s="869"/>
      <c r="BJ2" s="869"/>
      <c r="BK2" s="869"/>
      <c r="BL2" s="869"/>
      <c r="BM2" s="869"/>
      <c r="BN2" s="869"/>
      <c r="BO2" s="869"/>
      <c r="BP2" s="869"/>
      <c r="BQ2" s="869"/>
      <c r="BR2" s="869"/>
      <c r="BS2" s="869"/>
      <c r="BT2" s="869"/>
      <c r="BU2" s="869"/>
      <c r="BV2" s="869"/>
      <c r="BW2" s="869"/>
      <c r="BX2" s="869"/>
      <c r="BY2" s="869"/>
      <c r="BZ2" s="869"/>
      <c r="CA2" s="869"/>
      <c r="CB2" s="869"/>
      <c r="CC2" s="869"/>
      <c r="CD2" s="869"/>
      <c r="CE2" s="869"/>
      <c r="CF2" s="869"/>
      <c r="CG2" s="869"/>
      <c r="CH2" s="869"/>
      <c r="CI2" s="869"/>
      <c r="CJ2" s="869"/>
      <c r="CK2" s="869"/>
      <c r="CL2" s="869"/>
      <c r="CM2" s="869"/>
      <c r="CN2" s="869"/>
      <c r="CO2" s="869"/>
      <c r="CP2" s="869"/>
      <c r="CQ2" s="869"/>
      <c r="CR2" s="869"/>
      <c r="CS2" s="869"/>
      <c r="CT2" s="869"/>
      <c r="CU2" s="869"/>
      <c r="CV2" s="869"/>
      <c r="CW2" s="869"/>
      <c r="CX2" s="869"/>
      <c r="CY2" s="869"/>
      <c r="CZ2" s="869"/>
      <c r="DA2" s="869"/>
      <c r="DB2" s="869"/>
      <c r="DC2" s="869"/>
      <c r="DD2" s="869"/>
    </row>
    <row r="3" spans="1:108" x14ac:dyDescent="0.25">
      <c r="A3" s="1002" t="s">
        <v>148</v>
      </c>
      <c r="B3" s="868"/>
      <c r="C3" s="868"/>
      <c r="D3" s="870"/>
      <c r="E3" s="868"/>
      <c r="F3" s="868"/>
      <c r="G3" s="868"/>
      <c r="H3" s="868"/>
      <c r="I3" s="868"/>
      <c r="J3" s="868"/>
      <c r="K3" s="868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  <c r="AB3" s="869"/>
      <c r="AC3" s="868"/>
      <c r="AD3" s="868"/>
      <c r="AE3" s="869"/>
      <c r="AF3" s="869"/>
      <c r="AG3" s="868"/>
      <c r="AH3" s="869"/>
      <c r="AI3" s="869"/>
      <c r="AJ3" s="868"/>
      <c r="AK3" s="868"/>
      <c r="AL3" s="868"/>
      <c r="AM3" s="868"/>
      <c r="AN3" s="868"/>
      <c r="AO3" s="868"/>
      <c r="AP3" s="869"/>
      <c r="AQ3" s="869"/>
      <c r="AR3" s="869"/>
      <c r="AS3" s="869"/>
      <c r="AT3" s="869"/>
      <c r="AU3" s="869"/>
      <c r="AV3" s="869"/>
      <c r="AW3" s="869"/>
      <c r="AX3" s="869"/>
      <c r="AY3" s="869"/>
      <c r="AZ3" s="869"/>
      <c r="BA3" s="869"/>
      <c r="BB3" s="869"/>
      <c r="BC3" s="869"/>
      <c r="BD3" s="869"/>
      <c r="BE3" s="869"/>
      <c r="BF3" s="869"/>
      <c r="BG3" s="869"/>
      <c r="BH3" s="869"/>
      <c r="BI3" s="869"/>
      <c r="BJ3" s="869"/>
      <c r="BK3" s="869"/>
      <c r="BL3" s="869"/>
      <c r="BM3" s="869"/>
      <c r="BN3" s="869"/>
      <c r="BO3" s="869"/>
      <c r="BP3" s="869"/>
      <c r="BQ3" s="869"/>
      <c r="BR3" s="869"/>
      <c r="BS3" s="869"/>
      <c r="BT3" s="869"/>
      <c r="BU3" s="869"/>
      <c r="BV3" s="869"/>
      <c r="BW3" s="869"/>
      <c r="BX3" s="869"/>
      <c r="BY3" s="869"/>
      <c r="BZ3" s="869"/>
      <c r="CA3" s="869"/>
      <c r="CB3" s="869"/>
      <c r="CC3" s="869"/>
      <c r="CD3" s="869"/>
      <c r="CE3" s="869"/>
      <c r="CF3" s="869"/>
      <c r="CG3" s="869"/>
      <c r="CH3" s="869"/>
      <c r="CI3" s="869"/>
      <c r="CJ3" s="869"/>
      <c r="CK3" s="869"/>
      <c r="CL3" s="869"/>
      <c r="CM3" s="869"/>
      <c r="CN3" s="869"/>
      <c r="CO3" s="869"/>
      <c r="CP3" s="869"/>
      <c r="CQ3" s="869"/>
      <c r="CR3" s="869"/>
      <c r="CS3" s="869"/>
      <c r="CT3" s="869"/>
      <c r="CU3" s="869"/>
      <c r="CV3" s="869"/>
      <c r="CW3" s="869"/>
      <c r="CX3" s="869"/>
      <c r="CY3" s="869"/>
      <c r="CZ3" s="869"/>
      <c r="DA3" s="869"/>
      <c r="DB3" s="869"/>
      <c r="DC3" s="869"/>
      <c r="DD3" s="869"/>
    </row>
    <row r="4" spans="1:108" x14ac:dyDescent="0.25">
      <c r="A4" s="1002" t="s">
        <v>149</v>
      </c>
      <c r="B4" s="868"/>
      <c r="C4" s="868"/>
      <c r="D4" s="868"/>
      <c r="E4" s="868"/>
      <c r="F4" s="868"/>
      <c r="G4" s="868"/>
      <c r="H4" s="868"/>
      <c r="I4" s="868"/>
      <c r="J4" s="868"/>
      <c r="K4" s="868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8"/>
      <c r="AD4" s="868"/>
      <c r="AE4" s="869"/>
      <c r="AF4" s="869"/>
      <c r="AG4" s="868"/>
      <c r="AH4" s="869"/>
      <c r="AI4" s="869"/>
      <c r="AJ4" s="868"/>
      <c r="AK4" s="868"/>
      <c r="AL4" s="868"/>
      <c r="AM4" s="868"/>
      <c r="AN4" s="868"/>
      <c r="AO4" s="868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69"/>
      <c r="CT4" s="869"/>
      <c r="CU4" s="869"/>
      <c r="CV4" s="869"/>
      <c r="CW4" s="869"/>
      <c r="CX4" s="869"/>
      <c r="CY4" s="869"/>
      <c r="CZ4" s="869"/>
      <c r="DA4" s="869"/>
      <c r="DB4" s="869"/>
      <c r="DC4" s="869"/>
      <c r="DD4" s="869"/>
    </row>
    <row r="5" spans="1:108" x14ac:dyDescent="0.25">
      <c r="A5" s="867" t="s">
        <v>150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8"/>
      <c r="AD5" s="868"/>
      <c r="AE5" s="869"/>
      <c r="AF5" s="869"/>
      <c r="AG5" s="868"/>
      <c r="AH5" s="869"/>
      <c r="AI5" s="869"/>
      <c r="AJ5" s="868"/>
      <c r="AK5" s="868"/>
      <c r="AL5" s="868"/>
      <c r="AM5" s="868"/>
      <c r="AN5" s="868"/>
      <c r="AO5" s="868"/>
      <c r="AP5" s="869"/>
      <c r="AQ5" s="869"/>
      <c r="AR5" s="869"/>
      <c r="AS5" s="869"/>
      <c r="AT5" s="869"/>
      <c r="AU5" s="869"/>
      <c r="AV5" s="869"/>
      <c r="AW5" s="869"/>
      <c r="AX5" s="869"/>
      <c r="AY5" s="869"/>
      <c r="AZ5" s="869"/>
      <c r="BA5" s="869"/>
      <c r="BB5" s="869"/>
      <c r="BC5" s="869"/>
      <c r="BD5" s="869"/>
      <c r="BE5" s="869"/>
      <c r="BF5" s="869"/>
      <c r="BG5" s="869"/>
      <c r="BH5" s="869"/>
      <c r="BI5" s="869"/>
      <c r="BJ5" s="869"/>
      <c r="BK5" s="869"/>
      <c r="BL5" s="869"/>
      <c r="BM5" s="869"/>
      <c r="BN5" s="869"/>
      <c r="BO5" s="869"/>
      <c r="BP5" s="869"/>
      <c r="BQ5" s="869"/>
      <c r="BR5" s="869"/>
      <c r="BS5" s="869"/>
      <c r="BT5" s="869"/>
      <c r="BU5" s="869"/>
      <c r="BV5" s="869"/>
      <c r="BW5" s="869"/>
      <c r="BX5" s="869"/>
      <c r="BY5" s="869"/>
      <c r="BZ5" s="869"/>
      <c r="CA5" s="869"/>
      <c r="CB5" s="869"/>
      <c r="CC5" s="869"/>
      <c r="CD5" s="869"/>
      <c r="CE5" s="869"/>
      <c r="CF5" s="869"/>
      <c r="CG5" s="869"/>
      <c r="CH5" s="869"/>
      <c r="CI5" s="869"/>
      <c r="CJ5" s="869"/>
      <c r="CK5" s="869"/>
      <c r="CL5" s="869"/>
      <c r="CM5" s="869"/>
      <c r="CN5" s="869"/>
      <c r="CO5" s="869"/>
      <c r="CP5" s="869"/>
      <c r="CQ5" s="869"/>
      <c r="CR5" s="869"/>
      <c r="CS5" s="869"/>
      <c r="CT5" s="869"/>
      <c r="CU5" s="869"/>
      <c r="CV5" s="869"/>
      <c r="CW5" s="869"/>
      <c r="CX5" s="869"/>
      <c r="CY5" s="869"/>
      <c r="CZ5" s="869"/>
      <c r="DA5" s="869"/>
      <c r="DB5" s="869"/>
      <c r="DC5" s="869"/>
      <c r="DD5" s="869"/>
    </row>
    <row r="6" spans="1:108" ht="19.5" x14ac:dyDescent="0.2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D6" s="864"/>
      <c r="AE6" s="1534" t="s">
        <v>2</v>
      </c>
      <c r="AF6" s="1534"/>
      <c r="AG6" s="900"/>
      <c r="AH6" s="1534" t="s">
        <v>3</v>
      </c>
      <c r="AI6" s="1534"/>
      <c r="AJ6" s="900"/>
      <c r="AK6" s="1534" t="s">
        <v>4</v>
      </c>
      <c r="AL6" s="1534"/>
      <c r="AM6" s="899"/>
      <c r="AN6" s="1536" t="s">
        <v>5</v>
      </c>
      <c r="AO6" s="864"/>
      <c r="AP6" s="1534" t="s">
        <v>6</v>
      </c>
      <c r="AQ6" s="1534"/>
      <c r="AR6" s="869"/>
      <c r="AS6" s="864"/>
      <c r="AT6" s="864"/>
      <c r="AU6" s="864"/>
      <c r="AV6" s="864"/>
      <c r="AW6" s="864"/>
      <c r="AX6" s="864"/>
      <c r="AY6" s="864"/>
      <c r="AZ6" s="864"/>
      <c r="BA6" s="864"/>
      <c r="BB6" s="864"/>
      <c r="BC6" s="864"/>
      <c r="BD6" s="864"/>
      <c r="BE6" s="864"/>
      <c r="BF6" s="864"/>
      <c r="BG6" s="864"/>
      <c r="BH6" s="864"/>
      <c r="BI6" s="864"/>
      <c r="BJ6" s="864"/>
      <c r="BK6" s="864"/>
      <c r="BL6" s="864"/>
      <c r="BM6" s="864"/>
      <c r="BN6" s="864"/>
      <c r="BO6" s="864"/>
      <c r="BP6" s="864"/>
      <c r="BQ6" s="864"/>
      <c r="BR6" s="864"/>
      <c r="BS6" s="864"/>
      <c r="BT6" s="864"/>
      <c r="BU6" s="864"/>
      <c r="BV6" s="864"/>
      <c r="BW6" s="864"/>
      <c r="BX6" s="864"/>
      <c r="BY6" s="864"/>
      <c r="BZ6" s="864"/>
      <c r="CA6" s="864"/>
      <c r="CB6" s="864"/>
      <c r="CC6" s="864"/>
      <c r="CD6" s="864"/>
      <c r="CE6" s="864"/>
      <c r="CF6" s="864"/>
      <c r="CG6" s="864"/>
      <c r="CH6" s="864"/>
      <c r="CI6" s="864"/>
      <c r="CJ6" s="864"/>
      <c r="CK6" s="864"/>
      <c r="CL6" s="864"/>
      <c r="CM6" s="864"/>
      <c r="CN6" s="864"/>
      <c r="CO6" s="864"/>
      <c r="CP6" s="864"/>
      <c r="CQ6" s="864"/>
      <c r="CR6" s="864"/>
      <c r="CS6" s="864"/>
      <c r="CT6" s="864"/>
      <c r="CU6" s="864"/>
      <c r="CV6" s="864"/>
      <c r="CW6" s="864"/>
      <c r="CX6" s="864"/>
      <c r="CY6" s="864"/>
      <c r="CZ6" s="864"/>
      <c r="DA6" s="864"/>
      <c r="DB6" s="864"/>
      <c r="DC6" s="869"/>
      <c r="DD6" s="869"/>
    </row>
    <row r="7" spans="1:108" x14ac:dyDescent="0.25">
      <c r="A7" s="924" t="s">
        <v>7</v>
      </c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1004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881"/>
      <c r="AD7" s="902"/>
      <c r="AE7" s="1535"/>
      <c r="AF7" s="1535"/>
      <c r="AG7" s="902"/>
      <c r="AH7" s="1535"/>
      <c r="AI7" s="1535"/>
      <c r="AJ7" s="900"/>
      <c r="AK7" s="1535"/>
      <c r="AL7" s="1535"/>
      <c r="AM7" s="899"/>
      <c r="AN7" s="1537"/>
      <c r="AO7" s="899"/>
      <c r="AP7" s="1535"/>
      <c r="AQ7" s="1535"/>
      <c r="AR7" s="869"/>
      <c r="AS7" s="864"/>
      <c r="AT7" s="864"/>
      <c r="AU7" s="864"/>
      <c r="AV7" s="864"/>
      <c r="AW7" s="864"/>
      <c r="AX7" s="864"/>
      <c r="AY7" s="864"/>
      <c r="AZ7" s="864"/>
      <c r="BA7" s="864"/>
      <c r="BB7" s="864"/>
      <c r="BC7" s="864"/>
      <c r="BD7" s="864"/>
      <c r="BE7" s="864"/>
      <c r="BF7" s="864"/>
      <c r="BG7" s="864"/>
      <c r="BH7" s="864"/>
      <c r="BI7" s="864"/>
      <c r="BJ7" s="864"/>
      <c r="BK7" s="864"/>
      <c r="BL7" s="864"/>
      <c r="BM7" s="864"/>
      <c r="BN7" s="864"/>
      <c r="BO7" s="864"/>
      <c r="BP7" s="864"/>
      <c r="BQ7" s="864"/>
      <c r="BR7" s="864"/>
      <c r="BS7" s="864"/>
      <c r="BT7" s="864"/>
      <c r="BU7" s="864"/>
      <c r="BV7" s="864"/>
      <c r="BW7" s="864"/>
      <c r="BX7" s="864"/>
      <c r="BY7" s="864"/>
      <c r="BZ7" s="864"/>
      <c r="CA7" s="864"/>
      <c r="CB7" s="864"/>
      <c r="CC7" s="864"/>
      <c r="CD7" s="864"/>
      <c r="CE7" s="864"/>
      <c r="CF7" s="864"/>
      <c r="CG7" s="864"/>
      <c r="CH7" s="864"/>
      <c r="CI7" s="864"/>
      <c r="CJ7" s="864"/>
      <c r="CK7" s="864"/>
      <c r="CL7" s="864"/>
      <c r="CM7" s="864"/>
      <c r="CN7" s="864"/>
      <c r="CO7" s="864"/>
      <c r="CP7" s="864"/>
      <c r="CQ7" s="864"/>
      <c r="CR7" s="864"/>
      <c r="CS7" s="864"/>
      <c r="CT7" s="864"/>
      <c r="CU7" s="864"/>
      <c r="CV7" s="864"/>
      <c r="CW7" s="864"/>
      <c r="CX7" s="864"/>
      <c r="CY7" s="864"/>
      <c r="CZ7" s="864"/>
      <c r="DA7" s="864"/>
      <c r="DB7" s="864"/>
      <c r="DC7" s="869"/>
      <c r="DD7" s="869"/>
    </row>
    <row r="8" spans="1:108" x14ac:dyDescent="0.2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903"/>
      <c r="AE8" s="1497" t="s">
        <v>15</v>
      </c>
      <c r="AF8" s="1497" t="s">
        <v>16</v>
      </c>
      <c r="AG8" s="904"/>
      <c r="AH8" s="1497" t="s">
        <v>17</v>
      </c>
      <c r="AI8" s="1497" t="s">
        <v>18</v>
      </c>
      <c r="AJ8" s="884"/>
      <c r="AK8" s="1497" t="s">
        <v>19</v>
      </c>
      <c r="AL8" s="1497" t="s">
        <v>20</v>
      </c>
      <c r="AM8" s="904"/>
      <c r="AN8" s="1494" t="s">
        <v>21</v>
      </c>
      <c r="AO8" s="904"/>
      <c r="AP8" s="1543" t="s">
        <v>22</v>
      </c>
      <c r="AQ8" s="1540" t="s">
        <v>23</v>
      </c>
      <c r="AR8" s="864"/>
      <c r="AS8" s="864"/>
      <c r="AT8" s="864"/>
      <c r="AU8" s="864"/>
      <c r="AV8" s="864"/>
      <c r="AW8" s="864"/>
      <c r="AX8" s="864"/>
      <c r="AY8" s="864"/>
      <c r="AZ8" s="864"/>
      <c r="BA8" s="864"/>
      <c r="BB8" s="864"/>
      <c r="BC8" s="864"/>
      <c r="BD8" s="864"/>
      <c r="BE8" s="864"/>
      <c r="BF8" s="864"/>
      <c r="BG8" s="864"/>
      <c r="BH8" s="864"/>
      <c r="BI8" s="864"/>
      <c r="BJ8" s="864"/>
      <c r="BK8" s="864"/>
      <c r="BL8" s="864"/>
      <c r="BM8" s="864"/>
      <c r="BN8" s="864"/>
      <c r="BO8" s="864"/>
      <c r="BP8" s="864"/>
      <c r="BQ8" s="864"/>
      <c r="BR8" s="864"/>
      <c r="BS8" s="864"/>
      <c r="BT8" s="864"/>
      <c r="BU8" s="864"/>
      <c r="BV8" s="864"/>
      <c r="BW8" s="866"/>
      <c r="BX8" s="866"/>
      <c r="BY8" s="866"/>
      <c r="BZ8" s="866"/>
      <c r="CA8" s="866"/>
      <c r="CB8" s="866"/>
      <c r="CC8" s="866"/>
      <c r="CD8" s="866"/>
      <c r="CE8" s="866"/>
      <c r="CF8" s="866"/>
      <c r="CG8" s="866"/>
      <c r="CH8" s="866"/>
      <c r="CI8" s="866"/>
      <c r="CJ8" s="866"/>
      <c r="CK8" s="866"/>
      <c r="CL8" s="866"/>
      <c r="CM8" s="866"/>
      <c r="CN8" s="866"/>
      <c r="CO8" s="866"/>
      <c r="CP8" s="866"/>
      <c r="CQ8" s="866"/>
      <c r="CR8" s="866"/>
      <c r="CS8" s="866"/>
      <c r="CT8" s="866"/>
      <c r="CU8" s="866"/>
      <c r="CV8" s="866"/>
      <c r="CW8" s="866"/>
      <c r="CX8" s="866"/>
      <c r="CY8" s="866"/>
      <c r="CZ8" s="866"/>
      <c r="DA8" s="866"/>
      <c r="DB8" s="866"/>
      <c r="DC8" s="878"/>
      <c r="DD8" s="878"/>
    </row>
    <row r="9" spans="1:108" x14ac:dyDescent="0.2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894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881"/>
      <c r="AE9" s="1498"/>
      <c r="AF9" s="1498"/>
      <c r="AG9" s="881"/>
      <c r="AH9" s="1498"/>
      <c r="AI9" s="1498"/>
      <c r="AJ9" s="905"/>
      <c r="AK9" s="1498"/>
      <c r="AL9" s="1498"/>
      <c r="AM9" s="904"/>
      <c r="AN9" s="1495"/>
      <c r="AO9" s="904"/>
      <c r="AP9" s="1544"/>
      <c r="AQ9" s="1541"/>
      <c r="AR9" s="864"/>
      <c r="AS9" s="864"/>
      <c r="AT9" s="864"/>
      <c r="AU9" s="864"/>
      <c r="AV9" s="864"/>
      <c r="AW9" s="864"/>
      <c r="AX9" s="864"/>
      <c r="AY9" s="864"/>
      <c r="AZ9" s="864"/>
      <c r="BA9" s="864"/>
      <c r="BB9" s="864"/>
      <c r="BC9" s="864"/>
      <c r="BD9" s="864"/>
      <c r="BE9" s="864"/>
      <c r="BF9" s="864"/>
      <c r="BG9" s="864"/>
      <c r="BH9" s="864"/>
      <c r="BI9" s="864"/>
      <c r="BJ9" s="864"/>
      <c r="BK9" s="864"/>
      <c r="BL9" s="864"/>
      <c r="BM9" s="864"/>
      <c r="BN9" s="864"/>
      <c r="BO9" s="864"/>
      <c r="BP9" s="864"/>
      <c r="BQ9" s="864"/>
      <c r="BR9" s="864"/>
      <c r="BS9" s="864"/>
      <c r="BT9" s="864"/>
      <c r="BU9" s="864"/>
      <c r="BV9" s="864"/>
      <c r="BW9" s="866"/>
      <c r="BX9" s="866"/>
      <c r="BY9" s="866"/>
      <c r="BZ9" s="866"/>
      <c r="CA9" s="866"/>
      <c r="CB9" s="866"/>
      <c r="CC9" s="866"/>
      <c r="CD9" s="866"/>
      <c r="CE9" s="866"/>
      <c r="CF9" s="866"/>
      <c r="CG9" s="866"/>
      <c r="CH9" s="866"/>
      <c r="CI9" s="866"/>
      <c r="CJ9" s="866"/>
      <c r="CK9" s="866"/>
      <c r="CL9" s="866"/>
      <c r="CM9" s="866"/>
      <c r="CN9" s="866"/>
      <c r="CO9" s="866"/>
      <c r="CP9" s="866"/>
      <c r="CQ9" s="866"/>
      <c r="CR9" s="866"/>
      <c r="CS9" s="866"/>
      <c r="CT9" s="866"/>
      <c r="CU9" s="866"/>
      <c r="CV9" s="866"/>
      <c r="CW9" s="866"/>
      <c r="CX9" s="866"/>
      <c r="CY9" s="866"/>
      <c r="CZ9" s="866"/>
      <c r="DA9" s="866"/>
      <c r="DB9" s="866"/>
      <c r="DC9" s="878"/>
      <c r="DD9" s="878"/>
    </row>
    <row r="10" spans="1:108" x14ac:dyDescent="0.2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881"/>
      <c r="AE10" s="1498"/>
      <c r="AF10" s="1498"/>
      <c r="AG10" s="881"/>
      <c r="AH10" s="1498"/>
      <c r="AI10" s="1498"/>
      <c r="AJ10" s="907"/>
      <c r="AK10" s="1498"/>
      <c r="AL10" s="1498"/>
      <c r="AM10" s="904"/>
      <c r="AN10" s="1495"/>
      <c r="AO10" s="904"/>
      <c r="AP10" s="1544"/>
      <c r="AQ10" s="1541"/>
      <c r="AR10" s="864"/>
      <c r="AS10" s="864"/>
      <c r="AT10" s="864"/>
      <c r="AU10" s="864"/>
      <c r="AV10" s="864"/>
      <c r="AW10" s="864"/>
      <c r="AX10" s="864"/>
      <c r="AY10" s="864"/>
      <c r="AZ10" s="864"/>
      <c r="BA10" s="864"/>
      <c r="BB10" s="864"/>
      <c r="BC10" s="864"/>
      <c r="BD10" s="864"/>
      <c r="BE10" s="864"/>
      <c r="BF10" s="864"/>
      <c r="BG10" s="864"/>
      <c r="BH10" s="864"/>
      <c r="BI10" s="864"/>
      <c r="BJ10" s="864"/>
      <c r="BK10" s="864"/>
      <c r="BL10" s="864"/>
      <c r="BM10" s="864"/>
      <c r="BN10" s="864"/>
      <c r="BO10" s="864"/>
      <c r="BP10" s="864"/>
      <c r="BQ10" s="864"/>
      <c r="BR10" s="864"/>
      <c r="BS10" s="864"/>
      <c r="BT10" s="864"/>
      <c r="BU10" s="864"/>
      <c r="BV10" s="864"/>
      <c r="BW10" s="866"/>
      <c r="BX10" s="866"/>
      <c r="BY10" s="866"/>
      <c r="BZ10" s="866"/>
      <c r="CA10" s="866"/>
      <c r="CB10" s="866"/>
      <c r="CC10" s="866"/>
      <c r="CD10" s="866"/>
      <c r="CE10" s="866"/>
      <c r="CF10" s="866"/>
      <c r="CG10" s="866"/>
      <c r="CH10" s="866"/>
      <c r="CI10" s="866"/>
      <c r="CJ10" s="866"/>
      <c r="CK10" s="866"/>
      <c r="CL10" s="866"/>
      <c r="CM10" s="866"/>
      <c r="CN10" s="866"/>
      <c r="CO10" s="866"/>
      <c r="CP10" s="866"/>
      <c r="CQ10" s="866"/>
      <c r="CR10" s="866"/>
      <c r="CS10" s="866"/>
      <c r="CT10" s="866"/>
      <c r="CU10" s="866"/>
      <c r="CV10" s="866"/>
      <c r="CW10" s="866"/>
      <c r="CX10" s="866"/>
      <c r="CY10" s="866"/>
      <c r="CZ10" s="866"/>
      <c r="DA10" s="866"/>
      <c r="DB10" s="866"/>
      <c r="DC10" s="878"/>
      <c r="DD10" s="878"/>
    </row>
    <row r="11" spans="1:108" ht="31.5" x14ac:dyDescent="0.25">
      <c r="A11" s="1505"/>
      <c r="B11" s="1499"/>
      <c r="C11" s="1521"/>
      <c r="D11" s="1501"/>
      <c r="E11" s="1501"/>
      <c r="F11" s="1501"/>
      <c r="G11" s="1501"/>
      <c r="H11" s="1518"/>
      <c r="I11" s="871" t="s">
        <v>22</v>
      </c>
      <c r="J11" s="883" t="s">
        <v>37</v>
      </c>
      <c r="K11" s="895" t="s">
        <v>38</v>
      </c>
      <c r="L11" s="883" t="s">
        <v>39</v>
      </c>
      <c r="M11" s="906" t="s">
        <v>40</v>
      </c>
      <c r="N11" s="893" t="s">
        <v>41</v>
      </c>
      <c r="O11" s="874" t="s">
        <v>42</v>
      </c>
      <c r="P11" s="883" t="s">
        <v>43</v>
      </c>
      <c r="Q11" s="893" t="s">
        <v>40</v>
      </c>
      <c r="R11" s="893" t="s">
        <v>41</v>
      </c>
      <c r="S11" s="874" t="s">
        <v>42</v>
      </c>
      <c r="T11" s="883" t="s">
        <v>43</v>
      </c>
      <c r="U11" s="871" t="s">
        <v>44</v>
      </c>
      <c r="V11" s="925" t="s">
        <v>45</v>
      </c>
      <c r="W11" s="871" t="s">
        <v>22</v>
      </c>
      <c r="X11" s="883" t="s">
        <v>37</v>
      </c>
      <c r="Y11" s="1548"/>
      <c r="Z11" s="871" t="s">
        <v>22</v>
      </c>
      <c r="AA11" s="883" t="s">
        <v>37</v>
      </c>
      <c r="AB11" s="871" t="s">
        <v>22</v>
      </c>
      <c r="AC11" s="883" t="s">
        <v>37</v>
      </c>
      <c r="AD11" s="890"/>
      <c r="AE11" s="1499"/>
      <c r="AF11" s="1499"/>
      <c r="AG11" s="890"/>
      <c r="AH11" s="1499"/>
      <c r="AI11" s="1499"/>
      <c r="AJ11" s="907"/>
      <c r="AK11" s="1499"/>
      <c r="AL11" s="1499"/>
      <c r="AM11" s="904"/>
      <c r="AN11" s="1496"/>
      <c r="AO11" s="904"/>
      <c r="AP11" s="1545"/>
      <c r="AQ11" s="1542"/>
      <c r="AR11" s="876"/>
      <c r="AS11" s="864"/>
      <c r="AT11" s="864"/>
      <c r="AU11" s="864"/>
      <c r="AV11" s="864"/>
      <c r="AW11" s="864"/>
      <c r="AX11" s="864"/>
      <c r="AY11" s="864"/>
      <c r="AZ11" s="864"/>
      <c r="BA11" s="864"/>
      <c r="BB11" s="864"/>
      <c r="BC11" s="864"/>
      <c r="BD11" s="864"/>
      <c r="BE11" s="864"/>
      <c r="BF11" s="864"/>
      <c r="BG11" s="864"/>
      <c r="BH11" s="864"/>
      <c r="BI11" s="864"/>
      <c r="BJ11" s="864"/>
      <c r="BK11" s="864"/>
      <c r="BL11" s="864"/>
      <c r="BM11" s="864"/>
      <c r="BN11" s="864"/>
      <c r="BO11" s="864"/>
      <c r="BP11" s="864"/>
      <c r="BQ11" s="864"/>
      <c r="BR11" s="864"/>
      <c r="BS11" s="864"/>
      <c r="BT11" s="864"/>
      <c r="BU11" s="864"/>
      <c r="BV11" s="864"/>
      <c r="BW11" s="866"/>
      <c r="BX11" s="866"/>
      <c r="BY11" s="866"/>
      <c r="BZ11" s="866"/>
      <c r="CA11" s="866"/>
      <c r="CB11" s="866"/>
      <c r="CC11" s="866"/>
      <c r="CD11" s="866"/>
      <c r="CE11" s="866"/>
      <c r="CF11" s="866"/>
      <c r="CG11" s="866"/>
      <c r="CH11" s="866"/>
      <c r="CI11" s="866"/>
      <c r="CJ11" s="866"/>
      <c r="CK11" s="866"/>
      <c r="CL11" s="866"/>
      <c r="CM11" s="866"/>
      <c r="CN11" s="866"/>
      <c r="CO11" s="866"/>
      <c r="CP11" s="866"/>
      <c r="CQ11" s="866"/>
      <c r="CR11" s="866"/>
      <c r="CS11" s="866"/>
      <c r="CT11" s="866"/>
      <c r="CU11" s="866"/>
      <c r="CV11" s="866"/>
      <c r="CW11" s="866"/>
      <c r="CX11" s="866"/>
      <c r="CY11" s="866"/>
      <c r="CZ11" s="866"/>
      <c r="DA11" s="866"/>
      <c r="DB11" s="866"/>
      <c r="DC11" s="878"/>
      <c r="DD11" s="878"/>
    </row>
    <row r="12" spans="1:108" x14ac:dyDescent="0.25">
      <c r="A12" s="887" t="s">
        <v>46</v>
      </c>
      <c r="B12" s="975">
        <v>0</v>
      </c>
      <c r="C12" s="948"/>
      <c r="D12" s="949"/>
      <c r="E12" s="949"/>
      <c r="F12" s="949"/>
      <c r="G12" s="984"/>
      <c r="H12" s="984"/>
      <c r="I12" s="985"/>
      <c r="J12" s="962"/>
      <c r="K12" s="937"/>
      <c r="L12" s="934"/>
      <c r="M12" s="963">
        <v>0</v>
      </c>
      <c r="N12" s="937"/>
      <c r="O12" s="938"/>
      <c r="P12" s="934"/>
      <c r="Q12" s="977">
        <v>0</v>
      </c>
      <c r="R12" s="937"/>
      <c r="S12" s="938"/>
      <c r="T12" s="934"/>
      <c r="U12" s="948"/>
      <c r="V12" s="971"/>
      <c r="W12" s="985"/>
      <c r="X12" s="962"/>
      <c r="Y12" s="971"/>
      <c r="Z12" s="985"/>
      <c r="AA12" s="962"/>
      <c r="AB12" s="985"/>
      <c r="AC12" s="962"/>
      <c r="AD12" s="986"/>
      <c r="AE12" s="936"/>
      <c r="AF12" s="936"/>
      <c r="AG12" s="986"/>
      <c r="AH12" s="936"/>
      <c r="AI12" s="936"/>
      <c r="AJ12" s="993"/>
      <c r="AK12" s="980"/>
      <c r="AL12" s="976"/>
      <c r="AM12" s="994"/>
      <c r="AN12" s="969"/>
      <c r="AO12" s="993"/>
      <c r="AP12" s="995"/>
      <c r="AQ12" s="996"/>
      <c r="AR12" s="1003" t="s">
        <v>151</v>
      </c>
      <c r="AS12" s="869"/>
      <c r="AT12" s="873"/>
      <c r="AU12" s="873"/>
      <c r="AV12" s="873"/>
      <c r="AW12" s="866"/>
      <c r="AX12" s="866"/>
      <c r="AY12" s="866"/>
      <c r="AZ12" s="866"/>
      <c r="BA12" s="866"/>
      <c r="BB12" s="866"/>
      <c r="BC12" s="866"/>
      <c r="BD12" s="866"/>
      <c r="BE12" s="866"/>
      <c r="BF12" s="866"/>
      <c r="BG12" s="866"/>
      <c r="BH12" s="866"/>
      <c r="BI12" s="866"/>
      <c r="BJ12" s="864"/>
      <c r="BK12" s="864"/>
      <c r="BL12" s="864"/>
      <c r="BM12" s="864"/>
      <c r="BN12" s="864"/>
      <c r="BO12" s="864"/>
      <c r="BP12" s="864"/>
      <c r="BQ12" s="864"/>
      <c r="BR12" s="864"/>
      <c r="BS12" s="864"/>
      <c r="BT12" s="1008" t="s">
        <v>152</v>
      </c>
      <c r="BU12" s="891" t="s">
        <v>152</v>
      </c>
      <c r="BV12" s="891" t="s">
        <v>152</v>
      </c>
      <c r="BW12" s="891" t="s">
        <v>152</v>
      </c>
      <c r="BX12" s="891" t="s">
        <v>152</v>
      </c>
      <c r="BY12" s="891" t="s">
        <v>152</v>
      </c>
      <c r="BZ12" s="1009" t="s">
        <v>152</v>
      </c>
      <c r="CA12" s="882"/>
      <c r="CB12" s="1011">
        <v>0</v>
      </c>
      <c r="CC12" s="1011">
        <v>0</v>
      </c>
      <c r="CD12" s="1011">
        <v>0</v>
      </c>
      <c r="CE12" s="1011">
        <v>0</v>
      </c>
      <c r="CF12" s="1011">
        <v>0</v>
      </c>
      <c r="CG12" s="1011" t="s">
        <v>152</v>
      </c>
      <c r="CH12" s="1011">
        <v>0</v>
      </c>
      <c r="CI12" s="866"/>
      <c r="CJ12" s="866"/>
      <c r="CK12" s="866"/>
      <c r="CL12" s="866"/>
      <c r="CM12" s="866"/>
      <c r="CN12" s="866"/>
      <c r="CO12" s="866"/>
      <c r="CP12" s="866"/>
      <c r="CQ12" s="866"/>
      <c r="CR12" s="866"/>
      <c r="CS12" s="866"/>
      <c r="CT12" s="866"/>
      <c r="CU12" s="866"/>
      <c r="CV12" s="866"/>
      <c r="CW12" s="866"/>
      <c r="CX12" s="866"/>
      <c r="CY12" s="866"/>
      <c r="CZ12" s="866"/>
      <c r="DA12" s="866"/>
      <c r="DB12" s="866"/>
      <c r="DC12" s="878"/>
      <c r="DD12" s="878"/>
    </row>
    <row r="13" spans="1:108" x14ac:dyDescent="0.25">
      <c r="A13" s="888" t="s">
        <v>47</v>
      </c>
      <c r="B13" s="975">
        <v>0</v>
      </c>
      <c r="C13" s="937"/>
      <c r="D13" s="964"/>
      <c r="E13" s="964"/>
      <c r="F13" s="964"/>
      <c r="G13" s="939"/>
      <c r="H13" s="939"/>
      <c r="I13" s="937"/>
      <c r="J13" s="934"/>
      <c r="K13" s="937"/>
      <c r="L13" s="934"/>
      <c r="M13" s="963">
        <v>0</v>
      </c>
      <c r="N13" s="937"/>
      <c r="O13" s="938"/>
      <c r="P13" s="934"/>
      <c r="Q13" s="977">
        <v>0</v>
      </c>
      <c r="R13" s="937"/>
      <c r="S13" s="938"/>
      <c r="T13" s="934"/>
      <c r="U13" s="937"/>
      <c r="V13" s="971"/>
      <c r="W13" s="937"/>
      <c r="X13" s="934"/>
      <c r="Y13" s="971"/>
      <c r="Z13" s="985"/>
      <c r="AA13" s="934"/>
      <c r="AB13" s="985"/>
      <c r="AC13" s="934"/>
      <c r="AD13" s="986"/>
      <c r="AE13" s="931"/>
      <c r="AF13" s="931"/>
      <c r="AG13" s="986"/>
      <c r="AH13" s="931"/>
      <c r="AI13" s="931"/>
      <c r="AJ13" s="993"/>
      <c r="AK13" s="980"/>
      <c r="AL13" s="976"/>
      <c r="AM13" s="994"/>
      <c r="AN13" s="950"/>
      <c r="AO13" s="993"/>
      <c r="AP13" s="997"/>
      <c r="AQ13" s="998"/>
      <c r="AR13" s="1003" t="s">
        <v>151</v>
      </c>
      <c r="AS13" s="864"/>
      <c r="AT13" s="864"/>
      <c r="AU13" s="864"/>
      <c r="AV13" s="864"/>
      <c r="AW13" s="866"/>
      <c r="AX13" s="866"/>
      <c r="AY13" s="866"/>
      <c r="AZ13" s="866"/>
      <c r="BA13" s="866"/>
      <c r="BB13" s="866"/>
      <c r="BC13" s="866"/>
      <c r="BD13" s="866"/>
      <c r="BE13" s="866"/>
      <c r="BF13" s="866"/>
      <c r="BG13" s="866"/>
      <c r="BH13" s="866"/>
      <c r="BI13" s="866"/>
      <c r="BJ13" s="864"/>
      <c r="BK13" s="864"/>
      <c r="BL13" s="864"/>
      <c r="BM13" s="864"/>
      <c r="BN13" s="864"/>
      <c r="BO13" s="864"/>
      <c r="BP13" s="864"/>
      <c r="BQ13" s="864"/>
      <c r="BR13" s="864"/>
      <c r="BS13" s="864"/>
      <c r="BT13" s="1008" t="s">
        <v>152</v>
      </c>
      <c r="BU13" s="1008" t="s">
        <v>152</v>
      </c>
      <c r="BV13" s="1008" t="s">
        <v>152</v>
      </c>
      <c r="BW13" s="1008" t="s">
        <v>152</v>
      </c>
      <c r="BX13" s="1008" t="s">
        <v>152</v>
      </c>
      <c r="BY13" s="1008" t="s">
        <v>152</v>
      </c>
      <c r="BZ13" s="886" t="s">
        <v>152</v>
      </c>
      <c r="CA13" s="882"/>
      <c r="CB13" s="1011">
        <v>0</v>
      </c>
      <c r="CC13" s="1011">
        <v>0</v>
      </c>
      <c r="CD13" s="1011">
        <v>0</v>
      </c>
      <c r="CE13" s="1011">
        <v>0</v>
      </c>
      <c r="CF13" s="1011">
        <v>0</v>
      </c>
      <c r="CG13" s="1011" t="s">
        <v>152</v>
      </c>
      <c r="CH13" s="1011">
        <v>0</v>
      </c>
      <c r="CI13" s="866"/>
      <c r="CJ13" s="866"/>
      <c r="CK13" s="866"/>
      <c r="CL13" s="866"/>
      <c r="CM13" s="866"/>
      <c r="CN13" s="866"/>
      <c r="CO13" s="866"/>
      <c r="CP13" s="866"/>
      <c r="CQ13" s="866"/>
      <c r="CR13" s="866"/>
      <c r="CS13" s="866"/>
      <c r="CT13" s="866"/>
      <c r="CU13" s="866"/>
      <c r="CV13" s="866"/>
      <c r="CW13" s="866"/>
      <c r="CX13" s="866"/>
      <c r="CY13" s="866"/>
      <c r="CZ13" s="866"/>
      <c r="DA13" s="866"/>
      <c r="DB13" s="866"/>
      <c r="DC13" s="878"/>
      <c r="DD13" s="878"/>
    </row>
    <row r="14" spans="1:108" x14ac:dyDescent="0.25">
      <c r="A14" s="888" t="s">
        <v>48</v>
      </c>
      <c r="B14" s="975">
        <v>0</v>
      </c>
      <c r="C14" s="937"/>
      <c r="D14" s="946"/>
      <c r="E14" s="946"/>
      <c r="F14" s="946"/>
      <c r="G14" s="979"/>
      <c r="H14" s="979"/>
      <c r="I14" s="937"/>
      <c r="J14" s="947"/>
      <c r="K14" s="937"/>
      <c r="L14" s="934"/>
      <c r="M14" s="963">
        <v>0</v>
      </c>
      <c r="N14" s="937"/>
      <c r="O14" s="938"/>
      <c r="P14" s="934"/>
      <c r="Q14" s="945"/>
      <c r="R14" s="945"/>
      <c r="S14" s="946"/>
      <c r="T14" s="947"/>
      <c r="U14" s="945"/>
      <c r="V14" s="987"/>
      <c r="W14" s="937"/>
      <c r="X14" s="947"/>
      <c r="Y14" s="971"/>
      <c r="Z14" s="985"/>
      <c r="AA14" s="947"/>
      <c r="AB14" s="985"/>
      <c r="AC14" s="947"/>
      <c r="AD14" s="986"/>
      <c r="AE14" s="931"/>
      <c r="AF14" s="931"/>
      <c r="AG14" s="986"/>
      <c r="AH14" s="931"/>
      <c r="AI14" s="931"/>
      <c r="AJ14" s="993"/>
      <c r="AK14" s="980"/>
      <c r="AL14" s="976"/>
      <c r="AM14" s="994"/>
      <c r="AN14" s="950"/>
      <c r="AO14" s="993"/>
      <c r="AP14" s="997"/>
      <c r="AQ14" s="947"/>
      <c r="AR14" s="1003" t="s">
        <v>151</v>
      </c>
      <c r="AS14" s="864"/>
      <c r="AT14" s="864"/>
      <c r="AU14" s="864"/>
      <c r="AV14" s="864"/>
      <c r="AW14" s="866"/>
      <c r="AX14" s="866"/>
      <c r="AY14" s="866"/>
      <c r="AZ14" s="866"/>
      <c r="BA14" s="866"/>
      <c r="BB14" s="866"/>
      <c r="BC14" s="866"/>
      <c r="BD14" s="866"/>
      <c r="BE14" s="866"/>
      <c r="BF14" s="866"/>
      <c r="BG14" s="866"/>
      <c r="BH14" s="866"/>
      <c r="BI14" s="866"/>
      <c r="BJ14" s="864"/>
      <c r="BK14" s="864"/>
      <c r="BL14" s="864"/>
      <c r="BM14" s="864"/>
      <c r="BN14" s="864"/>
      <c r="BO14" s="864"/>
      <c r="BP14" s="864"/>
      <c r="BQ14" s="864"/>
      <c r="BR14" s="864"/>
      <c r="BS14" s="864"/>
      <c r="BT14" s="1008" t="s">
        <v>152</v>
      </c>
      <c r="BU14" s="1008" t="s">
        <v>152</v>
      </c>
      <c r="BV14" s="1008" t="s">
        <v>152</v>
      </c>
      <c r="BW14" s="1008" t="s">
        <v>152</v>
      </c>
      <c r="BX14" s="1008" t="s">
        <v>152</v>
      </c>
      <c r="BY14" s="1008" t="s">
        <v>152</v>
      </c>
      <c r="BZ14" s="882"/>
      <c r="CA14" s="882"/>
      <c r="CB14" s="1011">
        <v>0</v>
      </c>
      <c r="CC14" s="1011">
        <v>0</v>
      </c>
      <c r="CD14" s="1011">
        <v>0</v>
      </c>
      <c r="CE14" s="1011">
        <v>0</v>
      </c>
      <c r="CF14" s="1011">
        <v>0</v>
      </c>
      <c r="CG14" s="1011" t="s">
        <v>152</v>
      </c>
      <c r="CH14" s="885"/>
      <c r="CI14" s="866"/>
      <c r="CJ14" s="866"/>
      <c r="CK14" s="866"/>
      <c r="CL14" s="866"/>
      <c r="CM14" s="866"/>
      <c r="CN14" s="866"/>
      <c r="CO14" s="866"/>
      <c r="CP14" s="866"/>
      <c r="CQ14" s="866"/>
      <c r="CR14" s="866"/>
      <c r="CS14" s="866"/>
      <c r="CT14" s="866"/>
      <c r="CU14" s="866"/>
      <c r="CV14" s="866"/>
      <c r="CW14" s="866"/>
      <c r="CX14" s="866"/>
      <c r="CY14" s="866"/>
      <c r="CZ14" s="866"/>
      <c r="DA14" s="866"/>
      <c r="DB14" s="866"/>
      <c r="DC14" s="878"/>
      <c r="DD14" s="878"/>
    </row>
    <row r="15" spans="1:108" x14ac:dyDescent="0.25">
      <c r="A15" s="888" t="s">
        <v>49</v>
      </c>
      <c r="B15" s="975">
        <v>0</v>
      </c>
      <c r="C15" s="937"/>
      <c r="D15" s="938"/>
      <c r="E15" s="938"/>
      <c r="F15" s="938"/>
      <c r="G15" s="939"/>
      <c r="H15" s="939"/>
      <c r="I15" s="937"/>
      <c r="J15" s="934"/>
      <c r="K15" s="937"/>
      <c r="L15" s="934"/>
      <c r="M15" s="963">
        <v>0</v>
      </c>
      <c r="N15" s="937"/>
      <c r="O15" s="938"/>
      <c r="P15" s="934"/>
      <c r="Q15" s="977">
        <v>0</v>
      </c>
      <c r="R15" s="937"/>
      <c r="S15" s="938"/>
      <c r="T15" s="934"/>
      <c r="U15" s="937"/>
      <c r="V15" s="971"/>
      <c r="W15" s="937"/>
      <c r="X15" s="934"/>
      <c r="Y15" s="971"/>
      <c r="Z15" s="985"/>
      <c r="AA15" s="934"/>
      <c r="AB15" s="985"/>
      <c r="AC15" s="934"/>
      <c r="AD15" s="986"/>
      <c r="AE15" s="931"/>
      <c r="AF15" s="931"/>
      <c r="AG15" s="986"/>
      <c r="AH15" s="931"/>
      <c r="AI15" s="931"/>
      <c r="AJ15" s="993"/>
      <c r="AK15" s="980"/>
      <c r="AL15" s="976"/>
      <c r="AM15" s="994"/>
      <c r="AN15" s="950"/>
      <c r="AO15" s="993"/>
      <c r="AP15" s="997"/>
      <c r="AQ15" s="998"/>
      <c r="AR15" s="1003" t="s">
        <v>151</v>
      </c>
      <c r="AS15" s="864"/>
      <c r="AT15" s="864"/>
      <c r="AU15" s="864"/>
      <c r="AV15" s="864"/>
      <c r="AW15" s="866"/>
      <c r="AX15" s="866"/>
      <c r="AY15" s="866"/>
      <c r="AZ15" s="866"/>
      <c r="BA15" s="866"/>
      <c r="BB15" s="866"/>
      <c r="BC15" s="866"/>
      <c r="BD15" s="866"/>
      <c r="BE15" s="866"/>
      <c r="BF15" s="866"/>
      <c r="BG15" s="866"/>
      <c r="BH15" s="866"/>
      <c r="BI15" s="866"/>
      <c r="BJ15" s="864"/>
      <c r="BK15" s="864"/>
      <c r="BL15" s="864"/>
      <c r="BM15" s="864"/>
      <c r="BN15" s="864"/>
      <c r="BO15" s="864"/>
      <c r="BP15" s="864"/>
      <c r="BQ15" s="864"/>
      <c r="BR15" s="864"/>
      <c r="BS15" s="864"/>
      <c r="BT15" s="1008" t="s">
        <v>152</v>
      </c>
      <c r="BU15" s="1008" t="s">
        <v>152</v>
      </c>
      <c r="BV15" s="1008" t="s">
        <v>152</v>
      </c>
      <c r="BW15" s="1008" t="s">
        <v>152</v>
      </c>
      <c r="BX15" s="1008" t="s">
        <v>152</v>
      </c>
      <c r="BY15" s="1008" t="s">
        <v>152</v>
      </c>
      <c r="BZ15" s="886" t="s">
        <v>152</v>
      </c>
      <c r="CA15" s="882"/>
      <c r="CB15" s="1011">
        <v>0</v>
      </c>
      <c r="CC15" s="1011">
        <v>0</v>
      </c>
      <c r="CD15" s="1011">
        <v>0</v>
      </c>
      <c r="CE15" s="1011">
        <v>0</v>
      </c>
      <c r="CF15" s="1011">
        <v>0</v>
      </c>
      <c r="CG15" s="1011" t="s">
        <v>152</v>
      </c>
      <c r="CH15" s="1011">
        <v>0</v>
      </c>
      <c r="CI15" s="866"/>
      <c r="CJ15" s="866"/>
      <c r="CK15" s="866"/>
      <c r="CL15" s="866"/>
      <c r="CM15" s="866"/>
      <c r="CN15" s="866"/>
      <c r="CO15" s="866"/>
      <c r="CP15" s="866"/>
      <c r="CQ15" s="866"/>
      <c r="CR15" s="866"/>
      <c r="CS15" s="866"/>
      <c r="CT15" s="866"/>
      <c r="CU15" s="866"/>
      <c r="CV15" s="866"/>
      <c r="CW15" s="866"/>
      <c r="CX15" s="866"/>
      <c r="CY15" s="866"/>
      <c r="CZ15" s="866"/>
      <c r="DA15" s="866"/>
      <c r="DB15" s="866"/>
      <c r="DC15" s="878"/>
      <c r="DD15" s="878"/>
    </row>
    <row r="16" spans="1:108" x14ac:dyDescent="0.25">
      <c r="A16" s="888" t="s">
        <v>50</v>
      </c>
      <c r="B16" s="975">
        <v>0</v>
      </c>
      <c r="C16" s="937"/>
      <c r="D16" s="938"/>
      <c r="E16" s="938"/>
      <c r="F16" s="938"/>
      <c r="G16" s="939"/>
      <c r="H16" s="939"/>
      <c r="I16" s="937"/>
      <c r="J16" s="934"/>
      <c r="K16" s="937"/>
      <c r="L16" s="934"/>
      <c r="M16" s="963">
        <v>0</v>
      </c>
      <c r="N16" s="937"/>
      <c r="O16" s="938"/>
      <c r="P16" s="934"/>
      <c r="Q16" s="977">
        <v>0</v>
      </c>
      <c r="R16" s="937"/>
      <c r="S16" s="938"/>
      <c r="T16" s="934"/>
      <c r="U16" s="937"/>
      <c r="V16" s="971"/>
      <c r="W16" s="937"/>
      <c r="X16" s="934"/>
      <c r="Y16" s="971"/>
      <c r="Z16" s="985"/>
      <c r="AA16" s="934"/>
      <c r="AB16" s="985"/>
      <c r="AC16" s="934"/>
      <c r="AD16" s="986"/>
      <c r="AE16" s="931"/>
      <c r="AF16" s="931"/>
      <c r="AG16" s="986"/>
      <c r="AH16" s="931"/>
      <c r="AI16" s="931"/>
      <c r="AJ16" s="993"/>
      <c r="AK16" s="980"/>
      <c r="AL16" s="976"/>
      <c r="AM16" s="994"/>
      <c r="AN16" s="950"/>
      <c r="AO16" s="993"/>
      <c r="AP16" s="997"/>
      <c r="AQ16" s="998"/>
      <c r="AR16" s="1003" t="s">
        <v>151</v>
      </c>
      <c r="AS16" s="864"/>
      <c r="AT16" s="864"/>
      <c r="AU16" s="864"/>
      <c r="AV16" s="864"/>
      <c r="AW16" s="866"/>
      <c r="AX16" s="866"/>
      <c r="AY16" s="866"/>
      <c r="AZ16" s="866"/>
      <c r="BA16" s="866"/>
      <c r="BB16" s="866"/>
      <c r="BC16" s="866"/>
      <c r="BD16" s="866"/>
      <c r="BE16" s="866"/>
      <c r="BF16" s="866"/>
      <c r="BG16" s="866"/>
      <c r="BH16" s="866"/>
      <c r="BI16" s="866"/>
      <c r="BJ16" s="864"/>
      <c r="BK16" s="864"/>
      <c r="BL16" s="864"/>
      <c r="BM16" s="864"/>
      <c r="BN16" s="864"/>
      <c r="BO16" s="864"/>
      <c r="BP16" s="864"/>
      <c r="BQ16" s="864"/>
      <c r="BR16" s="864"/>
      <c r="BS16" s="864"/>
      <c r="BT16" s="1008" t="s">
        <v>152</v>
      </c>
      <c r="BU16" s="1008" t="s">
        <v>152</v>
      </c>
      <c r="BV16" s="1008" t="s">
        <v>152</v>
      </c>
      <c r="BW16" s="1008" t="s">
        <v>152</v>
      </c>
      <c r="BX16" s="1008" t="s">
        <v>152</v>
      </c>
      <c r="BY16" s="1008" t="s">
        <v>152</v>
      </c>
      <c r="BZ16" s="886" t="s">
        <v>152</v>
      </c>
      <c r="CA16" s="882"/>
      <c r="CB16" s="1011">
        <v>0</v>
      </c>
      <c r="CC16" s="1011">
        <v>0</v>
      </c>
      <c r="CD16" s="1011">
        <v>0</v>
      </c>
      <c r="CE16" s="1011">
        <v>0</v>
      </c>
      <c r="CF16" s="1011">
        <v>0</v>
      </c>
      <c r="CG16" s="1011" t="s">
        <v>152</v>
      </c>
      <c r="CH16" s="1011">
        <v>0</v>
      </c>
      <c r="CI16" s="866"/>
      <c r="CJ16" s="866"/>
      <c r="CK16" s="866"/>
      <c r="CL16" s="866"/>
      <c r="CM16" s="866"/>
      <c r="CN16" s="866"/>
      <c r="CO16" s="866"/>
      <c r="CP16" s="866"/>
      <c r="CQ16" s="866"/>
      <c r="CR16" s="866"/>
      <c r="CS16" s="866"/>
      <c r="CT16" s="866"/>
      <c r="CU16" s="866"/>
      <c r="CV16" s="866"/>
      <c r="CW16" s="866"/>
      <c r="CX16" s="866"/>
      <c r="CY16" s="866"/>
      <c r="CZ16" s="866"/>
      <c r="DA16" s="866"/>
      <c r="DB16" s="866"/>
      <c r="DC16" s="878"/>
      <c r="DD16" s="878"/>
    </row>
    <row r="17" spans="1:108" x14ac:dyDescent="0.25">
      <c r="A17" s="888" t="s">
        <v>51</v>
      </c>
      <c r="B17" s="975">
        <v>0</v>
      </c>
      <c r="C17" s="937"/>
      <c r="D17" s="938"/>
      <c r="E17" s="938"/>
      <c r="F17" s="938"/>
      <c r="G17" s="939"/>
      <c r="H17" s="939"/>
      <c r="I17" s="937"/>
      <c r="J17" s="934"/>
      <c r="K17" s="937"/>
      <c r="L17" s="934"/>
      <c r="M17" s="963">
        <v>0</v>
      </c>
      <c r="N17" s="937"/>
      <c r="O17" s="938"/>
      <c r="P17" s="934"/>
      <c r="Q17" s="977">
        <v>0</v>
      </c>
      <c r="R17" s="937"/>
      <c r="S17" s="938"/>
      <c r="T17" s="934"/>
      <c r="U17" s="937"/>
      <c r="V17" s="971"/>
      <c r="W17" s="937"/>
      <c r="X17" s="934"/>
      <c r="Y17" s="971"/>
      <c r="Z17" s="985"/>
      <c r="AA17" s="934"/>
      <c r="AB17" s="985"/>
      <c r="AC17" s="934"/>
      <c r="AD17" s="986"/>
      <c r="AE17" s="931"/>
      <c r="AF17" s="931"/>
      <c r="AG17" s="986"/>
      <c r="AH17" s="931"/>
      <c r="AI17" s="931"/>
      <c r="AJ17" s="993"/>
      <c r="AK17" s="980"/>
      <c r="AL17" s="976"/>
      <c r="AM17" s="994"/>
      <c r="AN17" s="950"/>
      <c r="AO17" s="993"/>
      <c r="AP17" s="997"/>
      <c r="AQ17" s="998"/>
      <c r="AR17" s="1003" t="s">
        <v>151</v>
      </c>
      <c r="AS17" s="864"/>
      <c r="AT17" s="864"/>
      <c r="AU17" s="864"/>
      <c r="AV17" s="864"/>
      <c r="AW17" s="866"/>
      <c r="AX17" s="866"/>
      <c r="AY17" s="866"/>
      <c r="AZ17" s="866"/>
      <c r="BA17" s="866"/>
      <c r="BB17" s="866"/>
      <c r="BC17" s="866"/>
      <c r="BD17" s="866"/>
      <c r="BE17" s="866"/>
      <c r="BF17" s="866"/>
      <c r="BG17" s="866"/>
      <c r="BH17" s="866"/>
      <c r="BI17" s="866"/>
      <c r="BJ17" s="864"/>
      <c r="BK17" s="864"/>
      <c r="BL17" s="864"/>
      <c r="BM17" s="864"/>
      <c r="BN17" s="864"/>
      <c r="BO17" s="864"/>
      <c r="BP17" s="864"/>
      <c r="BQ17" s="864"/>
      <c r="BR17" s="864"/>
      <c r="BS17" s="864"/>
      <c r="BT17" s="1008" t="s">
        <v>152</v>
      </c>
      <c r="BU17" s="1008" t="s">
        <v>152</v>
      </c>
      <c r="BV17" s="1008" t="s">
        <v>152</v>
      </c>
      <c r="BW17" s="1008" t="s">
        <v>152</v>
      </c>
      <c r="BX17" s="1008" t="s">
        <v>152</v>
      </c>
      <c r="BY17" s="1008" t="s">
        <v>152</v>
      </c>
      <c r="BZ17" s="886" t="s">
        <v>152</v>
      </c>
      <c r="CA17" s="882"/>
      <c r="CB17" s="1011">
        <v>0</v>
      </c>
      <c r="CC17" s="1011">
        <v>0</v>
      </c>
      <c r="CD17" s="1011">
        <v>0</v>
      </c>
      <c r="CE17" s="1011">
        <v>0</v>
      </c>
      <c r="CF17" s="1011">
        <v>0</v>
      </c>
      <c r="CG17" s="1011" t="s">
        <v>152</v>
      </c>
      <c r="CH17" s="1011">
        <v>0</v>
      </c>
      <c r="CI17" s="866"/>
      <c r="CJ17" s="866"/>
      <c r="CK17" s="866"/>
      <c r="CL17" s="866"/>
      <c r="CM17" s="866"/>
      <c r="CN17" s="866"/>
      <c r="CO17" s="866"/>
      <c r="CP17" s="866"/>
      <c r="CQ17" s="866"/>
      <c r="CR17" s="866"/>
      <c r="CS17" s="866"/>
      <c r="CT17" s="866"/>
      <c r="CU17" s="866"/>
      <c r="CV17" s="866"/>
      <c r="CW17" s="866"/>
      <c r="CX17" s="866"/>
      <c r="CY17" s="866"/>
      <c r="CZ17" s="866"/>
      <c r="DA17" s="866"/>
      <c r="DB17" s="866"/>
      <c r="DC17" s="878"/>
      <c r="DD17" s="878"/>
    </row>
    <row r="18" spans="1:108" x14ac:dyDescent="0.25">
      <c r="A18" s="888" t="s">
        <v>52</v>
      </c>
      <c r="B18" s="975">
        <v>0</v>
      </c>
      <c r="C18" s="937"/>
      <c r="D18" s="938"/>
      <c r="E18" s="938"/>
      <c r="F18" s="938"/>
      <c r="G18" s="939"/>
      <c r="H18" s="939"/>
      <c r="I18" s="937"/>
      <c r="J18" s="934"/>
      <c r="K18" s="937"/>
      <c r="L18" s="934"/>
      <c r="M18" s="963">
        <v>0</v>
      </c>
      <c r="N18" s="937"/>
      <c r="O18" s="938"/>
      <c r="P18" s="934"/>
      <c r="Q18" s="977">
        <v>0</v>
      </c>
      <c r="R18" s="937"/>
      <c r="S18" s="938"/>
      <c r="T18" s="934"/>
      <c r="U18" s="937"/>
      <c r="V18" s="971"/>
      <c r="W18" s="937"/>
      <c r="X18" s="934"/>
      <c r="Y18" s="971"/>
      <c r="Z18" s="985"/>
      <c r="AA18" s="934"/>
      <c r="AB18" s="985"/>
      <c r="AC18" s="934"/>
      <c r="AD18" s="986"/>
      <c r="AE18" s="931"/>
      <c r="AF18" s="931"/>
      <c r="AG18" s="986"/>
      <c r="AH18" s="931"/>
      <c r="AI18" s="931"/>
      <c r="AJ18" s="993"/>
      <c r="AK18" s="980"/>
      <c r="AL18" s="976"/>
      <c r="AM18" s="994"/>
      <c r="AN18" s="950"/>
      <c r="AO18" s="993"/>
      <c r="AP18" s="997"/>
      <c r="AQ18" s="998"/>
      <c r="AR18" s="1003" t="s">
        <v>151</v>
      </c>
      <c r="AS18" s="864"/>
      <c r="AT18" s="864"/>
      <c r="AU18" s="864"/>
      <c r="AV18" s="864"/>
      <c r="AW18" s="866"/>
      <c r="AX18" s="866"/>
      <c r="AY18" s="866"/>
      <c r="AZ18" s="866"/>
      <c r="BA18" s="866"/>
      <c r="BB18" s="866"/>
      <c r="BC18" s="866"/>
      <c r="BD18" s="866"/>
      <c r="BE18" s="866"/>
      <c r="BF18" s="866"/>
      <c r="BG18" s="866"/>
      <c r="BH18" s="866"/>
      <c r="BI18" s="866"/>
      <c r="BJ18" s="864"/>
      <c r="BK18" s="864"/>
      <c r="BL18" s="864"/>
      <c r="BM18" s="864"/>
      <c r="BN18" s="864"/>
      <c r="BO18" s="864"/>
      <c r="BP18" s="864"/>
      <c r="BQ18" s="864"/>
      <c r="BR18" s="864"/>
      <c r="BS18" s="864"/>
      <c r="BT18" s="1008" t="s">
        <v>152</v>
      </c>
      <c r="BU18" s="1008" t="s">
        <v>152</v>
      </c>
      <c r="BV18" s="1008" t="s">
        <v>152</v>
      </c>
      <c r="BW18" s="1008" t="s">
        <v>152</v>
      </c>
      <c r="BX18" s="1008" t="s">
        <v>152</v>
      </c>
      <c r="BY18" s="1008" t="s">
        <v>152</v>
      </c>
      <c r="BZ18" s="886" t="s">
        <v>152</v>
      </c>
      <c r="CA18" s="882"/>
      <c r="CB18" s="1011">
        <v>0</v>
      </c>
      <c r="CC18" s="1011">
        <v>0</v>
      </c>
      <c r="CD18" s="1011">
        <v>0</v>
      </c>
      <c r="CE18" s="1011">
        <v>0</v>
      </c>
      <c r="CF18" s="1011">
        <v>0</v>
      </c>
      <c r="CG18" s="1011" t="s">
        <v>152</v>
      </c>
      <c r="CH18" s="1011">
        <v>0</v>
      </c>
      <c r="CI18" s="866"/>
      <c r="CJ18" s="866"/>
      <c r="CK18" s="866"/>
      <c r="CL18" s="866"/>
      <c r="CM18" s="866"/>
      <c r="CN18" s="866"/>
      <c r="CO18" s="866"/>
      <c r="CP18" s="866"/>
      <c r="CQ18" s="866"/>
      <c r="CR18" s="866"/>
      <c r="CS18" s="866"/>
      <c r="CT18" s="866"/>
      <c r="CU18" s="866"/>
      <c r="CV18" s="866"/>
      <c r="CW18" s="866"/>
      <c r="CX18" s="866"/>
      <c r="CY18" s="866"/>
      <c r="CZ18" s="866"/>
      <c r="DA18" s="866"/>
      <c r="DB18" s="866"/>
      <c r="DC18" s="878"/>
      <c r="DD18" s="878"/>
    </row>
    <row r="19" spans="1:108" x14ac:dyDescent="0.25">
      <c r="A19" s="888" t="s">
        <v>53</v>
      </c>
      <c r="B19" s="975">
        <v>0</v>
      </c>
      <c r="C19" s="937"/>
      <c r="D19" s="938"/>
      <c r="E19" s="938"/>
      <c r="F19" s="938"/>
      <c r="G19" s="939"/>
      <c r="H19" s="939"/>
      <c r="I19" s="937"/>
      <c r="J19" s="934"/>
      <c r="K19" s="937"/>
      <c r="L19" s="934"/>
      <c r="M19" s="963">
        <v>0</v>
      </c>
      <c r="N19" s="937"/>
      <c r="O19" s="938"/>
      <c r="P19" s="934"/>
      <c r="Q19" s="977">
        <v>0</v>
      </c>
      <c r="R19" s="937"/>
      <c r="S19" s="938"/>
      <c r="T19" s="934"/>
      <c r="U19" s="945"/>
      <c r="V19" s="987"/>
      <c r="W19" s="937"/>
      <c r="X19" s="934"/>
      <c r="Y19" s="971"/>
      <c r="Z19" s="985"/>
      <c r="AA19" s="934"/>
      <c r="AB19" s="985"/>
      <c r="AC19" s="934"/>
      <c r="AD19" s="986"/>
      <c r="AE19" s="931"/>
      <c r="AF19" s="931"/>
      <c r="AG19" s="986"/>
      <c r="AH19" s="931"/>
      <c r="AI19" s="931"/>
      <c r="AJ19" s="993"/>
      <c r="AK19" s="980"/>
      <c r="AL19" s="976"/>
      <c r="AM19" s="994"/>
      <c r="AN19" s="950"/>
      <c r="AO19" s="993"/>
      <c r="AP19" s="997"/>
      <c r="AQ19" s="998"/>
      <c r="AR19" s="1003" t="s">
        <v>151</v>
      </c>
      <c r="AS19" s="864"/>
      <c r="AT19" s="864"/>
      <c r="AU19" s="864"/>
      <c r="AV19" s="864"/>
      <c r="AW19" s="866"/>
      <c r="AX19" s="866"/>
      <c r="AY19" s="866"/>
      <c r="AZ19" s="866"/>
      <c r="BA19" s="866"/>
      <c r="BB19" s="866"/>
      <c r="BC19" s="866"/>
      <c r="BD19" s="866"/>
      <c r="BE19" s="866"/>
      <c r="BF19" s="866"/>
      <c r="BG19" s="866"/>
      <c r="BH19" s="866"/>
      <c r="BI19" s="866"/>
      <c r="BJ19" s="864"/>
      <c r="BK19" s="864"/>
      <c r="BL19" s="864"/>
      <c r="BM19" s="864"/>
      <c r="BN19" s="864"/>
      <c r="BO19" s="864"/>
      <c r="BP19" s="864"/>
      <c r="BQ19" s="864"/>
      <c r="BR19" s="864"/>
      <c r="BS19" s="864"/>
      <c r="BT19" s="1008" t="s">
        <v>152</v>
      </c>
      <c r="BU19" s="1008" t="s">
        <v>152</v>
      </c>
      <c r="BV19" s="1008" t="s">
        <v>152</v>
      </c>
      <c r="BW19" s="1008" t="s">
        <v>152</v>
      </c>
      <c r="BX19" s="1008" t="s">
        <v>152</v>
      </c>
      <c r="BY19" s="1008" t="s">
        <v>152</v>
      </c>
      <c r="BZ19" s="882"/>
      <c r="CA19" s="882"/>
      <c r="CB19" s="1011">
        <v>0</v>
      </c>
      <c r="CC19" s="1011">
        <v>0</v>
      </c>
      <c r="CD19" s="1011">
        <v>0</v>
      </c>
      <c r="CE19" s="1011">
        <v>0</v>
      </c>
      <c r="CF19" s="1011">
        <v>0</v>
      </c>
      <c r="CG19" s="1011" t="s">
        <v>152</v>
      </c>
      <c r="CH19" s="885"/>
      <c r="CI19" s="866"/>
      <c r="CJ19" s="866"/>
      <c r="CK19" s="866"/>
      <c r="CL19" s="866"/>
      <c r="CM19" s="866"/>
      <c r="CN19" s="866"/>
      <c r="CO19" s="866"/>
      <c r="CP19" s="866"/>
      <c r="CQ19" s="866"/>
      <c r="CR19" s="866"/>
      <c r="CS19" s="866"/>
      <c r="CT19" s="866"/>
      <c r="CU19" s="866"/>
      <c r="CV19" s="866"/>
      <c r="CW19" s="866"/>
      <c r="CX19" s="866"/>
      <c r="CY19" s="866"/>
      <c r="CZ19" s="866"/>
      <c r="DA19" s="866"/>
      <c r="DB19" s="866"/>
      <c r="DC19" s="878"/>
      <c r="DD19" s="878"/>
    </row>
    <row r="20" spans="1:108" x14ac:dyDescent="0.25">
      <c r="A20" s="888" t="s">
        <v>54</v>
      </c>
      <c r="B20" s="975">
        <v>0</v>
      </c>
      <c r="C20" s="937"/>
      <c r="D20" s="938"/>
      <c r="E20" s="938"/>
      <c r="F20" s="938"/>
      <c r="G20" s="939"/>
      <c r="H20" s="939"/>
      <c r="I20" s="937"/>
      <c r="J20" s="934"/>
      <c r="K20" s="937"/>
      <c r="L20" s="934"/>
      <c r="M20" s="963">
        <v>0</v>
      </c>
      <c r="N20" s="937"/>
      <c r="O20" s="938"/>
      <c r="P20" s="934"/>
      <c r="Q20" s="977">
        <v>0</v>
      </c>
      <c r="R20" s="937"/>
      <c r="S20" s="938"/>
      <c r="T20" s="934"/>
      <c r="U20" s="937"/>
      <c r="V20" s="971"/>
      <c r="W20" s="937"/>
      <c r="X20" s="934"/>
      <c r="Y20" s="971"/>
      <c r="Z20" s="985"/>
      <c r="AA20" s="934"/>
      <c r="AB20" s="985"/>
      <c r="AC20" s="934"/>
      <c r="AD20" s="986"/>
      <c r="AE20" s="931"/>
      <c r="AF20" s="931"/>
      <c r="AG20" s="986"/>
      <c r="AH20" s="931"/>
      <c r="AI20" s="931"/>
      <c r="AJ20" s="993"/>
      <c r="AK20" s="980"/>
      <c r="AL20" s="976"/>
      <c r="AM20" s="994"/>
      <c r="AN20" s="950"/>
      <c r="AO20" s="993"/>
      <c r="AP20" s="997"/>
      <c r="AQ20" s="998"/>
      <c r="AR20" s="1003" t="s">
        <v>151</v>
      </c>
      <c r="AS20" s="864"/>
      <c r="AT20" s="864"/>
      <c r="AU20" s="864"/>
      <c r="AV20" s="864"/>
      <c r="AW20" s="866"/>
      <c r="AX20" s="866"/>
      <c r="AY20" s="866"/>
      <c r="AZ20" s="866"/>
      <c r="BA20" s="866"/>
      <c r="BB20" s="866"/>
      <c r="BC20" s="866"/>
      <c r="BD20" s="866"/>
      <c r="BE20" s="866"/>
      <c r="BF20" s="866"/>
      <c r="BG20" s="866"/>
      <c r="BH20" s="866"/>
      <c r="BI20" s="866"/>
      <c r="BJ20" s="864"/>
      <c r="BK20" s="864"/>
      <c r="BL20" s="864"/>
      <c r="BM20" s="864"/>
      <c r="BN20" s="864"/>
      <c r="BO20" s="864"/>
      <c r="BP20" s="864"/>
      <c r="BQ20" s="864"/>
      <c r="BR20" s="864"/>
      <c r="BS20" s="864"/>
      <c r="BT20" s="1008" t="s">
        <v>152</v>
      </c>
      <c r="BU20" s="1008" t="s">
        <v>152</v>
      </c>
      <c r="BV20" s="1008" t="s">
        <v>152</v>
      </c>
      <c r="BW20" s="1008" t="s">
        <v>152</v>
      </c>
      <c r="BX20" s="1008" t="s">
        <v>152</v>
      </c>
      <c r="BY20" s="1008" t="s">
        <v>152</v>
      </c>
      <c r="BZ20" s="886" t="s">
        <v>152</v>
      </c>
      <c r="CA20" s="882"/>
      <c r="CB20" s="1011">
        <v>0</v>
      </c>
      <c r="CC20" s="1011">
        <v>0</v>
      </c>
      <c r="CD20" s="1011">
        <v>0</v>
      </c>
      <c r="CE20" s="1011">
        <v>0</v>
      </c>
      <c r="CF20" s="1011">
        <v>0</v>
      </c>
      <c r="CG20" s="1011" t="s">
        <v>152</v>
      </c>
      <c r="CH20" s="1011">
        <v>0</v>
      </c>
      <c r="CI20" s="866"/>
      <c r="CJ20" s="866"/>
      <c r="CK20" s="866"/>
      <c r="CL20" s="866"/>
      <c r="CM20" s="866"/>
      <c r="CN20" s="866"/>
      <c r="CO20" s="866"/>
      <c r="CP20" s="866"/>
      <c r="CQ20" s="866"/>
      <c r="CR20" s="866"/>
      <c r="CS20" s="866"/>
      <c r="CT20" s="866"/>
      <c r="CU20" s="866"/>
      <c r="CV20" s="866"/>
      <c r="CW20" s="866"/>
      <c r="CX20" s="866"/>
      <c r="CY20" s="866"/>
      <c r="CZ20" s="866"/>
      <c r="DA20" s="866"/>
      <c r="DB20" s="866"/>
      <c r="DC20" s="878"/>
      <c r="DD20" s="878"/>
    </row>
    <row r="21" spans="1:108" x14ac:dyDescent="0.25">
      <c r="A21" s="888" t="s">
        <v>55</v>
      </c>
      <c r="B21" s="975">
        <v>0</v>
      </c>
      <c r="C21" s="937"/>
      <c r="D21" s="938"/>
      <c r="E21" s="938"/>
      <c r="F21" s="938"/>
      <c r="G21" s="939"/>
      <c r="H21" s="939"/>
      <c r="I21" s="937"/>
      <c r="J21" s="934"/>
      <c r="K21" s="937"/>
      <c r="L21" s="934"/>
      <c r="M21" s="963">
        <v>0</v>
      </c>
      <c r="N21" s="937"/>
      <c r="O21" s="938"/>
      <c r="P21" s="934"/>
      <c r="Q21" s="977">
        <v>0</v>
      </c>
      <c r="R21" s="937"/>
      <c r="S21" s="938"/>
      <c r="T21" s="934"/>
      <c r="U21" s="945"/>
      <c r="V21" s="987"/>
      <c r="W21" s="937"/>
      <c r="X21" s="934"/>
      <c r="Y21" s="971"/>
      <c r="Z21" s="985"/>
      <c r="AA21" s="934"/>
      <c r="AB21" s="985"/>
      <c r="AC21" s="934"/>
      <c r="AD21" s="986"/>
      <c r="AE21" s="931"/>
      <c r="AF21" s="931"/>
      <c r="AG21" s="986"/>
      <c r="AH21" s="931"/>
      <c r="AI21" s="931"/>
      <c r="AJ21" s="993"/>
      <c r="AK21" s="980"/>
      <c r="AL21" s="976"/>
      <c r="AM21" s="994"/>
      <c r="AN21" s="950"/>
      <c r="AO21" s="993"/>
      <c r="AP21" s="997"/>
      <c r="AQ21" s="998"/>
      <c r="AR21" s="1003" t="s">
        <v>151</v>
      </c>
      <c r="AS21" s="864"/>
      <c r="AT21" s="864"/>
      <c r="AU21" s="864"/>
      <c r="AV21" s="864"/>
      <c r="AW21" s="866"/>
      <c r="AX21" s="866"/>
      <c r="AY21" s="866"/>
      <c r="AZ21" s="866"/>
      <c r="BA21" s="866"/>
      <c r="BB21" s="866"/>
      <c r="BC21" s="866"/>
      <c r="BD21" s="866"/>
      <c r="BE21" s="866"/>
      <c r="BF21" s="866"/>
      <c r="BG21" s="866"/>
      <c r="BH21" s="866"/>
      <c r="BI21" s="866"/>
      <c r="BJ21" s="864"/>
      <c r="BK21" s="864"/>
      <c r="BL21" s="864"/>
      <c r="BM21" s="864"/>
      <c r="BN21" s="864"/>
      <c r="BO21" s="864"/>
      <c r="BP21" s="864"/>
      <c r="BQ21" s="864"/>
      <c r="BR21" s="864"/>
      <c r="BS21" s="864"/>
      <c r="BT21" s="1008" t="s">
        <v>152</v>
      </c>
      <c r="BU21" s="1008" t="s">
        <v>152</v>
      </c>
      <c r="BV21" s="1008" t="s">
        <v>152</v>
      </c>
      <c r="BW21" s="1008" t="s">
        <v>152</v>
      </c>
      <c r="BX21" s="1008" t="s">
        <v>152</v>
      </c>
      <c r="BY21" s="1008" t="s">
        <v>152</v>
      </c>
      <c r="BZ21" s="882"/>
      <c r="CA21" s="882"/>
      <c r="CB21" s="1011">
        <v>0</v>
      </c>
      <c r="CC21" s="1011">
        <v>0</v>
      </c>
      <c r="CD21" s="1011">
        <v>0</v>
      </c>
      <c r="CE21" s="1011">
        <v>0</v>
      </c>
      <c r="CF21" s="1011">
        <v>0</v>
      </c>
      <c r="CG21" s="1011" t="s">
        <v>152</v>
      </c>
      <c r="CH21" s="885"/>
      <c r="CI21" s="866"/>
      <c r="CJ21" s="866"/>
      <c r="CK21" s="866"/>
      <c r="CL21" s="866"/>
      <c r="CM21" s="866"/>
      <c r="CN21" s="866"/>
      <c r="CO21" s="866"/>
      <c r="CP21" s="866"/>
      <c r="CQ21" s="866"/>
      <c r="CR21" s="866"/>
      <c r="CS21" s="866"/>
      <c r="CT21" s="866"/>
      <c r="CU21" s="866"/>
      <c r="CV21" s="866"/>
      <c r="CW21" s="866"/>
      <c r="CX21" s="866"/>
      <c r="CY21" s="866"/>
      <c r="CZ21" s="866"/>
      <c r="DA21" s="866"/>
      <c r="DB21" s="866"/>
      <c r="DC21" s="878"/>
      <c r="DD21" s="878"/>
    </row>
    <row r="22" spans="1:108" x14ac:dyDescent="0.25">
      <c r="A22" s="888" t="s">
        <v>56</v>
      </c>
      <c r="B22" s="975">
        <v>0</v>
      </c>
      <c r="C22" s="937"/>
      <c r="D22" s="938"/>
      <c r="E22" s="938"/>
      <c r="F22" s="938"/>
      <c r="G22" s="939"/>
      <c r="H22" s="939"/>
      <c r="I22" s="937"/>
      <c r="J22" s="934"/>
      <c r="K22" s="937"/>
      <c r="L22" s="934"/>
      <c r="M22" s="963">
        <v>0</v>
      </c>
      <c r="N22" s="937"/>
      <c r="O22" s="938"/>
      <c r="P22" s="934"/>
      <c r="Q22" s="977">
        <v>0</v>
      </c>
      <c r="R22" s="937"/>
      <c r="S22" s="938"/>
      <c r="T22" s="934"/>
      <c r="U22" s="937"/>
      <c r="V22" s="971"/>
      <c r="W22" s="937"/>
      <c r="X22" s="934"/>
      <c r="Y22" s="971"/>
      <c r="Z22" s="985"/>
      <c r="AA22" s="934"/>
      <c r="AB22" s="985"/>
      <c r="AC22" s="934"/>
      <c r="AD22" s="986"/>
      <c r="AE22" s="931"/>
      <c r="AF22" s="931"/>
      <c r="AG22" s="986"/>
      <c r="AH22" s="931"/>
      <c r="AI22" s="931"/>
      <c r="AJ22" s="993"/>
      <c r="AK22" s="980"/>
      <c r="AL22" s="976"/>
      <c r="AM22" s="994"/>
      <c r="AN22" s="950"/>
      <c r="AO22" s="993"/>
      <c r="AP22" s="997"/>
      <c r="AQ22" s="998"/>
      <c r="AR22" s="1003" t="s">
        <v>151</v>
      </c>
      <c r="AS22" s="864"/>
      <c r="AT22" s="864"/>
      <c r="AU22" s="864"/>
      <c r="AV22" s="864"/>
      <c r="AW22" s="866"/>
      <c r="AX22" s="866"/>
      <c r="AY22" s="866"/>
      <c r="AZ22" s="866"/>
      <c r="BA22" s="866"/>
      <c r="BB22" s="866"/>
      <c r="BC22" s="866"/>
      <c r="BD22" s="866"/>
      <c r="BE22" s="866"/>
      <c r="BF22" s="866"/>
      <c r="BG22" s="866"/>
      <c r="BH22" s="866"/>
      <c r="BI22" s="866"/>
      <c r="BJ22" s="864"/>
      <c r="BK22" s="864"/>
      <c r="BL22" s="864"/>
      <c r="BM22" s="864"/>
      <c r="BN22" s="864"/>
      <c r="BO22" s="864"/>
      <c r="BP22" s="864"/>
      <c r="BQ22" s="864"/>
      <c r="BR22" s="864"/>
      <c r="BS22" s="864"/>
      <c r="BT22" s="1008" t="s">
        <v>152</v>
      </c>
      <c r="BU22" s="1008" t="s">
        <v>152</v>
      </c>
      <c r="BV22" s="1008" t="s">
        <v>152</v>
      </c>
      <c r="BW22" s="1008" t="s">
        <v>152</v>
      </c>
      <c r="BX22" s="1008" t="s">
        <v>152</v>
      </c>
      <c r="BY22" s="1008" t="s">
        <v>152</v>
      </c>
      <c r="BZ22" s="886" t="s">
        <v>152</v>
      </c>
      <c r="CA22" s="882"/>
      <c r="CB22" s="1011">
        <v>0</v>
      </c>
      <c r="CC22" s="1011">
        <v>0</v>
      </c>
      <c r="CD22" s="1011">
        <v>0</v>
      </c>
      <c r="CE22" s="1011">
        <v>0</v>
      </c>
      <c r="CF22" s="1011">
        <v>0</v>
      </c>
      <c r="CG22" s="1011" t="s">
        <v>152</v>
      </c>
      <c r="CH22" s="1011">
        <v>0</v>
      </c>
      <c r="CI22" s="866"/>
      <c r="CJ22" s="866"/>
      <c r="CK22" s="866"/>
      <c r="CL22" s="866"/>
      <c r="CM22" s="866"/>
      <c r="CN22" s="866"/>
      <c r="CO22" s="866"/>
      <c r="CP22" s="866"/>
      <c r="CQ22" s="866"/>
      <c r="CR22" s="866"/>
      <c r="CS22" s="866"/>
      <c r="CT22" s="866"/>
      <c r="CU22" s="866"/>
      <c r="CV22" s="866"/>
      <c r="CW22" s="866"/>
      <c r="CX22" s="866"/>
      <c r="CY22" s="866"/>
      <c r="CZ22" s="866"/>
      <c r="DA22" s="866"/>
      <c r="DB22" s="866"/>
      <c r="DC22" s="878"/>
      <c r="DD22" s="878"/>
    </row>
    <row r="23" spans="1:108" x14ac:dyDescent="0.25">
      <c r="A23" s="888" t="s">
        <v>57</v>
      </c>
      <c r="B23" s="975">
        <v>0</v>
      </c>
      <c r="C23" s="937"/>
      <c r="D23" s="938"/>
      <c r="E23" s="938"/>
      <c r="F23" s="938"/>
      <c r="G23" s="939"/>
      <c r="H23" s="939"/>
      <c r="I23" s="937"/>
      <c r="J23" s="934"/>
      <c r="K23" s="937"/>
      <c r="L23" s="934"/>
      <c r="M23" s="963">
        <v>0</v>
      </c>
      <c r="N23" s="937"/>
      <c r="O23" s="938"/>
      <c r="P23" s="934"/>
      <c r="Q23" s="977">
        <v>0</v>
      </c>
      <c r="R23" s="937"/>
      <c r="S23" s="938"/>
      <c r="T23" s="934"/>
      <c r="U23" s="945"/>
      <c r="V23" s="987"/>
      <c r="W23" s="937"/>
      <c r="X23" s="934"/>
      <c r="Y23" s="971"/>
      <c r="Z23" s="985"/>
      <c r="AA23" s="934"/>
      <c r="AB23" s="985"/>
      <c r="AC23" s="934"/>
      <c r="AD23" s="986"/>
      <c r="AE23" s="931"/>
      <c r="AF23" s="931"/>
      <c r="AG23" s="986"/>
      <c r="AH23" s="931"/>
      <c r="AI23" s="931"/>
      <c r="AJ23" s="993"/>
      <c r="AK23" s="980"/>
      <c r="AL23" s="976"/>
      <c r="AM23" s="994"/>
      <c r="AN23" s="950"/>
      <c r="AO23" s="993"/>
      <c r="AP23" s="997"/>
      <c r="AQ23" s="998"/>
      <c r="AR23" s="1003" t="s">
        <v>151</v>
      </c>
      <c r="AS23" s="864"/>
      <c r="AT23" s="864"/>
      <c r="AU23" s="864"/>
      <c r="AV23" s="864"/>
      <c r="AW23" s="866"/>
      <c r="AX23" s="866"/>
      <c r="AY23" s="866"/>
      <c r="AZ23" s="866"/>
      <c r="BA23" s="866"/>
      <c r="BB23" s="866"/>
      <c r="BC23" s="866"/>
      <c r="BD23" s="866"/>
      <c r="BE23" s="866"/>
      <c r="BF23" s="866"/>
      <c r="BG23" s="866"/>
      <c r="BH23" s="866"/>
      <c r="BI23" s="866"/>
      <c r="BJ23" s="864"/>
      <c r="BK23" s="864"/>
      <c r="BL23" s="864"/>
      <c r="BM23" s="864"/>
      <c r="BN23" s="864"/>
      <c r="BO23" s="864"/>
      <c r="BP23" s="864"/>
      <c r="BQ23" s="864"/>
      <c r="BR23" s="864"/>
      <c r="BS23" s="864"/>
      <c r="BT23" s="1008" t="s">
        <v>152</v>
      </c>
      <c r="BU23" s="1008" t="s">
        <v>152</v>
      </c>
      <c r="BV23" s="1008" t="s">
        <v>152</v>
      </c>
      <c r="BW23" s="1008" t="s">
        <v>152</v>
      </c>
      <c r="BX23" s="1008" t="s">
        <v>152</v>
      </c>
      <c r="BY23" s="1008" t="s">
        <v>152</v>
      </c>
      <c r="BZ23" s="882"/>
      <c r="CA23" s="882"/>
      <c r="CB23" s="1011">
        <v>0</v>
      </c>
      <c r="CC23" s="1011">
        <v>0</v>
      </c>
      <c r="CD23" s="1011">
        <v>0</v>
      </c>
      <c r="CE23" s="1011">
        <v>0</v>
      </c>
      <c r="CF23" s="1011">
        <v>0</v>
      </c>
      <c r="CG23" s="1011" t="s">
        <v>152</v>
      </c>
      <c r="CH23" s="885"/>
      <c r="CI23" s="866"/>
      <c r="CJ23" s="866"/>
      <c r="CK23" s="866"/>
      <c r="CL23" s="866"/>
      <c r="CM23" s="866"/>
      <c r="CN23" s="866"/>
      <c r="CO23" s="866"/>
      <c r="CP23" s="866"/>
      <c r="CQ23" s="866"/>
      <c r="CR23" s="866"/>
      <c r="CS23" s="866"/>
      <c r="CT23" s="866"/>
      <c r="CU23" s="866"/>
      <c r="CV23" s="866"/>
      <c r="CW23" s="866"/>
      <c r="CX23" s="866"/>
      <c r="CY23" s="866"/>
      <c r="CZ23" s="866"/>
      <c r="DA23" s="866"/>
      <c r="DB23" s="866"/>
      <c r="DC23" s="878"/>
      <c r="DD23" s="878"/>
    </row>
    <row r="24" spans="1:108" x14ac:dyDescent="0.25">
      <c r="A24" s="888" t="s">
        <v>58</v>
      </c>
      <c r="B24" s="975">
        <v>0</v>
      </c>
      <c r="C24" s="937"/>
      <c r="D24" s="938"/>
      <c r="E24" s="938"/>
      <c r="F24" s="938"/>
      <c r="G24" s="939"/>
      <c r="H24" s="939"/>
      <c r="I24" s="937"/>
      <c r="J24" s="934"/>
      <c r="K24" s="937"/>
      <c r="L24" s="934"/>
      <c r="M24" s="963">
        <v>0</v>
      </c>
      <c r="N24" s="937"/>
      <c r="O24" s="938"/>
      <c r="P24" s="934"/>
      <c r="Q24" s="977">
        <v>0</v>
      </c>
      <c r="R24" s="937"/>
      <c r="S24" s="938"/>
      <c r="T24" s="934"/>
      <c r="U24" s="937"/>
      <c r="V24" s="971"/>
      <c r="W24" s="937"/>
      <c r="X24" s="934"/>
      <c r="Y24" s="971"/>
      <c r="Z24" s="985"/>
      <c r="AA24" s="934"/>
      <c r="AB24" s="985"/>
      <c r="AC24" s="934"/>
      <c r="AD24" s="986"/>
      <c r="AE24" s="931"/>
      <c r="AF24" s="931"/>
      <c r="AG24" s="986"/>
      <c r="AH24" s="931"/>
      <c r="AI24" s="931"/>
      <c r="AJ24" s="993"/>
      <c r="AK24" s="980"/>
      <c r="AL24" s="976"/>
      <c r="AM24" s="994"/>
      <c r="AN24" s="950"/>
      <c r="AO24" s="993"/>
      <c r="AP24" s="997"/>
      <c r="AQ24" s="998"/>
      <c r="AR24" s="1003" t="s">
        <v>151</v>
      </c>
      <c r="AS24" s="864"/>
      <c r="AT24" s="864"/>
      <c r="AU24" s="864"/>
      <c r="AV24" s="864"/>
      <c r="AW24" s="866"/>
      <c r="AX24" s="866"/>
      <c r="AY24" s="866"/>
      <c r="AZ24" s="866"/>
      <c r="BA24" s="866"/>
      <c r="BB24" s="866"/>
      <c r="BC24" s="866"/>
      <c r="BD24" s="866"/>
      <c r="BE24" s="866"/>
      <c r="BF24" s="866"/>
      <c r="BG24" s="866"/>
      <c r="BH24" s="866"/>
      <c r="BI24" s="866"/>
      <c r="BJ24" s="864"/>
      <c r="BK24" s="864"/>
      <c r="BL24" s="864"/>
      <c r="BM24" s="864"/>
      <c r="BN24" s="864"/>
      <c r="BO24" s="864"/>
      <c r="BP24" s="864"/>
      <c r="BQ24" s="864"/>
      <c r="BR24" s="864"/>
      <c r="BS24" s="864"/>
      <c r="BT24" s="1008" t="s">
        <v>152</v>
      </c>
      <c r="BU24" s="1008" t="s">
        <v>152</v>
      </c>
      <c r="BV24" s="1008" t="s">
        <v>152</v>
      </c>
      <c r="BW24" s="1008" t="s">
        <v>152</v>
      </c>
      <c r="BX24" s="1008" t="s">
        <v>152</v>
      </c>
      <c r="BY24" s="1008" t="s">
        <v>152</v>
      </c>
      <c r="BZ24" s="886" t="s">
        <v>152</v>
      </c>
      <c r="CA24" s="882"/>
      <c r="CB24" s="1011">
        <v>0</v>
      </c>
      <c r="CC24" s="1011">
        <v>0</v>
      </c>
      <c r="CD24" s="1011">
        <v>0</v>
      </c>
      <c r="CE24" s="1011">
        <v>0</v>
      </c>
      <c r="CF24" s="1011">
        <v>0</v>
      </c>
      <c r="CG24" s="1011" t="s">
        <v>152</v>
      </c>
      <c r="CH24" s="1011">
        <v>0</v>
      </c>
      <c r="CI24" s="866"/>
      <c r="CJ24" s="866"/>
      <c r="CK24" s="866"/>
      <c r="CL24" s="866"/>
      <c r="CM24" s="866"/>
      <c r="CN24" s="866"/>
      <c r="CO24" s="866"/>
      <c r="CP24" s="866"/>
      <c r="CQ24" s="866"/>
      <c r="CR24" s="866"/>
      <c r="CS24" s="866"/>
      <c r="CT24" s="866"/>
      <c r="CU24" s="866"/>
      <c r="CV24" s="866"/>
      <c r="CW24" s="866"/>
      <c r="CX24" s="866"/>
      <c r="CY24" s="866"/>
      <c r="CZ24" s="866"/>
      <c r="DA24" s="866"/>
      <c r="DB24" s="866"/>
      <c r="DC24" s="878"/>
      <c r="DD24" s="878"/>
    </row>
    <row r="25" spans="1:108" x14ac:dyDescent="0.25">
      <c r="A25" s="888" t="s">
        <v>59</v>
      </c>
      <c r="B25" s="975">
        <v>0</v>
      </c>
      <c r="C25" s="937"/>
      <c r="D25" s="938"/>
      <c r="E25" s="938"/>
      <c r="F25" s="938"/>
      <c r="G25" s="939"/>
      <c r="H25" s="939"/>
      <c r="I25" s="937"/>
      <c r="J25" s="934"/>
      <c r="K25" s="937"/>
      <c r="L25" s="934"/>
      <c r="M25" s="963">
        <v>0</v>
      </c>
      <c r="N25" s="937"/>
      <c r="O25" s="938"/>
      <c r="P25" s="934"/>
      <c r="Q25" s="977">
        <v>0</v>
      </c>
      <c r="R25" s="937"/>
      <c r="S25" s="938"/>
      <c r="T25" s="934"/>
      <c r="U25" s="937"/>
      <c r="V25" s="971"/>
      <c r="W25" s="937"/>
      <c r="X25" s="934"/>
      <c r="Y25" s="971"/>
      <c r="Z25" s="985"/>
      <c r="AA25" s="934"/>
      <c r="AB25" s="985"/>
      <c r="AC25" s="934"/>
      <c r="AD25" s="986"/>
      <c r="AE25" s="931"/>
      <c r="AF25" s="931"/>
      <c r="AG25" s="986"/>
      <c r="AH25" s="931"/>
      <c r="AI25" s="931"/>
      <c r="AJ25" s="993"/>
      <c r="AK25" s="980"/>
      <c r="AL25" s="976"/>
      <c r="AM25" s="994"/>
      <c r="AN25" s="950"/>
      <c r="AO25" s="993"/>
      <c r="AP25" s="997"/>
      <c r="AQ25" s="998"/>
      <c r="AR25" s="1003" t="s">
        <v>151</v>
      </c>
      <c r="AS25" s="864"/>
      <c r="AT25" s="864"/>
      <c r="AU25" s="864"/>
      <c r="AV25" s="864"/>
      <c r="AW25" s="866"/>
      <c r="AX25" s="866"/>
      <c r="AY25" s="866"/>
      <c r="AZ25" s="866"/>
      <c r="BA25" s="866"/>
      <c r="BB25" s="866"/>
      <c r="BC25" s="866"/>
      <c r="BD25" s="866"/>
      <c r="BE25" s="866"/>
      <c r="BF25" s="866"/>
      <c r="BG25" s="866"/>
      <c r="BH25" s="866"/>
      <c r="BI25" s="866"/>
      <c r="BJ25" s="864"/>
      <c r="BK25" s="864"/>
      <c r="BL25" s="864"/>
      <c r="BM25" s="864"/>
      <c r="BN25" s="864"/>
      <c r="BO25" s="864"/>
      <c r="BP25" s="864"/>
      <c r="BQ25" s="864"/>
      <c r="BR25" s="864"/>
      <c r="BS25" s="864"/>
      <c r="BT25" s="1008" t="s">
        <v>152</v>
      </c>
      <c r="BU25" s="1008" t="s">
        <v>152</v>
      </c>
      <c r="BV25" s="1008" t="s">
        <v>152</v>
      </c>
      <c r="BW25" s="1008" t="s">
        <v>152</v>
      </c>
      <c r="BX25" s="1008" t="s">
        <v>152</v>
      </c>
      <c r="BY25" s="1008" t="s">
        <v>152</v>
      </c>
      <c r="BZ25" s="886" t="s">
        <v>152</v>
      </c>
      <c r="CA25" s="882"/>
      <c r="CB25" s="1011">
        <v>0</v>
      </c>
      <c r="CC25" s="1011">
        <v>0</v>
      </c>
      <c r="CD25" s="1011">
        <v>0</v>
      </c>
      <c r="CE25" s="1011">
        <v>0</v>
      </c>
      <c r="CF25" s="1011">
        <v>0</v>
      </c>
      <c r="CG25" s="1011" t="s">
        <v>152</v>
      </c>
      <c r="CH25" s="1011">
        <v>0</v>
      </c>
      <c r="CI25" s="866"/>
      <c r="CJ25" s="866"/>
      <c r="CK25" s="866"/>
      <c r="CL25" s="866"/>
      <c r="CM25" s="866"/>
      <c r="CN25" s="866"/>
      <c r="CO25" s="866"/>
      <c r="CP25" s="866"/>
      <c r="CQ25" s="866"/>
      <c r="CR25" s="866"/>
      <c r="CS25" s="866"/>
      <c r="CT25" s="866"/>
      <c r="CU25" s="866"/>
      <c r="CV25" s="866"/>
      <c r="CW25" s="866"/>
      <c r="CX25" s="866"/>
      <c r="CY25" s="866"/>
      <c r="CZ25" s="866"/>
      <c r="DA25" s="866"/>
      <c r="DB25" s="866"/>
      <c r="DC25" s="878"/>
      <c r="DD25" s="878"/>
    </row>
    <row r="26" spans="1:108" ht="54" x14ac:dyDescent="0.25">
      <c r="A26" s="908" t="s">
        <v>60</v>
      </c>
      <c r="B26" s="975">
        <v>0</v>
      </c>
      <c r="C26" s="937"/>
      <c r="D26" s="938"/>
      <c r="E26" s="938"/>
      <c r="F26" s="938"/>
      <c r="G26" s="939"/>
      <c r="H26" s="939"/>
      <c r="I26" s="937"/>
      <c r="J26" s="934"/>
      <c r="K26" s="937"/>
      <c r="L26" s="934"/>
      <c r="M26" s="963">
        <v>0</v>
      </c>
      <c r="N26" s="937"/>
      <c r="O26" s="938"/>
      <c r="P26" s="934"/>
      <c r="Q26" s="977">
        <v>0</v>
      </c>
      <c r="R26" s="937"/>
      <c r="S26" s="938"/>
      <c r="T26" s="934"/>
      <c r="U26" s="937"/>
      <c r="V26" s="971"/>
      <c r="W26" s="937"/>
      <c r="X26" s="934"/>
      <c r="Y26" s="971"/>
      <c r="Z26" s="985"/>
      <c r="AA26" s="934"/>
      <c r="AB26" s="985"/>
      <c r="AC26" s="934"/>
      <c r="AD26" s="986"/>
      <c r="AE26" s="931"/>
      <c r="AF26" s="931"/>
      <c r="AG26" s="986"/>
      <c r="AH26" s="931"/>
      <c r="AI26" s="931"/>
      <c r="AJ26" s="993"/>
      <c r="AK26" s="980"/>
      <c r="AL26" s="976"/>
      <c r="AM26" s="994"/>
      <c r="AN26" s="950"/>
      <c r="AO26" s="993"/>
      <c r="AP26" s="997"/>
      <c r="AQ26" s="998"/>
      <c r="AR26" s="1003" t="s">
        <v>151</v>
      </c>
      <c r="AS26" s="864"/>
      <c r="AT26" s="864"/>
      <c r="AU26" s="864"/>
      <c r="AV26" s="864"/>
      <c r="AW26" s="866"/>
      <c r="AX26" s="866"/>
      <c r="AY26" s="866"/>
      <c r="AZ26" s="866"/>
      <c r="BA26" s="866"/>
      <c r="BB26" s="866"/>
      <c r="BC26" s="866"/>
      <c r="BD26" s="866"/>
      <c r="BE26" s="866"/>
      <c r="BF26" s="866"/>
      <c r="BG26" s="866"/>
      <c r="BH26" s="866"/>
      <c r="BI26" s="866"/>
      <c r="BJ26" s="864"/>
      <c r="BK26" s="864"/>
      <c r="BL26" s="864"/>
      <c r="BM26" s="864"/>
      <c r="BN26" s="864"/>
      <c r="BO26" s="864"/>
      <c r="BP26" s="864"/>
      <c r="BQ26" s="864"/>
      <c r="BR26" s="864"/>
      <c r="BS26" s="864"/>
      <c r="BT26" s="1008" t="s">
        <v>152</v>
      </c>
      <c r="BU26" s="1008" t="s">
        <v>152</v>
      </c>
      <c r="BV26" s="1008" t="s">
        <v>152</v>
      </c>
      <c r="BW26" s="1008" t="s">
        <v>152</v>
      </c>
      <c r="BX26" s="1008" t="s">
        <v>152</v>
      </c>
      <c r="BY26" s="1008" t="s">
        <v>152</v>
      </c>
      <c r="BZ26" s="886" t="s">
        <v>152</v>
      </c>
      <c r="CA26" s="882"/>
      <c r="CB26" s="1011">
        <v>0</v>
      </c>
      <c r="CC26" s="1011">
        <v>0</v>
      </c>
      <c r="CD26" s="1011">
        <v>0</v>
      </c>
      <c r="CE26" s="1011">
        <v>0</v>
      </c>
      <c r="CF26" s="1011">
        <v>0</v>
      </c>
      <c r="CG26" s="1011" t="s">
        <v>152</v>
      </c>
      <c r="CH26" s="1011">
        <v>0</v>
      </c>
      <c r="CI26" s="866"/>
      <c r="CJ26" s="866"/>
      <c r="CK26" s="866"/>
      <c r="CL26" s="866"/>
      <c r="CM26" s="866"/>
      <c r="CN26" s="866"/>
      <c r="CO26" s="866"/>
      <c r="CP26" s="866"/>
      <c r="CQ26" s="866"/>
      <c r="CR26" s="866"/>
      <c r="CS26" s="866"/>
      <c r="CT26" s="866"/>
      <c r="CU26" s="866"/>
      <c r="CV26" s="866"/>
      <c r="CW26" s="866"/>
      <c r="CX26" s="866"/>
      <c r="CY26" s="866"/>
      <c r="CZ26" s="866"/>
      <c r="DA26" s="866"/>
      <c r="DB26" s="866"/>
      <c r="DC26" s="878"/>
      <c r="DD26" s="878"/>
    </row>
    <row r="27" spans="1:108" x14ac:dyDescent="0.25">
      <c r="A27" s="888" t="s">
        <v>61</v>
      </c>
      <c r="B27" s="975">
        <v>0</v>
      </c>
      <c r="C27" s="937"/>
      <c r="D27" s="938"/>
      <c r="E27" s="938"/>
      <c r="F27" s="938"/>
      <c r="G27" s="939"/>
      <c r="H27" s="939"/>
      <c r="I27" s="937"/>
      <c r="J27" s="934"/>
      <c r="K27" s="937"/>
      <c r="L27" s="934"/>
      <c r="M27" s="963">
        <v>0</v>
      </c>
      <c r="N27" s="937"/>
      <c r="O27" s="938"/>
      <c r="P27" s="934"/>
      <c r="Q27" s="977">
        <v>0</v>
      </c>
      <c r="R27" s="937"/>
      <c r="S27" s="938"/>
      <c r="T27" s="934"/>
      <c r="U27" s="937"/>
      <c r="V27" s="971"/>
      <c r="W27" s="937"/>
      <c r="X27" s="934"/>
      <c r="Y27" s="971"/>
      <c r="Z27" s="985"/>
      <c r="AA27" s="934"/>
      <c r="AB27" s="985"/>
      <c r="AC27" s="934"/>
      <c r="AD27" s="986"/>
      <c r="AE27" s="931"/>
      <c r="AF27" s="931"/>
      <c r="AG27" s="986"/>
      <c r="AH27" s="931"/>
      <c r="AI27" s="931"/>
      <c r="AJ27" s="993"/>
      <c r="AK27" s="980"/>
      <c r="AL27" s="976"/>
      <c r="AM27" s="994"/>
      <c r="AN27" s="950"/>
      <c r="AO27" s="993"/>
      <c r="AP27" s="997"/>
      <c r="AQ27" s="998"/>
      <c r="AR27" s="1003" t="s">
        <v>151</v>
      </c>
      <c r="AS27" s="864"/>
      <c r="AT27" s="864"/>
      <c r="AU27" s="864"/>
      <c r="AV27" s="864"/>
      <c r="AW27" s="866"/>
      <c r="AX27" s="866"/>
      <c r="AY27" s="866"/>
      <c r="AZ27" s="866"/>
      <c r="BA27" s="866"/>
      <c r="BB27" s="866"/>
      <c r="BC27" s="866"/>
      <c r="BD27" s="866"/>
      <c r="BE27" s="866"/>
      <c r="BF27" s="866"/>
      <c r="BG27" s="866"/>
      <c r="BH27" s="866"/>
      <c r="BI27" s="866"/>
      <c r="BJ27" s="864"/>
      <c r="BK27" s="864"/>
      <c r="BL27" s="864"/>
      <c r="BM27" s="864"/>
      <c r="BN27" s="864"/>
      <c r="BO27" s="864"/>
      <c r="BP27" s="864"/>
      <c r="BQ27" s="864"/>
      <c r="BR27" s="864"/>
      <c r="BS27" s="864"/>
      <c r="BT27" s="1008" t="s">
        <v>152</v>
      </c>
      <c r="BU27" s="1008" t="s">
        <v>152</v>
      </c>
      <c r="BV27" s="1008" t="s">
        <v>152</v>
      </c>
      <c r="BW27" s="1008" t="s">
        <v>152</v>
      </c>
      <c r="BX27" s="1008" t="s">
        <v>152</v>
      </c>
      <c r="BY27" s="1008" t="s">
        <v>152</v>
      </c>
      <c r="BZ27" s="886" t="s">
        <v>152</v>
      </c>
      <c r="CA27" s="882"/>
      <c r="CB27" s="1011">
        <v>0</v>
      </c>
      <c r="CC27" s="1011">
        <v>0</v>
      </c>
      <c r="CD27" s="1011">
        <v>0</v>
      </c>
      <c r="CE27" s="1011">
        <v>0</v>
      </c>
      <c r="CF27" s="1011">
        <v>0</v>
      </c>
      <c r="CG27" s="1011" t="s">
        <v>152</v>
      </c>
      <c r="CH27" s="1011">
        <v>0</v>
      </c>
      <c r="CI27" s="866"/>
      <c r="CJ27" s="866"/>
      <c r="CK27" s="866"/>
      <c r="CL27" s="866"/>
      <c r="CM27" s="866"/>
      <c r="CN27" s="866"/>
      <c r="CO27" s="866"/>
      <c r="CP27" s="866"/>
      <c r="CQ27" s="866"/>
      <c r="CR27" s="866"/>
      <c r="CS27" s="866"/>
      <c r="CT27" s="866"/>
      <c r="CU27" s="866"/>
      <c r="CV27" s="866"/>
      <c r="CW27" s="866"/>
      <c r="CX27" s="866"/>
      <c r="CY27" s="866"/>
      <c r="CZ27" s="866"/>
      <c r="DA27" s="866"/>
      <c r="DB27" s="866"/>
      <c r="DC27" s="878"/>
      <c r="DD27" s="878"/>
    </row>
    <row r="28" spans="1:108" x14ac:dyDescent="0.25">
      <c r="A28" s="888" t="s">
        <v>62</v>
      </c>
      <c r="B28" s="975">
        <v>0</v>
      </c>
      <c r="C28" s="945"/>
      <c r="D28" s="946"/>
      <c r="E28" s="946"/>
      <c r="F28" s="946"/>
      <c r="G28" s="939"/>
      <c r="H28" s="939"/>
      <c r="I28" s="945"/>
      <c r="J28" s="934"/>
      <c r="K28" s="937"/>
      <c r="L28" s="934"/>
      <c r="M28" s="988"/>
      <c r="N28" s="945"/>
      <c r="O28" s="946"/>
      <c r="P28" s="947"/>
      <c r="Q28" s="977">
        <v>0</v>
      </c>
      <c r="R28" s="937"/>
      <c r="S28" s="938"/>
      <c r="T28" s="934"/>
      <c r="U28" s="937"/>
      <c r="V28" s="971"/>
      <c r="W28" s="945"/>
      <c r="X28" s="934"/>
      <c r="Y28" s="971"/>
      <c r="Z28" s="988"/>
      <c r="AA28" s="934"/>
      <c r="AB28" s="988"/>
      <c r="AC28" s="934"/>
      <c r="AD28" s="986"/>
      <c r="AE28" s="931"/>
      <c r="AF28" s="931"/>
      <c r="AG28" s="986"/>
      <c r="AH28" s="931"/>
      <c r="AI28" s="931"/>
      <c r="AJ28" s="993"/>
      <c r="AK28" s="980"/>
      <c r="AL28" s="976"/>
      <c r="AM28" s="994"/>
      <c r="AN28" s="950"/>
      <c r="AO28" s="993"/>
      <c r="AP28" s="988"/>
      <c r="AQ28" s="947"/>
      <c r="AR28" s="1003" t="s">
        <v>151</v>
      </c>
      <c r="AS28" s="864"/>
      <c r="AT28" s="864"/>
      <c r="AU28" s="864"/>
      <c r="AV28" s="864"/>
      <c r="AW28" s="866"/>
      <c r="AX28" s="866"/>
      <c r="AY28" s="866"/>
      <c r="AZ28" s="866"/>
      <c r="BA28" s="866"/>
      <c r="BB28" s="866"/>
      <c r="BC28" s="866"/>
      <c r="BD28" s="866"/>
      <c r="BE28" s="866"/>
      <c r="BF28" s="866"/>
      <c r="BG28" s="866"/>
      <c r="BH28" s="866"/>
      <c r="BI28" s="866"/>
      <c r="BJ28" s="864"/>
      <c r="BK28" s="864"/>
      <c r="BL28" s="864"/>
      <c r="BM28" s="864"/>
      <c r="BN28" s="864"/>
      <c r="BO28" s="864"/>
      <c r="BP28" s="864"/>
      <c r="BQ28" s="864"/>
      <c r="BR28" s="864"/>
      <c r="BS28" s="864"/>
      <c r="BT28" s="1008" t="s">
        <v>152</v>
      </c>
      <c r="BU28" s="1008" t="s">
        <v>152</v>
      </c>
      <c r="BV28" s="1008" t="s">
        <v>152</v>
      </c>
      <c r="BW28" s="1008" t="s">
        <v>152</v>
      </c>
      <c r="BX28" s="1008" t="s">
        <v>152</v>
      </c>
      <c r="BY28" s="1008" t="s">
        <v>152</v>
      </c>
      <c r="BZ28" s="886" t="s">
        <v>152</v>
      </c>
      <c r="CA28" s="882"/>
      <c r="CB28" s="1011">
        <v>0</v>
      </c>
      <c r="CC28" s="1011">
        <v>0</v>
      </c>
      <c r="CD28" s="1011">
        <v>0</v>
      </c>
      <c r="CE28" s="1011">
        <v>0</v>
      </c>
      <c r="CF28" s="1011">
        <v>0</v>
      </c>
      <c r="CG28" s="1011" t="s">
        <v>152</v>
      </c>
      <c r="CH28" s="1011">
        <v>0</v>
      </c>
      <c r="CI28" s="866"/>
      <c r="CJ28" s="866"/>
      <c r="CK28" s="866"/>
      <c r="CL28" s="866"/>
      <c r="CM28" s="866"/>
      <c r="CN28" s="866"/>
      <c r="CO28" s="866"/>
      <c r="CP28" s="866"/>
      <c r="CQ28" s="866"/>
      <c r="CR28" s="866"/>
      <c r="CS28" s="866"/>
      <c r="CT28" s="866"/>
      <c r="CU28" s="866"/>
      <c r="CV28" s="866"/>
      <c r="CW28" s="866"/>
      <c r="CX28" s="866"/>
      <c r="CY28" s="866"/>
      <c r="CZ28" s="866"/>
      <c r="DA28" s="866"/>
      <c r="DB28" s="866"/>
      <c r="DC28" s="878"/>
      <c r="DD28" s="878"/>
    </row>
    <row r="29" spans="1:108" x14ac:dyDescent="0.25">
      <c r="A29" s="888" t="s">
        <v>63</v>
      </c>
      <c r="B29" s="975">
        <v>0</v>
      </c>
      <c r="C29" s="937"/>
      <c r="D29" s="938"/>
      <c r="E29" s="938"/>
      <c r="F29" s="938"/>
      <c r="G29" s="939"/>
      <c r="H29" s="939"/>
      <c r="I29" s="937"/>
      <c r="J29" s="934"/>
      <c r="K29" s="937"/>
      <c r="L29" s="934"/>
      <c r="M29" s="963">
        <v>0</v>
      </c>
      <c r="N29" s="937"/>
      <c r="O29" s="938"/>
      <c r="P29" s="934"/>
      <c r="Q29" s="977">
        <v>0</v>
      </c>
      <c r="R29" s="937"/>
      <c r="S29" s="938"/>
      <c r="T29" s="934"/>
      <c r="U29" s="937"/>
      <c r="V29" s="971"/>
      <c r="W29" s="937"/>
      <c r="X29" s="934"/>
      <c r="Y29" s="971"/>
      <c r="Z29" s="985"/>
      <c r="AA29" s="934"/>
      <c r="AB29" s="985"/>
      <c r="AC29" s="934"/>
      <c r="AD29" s="986"/>
      <c r="AE29" s="931"/>
      <c r="AF29" s="931"/>
      <c r="AG29" s="986"/>
      <c r="AH29" s="931"/>
      <c r="AI29" s="931"/>
      <c r="AJ29" s="993"/>
      <c r="AK29" s="980"/>
      <c r="AL29" s="976"/>
      <c r="AM29" s="994"/>
      <c r="AN29" s="950"/>
      <c r="AO29" s="993"/>
      <c r="AP29" s="997"/>
      <c r="AQ29" s="998"/>
      <c r="AR29" s="1003" t="s">
        <v>151</v>
      </c>
      <c r="AS29" s="864"/>
      <c r="AT29" s="864"/>
      <c r="AU29" s="864"/>
      <c r="AV29" s="864"/>
      <c r="AW29" s="866"/>
      <c r="AX29" s="866"/>
      <c r="AY29" s="866"/>
      <c r="AZ29" s="866"/>
      <c r="BA29" s="866"/>
      <c r="BB29" s="866"/>
      <c r="BC29" s="866"/>
      <c r="BD29" s="866"/>
      <c r="BE29" s="866"/>
      <c r="BF29" s="866"/>
      <c r="BG29" s="866"/>
      <c r="BH29" s="866"/>
      <c r="BI29" s="866"/>
      <c r="BJ29" s="864"/>
      <c r="BK29" s="864"/>
      <c r="BL29" s="864"/>
      <c r="BM29" s="864"/>
      <c r="BN29" s="864"/>
      <c r="BO29" s="864"/>
      <c r="BP29" s="864"/>
      <c r="BQ29" s="864"/>
      <c r="BR29" s="864"/>
      <c r="BS29" s="864"/>
      <c r="BT29" s="1008" t="s">
        <v>152</v>
      </c>
      <c r="BU29" s="1008" t="s">
        <v>152</v>
      </c>
      <c r="BV29" s="1008" t="s">
        <v>152</v>
      </c>
      <c r="BW29" s="1008" t="s">
        <v>152</v>
      </c>
      <c r="BX29" s="1008" t="s">
        <v>152</v>
      </c>
      <c r="BY29" s="1008" t="s">
        <v>152</v>
      </c>
      <c r="BZ29" s="886" t="s">
        <v>152</v>
      </c>
      <c r="CA29" s="882"/>
      <c r="CB29" s="1011">
        <v>0</v>
      </c>
      <c r="CC29" s="1011">
        <v>0</v>
      </c>
      <c r="CD29" s="1011">
        <v>0</v>
      </c>
      <c r="CE29" s="1011">
        <v>0</v>
      </c>
      <c r="CF29" s="1011">
        <v>0</v>
      </c>
      <c r="CG29" s="1011" t="s">
        <v>152</v>
      </c>
      <c r="CH29" s="1011">
        <v>0</v>
      </c>
      <c r="CI29" s="866"/>
      <c r="CJ29" s="866"/>
      <c r="CK29" s="866"/>
      <c r="CL29" s="866"/>
      <c r="CM29" s="866"/>
      <c r="CN29" s="866"/>
      <c r="CO29" s="866"/>
      <c r="CP29" s="866"/>
      <c r="CQ29" s="866"/>
      <c r="CR29" s="866"/>
      <c r="CS29" s="866"/>
      <c r="CT29" s="866"/>
      <c r="CU29" s="866"/>
      <c r="CV29" s="866"/>
      <c r="CW29" s="866"/>
      <c r="CX29" s="866"/>
      <c r="CY29" s="866"/>
      <c r="CZ29" s="866"/>
      <c r="DA29" s="866"/>
      <c r="DB29" s="866"/>
      <c r="DC29" s="878"/>
      <c r="DD29" s="878"/>
    </row>
    <row r="30" spans="1:108" x14ac:dyDescent="0.25">
      <c r="A30" s="888" t="s">
        <v>64</v>
      </c>
      <c r="B30" s="975">
        <v>0</v>
      </c>
      <c r="C30" s="937"/>
      <c r="D30" s="938"/>
      <c r="E30" s="938"/>
      <c r="F30" s="938"/>
      <c r="G30" s="939"/>
      <c r="H30" s="939"/>
      <c r="I30" s="937"/>
      <c r="J30" s="934"/>
      <c r="K30" s="937"/>
      <c r="L30" s="934"/>
      <c r="M30" s="963">
        <v>0</v>
      </c>
      <c r="N30" s="937"/>
      <c r="O30" s="938"/>
      <c r="P30" s="934"/>
      <c r="Q30" s="977">
        <v>0</v>
      </c>
      <c r="R30" s="937"/>
      <c r="S30" s="938"/>
      <c r="T30" s="934"/>
      <c r="U30" s="937"/>
      <c r="V30" s="971"/>
      <c r="W30" s="937"/>
      <c r="X30" s="934"/>
      <c r="Y30" s="971"/>
      <c r="Z30" s="985"/>
      <c r="AA30" s="934"/>
      <c r="AB30" s="985"/>
      <c r="AC30" s="934"/>
      <c r="AD30" s="986"/>
      <c r="AE30" s="931"/>
      <c r="AF30" s="931"/>
      <c r="AG30" s="986"/>
      <c r="AH30" s="931"/>
      <c r="AI30" s="931"/>
      <c r="AJ30" s="993"/>
      <c r="AK30" s="980"/>
      <c r="AL30" s="976"/>
      <c r="AM30" s="994"/>
      <c r="AN30" s="950"/>
      <c r="AO30" s="993"/>
      <c r="AP30" s="997"/>
      <c r="AQ30" s="998"/>
      <c r="AR30" s="1003" t="s">
        <v>151</v>
      </c>
      <c r="AS30" s="864"/>
      <c r="AT30" s="864"/>
      <c r="AU30" s="864"/>
      <c r="AV30" s="864"/>
      <c r="AW30" s="866"/>
      <c r="AX30" s="866"/>
      <c r="AY30" s="866"/>
      <c r="AZ30" s="866"/>
      <c r="BA30" s="866"/>
      <c r="BB30" s="866"/>
      <c r="BC30" s="866"/>
      <c r="BD30" s="866"/>
      <c r="BE30" s="866"/>
      <c r="BF30" s="866"/>
      <c r="BG30" s="866"/>
      <c r="BH30" s="866"/>
      <c r="BI30" s="866"/>
      <c r="BJ30" s="864"/>
      <c r="BK30" s="864"/>
      <c r="BL30" s="864"/>
      <c r="BM30" s="864"/>
      <c r="BN30" s="864"/>
      <c r="BO30" s="864"/>
      <c r="BP30" s="864"/>
      <c r="BQ30" s="864"/>
      <c r="BR30" s="864"/>
      <c r="BS30" s="864"/>
      <c r="BT30" s="1008" t="s">
        <v>152</v>
      </c>
      <c r="BU30" s="1008" t="s">
        <v>152</v>
      </c>
      <c r="BV30" s="1008" t="s">
        <v>152</v>
      </c>
      <c r="BW30" s="1008" t="s">
        <v>152</v>
      </c>
      <c r="BX30" s="1008" t="s">
        <v>152</v>
      </c>
      <c r="BY30" s="1008" t="s">
        <v>152</v>
      </c>
      <c r="BZ30" s="886" t="s">
        <v>152</v>
      </c>
      <c r="CA30" s="882"/>
      <c r="CB30" s="1011">
        <v>0</v>
      </c>
      <c r="CC30" s="1011">
        <v>0</v>
      </c>
      <c r="CD30" s="1011">
        <v>0</v>
      </c>
      <c r="CE30" s="1011">
        <v>0</v>
      </c>
      <c r="CF30" s="1011">
        <v>0</v>
      </c>
      <c r="CG30" s="1011" t="s">
        <v>152</v>
      </c>
      <c r="CH30" s="1011">
        <v>0</v>
      </c>
      <c r="CI30" s="866"/>
      <c r="CJ30" s="866"/>
      <c r="CK30" s="866"/>
      <c r="CL30" s="866"/>
      <c r="CM30" s="866"/>
      <c r="CN30" s="866"/>
      <c r="CO30" s="866"/>
      <c r="CP30" s="866"/>
      <c r="CQ30" s="866"/>
      <c r="CR30" s="866"/>
      <c r="CS30" s="866"/>
      <c r="CT30" s="866"/>
      <c r="CU30" s="866"/>
      <c r="CV30" s="866"/>
      <c r="CW30" s="866"/>
      <c r="CX30" s="866"/>
      <c r="CY30" s="866"/>
      <c r="CZ30" s="866"/>
      <c r="DA30" s="866"/>
      <c r="DB30" s="866"/>
      <c r="DC30" s="878"/>
      <c r="DD30" s="878"/>
    </row>
    <row r="31" spans="1:108" x14ac:dyDescent="0.25">
      <c r="A31" s="888" t="s">
        <v>65</v>
      </c>
      <c r="B31" s="975">
        <v>0</v>
      </c>
      <c r="C31" s="937"/>
      <c r="D31" s="938"/>
      <c r="E31" s="938"/>
      <c r="F31" s="938"/>
      <c r="G31" s="939"/>
      <c r="H31" s="939"/>
      <c r="I31" s="937"/>
      <c r="J31" s="934"/>
      <c r="K31" s="937"/>
      <c r="L31" s="934"/>
      <c r="M31" s="963">
        <v>0</v>
      </c>
      <c r="N31" s="937"/>
      <c r="O31" s="938"/>
      <c r="P31" s="934"/>
      <c r="Q31" s="977">
        <v>0</v>
      </c>
      <c r="R31" s="937"/>
      <c r="S31" s="938"/>
      <c r="T31" s="934"/>
      <c r="U31" s="937"/>
      <c r="V31" s="971"/>
      <c r="W31" s="937"/>
      <c r="X31" s="934"/>
      <c r="Y31" s="971"/>
      <c r="Z31" s="985"/>
      <c r="AA31" s="934"/>
      <c r="AB31" s="985"/>
      <c r="AC31" s="934"/>
      <c r="AD31" s="986"/>
      <c r="AE31" s="931"/>
      <c r="AF31" s="931"/>
      <c r="AG31" s="986"/>
      <c r="AH31" s="931"/>
      <c r="AI31" s="931"/>
      <c r="AJ31" s="993"/>
      <c r="AK31" s="980"/>
      <c r="AL31" s="976"/>
      <c r="AM31" s="994"/>
      <c r="AN31" s="950"/>
      <c r="AO31" s="993"/>
      <c r="AP31" s="997"/>
      <c r="AQ31" s="998"/>
      <c r="AR31" s="1003" t="s">
        <v>151</v>
      </c>
      <c r="AS31" s="864"/>
      <c r="AT31" s="864"/>
      <c r="AU31" s="864"/>
      <c r="AV31" s="864"/>
      <c r="AW31" s="866"/>
      <c r="AX31" s="866"/>
      <c r="AY31" s="866"/>
      <c r="AZ31" s="866"/>
      <c r="BA31" s="866"/>
      <c r="BB31" s="866"/>
      <c r="BC31" s="866"/>
      <c r="BD31" s="866"/>
      <c r="BE31" s="866"/>
      <c r="BF31" s="866"/>
      <c r="BG31" s="866"/>
      <c r="BH31" s="866"/>
      <c r="BI31" s="866"/>
      <c r="BJ31" s="864"/>
      <c r="BK31" s="864"/>
      <c r="BL31" s="864"/>
      <c r="BM31" s="864"/>
      <c r="BN31" s="864"/>
      <c r="BO31" s="864"/>
      <c r="BP31" s="864"/>
      <c r="BQ31" s="864"/>
      <c r="BR31" s="864"/>
      <c r="BS31" s="864"/>
      <c r="BT31" s="1008" t="s">
        <v>152</v>
      </c>
      <c r="BU31" s="1008" t="s">
        <v>152</v>
      </c>
      <c r="BV31" s="1008" t="s">
        <v>152</v>
      </c>
      <c r="BW31" s="1008" t="s">
        <v>152</v>
      </c>
      <c r="BX31" s="1008" t="s">
        <v>152</v>
      </c>
      <c r="BY31" s="1008" t="s">
        <v>152</v>
      </c>
      <c r="BZ31" s="886" t="s">
        <v>152</v>
      </c>
      <c r="CA31" s="882"/>
      <c r="CB31" s="1011">
        <v>0</v>
      </c>
      <c r="CC31" s="1011">
        <v>0</v>
      </c>
      <c r="CD31" s="1011">
        <v>0</v>
      </c>
      <c r="CE31" s="1011">
        <v>0</v>
      </c>
      <c r="CF31" s="1011">
        <v>0</v>
      </c>
      <c r="CG31" s="1011" t="s">
        <v>152</v>
      </c>
      <c r="CH31" s="1011">
        <v>0</v>
      </c>
      <c r="CI31" s="866"/>
      <c r="CJ31" s="866"/>
      <c r="CK31" s="866"/>
      <c r="CL31" s="866"/>
      <c r="CM31" s="866"/>
      <c r="CN31" s="866"/>
      <c r="CO31" s="866"/>
      <c r="CP31" s="866"/>
      <c r="CQ31" s="866"/>
      <c r="CR31" s="866"/>
      <c r="CS31" s="866"/>
      <c r="CT31" s="866"/>
      <c r="CU31" s="866"/>
      <c r="CV31" s="866"/>
      <c r="CW31" s="866"/>
      <c r="CX31" s="866"/>
      <c r="CY31" s="866"/>
      <c r="CZ31" s="866"/>
      <c r="DA31" s="866"/>
      <c r="DB31" s="866"/>
      <c r="DC31" s="878"/>
      <c r="DD31" s="878"/>
    </row>
    <row r="32" spans="1:108" x14ac:dyDescent="0.25">
      <c r="A32" s="888" t="s">
        <v>66</v>
      </c>
      <c r="B32" s="975">
        <v>0</v>
      </c>
      <c r="C32" s="937"/>
      <c r="D32" s="938"/>
      <c r="E32" s="938"/>
      <c r="F32" s="938"/>
      <c r="G32" s="939"/>
      <c r="H32" s="939"/>
      <c r="I32" s="937"/>
      <c r="J32" s="934"/>
      <c r="K32" s="937"/>
      <c r="L32" s="934"/>
      <c r="M32" s="963">
        <v>0</v>
      </c>
      <c r="N32" s="937"/>
      <c r="O32" s="938"/>
      <c r="P32" s="934"/>
      <c r="Q32" s="977">
        <v>0</v>
      </c>
      <c r="R32" s="937"/>
      <c r="S32" s="938"/>
      <c r="T32" s="934"/>
      <c r="U32" s="937"/>
      <c r="V32" s="971"/>
      <c r="W32" s="937"/>
      <c r="X32" s="934"/>
      <c r="Y32" s="971"/>
      <c r="Z32" s="985"/>
      <c r="AA32" s="934"/>
      <c r="AB32" s="985"/>
      <c r="AC32" s="934"/>
      <c r="AD32" s="986"/>
      <c r="AE32" s="931"/>
      <c r="AF32" s="931"/>
      <c r="AG32" s="986"/>
      <c r="AH32" s="931"/>
      <c r="AI32" s="931"/>
      <c r="AJ32" s="993"/>
      <c r="AK32" s="980"/>
      <c r="AL32" s="976"/>
      <c r="AM32" s="994"/>
      <c r="AN32" s="950"/>
      <c r="AO32" s="993"/>
      <c r="AP32" s="997"/>
      <c r="AQ32" s="998"/>
      <c r="AR32" s="1003" t="s">
        <v>151</v>
      </c>
      <c r="AS32" s="864"/>
      <c r="AT32" s="864"/>
      <c r="AU32" s="864"/>
      <c r="AV32" s="864"/>
      <c r="AW32" s="866"/>
      <c r="AX32" s="866"/>
      <c r="AY32" s="866"/>
      <c r="AZ32" s="866"/>
      <c r="BA32" s="866"/>
      <c r="BB32" s="866"/>
      <c r="BC32" s="866"/>
      <c r="BD32" s="866"/>
      <c r="BE32" s="866"/>
      <c r="BF32" s="866"/>
      <c r="BG32" s="866"/>
      <c r="BH32" s="866"/>
      <c r="BI32" s="866"/>
      <c r="BJ32" s="864"/>
      <c r="BK32" s="864"/>
      <c r="BL32" s="864"/>
      <c r="BM32" s="864"/>
      <c r="BN32" s="864"/>
      <c r="BO32" s="864"/>
      <c r="BP32" s="864"/>
      <c r="BQ32" s="864"/>
      <c r="BR32" s="864"/>
      <c r="BS32" s="864"/>
      <c r="BT32" s="1008" t="s">
        <v>152</v>
      </c>
      <c r="BU32" s="1008" t="s">
        <v>152</v>
      </c>
      <c r="BV32" s="1008" t="s">
        <v>152</v>
      </c>
      <c r="BW32" s="1008" t="s">
        <v>152</v>
      </c>
      <c r="BX32" s="1008" t="s">
        <v>152</v>
      </c>
      <c r="BY32" s="1008" t="s">
        <v>152</v>
      </c>
      <c r="BZ32" s="886" t="s">
        <v>152</v>
      </c>
      <c r="CA32" s="882"/>
      <c r="CB32" s="1011">
        <v>0</v>
      </c>
      <c r="CC32" s="1011">
        <v>0</v>
      </c>
      <c r="CD32" s="1011">
        <v>0</v>
      </c>
      <c r="CE32" s="1011">
        <v>0</v>
      </c>
      <c r="CF32" s="1011">
        <v>0</v>
      </c>
      <c r="CG32" s="1011" t="s">
        <v>152</v>
      </c>
      <c r="CH32" s="1011">
        <v>0</v>
      </c>
      <c r="CI32" s="866"/>
      <c r="CJ32" s="866"/>
      <c r="CK32" s="866"/>
      <c r="CL32" s="866"/>
      <c r="CM32" s="866"/>
      <c r="CN32" s="866"/>
      <c r="CO32" s="866"/>
      <c r="CP32" s="866"/>
      <c r="CQ32" s="866"/>
      <c r="CR32" s="866"/>
      <c r="CS32" s="866"/>
      <c r="CT32" s="866"/>
      <c r="CU32" s="866"/>
      <c r="CV32" s="866"/>
      <c r="CW32" s="866"/>
      <c r="CX32" s="866"/>
      <c r="CY32" s="866"/>
      <c r="CZ32" s="866"/>
      <c r="DA32" s="866"/>
      <c r="DB32" s="866"/>
      <c r="DC32" s="878"/>
      <c r="DD32" s="878"/>
    </row>
    <row r="33" spans="1:108" x14ac:dyDescent="0.25">
      <c r="A33" s="888" t="s">
        <v>67</v>
      </c>
      <c r="B33" s="975">
        <v>0</v>
      </c>
      <c r="C33" s="937"/>
      <c r="D33" s="938"/>
      <c r="E33" s="938"/>
      <c r="F33" s="938"/>
      <c r="G33" s="939"/>
      <c r="H33" s="939"/>
      <c r="I33" s="937"/>
      <c r="J33" s="935"/>
      <c r="K33" s="937"/>
      <c r="L33" s="934"/>
      <c r="M33" s="963">
        <v>0</v>
      </c>
      <c r="N33" s="937"/>
      <c r="O33" s="938"/>
      <c r="P33" s="934"/>
      <c r="Q33" s="977">
        <v>0</v>
      </c>
      <c r="R33" s="937"/>
      <c r="S33" s="938"/>
      <c r="T33" s="934"/>
      <c r="U33" s="937"/>
      <c r="V33" s="971"/>
      <c r="W33" s="937"/>
      <c r="X33" s="934"/>
      <c r="Y33" s="971"/>
      <c r="Z33" s="985"/>
      <c r="AA33" s="934"/>
      <c r="AB33" s="985"/>
      <c r="AC33" s="934"/>
      <c r="AD33" s="986"/>
      <c r="AE33" s="931"/>
      <c r="AF33" s="931"/>
      <c r="AG33" s="986"/>
      <c r="AH33" s="931"/>
      <c r="AI33" s="931"/>
      <c r="AJ33" s="993"/>
      <c r="AK33" s="980"/>
      <c r="AL33" s="976"/>
      <c r="AM33" s="994"/>
      <c r="AN33" s="950"/>
      <c r="AO33" s="993"/>
      <c r="AP33" s="997"/>
      <c r="AQ33" s="998"/>
      <c r="AR33" s="1003" t="s">
        <v>151</v>
      </c>
      <c r="AS33" s="864"/>
      <c r="AT33" s="864"/>
      <c r="AU33" s="864"/>
      <c r="AV33" s="864"/>
      <c r="AW33" s="866"/>
      <c r="AX33" s="866"/>
      <c r="AY33" s="866"/>
      <c r="AZ33" s="866"/>
      <c r="BA33" s="866"/>
      <c r="BB33" s="866"/>
      <c r="BC33" s="866"/>
      <c r="BD33" s="866"/>
      <c r="BE33" s="866"/>
      <c r="BF33" s="866"/>
      <c r="BG33" s="866"/>
      <c r="BH33" s="866"/>
      <c r="BI33" s="866"/>
      <c r="BJ33" s="864"/>
      <c r="BK33" s="864"/>
      <c r="BL33" s="864"/>
      <c r="BM33" s="864"/>
      <c r="BN33" s="864"/>
      <c r="BO33" s="864"/>
      <c r="BP33" s="864"/>
      <c r="BQ33" s="864"/>
      <c r="BR33" s="864"/>
      <c r="BS33" s="864"/>
      <c r="BT33" s="1008" t="s">
        <v>152</v>
      </c>
      <c r="BU33" s="1008" t="s">
        <v>152</v>
      </c>
      <c r="BV33" s="1008" t="s">
        <v>152</v>
      </c>
      <c r="BW33" s="1008" t="s">
        <v>152</v>
      </c>
      <c r="BX33" s="1008" t="s">
        <v>152</v>
      </c>
      <c r="BY33" s="1008" t="s">
        <v>152</v>
      </c>
      <c r="BZ33" s="886" t="s">
        <v>152</v>
      </c>
      <c r="CA33" s="882"/>
      <c r="CB33" s="1011">
        <v>0</v>
      </c>
      <c r="CC33" s="1011">
        <v>0</v>
      </c>
      <c r="CD33" s="1011">
        <v>0</v>
      </c>
      <c r="CE33" s="1011">
        <v>0</v>
      </c>
      <c r="CF33" s="1011">
        <v>0</v>
      </c>
      <c r="CG33" s="1011" t="s">
        <v>152</v>
      </c>
      <c r="CH33" s="1011">
        <v>0</v>
      </c>
      <c r="CI33" s="866"/>
      <c r="CJ33" s="866"/>
      <c r="CK33" s="866"/>
      <c r="CL33" s="866"/>
      <c r="CM33" s="866"/>
      <c r="CN33" s="866"/>
      <c r="CO33" s="866"/>
      <c r="CP33" s="866"/>
      <c r="CQ33" s="866"/>
      <c r="CR33" s="866"/>
      <c r="CS33" s="866"/>
      <c r="CT33" s="866"/>
      <c r="CU33" s="866"/>
      <c r="CV33" s="866"/>
      <c r="CW33" s="866"/>
      <c r="CX33" s="866"/>
      <c r="CY33" s="866"/>
      <c r="CZ33" s="866"/>
      <c r="DA33" s="866"/>
      <c r="DB33" s="866"/>
      <c r="DC33" s="878"/>
      <c r="DD33" s="878"/>
    </row>
    <row r="34" spans="1:108" x14ac:dyDescent="0.25">
      <c r="A34" s="888" t="s">
        <v>68</v>
      </c>
      <c r="B34" s="975">
        <v>0</v>
      </c>
      <c r="C34" s="937"/>
      <c r="D34" s="938"/>
      <c r="E34" s="938"/>
      <c r="F34" s="938"/>
      <c r="G34" s="979"/>
      <c r="H34" s="979"/>
      <c r="I34" s="985"/>
      <c r="J34" s="934"/>
      <c r="K34" s="937"/>
      <c r="L34" s="934"/>
      <c r="M34" s="963">
        <v>0</v>
      </c>
      <c r="N34" s="937"/>
      <c r="O34" s="938"/>
      <c r="P34" s="934"/>
      <c r="Q34" s="977">
        <v>0</v>
      </c>
      <c r="R34" s="937"/>
      <c r="S34" s="938"/>
      <c r="T34" s="934"/>
      <c r="U34" s="937"/>
      <c r="V34" s="971"/>
      <c r="W34" s="937"/>
      <c r="X34" s="950"/>
      <c r="Y34" s="971"/>
      <c r="Z34" s="985"/>
      <c r="AA34" s="934"/>
      <c r="AB34" s="985"/>
      <c r="AC34" s="934"/>
      <c r="AD34" s="986"/>
      <c r="AE34" s="931"/>
      <c r="AF34" s="931"/>
      <c r="AG34" s="986"/>
      <c r="AH34" s="931"/>
      <c r="AI34" s="931"/>
      <c r="AJ34" s="993"/>
      <c r="AK34" s="980"/>
      <c r="AL34" s="976"/>
      <c r="AM34" s="994"/>
      <c r="AN34" s="950"/>
      <c r="AO34" s="993"/>
      <c r="AP34" s="997"/>
      <c r="AQ34" s="998"/>
      <c r="AR34" s="1003" t="s">
        <v>151</v>
      </c>
      <c r="AS34" s="864"/>
      <c r="AT34" s="864"/>
      <c r="AU34" s="864"/>
      <c r="AV34" s="864"/>
      <c r="AW34" s="866"/>
      <c r="AX34" s="866"/>
      <c r="AY34" s="866"/>
      <c r="AZ34" s="866"/>
      <c r="BA34" s="866"/>
      <c r="BB34" s="866"/>
      <c r="BC34" s="866"/>
      <c r="BD34" s="866"/>
      <c r="BE34" s="866"/>
      <c r="BF34" s="866"/>
      <c r="BG34" s="866"/>
      <c r="BH34" s="866"/>
      <c r="BI34" s="866"/>
      <c r="BJ34" s="864"/>
      <c r="BK34" s="864"/>
      <c r="BL34" s="864"/>
      <c r="BM34" s="864"/>
      <c r="BN34" s="864"/>
      <c r="BO34" s="864"/>
      <c r="BP34" s="864"/>
      <c r="BQ34" s="864"/>
      <c r="BR34" s="864"/>
      <c r="BS34" s="864"/>
      <c r="BT34" s="1008" t="s">
        <v>152</v>
      </c>
      <c r="BU34" s="1008" t="s">
        <v>152</v>
      </c>
      <c r="BV34" s="1008" t="s">
        <v>152</v>
      </c>
      <c r="BW34" s="1008" t="s">
        <v>152</v>
      </c>
      <c r="BX34" s="1008" t="s">
        <v>152</v>
      </c>
      <c r="BY34" s="1008" t="s">
        <v>152</v>
      </c>
      <c r="BZ34" s="886" t="s">
        <v>152</v>
      </c>
      <c r="CA34" s="882"/>
      <c r="CB34" s="1011">
        <v>0</v>
      </c>
      <c r="CC34" s="1011">
        <v>0</v>
      </c>
      <c r="CD34" s="1011">
        <v>0</v>
      </c>
      <c r="CE34" s="1011">
        <v>0</v>
      </c>
      <c r="CF34" s="1011">
        <v>0</v>
      </c>
      <c r="CG34" s="1011" t="s">
        <v>152</v>
      </c>
      <c r="CH34" s="1011">
        <v>0</v>
      </c>
      <c r="CI34" s="866"/>
      <c r="CJ34" s="866"/>
      <c r="CK34" s="866"/>
      <c r="CL34" s="866"/>
      <c r="CM34" s="866"/>
      <c r="CN34" s="866"/>
      <c r="CO34" s="866"/>
      <c r="CP34" s="866"/>
      <c r="CQ34" s="866"/>
      <c r="CR34" s="866"/>
      <c r="CS34" s="866"/>
      <c r="CT34" s="866"/>
      <c r="CU34" s="866"/>
      <c r="CV34" s="866"/>
      <c r="CW34" s="866"/>
      <c r="CX34" s="866"/>
      <c r="CY34" s="866"/>
      <c r="CZ34" s="866"/>
      <c r="DA34" s="866"/>
      <c r="DB34" s="866"/>
      <c r="DC34" s="878"/>
      <c r="DD34" s="878"/>
    </row>
    <row r="35" spans="1:108" x14ac:dyDescent="0.25">
      <c r="A35" s="888" t="s">
        <v>69</v>
      </c>
      <c r="B35" s="975">
        <v>0</v>
      </c>
      <c r="C35" s="946"/>
      <c r="D35" s="946"/>
      <c r="E35" s="938"/>
      <c r="F35" s="938"/>
      <c r="G35" s="939"/>
      <c r="H35" s="939"/>
      <c r="I35" s="945"/>
      <c r="J35" s="934"/>
      <c r="K35" s="937"/>
      <c r="L35" s="934"/>
      <c r="M35" s="988"/>
      <c r="N35" s="945"/>
      <c r="O35" s="946"/>
      <c r="P35" s="947"/>
      <c r="Q35" s="977">
        <v>0</v>
      </c>
      <c r="R35" s="937"/>
      <c r="S35" s="938"/>
      <c r="T35" s="934"/>
      <c r="U35" s="937"/>
      <c r="V35" s="971"/>
      <c r="W35" s="945"/>
      <c r="X35" s="950"/>
      <c r="Y35" s="950"/>
      <c r="Z35" s="988"/>
      <c r="AA35" s="934"/>
      <c r="AB35" s="988"/>
      <c r="AC35" s="934"/>
      <c r="AD35" s="986"/>
      <c r="AE35" s="931"/>
      <c r="AF35" s="931"/>
      <c r="AG35" s="986"/>
      <c r="AH35" s="931"/>
      <c r="AI35" s="931"/>
      <c r="AJ35" s="993"/>
      <c r="AK35" s="980"/>
      <c r="AL35" s="976"/>
      <c r="AM35" s="994"/>
      <c r="AN35" s="950"/>
      <c r="AO35" s="986"/>
      <c r="AP35" s="979"/>
      <c r="AQ35" s="998"/>
      <c r="AR35" s="1003" t="s">
        <v>151</v>
      </c>
      <c r="AS35" s="864"/>
      <c r="AT35" s="864"/>
      <c r="AU35" s="864"/>
      <c r="AV35" s="864"/>
      <c r="AW35" s="866"/>
      <c r="AX35" s="866"/>
      <c r="AY35" s="866"/>
      <c r="AZ35" s="866"/>
      <c r="BA35" s="866"/>
      <c r="BB35" s="866"/>
      <c r="BC35" s="866"/>
      <c r="BD35" s="866"/>
      <c r="BE35" s="866"/>
      <c r="BF35" s="866"/>
      <c r="BG35" s="866"/>
      <c r="BH35" s="866"/>
      <c r="BI35" s="866"/>
      <c r="BJ35" s="864"/>
      <c r="BK35" s="864"/>
      <c r="BL35" s="864"/>
      <c r="BM35" s="864"/>
      <c r="BN35" s="864"/>
      <c r="BO35" s="864"/>
      <c r="BP35" s="864"/>
      <c r="BQ35" s="864"/>
      <c r="BR35" s="864"/>
      <c r="BS35" s="864"/>
      <c r="BT35" s="1008" t="s">
        <v>152</v>
      </c>
      <c r="BU35" s="1008" t="s">
        <v>152</v>
      </c>
      <c r="BV35" s="1008" t="s">
        <v>152</v>
      </c>
      <c r="BW35" s="1008" t="s">
        <v>152</v>
      </c>
      <c r="BX35" s="1008" t="s">
        <v>152</v>
      </c>
      <c r="BY35" s="1008" t="s">
        <v>152</v>
      </c>
      <c r="BZ35" s="886" t="s">
        <v>152</v>
      </c>
      <c r="CA35" s="882"/>
      <c r="CB35" s="1011">
        <v>0</v>
      </c>
      <c r="CC35" s="1011">
        <v>0</v>
      </c>
      <c r="CD35" s="1011">
        <v>0</v>
      </c>
      <c r="CE35" s="1011">
        <v>0</v>
      </c>
      <c r="CF35" s="1011">
        <v>0</v>
      </c>
      <c r="CG35" s="1011" t="s">
        <v>152</v>
      </c>
      <c r="CH35" s="1011">
        <v>0</v>
      </c>
      <c r="CI35" s="866"/>
      <c r="CJ35" s="866"/>
      <c r="CK35" s="866"/>
      <c r="CL35" s="866"/>
      <c r="CM35" s="866"/>
      <c r="CN35" s="866"/>
      <c r="CO35" s="866"/>
      <c r="CP35" s="866"/>
      <c r="CQ35" s="866"/>
      <c r="CR35" s="866"/>
      <c r="CS35" s="866"/>
      <c r="CT35" s="866"/>
      <c r="CU35" s="866"/>
      <c r="CV35" s="866"/>
      <c r="CW35" s="866"/>
      <c r="CX35" s="866"/>
      <c r="CY35" s="866"/>
      <c r="CZ35" s="866"/>
      <c r="DA35" s="866"/>
      <c r="DB35" s="866"/>
      <c r="DC35" s="878"/>
      <c r="DD35" s="878"/>
    </row>
    <row r="36" spans="1:108" x14ac:dyDescent="0.25">
      <c r="A36" s="888" t="s">
        <v>70</v>
      </c>
      <c r="B36" s="975">
        <v>0</v>
      </c>
      <c r="C36" s="937"/>
      <c r="D36" s="938"/>
      <c r="E36" s="938"/>
      <c r="F36" s="938"/>
      <c r="G36" s="939"/>
      <c r="H36" s="939"/>
      <c r="I36" s="937"/>
      <c r="J36" s="934"/>
      <c r="K36" s="937"/>
      <c r="L36" s="934"/>
      <c r="M36" s="963">
        <v>0</v>
      </c>
      <c r="N36" s="937"/>
      <c r="O36" s="938"/>
      <c r="P36" s="934"/>
      <c r="Q36" s="977">
        <v>0</v>
      </c>
      <c r="R36" s="937"/>
      <c r="S36" s="938"/>
      <c r="T36" s="934"/>
      <c r="U36" s="937"/>
      <c r="V36" s="971"/>
      <c r="W36" s="937"/>
      <c r="X36" s="934"/>
      <c r="Y36" s="971"/>
      <c r="Z36" s="985"/>
      <c r="AA36" s="934"/>
      <c r="AB36" s="985"/>
      <c r="AC36" s="934"/>
      <c r="AD36" s="986"/>
      <c r="AE36" s="931"/>
      <c r="AF36" s="931"/>
      <c r="AG36" s="986"/>
      <c r="AH36" s="931"/>
      <c r="AI36" s="931"/>
      <c r="AJ36" s="993"/>
      <c r="AK36" s="980"/>
      <c r="AL36" s="976"/>
      <c r="AM36" s="994"/>
      <c r="AN36" s="950"/>
      <c r="AO36" s="993"/>
      <c r="AP36" s="997"/>
      <c r="AQ36" s="998"/>
      <c r="AR36" s="1003" t="s">
        <v>151</v>
      </c>
      <c r="AS36" s="864"/>
      <c r="AT36" s="864"/>
      <c r="AU36" s="864"/>
      <c r="AV36" s="864"/>
      <c r="AW36" s="866"/>
      <c r="AX36" s="866"/>
      <c r="AY36" s="866"/>
      <c r="AZ36" s="866"/>
      <c r="BA36" s="866"/>
      <c r="BB36" s="866"/>
      <c r="BC36" s="866"/>
      <c r="BD36" s="866"/>
      <c r="BE36" s="866"/>
      <c r="BF36" s="866"/>
      <c r="BG36" s="866"/>
      <c r="BH36" s="866"/>
      <c r="BI36" s="866"/>
      <c r="BJ36" s="864"/>
      <c r="BK36" s="864"/>
      <c r="BL36" s="864"/>
      <c r="BM36" s="864"/>
      <c r="BN36" s="864"/>
      <c r="BO36" s="864"/>
      <c r="BP36" s="864"/>
      <c r="BQ36" s="864"/>
      <c r="BR36" s="864"/>
      <c r="BS36" s="864"/>
      <c r="BT36" s="1008" t="s">
        <v>152</v>
      </c>
      <c r="BU36" s="1008" t="s">
        <v>152</v>
      </c>
      <c r="BV36" s="1008" t="s">
        <v>152</v>
      </c>
      <c r="BW36" s="1008" t="s">
        <v>152</v>
      </c>
      <c r="BX36" s="1008" t="s">
        <v>152</v>
      </c>
      <c r="BY36" s="1008" t="s">
        <v>152</v>
      </c>
      <c r="BZ36" s="886" t="s">
        <v>152</v>
      </c>
      <c r="CA36" s="882"/>
      <c r="CB36" s="1011">
        <v>0</v>
      </c>
      <c r="CC36" s="1011">
        <v>0</v>
      </c>
      <c r="CD36" s="1011">
        <v>0</v>
      </c>
      <c r="CE36" s="1011">
        <v>0</v>
      </c>
      <c r="CF36" s="1011">
        <v>0</v>
      </c>
      <c r="CG36" s="1011" t="s">
        <v>152</v>
      </c>
      <c r="CH36" s="1011">
        <v>0</v>
      </c>
      <c r="CI36" s="866"/>
      <c r="CJ36" s="866"/>
      <c r="CK36" s="866"/>
      <c r="CL36" s="866"/>
      <c r="CM36" s="866"/>
      <c r="CN36" s="866"/>
      <c r="CO36" s="866"/>
      <c r="CP36" s="866"/>
      <c r="CQ36" s="866"/>
      <c r="CR36" s="866"/>
      <c r="CS36" s="866"/>
      <c r="CT36" s="866"/>
      <c r="CU36" s="866"/>
      <c r="CV36" s="866"/>
      <c r="CW36" s="866"/>
      <c r="CX36" s="866"/>
      <c r="CY36" s="866"/>
      <c r="CZ36" s="866"/>
      <c r="DA36" s="866"/>
      <c r="DB36" s="866"/>
      <c r="DC36" s="878"/>
      <c r="DD36" s="878"/>
    </row>
    <row r="37" spans="1:108" ht="54" x14ac:dyDescent="0.25">
      <c r="A37" s="908" t="s">
        <v>71</v>
      </c>
      <c r="B37" s="975">
        <v>0</v>
      </c>
      <c r="C37" s="945"/>
      <c r="D37" s="946"/>
      <c r="E37" s="938"/>
      <c r="F37" s="938"/>
      <c r="G37" s="939"/>
      <c r="H37" s="939"/>
      <c r="I37" s="945"/>
      <c r="J37" s="934"/>
      <c r="K37" s="937"/>
      <c r="L37" s="934"/>
      <c r="M37" s="988"/>
      <c r="N37" s="945"/>
      <c r="O37" s="946"/>
      <c r="P37" s="947"/>
      <c r="Q37" s="977">
        <v>0</v>
      </c>
      <c r="R37" s="937"/>
      <c r="S37" s="938"/>
      <c r="T37" s="934"/>
      <c r="U37" s="937"/>
      <c r="V37" s="971"/>
      <c r="W37" s="945"/>
      <c r="X37" s="934"/>
      <c r="Y37" s="971"/>
      <c r="Z37" s="988"/>
      <c r="AA37" s="934"/>
      <c r="AB37" s="988"/>
      <c r="AC37" s="934"/>
      <c r="AD37" s="986"/>
      <c r="AE37" s="931"/>
      <c r="AF37" s="931"/>
      <c r="AG37" s="986"/>
      <c r="AH37" s="931"/>
      <c r="AI37" s="931"/>
      <c r="AJ37" s="993"/>
      <c r="AK37" s="980"/>
      <c r="AL37" s="976"/>
      <c r="AM37" s="994"/>
      <c r="AN37" s="950"/>
      <c r="AO37" s="993"/>
      <c r="AP37" s="988"/>
      <c r="AQ37" s="998"/>
      <c r="AR37" s="1003" t="s">
        <v>151</v>
      </c>
      <c r="AS37" s="864"/>
      <c r="AT37" s="864"/>
      <c r="AU37" s="864"/>
      <c r="AV37" s="864"/>
      <c r="AW37" s="866"/>
      <c r="AX37" s="866"/>
      <c r="AY37" s="866"/>
      <c r="AZ37" s="866"/>
      <c r="BA37" s="866"/>
      <c r="BB37" s="866"/>
      <c r="BC37" s="866"/>
      <c r="BD37" s="866"/>
      <c r="BE37" s="866"/>
      <c r="BF37" s="866"/>
      <c r="BG37" s="866"/>
      <c r="BH37" s="866"/>
      <c r="BI37" s="866"/>
      <c r="BJ37" s="864"/>
      <c r="BK37" s="864"/>
      <c r="BL37" s="864"/>
      <c r="BM37" s="864"/>
      <c r="BN37" s="864"/>
      <c r="BO37" s="864"/>
      <c r="BP37" s="864"/>
      <c r="BQ37" s="864"/>
      <c r="BR37" s="864"/>
      <c r="BS37" s="864"/>
      <c r="BT37" s="1008" t="s">
        <v>152</v>
      </c>
      <c r="BU37" s="1008" t="s">
        <v>152</v>
      </c>
      <c r="BV37" s="1008" t="s">
        <v>152</v>
      </c>
      <c r="BW37" s="1008" t="s">
        <v>152</v>
      </c>
      <c r="BX37" s="1008" t="s">
        <v>152</v>
      </c>
      <c r="BY37" s="1008" t="s">
        <v>152</v>
      </c>
      <c r="BZ37" s="886" t="s">
        <v>152</v>
      </c>
      <c r="CA37" s="882"/>
      <c r="CB37" s="1011">
        <v>0</v>
      </c>
      <c r="CC37" s="1011">
        <v>0</v>
      </c>
      <c r="CD37" s="1011">
        <v>0</v>
      </c>
      <c r="CE37" s="1011">
        <v>0</v>
      </c>
      <c r="CF37" s="1011">
        <v>0</v>
      </c>
      <c r="CG37" s="1011" t="s">
        <v>152</v>
      </c>
      <c r="CH37" s="1011">
        <v>0</v>
      </c>
      <c r="CI37" s="866"/>
      <c r="CJ37" s="866"/>
      <c r="CK37" s="866"/>
      <c r="CL37" s="866"/>
      <c r="CM37" s="866"/>
      <c r="CN37" s="866"/>
      <c r="CO37" s="866"/>
      <c r="CP37" s="866"/>
      <c r="CQ37" s="866"/>
      <c r="CR37" s="866"/>
      <c r="CS37" s="866"/>
      <c r="CT37" s="866"/>
      <c r="CU37" s="866"/>
      <c r="CV37" s="866"/>
      <c r="CW37" s="866"/>
      <c r="CX37" s="866"/>
      <c r="CY37" s="866"/>
      <c r="CZ37" s="866"/>
      <c r="DA37" s="866"/>
      <c r="DB37" s="866"/>
      <c r="DC37" s="878"/>
      <c r="DD37" s="878"/>
    </row>
    <row r="38" spans="1:108" ht="43.5" x14ac:dyDescent="0.25">
      <c r="A38" s="908" t="s">
        <v>72</v>
      </c>
      <c r="B38" s="975">
        <v>0</v>
      </c>
      <c r="C38" s="945"/>
      <c r="D38" s="946"/>
      <c r="E38" s="938"/>
      <c r="F38" s="938"/>
      <c r="G38" s="939"/>
      <c r="H38" s="939"/>
      <c r="I38" s="945"/>
      <c r="J38" s="934"/>
      <c r="K38" s="937"/>
      <c r="L38" s="934"/>
      <c r="M38" s="988"/>
      <c r="N38" s="945"/>
      <c r="O38" s="946"/>
      <c r="P38" s="947"/>
      <c r="Q38" s="977">
        <v>0</v>
      </c>
      <c r="R38" s="937"/>
      <c r="S38" s="938"/>
      <c r="T38" s="934"/>
      <c r="U38" s="937"/>
      <c r="V38" s="971"/>
      <c r="W38" s="945"/>
      <c r="X38" s="934"/>
      <c r="Y38" s="971"/>
      <c r="Z38" s="988"/>
      <c r="AA38" s="934"/>
      <c r="AB38" s="988"/>
      <c r="AC38" s="934"/>
      <c r="AD38" s="986"/>
      <c r="AE38" s="931"/>
      <c r="AF38" s="931"/>
      <c r="AG38" s="986"/>
      <c r="AH38" s="931"/>
      <c r="AI38" s="931"/>
      <c r="AJ38" s="993"/>
      <c r="AK38" s="980"/>
      <c r="AL38" s="976"/>
      <c r="AM38" s="994"/>
      <c r="AN38" s="950"/>
      <c r="AO38" s="993"/>
      <c r="AP38" s="988"/>
      <c r="AQ38" s="998"/>
      <c r="AR38" s="1003" t="s">
        <v>151</v>
      </c>
      <c r="AS38" s="864"/>
      <c r="AT38" s="864"/>
      <c r="AU38" s="864"/>
      <c r="AV38" s="864"/>
      <c r="AW38" s="866"/>
      <c r="AX38" s="866"/>
      <c r="AY38" s="866"/>
      <c r="AZ38" s="866"/>
      <c r="BA38" s="866"/>
      <c r="BB38" s="866"/>
      <c r="BC38" s="866"/>
      <c r="BD38" s="866"/>
      <c r="BE38" s="866"/>
      <c r="BF38" s="866"/>
      <c r="BG38" s="866"/>
      <c r="BH38" s="866"/>
      <c r="BI38" s="866"/>
      <c r="BJ38" s="864"/>
      <c r="BK38" s="864"/>
      <c r="BL38" s="864"/>
      <c r="BM38" s="864"/>
      <c r="BN38" s="864"/>
      <c r="BO38" s="864"/>
      <c r="BP38" s="864"/>
      <c r="BQ38" s="864"/>
      <c r="BR38" s="864"/>
      <c r="BS38" s="864"/>
      <c r="BT38" s="1008" t="s">
        <v>152</v>
      </c>
      <c r="BU38" s="1008" t="s">
        <v>152</v>
      </c>
      <c r="BV38" s="1008" t="s">
        <v>152</v>
      </c>
      <c r="BW38" s="1008" t="s">
        <v>152</v>
      </c>
      <c r="BX38" s="1008" t="s">
        <v>152</v>
      </c>
      <c r="BY38" s="1008" t="s">
        <v>152</v>
      </c>
      <c r="BZ38" s="886" t="s">
        <v>152</v>
      </c>
      <c r="CA38" s="882"/>
      <c r="CB38" s="1011">
        <v>0</v>
      </c>
      <c r="CC38" s="1011">
        <v>0</v>
      </c>
      <c r="CD38" s="1011">
        <v>0</v>
      </c>
      <c r="CE38" s="1011">
        <v>0</v>
      </c>
      <c r="CF38" s="1011">
        <v>0</v>
      </c>
      <c r="CG38" s="1011" t="s">
        <v>152</v>
      </c>
      <c r="CH38" s="1011">
        <v>0</v>
      </c>
      <c r="CI38" s="866"/>
      <c r="CJ38" s="866"/>
      <c r="CK38" s="866"/>
      <c r="CL38" s="866"/>
      <c r="CM38" s="866"/>
      <c r="CN38" s="866"/>
      <c r="CO38" s="866"/>
      <c r="CP38" s="866"/>
      <c r="CQ38" s="866"/>
      <c r="CR38" s="866"/>
      <c r="CS38" s="866"/>
      <c r="CT38" s="866"/>
      <c r="CU38" s="866"/>
      <c r="CV38" s="866"/>
      <c r="CW38" s="866"/>
      <c r="CX38" s="866"/>
      <c r="CY38" s="866"/>
      <c r="CZ38" s="866"/>
      <c r="DA38" s="866"/>
      <c r="DB38" s="866"/>
      <c r="DC38" s="878"/>
      <c r="DD38" s="878"/>
    </row>
    <row r="39" spans="1:108" x14ac:dyDescent="0.25">
      <c r="A39" s="888" t="s">
        <v>73</v>
      </c>
      <c r="B39" s="975">
        <v>0</v>
      </c>
      <c r="C39" s="937"/>
      <c r="D39" s="938"/>
      <c r="E39" s="938"/>
      <c r="F39" s="938"/>
      <c r="G39" s="939"/>
      <c r="H39" s="939"/>
      <c r="I39" s="937"/>
      <c r="J39" s="934"/>
      <c r="K39" s="937"/>
      <c r="L39" s="934"/>
      <c r="M39" s="963">
        <v>0</v>
      </c>
      <c r="N39" s="937"/>
      <c r="O39" s="938"/>
      <c r="P39" s="934"/>
      <c r="Q39" s="977">
        <v>0</v>
      </c>
      <c r="R39" s="937"/>
      <c r="S39" s="938"/>
      <c r="T39" s="934"/>
      <c r="U39" s="937"/>
      <c r="V39" s="971"/>
      <c r="W39" s="937"/>
      <c r="X39" s="934"/>
      <c r="Y39" s="971"/>
      <c r="Z39" s="985"/>
      <c r="AA39" s="934"/>
      <c r="AB39" s="985"/>
      <c r="AC39" s="934"/>
      <c r="AD39" s="986"/>
      <c r="AE39" s="931"/>
      <c r="AF39" s="931"/>
      <c r="AG39" s="986"/>
      <c r="AH39" s="931"/>
      <c r="AI39" s="931"/>
      <c r="AJ39" s="993"/>
      <c r="AK39" s="980"/>
      <c r="AL39" s="976"/>
      <c r="AM39" s="994"/>
      <c r="AN39" s="950"/>
      <c r="AO39" s="993"/>
      <c r="AP39" s="997"/>
      <c r="AQ39" s="998"/>
      <c r="AR39" s="1003" t="s">
        <v>151</v>
      </c>
      <c r="AS39" s="864"/>
      <c r="AT39" s="864"/>
      <c r="AU39" s="864"/>
      <c r="AV39" s="864"/>
      <c r="AW39" s="866"/>
      <c r="AX39" s="866"/>
      <c r="AY39" s="866"/>
      <c r="AZ39" s="866"/>
      <c r="BA39" s="866"/>
      <c r="BB39" s="866"/>
      <c r="BC39" s="866"/>
      <c r="BD39" s="866"/>
      <c r="BE39" s="866"/>
      <c r="BF39" s="866"/>
      <c r="BG39" s="866"/>
      <c r="BH39" s="866"/>
      <c r="BI39" s="866"/>
      <c r="BJ39" s="864"/>
      <c r="BK39" s="864"/>
      <c r="BL39" s="864"/>
      <c r="BM39" s="864"/>
      <c r="BN39" s="864"/>
      <c r="BO39" s="864"/>
      <c r="BP39" s="864"/>
      <c r="BQ39" s="864"/>
      <c r="BR39" s="864"/>
      <c r="BS39" s="864"/>
      <c r="BT39" s="1008" t="s">
        <v>152</v>
      </c>
      <c r="BU39" s="1008" t="s">
        <v>152</v>
      </c>
      <c r="BV39" s="1008" t="s">
        <v>152</v>
      </c>
      <c r="BW39" s="1008" t="s">
        <v>152</v>
      </c>
      <c r="BX39" s="1008" t="s">
        <v>152</v>
      </c>
      <c r="BY39" s="1008" t="s">
        <v>152</v>
      </c>
      <c r="BZ39" s="886" t="s">
        <v>152</v>
      </c>
      <c r="CA39" s="882"/>
      <c r="CB39" s="1011">
        <v>0</v>
      </c>
      <c r="CC39" s="1011">
        <v>0</v>
      </c>
      <c r="CD39" s="1011">
        <v>0</v>
      </c>
      <c r="CE39" s="1011">
        <v>0</v>
      </c>
      <c r="CF39" s="1011">
        <v>0</v>
      </c>
      <c r="CG39" s="1011" t="s">
        <v>152</v>
      </c>
      <c r="CH39" s="1011">
        <v>0</v>
      </c>
      <c r="CI39" s="866"/>
      <c r="CJ39" s="866"/>
      <c r="CK39" s="866"/>
      <c r="CL39" s="866"/>
      <c r="CM39" s="866"/>
      <c r="CN39" s="866"/>
      <c r="CO39" s="866"/>
      <c r="CP39" s="866"/>
      <c r="CQ39" s="866"/>
      <c r="CR39" s="866"/>
      <c r="CS39" s="866"/>
      <c r="CT39" s="866"/>
      <c r="CU39" s="866"/>
      <c r="CV39" s="866"/>
      <c r="CW39" s="866"/>
      <c r="CX39" s="866"/>
      <c r="CY39" s="866"/>
      <c r="CZ39" s="866"/>
      <c r="DA39" s="866"/>
      <c r="DB39" s="866"/>
      <c r="DC39" s="878"/>
      <c r="DD39" s="878"/>
    </row>
    <row r="40" spans="1:108" x14ac:dyDescent="0.25">
      <c r="A40" s="888" t="s">
        <v>74</v>
      </c>
      <c r="B40" s="975">
        <v>0</v>
      </c>
      <c r="C40" s="937"/>
      <c r="D40" s="938"/>
      <c r="E40" s="938"/>
      <c r="F40" s="938"/>
      <c r="G40" s="939"/>
      <c r="H40" s="939"/>
      <c r="I40" s="937"/>
      <c r="J40" s="934"/>
      <c r="K40" s="937"/>
      <c r="L40" s="934"/>
      <c r="M40" s="963">
        <v>0</v>
      </c>
      <c r="N40" s="937"/>
      <c r="O40" s="938"/>
      <c r="P40" s="934"/>
      <c r="Q40" s="977">
        <v>0</v>
      </c>
      <c r="R40" s="937"/>
      <c r="S40" s="938"/>
      <c r="T40" s="934"/>
      <c r="U40" s="937"/>
      <c r="V40" s="971"/>
      <c r="W40" s="937"/>
      <c r="X40" s="934"/>
      <c r="Y40" s="971"/>
      <c r="Z40" s="985"/>
      <c r="AA40" s="934"/>
      <c r="AB40" s="985"/>
      <c r="AC40" s="934"/>
      <c r="AD40" s="986"/>
      <c r="AE40" s="931"/>
      <c r="AF40" s="931"/>
      <c r="AG40" s="986"/>
      <c r="AH40" s="931"/>
      <c r="AI40" s="931"/>
      <c r="AJ40" s="993"/>
      <c r="AK40" s="980"/>
      <c r="AL40" s="976"/>
      <c r="AM40" s="994"/>
      <c r="AN40" s="950"/>
      <c r="AO40" s="993"/>
      <c r="AP40" s="997"/>
      <c r="AQ40" s="998"/>
      <c r="AR40" s="1003" t="s">
        <v>151</v>
      </c>
      <c r="AS40" s="864"/>
      <c r="AT40" s="864"/>
      <c r="AU40" s="864"/>
      <c r="AV40" s="864"/>
      <c r="AW40" s="866"/>
      <c r="AX40" s="866"/>
      <c r="AY40" s="866"/>
      <c r="AZ40" s="866"/>
      <c r="BA40" s="866"/>
      <c r="BB40" s="866"/>
      <c r="BC40" s="866"/>
      <c r="BD40" s="866"/>
      <c r="BE40" s="866"/>
      <c r="BF40" s="866"/>
      <c r="BG40" s="866"/>
      <c r="BH40" s="866"/>
      <c r="BI40" s="866"/>
      <c r="BJ40" s="864"/>
      <c r="BK40" s="864"/>
      <c r="BL40" s="864"/>
      <c r="BM40" s="864"/>
      <c r="BN40" s="864"/>
      <c r="BO40" s="864"/>
      <c r="BP40" s="864"/>
      <c r="BQ40" s="864"/>
      <c r="BR40" s="864"/>
      <c r="BS40" s="864"/>
      <c r="BT40" s="1008" t="s">
        <v>152</v>
      </c>
      <c r="BU40" s="1008" t="s">
        <v>152</v>
      </c>
      <c r="BV40" s="1008" t="s">
        <v>152</v>
      </c>
      <c r="BW40" s="1008" t="s">
        <v>152</v>
      </c>
      <c r="BX40" s="1008" t="s">
        <v>152</v>
      </c>
      <c r="BY40" s="1008" t="s">
        <v>152</v>
      </c>
      <c r="BZ40" s="886" t="s">
        <v>152</v>
      </c>
      <c r="CA40" s="882"/>
      <c r="CB40" s="1011">
        <v>0</v>
      </c>
      <c r="CC40" s="1011">
        <v>0</v>
      </c>
      <c r="CD40" s="1011">
        <v>0</v>
      </c>
      <c r="CE40" s="1011">
        <v>0</v>
      </c>
      <c r="CF40" s="1011">
        <v>0</v>
      </c>
      <c r="CG40" s="1011" t="s">
        <v>152</v>
      </c>
      <c r="CH40" s="1011">
        <v>0</v>
      </c>
      <c r="CI40" s="866"/>
      <c r="CJ40" s="866"/>
      <c r="CK40" s="866"/>
      <c r="CL40" s="866"/>
      <c r="CM40" s="866"/>
      <c r="CN40" s="866"/>
      <c r="CO40" s="866"/>
      <c r="CP40" s="866"/>
      <c r="CQ40" s="866"/>
      <c r="CR40" s="866"/>
      <c r="CS40" s="866"/>
      <c r="CT40" s="866"/>
      <c r="CU40" s="866"/>
      <c r="CV40" s="866"/>
      <c r="CW40" s="866"/>
      <c r="CX40" s="866"/>
      <c r="CY40" s="866"/>
      <c r="CZ40" s="866"/>
      <c r="DA40" s="866"/>
      <c r="DB40" s="866"/>
      <c r="DC40" s="878"/>
      <c r="DD40" s="878"/>
    </row>
    <row r="41" spans="1:108" x14ac:dyDescent="0.25">
      <c r="A41" s="888" t="s">
        <v>75</v>
      </c>
      <c r="B41" s="975">
        <v>0</v>
      </c>
      <c r="C41" s="945"/>
      <c r="D41" s="946"/>
      <c r="E41" s="938"/>
      <c r="F41" s="938"/>
      <c r="G41" s="939"/>
      <c r="H41" s="939"/>
      <c r="I41" s="945"/>
      <c r="J41" s="934"/>
      <c r="K41" s="937"/>
      <c r="L41" s="934"/>
      <c r="M41" s="988"/>
      <c r="N41" s="945"/>
      <c r="O41" s="946"/>
      <c r="P41" s="947"/>
      <c r="Q41" s="977">
        <v>0</v>
      </c>
      <c r="R41" s="937"/>
      <c r="S41" s="938"/>
      <c r="T41" s="934"/>
      <c r="U41" s="937"/>
      <c r="V41" s="971"/>
      <c r="W41" s="945"/>
      <c r="X41" s="934"/>
      <c r="Y41" s="971"/>
      <c r="Z41" s="988"/>
      <c r="AA41" s="934"/>
      <c r="AB41" s="988"/>
      <c r="AC41" s="934"/>
      <c r="AD41" s="986"/>
      <c r="AE41" s="931"/>
      <c r="AF41" s="931"/>
      <c r="AG41" s="986"/>
      <c r="AH41" s="931"/>
      <c r="AI41" s="931"/>
      <c r="AJ41" s="993"/>
      <c r="AK41" s="980"/>
      <c r="AL41" s="976"/>
      <c r="AM41" s="994"/>
      <c r="AN41" s="950"/>
      <c r="AO41" s="993"/>
      <c r="AP41" s="988"/>
      <c r="AQ41" s="998"/>
      <c r="AR41" s="1003" t="s">
        <v>151</v>
      </c>
      <c r="AS41" s="864"/>
      <c r="AT41" s="864"/>
      <c r="AU41" s="864"/>
      <c r="AV41" s="864"/>
      <c r="AW41" s="866"/>
      <c r="AX41" s="866"/>
      <c r="AY41" s="866"/>
      <c r="AZ41" s="866"/>
      <c r="BA41" s="866"/>
      <c r="BB41" s="866"/>
      <c r="BC41" s="866"/>
      <c r="BD41" s="866"/>
      <c r="BE41" s="866"/>
      <c r="BF41" s="866"/>
      <c r="BG41" s="866"/>
      <c r="BH41" s="866"/>
      <c r="BI41" s="866"/>
      <c r="BJ41" s="864"/>
      <c r="BK41" s="864"/>
      <c r="BL41" s="864"/>
      <c r="BM41" s="864"/>
      <c r="BN41" s="864"/>
      <c r="BO41" s="864"/>
      <c r="BP41" s="864"/>
      <c r="BQ41" s="864"/>
      <c r="BR41" s="864"/>
      <c r="BS41" s="864"/>
      <c r="BT41" s="1008" t="s">
        <v>152</v>
      </c>
      <c r="BU41" s="1008" t="s">
        <v>152</v>
      </c>
      <c r="BV41" s="1008" t="s">
        <v>152</v>
      </c>
      <c r="BW41" s="1008" t="s">
        <v>152</v>
      </c>
      <c r="BX41" s="1008" t="s">
        <v>152</v>
      </c>
      <c r="BY41" s="1008" t="s">
        <v>152</v>
      </c>
      <c r="BZ41" s="886" t="s">
        <v>152</v>
      </c>
      <c r="CA41" s="882"/>
      <c r="CB41" s="1011">
        <v>0</v>
      </c>
      <c r="CC41" s="1011">
        <v>0</v>
      </c>
      <c r="CD41" s="1011">
        <v>0</v>
      </c>
      <c r="CE41" s="1011">
        <v>0</v>
      </c>
      <c r="CF41" s="1011">
        <v>0</v>
      </c>
      <c r="CG41" s="1011" t="s">
        <v>152</v>
      </c>
      <c r="CH41" s="1011">
        <v>0</v>
      </c>
      <c r="CI41" s="866"/>
      <c r="CJ41" s="866"/>
      <c r="CK41" s="866"/>
      <c r="CL41" s="866"/>
      <c r="CM41" s="866"/>
      <c r="CN41" s="866"/>
      <c r="CO41" s="866"/>
      <c r="CP41" s="866"/>
      <c r="CQ41" s="866"/>
      <c r="CR41" s="866"/>
      <c r="CS41" s="866"/>
      <c r="CT41" s="866"/>
      <c r="CU41" s="866"/>
      <c r="CV41" s="866"/>
      <c r="CW41" s="866"/>
      <c r="CX41" s="866"/>
      <c r="CY41" s="866"/>
      <c r="CZ41" s="866"/>
      <c r="DA41" s="866"/>
      <c r="DB41" s="866"/>
      <c r="DC41" s="878"/>
      <c r="DD41" s="878"/>
    </row>
    <row r="42" spans="1:108" x14ac:dyDescent="0.25">
      <c r="A42" s="888" t="s">
        <v>76</v>
      </c>
      <c r="B42" s="975">
        <v>0</v>
      </c>
      <c r="C42" s="937"/>
      <c r="D42" s="938"/>
      <c r="E42" s="938"/>
      <c r="F42" s="938"/>
      <c r="G42" s="939"/>
      <c r="H42" s="939"/>
      <c r="I42" s="937"/>
      <c r="J42" s="934"/>
      <c r="K42" s="937"/>
      <c r="L42" s="934"/>
      <c r="M42" s="963">
        <v>0</v>
      </c>
      <c r="N42" s="937"/>
      <c r="O42" s="938"/>
      <c r="P42" s="934"/>
      <c r="Q42" s="977">
        <v>0</v>
      </c>
      <c r="R42" s="937"/>
      <c r="S42" s="938"/>
      <c r="T42" s="934"/>
      <c r="U42" s="937"/>
      <c r="V42" s="971"/>
      <c r="W42" s="937"/>
      <c r="X42" s="934"/>
      <c r="Y42" s="971"/>
      <c r="Z42" s="985"/>
      <c r="AA42" s="934"/>
      <c r="AB42" s="985"/>
      <c r="AC42" s="934"/>
      <c r="AD42" s="986"/>
      <c r="AE42" s="931"/>
      <c r="AF42" s="931"/>
      <c r="AG42" s="986"/>
      <c r="AH42" s="931"/>
      <c r="AI42" s="931"/>
      <c r="AJ42" s="993"/>
      <c r="AK42" s="980"/>
      <c r="AL42" s="976"/>
      <c r="AM42" s="994"/>
      <c r="AN42" s="950"/>
      <c r="AO42" s="993"/>
      <c r="AP42" s="997"/>
      <c r="AQ42" s="998"/>
      <c r="AR42" s="1003" t="s">
        <v>151</v>
      </c>
      <c r="AS42" s="864"/>
      <c r="AT42" s="864"/>
      <c r="AU42" s="864"/>
      <c r="AV42" s="864"/>
      <c r="AW42" s="866"/>
      <c r="AX42" s="866"/>
      <c r="AY42" s="866"/>
      <c r="AZ42" s="866"/>
      <c r="BA42" s="866"/>
      <c r="BB42" s="866"/>
      <c r="BC42" s="866"/>
      <c r="BD42" s="866"/>
      <c r="BE42" s="866"/>
      <c r="BF42" s="866"/>
      <c r="BG42" s="866"/>
      <c r="BH42" s="866"/>
      <c r="BI42" s="866"/>
      <c r="BJ42" s="864"/>
      <c r="BK42" s="864"/>
      <c r="BL42" s="864"/>
      <c r="BM42" s="864"/>
      <c r="BN42" s="864"/>
      <c r="BO42" s="864"/>
      <c r="BP42" s="864"/>
      <c r="BQ42" s="864"/>
      <c r="BR42" s="864"/>
      <c r="BS42" s="864"/>
      <c r="BT42" s="1008" t="s">
        <v>152</v>
      </c>
      <c r="BU42" s="1008" t="s">
        <v>152</v>
      </c>
      <c r="BV42" s="1008" t="s">
        <v>152</v>
      </c>
      <c r="BW42" s="1008" t="s">
        <v>152</v>
      </c>
      <c r="BX42" s="1008" t="s">
        <v>152</v>
      </c>
      <c r="BY42" s="1008" t="s">
        <v>152</v>
      </c>
      <c r="BZ42" s="886" t="s">
        <v>152</v>
      </c>
      <c r="CA42" s="882"/>
      <c r="CB42" s="1011">
        <v>0</v>
      </c>
      <c r="CC42" s="1011">
        <v>0</v>
      </c>
      <c r="CD42" s="1011">
        <v>0</v>
      </c>
      <c r="CE42" s="1011">
        <v>0</v>
      </c>
      <c r="CF42" s="1011">
        <v>0</v>
      </c>
      <c r="CG42" s="1011" t="s">
        <v>152</v>
      </c>
      <c r="CH42" s="1011">
        <v>0</v>
      </c>
      <c r="CI42" s="866"/>
      <c r="CJ42" s="866"/>
      <c r="CK42" s="866"/>
      <c r="CL42" s="866"/>
      <c r="CM42" s="866"/>
      <c r="CN42" s="866"/>
      <c r="CO42" s="866"/>
      <c r="CP42" s="866"/>
      <c r="CQ42" s="866"/>
      <c r="CR42" s="866"/>
      <c r="CS42" s="866"/>
      <c r="CT42" s="866"/>
      <c r="CU42" s="866"/>
      <c r="CV42" s="866"/>
      <c r="CW42" s="866"/>
      <c r="CX42" s="866"/>
      <c r="CY42" s="866"/>
      <c r="CZ42" s="866"/>
      <c r="DA42" s="866"/>
      <c r="DB42" s="866"/>
      <c r="DC42" s="878"/>
      <c r="DD42" s="878"/>
    </row>
    <row r="43" spans="1:108" x14ac:dyDescent="0.25">
      <c r="A43" s="888" t="s">
        <v>77</v>
      </c>
      <c r="B43" s="975">
        <v>0</v>
      </c>
      <c r="C43" s="945"/>
      <c r="D43" s="946"/>
      <c r="E43" s="938"/>
      <c r="F43" s="938"/>
      <c r="G43" s="939"/>
      <c r="H43" s="939"/>
      <c r="I43" s="945"/>
      <c r="J43" s="934"/>
      <c r="K43" s="937"/>
      <c r="L43" s="934"/>
      <c r="M43" s="988"/>
      <c r="N43" s="945"/>
      <c r="O43" s="946"/>
      <c r="P43" s="947"/>
      <c r="Q43" s="977">
        <v>0</v>
      </c>
      <c r="R43" s="937"/>
      <c r="S43" s="938"/>
      <c r="T43" s="934"/>
      <c r="U43" s="937"/>
      <c r="V43" s="971"/>
      <c r="W43" s="945"/>
      <c r="X43" s="934"/>
      <c r="Y43" s="971"/>
      <c r="Z43" s="988"/>
      <c r="AA43" s="934"/>
      <c r="AB43" s="988"/>
      <c r="AC43" s="934"/>
      <c r="AD43" s="986"/>
      <c r="AE43" s="931"/>
      <c r="AF43" s="931"/>
      <c r="AG43" s="986"/>
      <c r="AH43" s="931"/>
      <c r="AI43" s="931"/>
      <c r="AJ43" s="993"/>
      <c r="AK43" s="980"/>
      <c r="AL43" s="976"/>
      <c r="AM43" s="994"/>
      <c r="AN43" s="950"/>
      <c r="AO43" s="993"/>
      <c r="AP43" s="988"/>
      <c r="AQ43" s="998"/>
      <c r="AR43" s="1003" t="s">
        <v>151</v>
      </c>
      <c r="AS43" s="864"/>
      <c r="AT43" s="864"/>
      <c r="AU43" s="864"/>
      <c r="AV43" s="864"/>
      <c r="AW43" s="866"/>
      <c r="AX43" s="866"/>
      <c r="AY43" s="866"/>
      <c r="AZ43" s="866"/>
      <c r="BA43" s="866"/>
      <c r="BB43" s="866"/>
      <c r="BC43" s="866"/>
      <c r="BD43" s="866"/>
      <c r="BE43" s="866"/>
      <c r="BF43" s="866"/>
      <c r="BG43" s="866"/>
      <c r="BH43" s="866"/>
      <c r="BI43" s="866"/>
      <c r="BJ43" s="864"/>
      <c r="BK43" s="864"/>
      <c r="BL43" s="864"/>
      <c r="BM43" s="864"/>
      <c r="BN43" s="864"/>
      <c r="BO43" s="864"/>
      <c r="BP43" s="864"/>
      <c r="BQ43" s="864"/>
      <c r="BR43" s="864"/>
      <c r="BS43" s="864"/>
      <c r="BT43" s="1008" t="s">
        <v>152</v>
      </c>
      <c r="BU43" s="1008" t="s">
        <v>152</v>
      </c>
      <c r="BV43" s="1008" t="s">
        <v>152</v>
      </c>
      <c r="BW43" s="1008" t="s">
        <v>152</v>
      </c>
      <c r="BX43" s="1008" t="s">
        <v>152</v>
      </c>
      <c r="BY43" s="1008" t="s">
        <v>152</v>
      </c>
      <c r="BZ43" s="886" t="s">
        <v>152</v>
      </c>
      <c r="CA43" s="882"/>
      <c r="CB43" s="1011">
        <v>0</v>
      </c>
      <c r="CC43" s="1011">
        <v>0</v>
      </c>
      <c r="CD43" s="1011">
        <v>0</v>
      </c>
      <c r="CE43" s="1011">
        <v>0</v>
      </c>
      <c r="CF43" s="1011">
        <v>0</v>
      </c>
      <c r="CG43" s="1011" t="s">
        <v>152</v>
      </c>
      <c r="CH43" s="1011">
        <v>0</v>
      </c>
      <c r="CI43" s="866"/>
      <c r="CJ43" s="866"/>
      <c r="CK43" s="866"/>
      <c r="CL43" s="866"/>
      <c r="CM43" s="866"/>
      <c r="CN43" s="866"/>
      <c r="CO43" s="866"/>
      <c r="CP43" s="866"/>
      <c r="CQ43" s="866"/>
      <c r="CR43" s="866"/>
      <c r="CS43" s="866"/>
      <c r="CT43" s="866"/>
      <c r="CU43" s="866"/>
      <c r="CV43" s="866"/>
      <c r="CW43" s="866"/>
      <c r="CX43" s="866"/>
      <c r="CY43" s="866"/>
      <c r="CZ43" s="866"/>
      <c r="DA43" s="866"/>
      <c r="DB43" s="866"/>
      <c r="DC43" s="878"/>
      <c r="DD43" s="878"/>
    </row>
    <row r="44" spans="1:108" x14ac:dyDescent="0.25">
      <c r="A44" s="888" t="s">
        <v>78</v>
      </c>
      <c r="B44" s="975">
        <v>0</v>
      </c>
      <c r="C44" s="937"/>
      <c r="D44" s="938"/>
      <c r="E44" s="938"/>
      <c r="F44" s="938"/>
      <c r="G44" s="939"/>
      <c r="H44" s="939"/>
      <c r="I44" s="937"/>
      <c r="J44" s="934"/>
      <c r="K44" s="937"/>
      <c r="L44" s="934"/>
      <c r="M44" s="963">
        <v>0</v>
      </c>
      <c r="N44" s="937"/>
      <c r="O44" s="938"/>
      <c r="P44" s="934"/>
      <c r="Q44" s="977">
        <v>0</v>
      </c>
      <c r="R44" s="937"/>
      <c r="S44" s="938"/>
      <c r="T44" s="934"/>
      <c r="U44" s="937"/>
      <c r="V44" s="971"/>
      <c r="W44" s="937"/>
      <c r="X44" s="934"/>
      <c r="Y44" s="971"/>
      <c r="Z44" s="985"/>
      <c r="AA44" s="934"/>
      <c r="AB44" s="985"/>
      <c r="AC44" s="934"/>
      <c r="AD44" s="986"/>
      <c r="AE44" s="931"/>
      <c r="AF44" s="931"/>
      <c r="AG44" s="986"/>
      <c r="AH44" s="931"/>
      <c r="AI44" s="931"/>
      <c r="AJ44" s="993"/>
      <c r="AK44" s="980"/>
      <c r="AL44" s="976"/>
      <c r="AM44" s="994"/>
      <c r="AN44" s="950"/>
      <c r="AO44" s="993"/>
      <c r="AP44" s="997"/>
      <c r="AQ44" s="998"/>
      <c r="AR44" s="1003" t="s">
        <v>151</v>
      </c>
      <c r="AS44" s="864"/>
      <c r="AT44" s="864"/>
      <c r="AU44" s="864"/>
      <c r="AV44" s="864"/>
      <c r="AW44" s="866"/>
      <c r="AX44" s="866"/>
      <c r="AY44" s="866"/>
      <c r="AZ44" s="866"/>
      <c r="BA44" s="866"/>
      <c r="BB44" s="866"/>
      <c r="BC44" s="866"/>
      <c r="BD44" s="866"/>
      <c r="BE44" s="866"/>
      <c r="BF44" s="866"/>
      <c r="BG44" s="866"/>
      <c r="BH44" s="866"/>
      <c r="BI44" s="866"/>
      <c r="BJ44" s="864"/>
      <c r="BK44" s="864"/>
      <c r="BL44" s="864"/>
      <c r="BM44" s="864"/>
      <c r="BN44" s="864"/>
      <c r="BO44" s="864"/>
      <c r="BP44" s="864"/>
      <c r="BQ44" s="864"/>
      <c r="BR44" s="864"/>
      <c r="BS44" s="864"/>
      <c r="BT44" s="1008" t="s">
        <v>152</v>
      </c>
      <c r="BU44" s="1008" t="s">
        <v>152</v>
      </c>
      <c r="BV44" s="1008" t="s">
        <v>152</v>
      </c>
      <c r="BW44" s="1008" t="s">
        <v>152</v>
      </c>
      <c r="BX44" s="1008" t="s">
        <v>152</v>
      </c>
      <c r="BY44" s="1008" t="s">
        <v>152</v>
      </c>
      <c r="BZ44" s="886" t="s">
        <v>152</v>
      </c>
      <c r="CA44" s="882"/>
      <c r="CB44" s="1011">
        <v>0</v>
      </c>
      <c r="CC44" s="1011">
        <v>0</v>
      </c>
      <c r="CD44" s="1011">
        <v>0</v>
      </c>
      <c r="CE44" s="1011">
        <v>0</v>
      </c>
      <c r="CF44" s="1011">
        <v>0</v>
      </c>
      <c r="CG44" s="1011" t="s">
        <v>152</v>
      </c>
      <c r="CH44" s="1011">
        <v>0</v>
      </c>
      <c r="CI44" s="866"/>
      <c r="CJ44" s="866"/>
      <c r="CK44" s="866"/>
      <c r="CL44" s="866"/>
      <c r="CM44" s="866"/>
      <c r="CN44" s="866"/>
      <c r="CO44" s="866"/>
      <c r="CP44" s="866"/>
      <c r="CQ44" s="866"/>
      <c r="CR44" s="866"/>
      <c r="CS44" s="866"/>
      <c r="CT44" s="866"/>
      <c r="CU44" s="866"/>
      <c r="CV44" s="866"/>
      <c r="CW44" s="866"/>
      <c r="CX44" s="866"/>
      <c r="CY44" s="866"/>
      <c r="CZ44" s="866"/>
      <c r="DA44" s="866"/>
      <c r="DB44" s="866"/>
      <c r="DC44" s="878"/>
      <c r="DD44" s="878"/>
    </row>
    <row r="45" spans="1:108" x14ac:dyDescent="0.25">
      <c r="A45" s="888" t="s">
        <v>79</v>
      </c>
      <c r="B45" s="975">
        <v>0</v>
      </c>
      <c r="C45" s="937"/>
      <c r="D45" s="938"/>
      <c r="E45" s="938"/>
      <c r="F45" s="938"/>
      <c r="G45" s="939"/>
      <c r="H45" s="939"/>
      <c r="I45" s="937"/>
      <c r="J45" s="934"/>
      <c r="K45" s="937"/>
      <c r="L45" s="934"/>
      <c r="M45" s="963">
        <v>0</v>
      </c>
      <c r="N45" s="937"/>
      <c r="O45" s="938"/>
      <c r="P45" s="934"/>
      <c r="Q45" s="977">
        <v>0</v>
      </c>
      <c r="R45" s="937"/>
      <c r="S45" s="938"/>
      <c r="T45" s="934"/>
      <c r="U45" s="937"/>
      <c r="V45" s="971"/>
      <c r="W45" s="937"/>
      <c r="X45" s="934"/>
      <c r="Y45" s="971"/>
      <c r="Z45" s="985"/>
      <c r="AA45" s="934"/>
      <c r="AB45" s="985"/>
      <c r="AC45" s="934"/>
      <c r="AD45" s="986"/>
      <c r="AE45" s="931"/>
      <c r="AF45" s="931"/>
      <c r="AG45" s="986"/>
      <c r="AH45" s="931"/>
      <c r="AI45" s="931"/>
      <c r="AJ45" s="993"/>
      <c r="AK45" s="980"/>
      <c r="AL45" s="976"/>
      <c r="AM45" s="994"/>
      <c r="AN45" s="950"/>
      <c r="AO45" s="993"/>
      <c r="AP45" s="997"/>
      <c r="AQ45" s="998"/>
      <c r="AR45" s="1003" t="s">
        <v>151</v>
      </c>
      <c r="AS45" s="864"/>
      <c r="AT45" s="864"/>
      <c r="AU45" s="864"/>
      <c r="AV45" s="864"/>
      <c r="AW45" s="866"/>
      <c r="AX45" s="866"/>
      <c r="AY45" s="866"/>
      <c r="AZ45" s="866"/>
      <c r="BA45" s="866"/>
      <c r="BB45" s="866"/>
      <c r="BC45" s="866"/>
      <c r="BD45" s="866"/>
      <c r="BE45" s="866"/>
      <c r="BF45" s="866"/>
      <c r="BG45" s="866"/>
      <c r="BH45" s="866"/>
      <c r="BI45" s="866"/>
      <c r="BJ45" s="864"/>
      <c r="BK45" s="864"/>
      <c r="BL45" s="864"/>
      <c r="BM45" s="864"/>
      <c r="BN45" s="864"/>
      <c r="BO45" s="864"/>
      <c r="BP45" s="864"/>
      <c r="BQ45" s="864"/>
      <c r="BR45" s="864"/>
      <c r="BS45" s="864"/>
      <c r="BT45" s="1008" t="s">
        <v>152</v>
      </c>
      <c r="BU45" s="1008" t="s">
        <v>152</v>
      </c>
      <c r="BV45" s="1008" t="s">
        <v>152</v>
      </c>
      <c r="BW45" s="1008" t="s">
        <v>152</v>
      </c>
      <c r="BX45" s="1008" t="s">
        <v>152</v>
      </c>
      <c r="BY45" s="1008" t="s">
        <v>152</v>
      </c>
      <c r="BZ45" s="886" t="s">
        <v>152</v>
      </c>
      <c r="CA45" s="882"/>
      <c r="CB45" s="1011">
        <v>0</v>
      </c>
      <c r="CC45" s="1011">
        <v>0</v>
      </c>
      <c r="CD45" s="1011">
        <v>0</v>
      </c>
      <c r="CE45" s="1011">
        <v>0</v>
      </c>
      <c r="CF45" s="1011">
        <v>0</v>
      </c>
      <c r="CG45" s="1011" t="s">
        <v>152</v>
      </c>
      <c r="CH45" s="1011">
        <v>0</v>
      </c>
      <c r="CI45" s="866"/>
      <c r="CJ45" s="866"/>
      <c r="CK45" s="866"/>
      <c r="CL45" s="866"/>
      <c r="CM45" s="866"/>
      <c r="CN45" s="866"/>
      <c r="CO45" s="866"/>
      <c r="CP45" s="866"/>
      <c r="CQ45" s="866"/>
      <c r="CR45" s="866"/>
      <c r="CS45" s="866"/>
      <c r="CT45" s="866"/>
      <c r="CU45" s="866"/>
      <c r="CV45" s="866"/>
      <c r="CW45" s="866"/>
      <c r="CX45" s="866"/>
      <c r="CY45" s="866"/>
      <c r="CZ45" s="866"/>
      <c r="DA45" s="866"/>
      <c r="DB45" s="866"/>
      <c r="DC45" s="878"/>
      <c r="DD45" s="878"/>
    </row>
    <row r="46" spans="1:108" x14ac:dyDescent="0.25">
      <c r="A46" s="888" t="s">
        <v>80</v>
      </c>
      <c r="B46" s="975">
        <v>0</v>
      </c>
      <c r="C46" s="937"/>
      <c r="D46" s="938"/>
      <c r="E46" s="938"/>
      <c r="F46" s="938"/>
      <c r="G46" s="939"/>
      <c r="H46" s="939"/>
      <c r="I46" s="937"/>
      <c r="J46" s="934"/>
      <c r="K46" s="937"/>
      <c r="L46" s="934"/>
      <c r="M46" s="963">
        <v>0</v>
      </c>
      <c r="N46" s="937"/>
      <c r="O46" s="938"/>
      <c r="P46" s="934"/>
      <c r="Q46" s="977">
        <v>0</v>
      </c>
      <c r="R46" s="937"/>
      <c r="S46" s="938"/>
      <c r="T46" s="934"/>
      <c r="U46" s="945"/>
      <c r="V46" s="987"/>
      <c r="W46" s="937"/>
      <c r="X46" s="934"/>
      <c r="Y46" s="971"/>
      <c r="Z46" s="985"/>
      <c r="AA46" s="934"/>
      <c r="AB46" s="985"/>
      <c r="AC46" s="934"/>
      <c r="AD46" s="986"/>
      <c r="AE46" s="931"/>
      <c r="AF46" s="931"/>
      <c r="AG46" s="986"/>
      <c r="AH46" s="931"/>
      <c r="AI46" s="931"/>
      <c r="AJ46" s="993"/>
      <c r="AK46" s="980"/>
      <c r="AL46" s="976"/>
      <c r="AM46" s="994"/>
      <c r="AN46" s="950"/>
      <c r="AO46" s="993"/>
      <c r="AP46" s="997"/>
      <c r="AQ46" s="998"/>
      <c r="AR46" s="1003" t="s">
        <v>151</v>
      </c>
      <c r="AS46" s="864"/>
      <c r="AT46" s="864"/>
      <c r="AU46" s="864"/>
      <c r="AV46" s="864"/>
      <c r="AW46" s="866"/>
      <c r="AX46" s="866"/>
      <c r="AY46" s="866"/>
      <c r="AZ46" s="866"/>
      <c r="BA46" s="866"/>
      <c r="BB46" s="866"/>
      <c r="BC46" s="866"/>
      <c r="BD46" s="866"/>
      <c r="BE46" s="866"/>
      <c r="BF46" s="866"/>
      <c r="BG46" s="866"/>
      <c r="BH46" s="866"/>
      <c r="BI46" s="866"/>
      <c r="BJ46" s="864"/>
      <c r="BK46" s="864"/>
      <c r="BL46" s="864"/>
      <c r="BM46" s="864"/>
      <c r="BN46" s="864"/>
      <c r="BO46" s="864"/>
      <c r="BP46" s="864"/>
      <c r="BQ46" s="864"/>
      <c r="BR46" s="864"/>
      <c r="BS46" s="864"/>
      <c r="BT46" s="1008" t="s">
        <v>152</v>
      </c>
      <c r="BU46" s="1008" t="s">
        <v>152</v>
      </c>
      <c r="BV46" s="1008" t="s">
        <v>152</v>
      </c>
      <c r="BW46" s="1008" t="s">
        <v>152</v>
      </c>
      <c r="BX46" s="1008" t="s">
        <v>152</v>
      </c>
      <c r="BY46" s="1008" t="s">
        <v>152</v>
      </c>
      <c r="BZ46" s="882"/>
      <c r="CA46" s="882"/>
      <c r="CB46" s="1011">
        <v>0</v>
      </c>
      <c r="CC46" s="1011">
        <v>0</v>
      </c>
      <c r="CD46" s="1011">
        <v>0</v>
      </c>
      <c r="CE46" s="1011">
        <v>0</v>
      </c>
      <c r="CF46" s="1011">
        <v>0</v>
      </c>
      <c r="CG46" s="1011" t="s">
        <v>152</v>
      </c>
      <c r="CH46" s="885"/>
      <c r="CI46" s="866"/>
      <c r="CJ46" s="866"/>
      <c r="CK46" s="866"/>
      <c r="CL46" s="866"/>
      <c r="CM46" s="866"/>
      <c r="CN46" s="866"/>
      <c r="CO46" s="866"/>
      <c r="CP46" s="866"/>
      <c r="CQ46" s="866"/>
      <c r="CR46" s="866"/>
      <c r="CS46" s="866"/>
      <c r="CT46" s="866"/>
      <c r="CU46" s="866"/>
      <c r="CV46" s="866"/>
      <c r="CW46" s="866"/>
      <c r="CX46" s="866"/>
      <c r="CY46" s="866"/>
      <c r="CZ46" s="866"/>
      <c r="DA46" s="866"/>
      <c r="DB46" s="866"/>
      <c r="DC46" s="878"/>
      <c r="DD46" s="878"/>
    </row>
    <row r="47" spans="1:108" x14ac:dyDescent="0.25">
      <c r="A47" s="888" t="s">
        <v>81</v>
      </c>
      <c r="B47" s="975">
        <v>0</v>
      </c>
      <c r="C47" s="937"/>
      <c r="D47" s="938"/>
      <c r="E47" s="938"/>
      <c r="F47" s="938"/>
      <c r="G47" s="939"/>
      <c r="H47" s="939"/>
      <c r="I47" s="937"/>
      <c r="J47" s="934"/>
      <c r="K47" s="945"/>
      <c r="L47" s="934"/>
      <c r="M47" s="963">
        <v>0</v>
      </c>
      <c r="N47" s="937"/>
      <c r="O47" s="938"/>
      <c r="P47" s="934"/>
      <c r="Q47" s="977">
        <v>0</v>
      </c>
      <c r="R47" s="937"/>
      <c r="S47" s="938"/>
      <c r="T47" s="934"/>
      <c r="U47" s="937"/>
      <c r="V47" s="971"/>
      <c r="W47" s="937"/>
      <c r="X47" s="934"/>
      <c r="Y47" s="971"/>
      <c r="Z47" s="985"/>
      <c r="AA47" s="934"/>
      <c r="AB47" s="985"/>
      <c r="AC47" s="934"/>
      <c r="AD47" s="986"/>
      <c r="AE47" s="931"/>
      <c r="AF47" s="931"/>
      <c r="AG47" s="986"/>
      <c r="AH47" s="931"/>
      <c r="AI47" s="931"/>
      <c r="AJ47" s="993"/>
      <c r="AK47" s="980"/>
      <c r="AL47" s="976"/>
      <c r="AM47" s="994"/>
      <c r="AN47" s="950"/>
      <c r="AO47" s="993"/>
      <c r="AP47" s="997"/>
      <c r="AQ47" s="998"/>
      <c r="AR47" s="1003" t="s">
        <v>151</v>
      </c>
      <c r="AS47" s="864"/>
      <c r="AT47" s="864"/>
      <c r="AU47" s="864"/>
      <c r="AV47" s="864"/>
      <c r="AW47" s="866"/>
      <c r="AX47" s="866"/>
      <c r="AY47" s="866"/>
      <c r="AZ47" s="866"/>
      <c r="BA47" s="866"/>
      <c r="BB47" s="866"/>
      <c r="BC47" s="866"/>
      <c r="BD47" s="866"/>
      <c r="BE47" s="866"/>
      <c r="BF47" s="866"/>
      <c r="BG47" s="866"/>
      <c r="BH47" s="866"/>
      <c r="BI47" s="866"/>
      <c r="BJ47" s="864"/>
      <c r="BK47" s="864"/>
      <c r="BL47" s="864"/>
      <c r="BM47" s="864"/>
      <c r="BN47" s="864"/>
      <c r="BO47" s="864"/>
      <c r="BP47" s="864"/>
      <c r="BQ47" s="864"/>
      <c r="BR47" s="864"/>
      <c r="BS47" s="864"/>
      <c r="BT47" s="1008" t="s">
        <v>152</v>
      </c>
      <c r="BU47" s="1008" t="s">
        <v>152</v>
      </c>
      <c r="BV47" s="1008" t="s">
        <v>152</v>
      </c>
      <c r="BW47" s="1008" t="s">
        <v>152</v>
      </c>
      <c r="BX47" s="1008" t="s">
        <v>152</v>
      </c>
      <c r="BY47" s="1008" t="s">
        <v>152</v>
      </c>
      <c r="BZ47" s="886" t="s">
        <v>152</v>
      </c>
      <c r="CA47" s="882"/>
      <c r="CB47" s="1011">
        <v>0</v>
      </c>
      <c r="CC47" s="1011">
        <v>0</v>
      </c>
      <c r="CD47" s="1011">
        <v>0</v>
      </c>
      <c r="CE47" s="1011">
        <v>0</v>
      </c>
      <c r="CF47" s="1011">
        <v>0</v>
      </c>
      <c r="CG47" s="1011" t="s">
        <v>152</v>
      </c>
      <c r="CH47" s="1011">
        <v>0</v>
      </c>
      <c r="CI47" s="866"/>
      <c r="CJ47" s="866"/>
      <c r="CK47" s="866"/>
      <c r="CL47" s="866"/>
      <c r="CM47" s="866"/>
      <c r="CN47" s="866"/>
      <c r="CO47" s="866"/>
      <c r="CP47" s="866"/>
      <c r="CQ47" s="866"/>
      <c r="CR47" s="866"/>
      <c r="CS47" s="866"/>
      <c r="CT47" s="866"/>
      <c r="CU47" s="866"/>
      <c r="CV47" s="866"/>
      <c r="CW47" s="866"/>
      <c r="CX47" s="866"/>
      <c r="CY47" s="866"/>
      <c r="CZ47" s="866"/>
      <c r="DA47" s="866"/>
      <c r="DB47" s="866"/>
      <c r="DC47" s="878"/>
      <c r="DD47" s="878"/>
    </row>
    <row r="48" spans="1:108" ht="43.5" x14ac:dyDescent="0.25">
      <c r="A48" s="908" t="s">
        <v>82</v>
      </c>
      <c r="B48" s="975">
        <v>0</v>
      </c>
      <c r="C48" s="937"/>
      <c r="D48" s="938"/>
      <c r="E48" s="938"/>
      <c r="F48" s="938"/>
      <c r="G48" s="939"/>
      <c r="H48" s="939"/>
      <c r="I48" s="937"/>
      <c r="J48" s="934"/>
      <c r="K48" s="937"/>
      <c r="L48" s="934"/>
      <c r="M48" s="963">
        <v>0</v>
      </c>
      <c r="N48" s="937"/>
      <c r="O48" s="938"/>
      <c r="P48" s="934"/>
      <c r="Q48" s="977">
        <v>0</v>
      </c>
      <c r="R48" s="937"/>
      <c r="S48" s="938"/>
      <c r="T48" s="934"/>
      <c r="U48" s="937"/>
      <c r="V48" s="971"/>
      <c r="W48" s="937"/>
      <c r="X48" s="934"/>
      <c r="Y48" s="971"/>
      <c r="Z48" s="985"/>
      <c r="AA48" s="934"/>
      <c r="AB48" s="985"/>
      <c r="AC48" s="934"/>
      <c r="AD48" s="986"/>
      <c r="AE48" s="931"/>
      <c r="AF48" s="931"/>
      <c r="AG48" s="986"/>
      <c r="AH48" s="931"/>
      <c r="AI48" s="931"/>
      <c r="AJ48" s="993"/>
      <c r="AK48" s="980"/>
      <c r="AL48" s="976"/>
      <c r="AM48" s="994"/>
      <c r="AN48" s="950"/>
      <c r="AO48" s="993"/>
      <c r="AP48" s="997"/>
      <c r="AQ48" s="998"/>
      <c r="AR48" s="1003" t="s">
        <v>151</v>
      </c>
      <c r="AS48" s="864"/>
      <c r="AT48" s="864"/>
      <c r="AU48" s="864"/>
      <c r="AV48" s="864"/>
      <c r="AW48" s="866"/>
      <c r="AX48" s="866"/>
      <c r="AY48" s="866"/>
      <c r="AZ48" s="866"/>
      <c r="BA48" s="866"/>
      <c r="BB48" s="866"/>
      <c r="BC48" s="866"/>
      <c r="BD48" s="866"/>
      <c r="BE48" s="866"/>
      <c r="BF48" s="866"/>
      <c r="BG48" s="866"/>
      <c r="BH48" s="866"/>
      <c r="BI48" s="866"/>
      <c r="BJ48" s="864"/>
      <c r="BK48" s="864"/>
      <c r="BL48" s="864"/>
      <c r="BM48" s="864"/>
      <c r="BN48" s="864"/>
      <c r="BO48" s="864"/>
      <c r="BP48" s="864"/>
      <c r="BQ48" s="864"/>
      <c r="BR48" s="864"/>
      <c r="BS48" s="864"/>
      <c r="BT48" s="1008" t="s">
        <v>152</v>
      </c>
      <c r="BU48" s="1008" t="s">
        <v>152</v>
      </c>
      <c r="BV48" s="1008" t="s">
        <v>152</v>
      </c>
      <c r="BW48" s="1008" t="s">
        <v>152</v>
      </c>
      <c r="BX48" s="1008" t="s">
        <v>152</v>
      </c>
      <c r="BY48" s="1008" t="s">
        <v>152</v>
      </c>
      <c r="BZ48" s="886" t="s">
        <v>152</v>
      </c>
      <c r="CA48" s="882"/>
      <c r="CB48" s="1011">
        <v>0</v>
      </c>
      <c r="CC48" s="1011">
        <v>0</v>
      </c>
      <c r="CD48" s="1011">
        <v>0</v>
      </c>
      <c r="CE48" s="1011">
        <v>0</v>
      </c>
      <c r="CF48" s="1011">
        <v>0</v>
      </c>
      <c r="CG48" s="1011" t="s">
        <v>152</v>
      </c>
      <c r="CH48" s="1011">
        <v>0</v>
      </c>
      <c r="CI48" s="866"/>
      <c r="CJ48" s="866"/>
      <c r="CK48" s="866"/>
      <c r="CL48" s="866"/>
      <c r="CM48" s="866"/>
      <c r="CN48" s="866"/>
      <c r="CO48" s="866"/>
      <c r="CP48" s="866"/>
      <c r="CQ48" s="866"/>
      <c r="CR48" s="866"/>
      <c r="CS48" s="866"/>
      <c r="CT48" s="866"/>
      <c r="CU48" s="866"/>
      <c r="CV48" s="866"/>
      <c r="CW48" s="866"/>
      <c r="CX48" s="866"/>
      <c r="CY48" s="866"/>
      <c r="CZ48" s="866"/>
      <c r="DA48" s="866"/>
      <c r="DB48" s="866"/>
      <c r="DC48" s="878"/>
      <c r="DD48" s="878"/>
    </row>
    <row r="49" spans="1:108" ht="43.5" x14ac:dyDescent="0.25">
      <c r="A49" s="908" t="s">
        <v>83</v>
      </c>
      <c r="B49" s="975">
        <v>0</v>
      </c>
      <c r="C49" s="937"/>
      <c r="D49" s="938"/>
      <c r="E49" s="938"/>
      <c r="F49" s="938"/>
      <c r="G49" s="939"/>
      <c r="H49" s="939"/>
      <c r="I49" s="937"/>
      <c r="J49" s="934"/>
      <c r="K49" s="945"/>
      <c r="L49" s="934"/>
      <c r="M49" s="963">
        <v>0</v>
      </c>
      <c r="N49" s="937"/>
      <c r="O49" s="938"/>
      <c r="P49" s="934"/>
      <c r="Q49" s="977">
        <v>0</v>
      </c>
      <c r="R49" s="937"/>
      <c r="S49" s="938"/>
      <c r="T49" s="934"/>
      <c r="U49" s="937"/>
      <c r="V49" s="971"/>
      <c r="W49" s="937"/>
      <c r="X49" s="934"/>
      <c r="Y49" s="971"/>
      <c r="Z49" s="985"/>
      <c r="AA49" s="934"/>
      <c r="AB49" s="985"/>
      <c r="AC49" s="934"/>
      <c r="AD49" s="986"/>
      <c r="AE49" s="931"/>
      <c r="AF49" s="931"/>
      <c r="AG49" s="986"/>
      <c r="AH49" s="931"/>
      <c r="AI49" s="931"/>
      <c r="AJ49" s="993"/>
      <c r="AK49" s="980"/>
      <c r="AL49" s="976"/>
      <c r="AM49" s="994"/>
      <c r="AN49" s="950"/>
      <c r="AO49" s="993"/>
      <c r="AP49" s="997"/>
      <c r="AQ49" s="998"/>
      <c r="AR49" s="1003" t="s">
        <v>151</v>
      </c>
      <c r="AS49" s="864"/>
      <c r="AT49" s="864"/>
      <c r="AU49" s="864"/>
      <c r="AV49" s="864"/>
      <c r="AW49" s="866"/>
      <c r="AX49" s="866"/>
      <c r="AY49" s="866"/>
      <c r="AZ49" s="866"/>
      <c r="BA49" s="866"/>
      <c r="BB49" s="866"/>
      <c r="BC49" s="866"/>
      <c r="BD49" s="866"/>
      <c r="BE49" s="866"/>
      <c r="BF49" s="866"/>
      <c r="BG49" s="866"/>
      <c r="BH49" s="866"/>
      <c r="BI49" s="866"/>
      <c r="BJ49" s="864"/>
      <c r="BK49" s="864"/>
      <c r="BL49" s="864"/>
      <c r="BM49" s="864"/>
      <c r="BN49" s="864"/>
      <c r="BO49" s="864"/>
      <c r="BP49" s="864"/>
      <c r="BQ49" s="864"/>
      <c r="BR49" s="864"/>
      <c r="BS49" s="864"/>
      <c r="BT49" s="1008" t="s">
        <v>152</v>
      </c>
      <c r="BU49" s="1008" t="s">
        <v>152</v>
      </c>
      <c r="BV49" s="1008" t="s">
        <v>152</v>
      </c>
      <c r="BW49" s="1008" t="s">
        <v>152</v>
      </c>
      <c r="BX49" s="1008" t="s">
        <v>152</v>
      </c>
      <c r="BY49" s="1008" t="s">
        <v>152</v>
      </c>
      <c r="BZ49" s="886" t="s">
        <v>152</v>
      </c>
      <c r="CA49" s="882"/>
      <c r="CB49" s="1011">
        <v>0</v>
      </c>
      <c r="CC49" s="1011">
        <v>0</v>
      </c>
      <c r="CD49" s="1011">
        <v>0</v>
      </c>
      <c r="CE49" s="1011">
        <v>0</v>
      </c>
      <c r="CF49" s="1011">
        <v>0</v>
      </c>
      <c r="CG49" s="1011" t="s">
        <v>152</v>
      </c>
      <c r="CH49" s="1011">
        <v>0</v>
      </c>
      <c r="CI49" s="866"/>
      <c r="CJ49" s="866"/>
      <c r="CK49" s="866"/>
      <c r="CL49" s="866"/>
      <c r="CM49" s="866"/>
      <c r="CN49" s="866"/>
      <c r="CO49" s="866"/>
      <c r="CP49" s="866"/>
      <c r="CQ49" s="866"/>
      <c r="CR49" s="866"/>
      <c r="CS49" s="866"/>
      <c r="CT49" s="866"/>
      <c r="CU49" s="866"/>
      <c r="CV49" s="866"/>
      <c r="CW49" s="866"/>
      <c r="CX49" s="866"/>
      <c r="CY49" s="866"/>
      <c r="CZ49" s="866"/>
      <c r="DA49" s="866"/>
      <c r="DB49" s="866"/>
      <c r="DC49" s="878"/>
      <c r="DD49" s="878"/>
    </row>
    <row r="50" spans="1:108" x14ac:dyDescent="0.25">
      <c r="A50" s="888" t="s">
        <v>84</v>
      </c>
      <c r="B50" s="975">
        <v>0</v>
      </c>
      <c r="C50" s="937"/>
      <c r="D50" s="938"/>
      <c r="E50" s="938"/>
      <c r="F50" s="938"/>
      <c r="G50" s="939"/>
      <c r="H50" s="939"/>
      <c r="I50" s="937"/>
      <c r="J50" s="934"/>
      <c r="K50" s="937"/>
      <c r="L50" s="934"/>
      <c r="M50" s="963">
        <v>0</v>
      </c>
      <c r="N50" s="937"/>
      <c r="O50" s="938"/>
      <c r="P50" s="934"/>
      <c r="Q50" s="977">
        <v>0</v>
      </c>
      <c r="R50" s="937"/>
      <c r="S50" s="938"/>
      <c r="T50" s="934"/>
      <c r="U50" s="937"/>
      <c r="V50" s="971"/>
      <c r="W50" s="937"/>
      <c r="X50" s="934"/>
      <c r="Y50" s="971"/>
      <c r="Z50" s="985"/>
      <c r="AA50" s="934"/>
      <c r="AB50" s="985"/>
      <c r="AC50" s="934"/>
      <c r="AD50" s="986"/>
      <c r="AE50" s="931"/>
      <c r="AF50" s="931"/>
      <c r="AG50" s="986"/>
      <c r="AH50" s="931"/>
      <c r="AI50" s="931"/>
      <c r="AJ50" s="993"/>
      <c r="AK50" s="980"/>
      <c r="AL50" s="976"/>
      <c r="AM50" s="994"/>
      <c r="AN50" s="950"/>
      <c r="AO50" s="993"/>
      <c r="AP50" s="997"/>
      <c r="AQ50" s="998"/>
      <c r="AR50" s="1003" t="s">
        <v>151</v>
      </c>
      <c r="AS50" s="864"/>
      <c r="AT50" s="864"/>
      <c r="AU50" s="864"/>
      <c r="AV50" s="864"/>
      <c r="AW50" s="866"/>
      <c r="AX50" s="866"/>
      <c r="AY50" s="866"/>
      <c r="AZ50" s="866"/>
      <c r="BA50" s="866"/>
      <c r="BB50" s="866"/>
      <c r="BC50" s="866"/>
      <c r="BD50" s="866"/>
      <c r="BE50" s="866"/>
      <c r="BF50" s="866"/>
      <c r="BG50" s="866"/>
      <c r="BH50" s="866"/>
      <c r="BI50" s="866"/>
      <c r="BJ50" s="864"/>
      <c r="BK50" s="864"/>
      <c r="BL50" s="864"/>
      <c r="BM50" s="864"/>
      <c r="BN50" s="864"/>
      <c r="BO50" s="864"/>
      <c r="BP50" s="864"/>
      <c r="BQ50" s="864"/>
      <c r="BR50" s="864"/>
      <c r="BS50" s="864"/>
      <c r="BT50" s="1008" t="s">
        <v>152</v>
      </c>
      <c r="BU50" s="1008" t="s">
        <v>152</v>
      </c>
      <c r="BV50" s="1008" t="s">
        <v>152</v>
      </c>
      <c r="BW50" s="1008" t="s">
        <v>152</v>
      </c>
      <c r="BX50" s="1008" t="s">
        <v>152</v>
      </c>
      <c r="BY50" s="1008" t="s">
        <v>152</v>
      </c>
      <c r="BZ50" s="886" t="s">
        <v>152</v>
      </c>
      <c r="CA50" s="886" t="s">
        <v>152</v>
      </c>
      <c r="CB50" s="1011">
        <v>0</v>
      </c>
      <c r="CC50" s="1011">
        <v>0</v>
      </c>
      <c r="CD50" s="1011">
        <v>0</v>
      </c>
      <c r="CE50" s="1011">
        <v>0</v>
      </c>
      <c r="CF50" s="1011">
        <v>0</v>
      </c>
      <c r="CG50" s="1011" t="s">
        <v>152</v>
      </c>
      <c r="CH50" s="1011">
        <v>0</v>
      </c>
      <c r="CI50" s="1011">
        <v>0</v>
      </c>
      <c r="CJ50" s="866"/>
      <c r="CK50" s="866"/>
      <c r="CL50" s="866"/>
      <c r="CM50" s="866"/>
      <c r="CN50" s="866"/>
      <c r="CO50" s="866"/>
      <c r="CP50" s="866"/>
      <c r="CQ50" s="866"/>
      <c r="CR50" s="866"/>
      <c r="CS50" s="866"/>
      <c r="CT50" s="866"/>
      <c r="CU50" s="866"/>
      <c r="CV50" s="866"/>
      <c r="CW50" s="866"/>
      <c r="CX50" s="866"/>
      <c r="CY50" s="866"/>
      <c r="CZ50" s="866"/>
      <c r="DA50" s="866"/>
      <c r="DB50" s="866"/>
      <c r="DC50" s="878"/>
      <c r="DD50" s="878"/>
    </row>
    <row r="51" spans="1:108" x14ac:dyDescent="0.25">
      <c r="A51" s="888" t="s">
        <v>85</v>
      </c>
      <c r="B51" s="975">
        <v>0</v>
      </c>
      <c r="C51" s="937"/>
      <c r="D51" s="938"/>
      <c r="E51" s="938"/>
      <c r="F51" s="938"/>
      <c r="G51" s="939"/>
      <c r="H51" s="939"/>
      <c r="I51" s="937"/>
      <c r="J51" s="934"/>
      <c r="K51" s="937"/>
      <c r="L51" s="934"/>
      <c r="M51" s="963">
        <v>0</v>
      </c>
      <c r="N51" s="937"/>
      <c r="O51" s="938"/>
      <c r="P51" s="934"/>
      <c r="Q51" s="977">
        <v>0</v>
      </c>
      <c r="R51" s="937"/>
      <c r="S51" s="938"/>
      <c r="T51" s="934"/>
      <c r="U51" s="937"/>
      <c r="V51" s="971"/>
      <c r="W51" s="937"/>
      <c r="X51" s="934"/>
      <c r="Y51" s="971"/>
      <c r="Z51" s="985"/>
      <c r="AA51" s="934"/>
      <c r="AB51" s="985"/>
      <c r="AC51" s="934"/>
      <c r="AD51" s="986"/>
      <c r="AE51" s="931"/>
      <c r="AF51" s="931"/>
      <c r="AG51" s="986"/>
      <c r="AH51" s="931"/>
      <c r="AI51" s="931"/>
      <c r="AJ51" s="993"/>
      <c r="AK51" s="980"/>
      <c r="AL51" s="976"/>
      <c r="AM51" s="994"/>
      <c r="AN51" s="950"/>
      <c r="AO51" s="993"/>
      <c r="AP51" s="997"/>
      <c r="AQ51" s="998"/>
      <c r="AR51" s="1003" t="s">
        <v>151</v>
      </c>
      <c r="AS51" s="864"/>
      <c r="AT51" s="864"/>
      <c r="AU51" s="864"/>
      <c r="AV51" s="864"/>
      <c r="AW51" s="866"/>
      <c r="AX51" s="866"/>
      <c r="AY51" s="866"/>
      <c r="AZ51" s="866"/>
      <c r="BA51" s="866"/>
      <c r="BB51" s="866"/>
      <c r="BC51" s="866"/>
      <c r="BD51" s="866"/>
      <c r="BE51" s="866"/>
      <c r="BF51" s="866"/>
      <c r="BG51" s="866"/>
      <c r="BH51" s="866"/>
      <c r="BI51" s="866"/>
      <c r="BJ51" s="864"/>
      <c r="BK51" s="864"/>
      <c r="BL51" s="864"/>
      <c r="BM51" s="864"/>
      <c r="BN51" s="864"/>
      <c r="BO51" s="864"/>
      <c r="BP51" s="864"/>
      <c r="BQ51" s="864"/>
      <c r="BR51" s="864"/>
      <c r="BS51" s="864"/>
      <c r="BT51" s="1008" t="s">
        <v>152</v>
      </c>
      <c r="BU51" s="1008" t="s">
        <v>152</v>
      </c>
      <c r="BV51" s="1008" t="s">
        <v>152</v>
      </c>
      <c r="BW51" s="1008" t="s">
        <v>152</v>
      </c>
      <c r="BX51" s="1008" t="s">
        <v>152</v>
      </c>
      <c r="BY51" s="1008" t="s">
        <v>152</v>
      </c>
      <c r="BZ51" s="886" t="s">
        <v>152</v>
      </c>
      <c r="CA51" s="886" t="s">
        <v>152</v>
      </c>
      <c r="CB51" s="1011">
        <v>0</v>
      </c>
      <c r="CC51" s="1011">
        <v>0</v>
      </c>
      <c r="CD51" s="1011">
        <v>0</v>
      </c>
      <c r="CE51" s="1011">
        <v>0</v>
      </c>
      <c r="CF51" s="1011">
        <v>0</v>
      </c>
      <c r="CG51" s="1011" t="s">
        <v>152</v>
      </c>
      <c r="CH51" s="1011">
        <v>0</v>
      </c>
      <c r="CI51" s="1011">
        <v>0</v>
      </c>
      <c r="CJ51" s="866"/>
      <c r="CK51" s="866"/>
      <c r="CL51" s="866"/>
      <c r="CM51" s="866"/>
      <c r="CN51" s="866"/>
      <c r="CO51" s="866"/>
      <c r="CP51" s="866"/>
      <c r="CQ51" s="866"/>
      <c r="CR51" s="866"/>
      <c r="CS51" s="866"/>
      <c r="CT51" s="866"/>
      <c r="CU51" s="866"/>
      <c r="CV51" s="866"/>
      <c r="CW51" s="866"/>
      <c r="CX51" s="866"/>
      <c r="CY51" s="866"/>
      <c r="CZ51" s="866"/>
      <c r="DA51" s="866"/>
      <c r="DB51" s="866"/>
      <c r="DC51" s="878"/>
      <c r="DD51" s="878"/>
    </row>
    <row r="52" spans="1:108" x14ac:dyDescent="0.25">
      <c r="A52" s="888" t="s">
        <v>86</v>
      </c>
      <c r="B52" s="975">
        <v>0</v>
      </c>
      <c r="C52" s="937"/>
      <c r="D52" s="938"/>
      <c r="E52" s="938"/>
      <c r="F52" s="938"/>
      <c r="G52" s="939"/>
      <c r="H52" s="939"/>
      <c r="I52" s="937"/>
      <c r="J52" s="934"/>
      <c r="K52" s="937"/>
      <c r="L52" s="934"/>
      <c r="M52" s="963">
        <v>0</v>
      </c>
      <c r="N52" s="937"/>
      <c r="O52" s="938"/>
      <c r="P52" s="934"/>
      <c r="Q52" s="977">
        <v>0</v>
      </c>
      <c r="R52" s="937"/>
      <c r="S52" s="938"/>
      <c r="T52" s="934"/>
      <c r="U52" s="937"/>
      <c r="V52" s="971"/>
      <c r="W52" s="937"/>
      <c r="X52" s="934"/>
      <c r="Y52" s="971"/>
      <c r="Z52" s="985"/>
      <c r="AA52" s="934"/>
      <c r="AB52" s="985"/>
      <c r="AC52" s="934"/>
      <c r="AD52" s="986"/>
      <c r="AE52" s="931"/>
      <c r="AF52" s="931"/>
      <c r="AG52" s="986"/>
      <c r="AH52" s="931"/>
      <c r="AI52" s="931"/>
      <c r="AJ52" s="993"/>
      <c r="AK52" s="980"/>
      <c r="AL52" s="976"/>
      <c r="AM52" s="994"/>
      <c r="AN52" s="950"/>
      <c r="AO52" s="993"/>
      <c r="AP52" s="997"/>
      <c r="AQ52" s="998"/>
      <c r="AR52" s="1003" t="s">
        <v>151</v>
      </c>
      <c r="AS52" s="864"/>
      <c r="AT52" s="864"/>
      <c r="AU52" s="864"/>
      <c r="AV52" s="864"/>
      <c r="AW52" s="866"/>
      <c r="AX52" s="866"/>
      <c r="AY52" s="866"/>
      <c r="AZ52" s="866"/>
      <c r="BA52" s="866"/>
      <c r="BB52" s="866"/>
      <c r="BC52" s="866"/>
      <c r="BD52" s="866"/>
      <c r="BE52" s="866"/>
      <c r="BF52" s="866"/>
      <c r="BG52" s="866"/>
      <c r="BH52" s="866"/>
      <c r="BI52" s="866"/>
      <c r="BJ52" s="864"/>
      <c r="BK52" s="864"/>
      <c r="BL52" s="864"/>
      <c r="BM52" s="864"/>
      <c r="BN52" s="864"/>
      <c r="BO52" s="864"/>
      <c r="BP52" s="864"/>
      <c r="BQ52" s="864"/>
      <c r="BR52" s="864"/>
      <c r="BS52" s="864"/>
      <c r="BT52" s="1008" t="s">
        <v>152</v>
      </c>
      <c r="BU52" s="1008" t="s">
        <v>152</v>
      </c>
      <c r="BV52" s="1008" t="s">
        <v>152</v>
      </c>
      <c r="BW52" s="1008" t="s">
        <v>152</v>
      </c>
      <c r="BX52" s="1008" t="s">
        <v>152</v>
      </c>
      <c r="BY52" s="1008" t="s">
        <v>152</v>
      </c>
      <c r="BZ52" s="886" t="s">
        <v>152</v>
      </c>
      <c r="CA52" s="886" t="s">
        <v>152</v>
      </c>
      <c r="CB52" s="1011">
        <v>0</v>
      </c>
      <c r="CC52" s="1011">
        <v>0</v>
      </c>
      <c r="CD52" s="1011">
        <v>0</v>
      </c>
      <c r="CE52" s="1011">
        <v>0</v>
      </c>
      <c r="CF52" s="1011">
        <v>0</v>
      </c>
      <c r="CG52" s="1011" t="s">
        <v>152</v>
      </c>
      <c r="CH52" s="1011">
        <v>0</v>
      </c>
      <c r="CI52" s="1011">
        <v>0</v>
      </c>
      <c r="CJ52" s="866"/>
      <c r="CK52" s="866"/>
      <c r="CL52" s="866"/>
      <c r="CM52" s="866"/>
      <c r="CN52" s="866"/>
      <c r="CO52" s="866"/>
      <c r="CP52" s="866"/>
      <c r="CQ52" s="866"/>
      <c r="CR52" s="866"/>
      <c r="CS52" s="866"/>
      <c r="CT52" s="866"/>
      <c r="CU52" s="866"/>
      <c r="CV52" s="866"/>
      <c r="CW52" s="866"/>
      <c r="CX52" s="866"/>
      <c r="CY52" s="866"/>
      <c r="CZ52" s="866"/>
      <c r="DA52" s="866"/>
      <c r="DB52" s="866"/>
      <c r="DC52" s="878"/>
      <c r="DD52" s="878"/>
    </row>
    <row r="53" spans="1:108" x14ac:dyDescent="0.25">
      <c r="A53" s="888" t="s">
        <v>87</v>
      </c>
      <c r="B53" s="975">
        <v>0</v>
      </c>
      <c r="C53" s="945"/>
      <c r="D53" s="946"/>
      <c r="E53" s="938"/>
      <c r="F53" s="938"/>
      <c r="G53" s="939"/>
      <c r="H53" s="939"/>
      <c r="I53" s="945"/>
      <c r="J53" s="934"/>
      <c r="K53" s="937"/>
      <c r="L53" s="934"/>
      <c r="M53" s="988"/>
      <c r="N53" s="945"/>
      <c r="O53" s="946"/>
      <c r="P53" s="947"/>
      <c r="Q53" s="977">
        <v>0</v>
      </c>
      <c r="R53" s="937"/>
      <c r="S53" s="938"/>
      <c r="T53" s="934"/>
      <c r="U53" s="937"/>
      <c r="V53" s="971"/>
      <c r="W53" s="945"/>
      <c r="X53" s="934"/>
      <c r="Y53" s="971"/>
      <c r="Z53" s="988"/>
      <c r="AA53" s="934"/>
      <c r="AB53" s="988"/>
      <c r="AC53" s="934"/>
      <c r="AD53" s="986"/>
      <c r="AE53" s="931"/>
      <c r="AF53" s="931"/>
      <c r="AG53" s="986"/>
      <c r="AH53" s="931"/>
      <c r="AI53" s="931"/>
      <c r="AJ53" s="993"/>
      <c r="AK53" s="980"/>
      <c r="AL53" s="976"/>
      <c r="AM53" s="994"/>
      <c r="AN53" s="950"/>
      <c r="AO53" s="993"/>
      <c r="AP53" s="988"/>
      <c r="AQ53" s="998"/>
      <c r="AR53" s="1003" t="s">
        <v>151</v>
      </c>
      <c r="AS53" s="864"/>
      <c r="AT53" s="864"/>
      <c r="AU53" s="864"/>
      <c r="AV53" s="864"/>
      <c r="AW53" s="866"/>
      <c r="AX53" s="866"/>
      <c r="AY53" s="866"/>
      <c r="AZ53" s="866"/>
      <c r="BA53" s="866"/>
      <c r="BB53" s="866"/>
      <c r="BC53" s="866"/>
      <c r="BD53" s="866"/>
      <c r="BE53" s="866"/>
      <c r="BF53" s="866"/>
      <c r="BG53" s="866"/>
      <c r="BH53" s="866"/>
      <c r="BI53" s="866"/>
      <c r="BJ53" s="864"/>
      <c r="BK53" s="864"/>
      <c r="BL53" s="864"/>
      <c r="BM53" s="864"/>
      <c r="BN53" s="864"/>
      <c r="BO53" s="864"/>
      <c r="BP53" s="864"/>
      <c r="BQ53" s="864"/>
      <c r="BR53" s="864"/>
      <c r="BS53" s="864"/>
      <c r="BT53" s="1008" t="s">
        <v>152</v>
      </c>
      <c r="BU53" s="1008" t="s">
        <v>152</v>
      </c>
      <c r="BV53" s="1008" t="s">
        <v>152</v>
      </c>
      <c r="BW53" s="1008" t="s">
        <v>152</v>
      </c>
      <c r="BX53" s="1008" t="s">
        <v>152</v>
      </c>
      <c r="BY53" s="1008" t="s">
        <v>152</v>
      </c>
      <c r="BZ53" s="886" t="s">
        <v>152</v>
      </c>
      <c r="CA53" s="882"/>
      <c r="CB53" s="1011">
        <v>0</v>
      </c>
      <c r="CC53" s="1011">
        <v>0</v>
      </c>
      <c r="CD53" s="1011">
        <v>0</v>
      </c>
      <c r="CE53" s="1011">
        <v>0</v>
      </c>
      <c r="CF53" s="1011">
        <v>0</v>
      </c>
      <c r="CG53" s="1011" t="s">
        <v>152</v>
      </c>
      <c r="CH53" s="1011">
        <v>0</v>
      </c>
      <c r="CI53" s="866"/>
      <c r="CJ53" s="866"/>
      <c r="CK53" s="866"/>
      <c r="CL53" s="866"/>
      <c r="CM53" s="866"/>
      <c r="CN53" s="866"/>
      <c r="CO53" s="866"/>
      <c r="CP53" s="866"/>
      <c r="CQ53" s="866"/>
      <c r="CR53" s="866"/>
      <c r="CS53" s="866"/>
      <c r="CT53" s="866"/>
      <c r="CU53" s="866"/>
      <c r="CV53" s="866"/>
      <c r="CW53" s="866"/>
      <c r="CX53" s="866"/>
      <c r="CY53" s="866"/>
      <c r="CZ53" s="866"/>
      <c r="DA53" s="866"/>
      <c r="DB53" s="866"/>
      <c r="DC53" s="878"/>
      <c r="DD53" s="878"/>
    </row>
    <row r="54" spans="1:108" x14ac:dyDescent="0.25">
      <c r="A54" s="888" t="s">
        <v>88</v>
      </c>
      <c r="B54" s="975">
        <v>0</v>
      </c>
      <c r="C54" s="937"/>
      <c r="D54" s="938"/>
      <c r="E54" s="938"/>
      <c r="F54" s="938"/>
      <c r="G54" s="939"/>
      <c r="H54" s="939"/>
      <c r="I54" s="937"/>
      <c r="J54" s="934"/>
      <c r="K54" s="937"/>
      <c r="L54" s="934"/>
      <c r="M54" s="963">
        <v>0</v>
      </c>
      <c r="N54" s="937"/>
      <c r="O54" s="938"/>
      <c r="P54" s="934"/>
      <c r="Q54" s="977">
        <v>0</v>
      </c>
      <c r="R54" s="937"/>
      <c r="S54" s="938"/>
      <c r="T54" s="934"/>
      <c r="U54" s="937"/>
      <c r="V54" s="971"/>
      <c r="W54" s="937"/>
      <c r="X54" s="934"/>
      <c r="Y54" s="971"/>
      <c r="Z54" s="985"/>
      <c r="AA54" s="934"/>
      <c r="AB54" s="985"/>
      <c r="AC54" s="934"/>
      <c r="AD54" s="986"/>
      <c r="AE54" s="931"/>
      <c r="AF54" s="931"/>
      <c r="AG54" s="986"/>
      <c r="AH54" s="931"/>
      <c r="AI54" s="931"/>
      <c r="AJ54" s="993"/>
      <c r="AK54" s="980"/>
      <c r="AL54" s="976"/>
      <c r="AM54" s="994"/>
      <c r="AN54" s="950"/>
      <c r="AO54" s="993"/>
      <c r="AP54" s="997"/>
      <c r="AQ54" s="998"/>
      <c r="AR54" s="1003" t="s">
        <v>151</v>
      </c>
      <c r="AS54" s="864"/>
      <c r="AT54" s="864"/>
      <c r="AU54" s="864"/>
      <c r="AV54" s="864"/>
      <c r="AW54" s="866"/>
      <c r="AX54" s="866"/>
      <c r="AY54" s="866"/>
      <c r="AZ54" s="866"/>
      <c r="BA54" s="866"/>
      <c r="BB54" s="866"/>
      <c r="BC54" s="866"/>
      <c r="BD54" s="866"/>
      <c r="BE54" s="866"/>
      <c r="BF54" s="866"/>
      <c r="BG54" s="866"/>
      <c r="BH54" s="866"/>
      <c r="BI54" s="866"/>
      <c r="BJ54" s="864"/>
      <c r="BK54" s="864"/>
      <c r="BL54" s="864"/>
      <c r="BM54" s="864"/>
      <c r="BN54" s="864"/>
      <c r="BO54" s="864"/>
      <c r="BP54" s="864"/>
      <c r="BQ54" s="864"/>
      <c r="BR54" s="864"/>
      <c r="BS54" s="864"/>
      <c r="BT54" s="1008" t="s">
        <v>152</v>
      </c>
      <c r="BU54" s="1008" t="s">
        <v>152</v>
      </c>
      <c r="BV54" s="1008" t="s">
        <v>152</v>
      </c>
      <c r="BW54" s="1008" t="s">
        <v>152</v>
      </c>
      <c r="BX54" s="1008" t="s">
        <v>152</v>
      </c>
      <c r="BY54" s="1008" t="s">
        <v>152</v>
      </c>
      <c r="BZ54" s="886" t="s">
        <v>152</v>
      </c>
      <c r="CA54" s="882"/>
      <c r="CB54" s="1011">
        <v>0</v>
      </c>
      <c r="CC54" s="1011">
        <v>0</v>
      </c>
      <c r="CD54" s="1011">
        <v>0</v>
      </c>
      <c r="CE54" s="1011">
        <v>0</v>
      </c>
      <c r="CF54" s="1011">
        <v>0</v>
      </c>
      <c r="CG54" s="1011" t="s">
        <v>152</v>
      </c>
      <c r="CH54" s="1011">
        <v>0</v>
      </c>
      <c r="CI54" s="866"/>
      <c r="CJ54" s="866"/>
      <c r="CK54" s="866"/>
      <c r="CL54" s="866"/>
      <c r="CM54" s="866"/>
      <c r="CN54" s="866"/>
      <c r="CO54" s="866"/>
      <c r="CP54" s="866"/>
      <c r="CQ54" s="866"/>
      <c r="CR54" s="866"/>
      <c r="CS54" s="866"/>
      <c r="CT54" s="866"/>
      <c r="CU54" s="866"/>
      <c r="CV54" s="866"/>
      <c r="CW54" s="866"/>
      <c r="CX54" s="866"/>
      <c r="CY54" s="866"/>
      <c r="CZ54" s="866"/>
      <c r="DA54" s="866"/>
      <c r="DB54" s="866"/>
      <c r="DC54" s="878"/>
      <c r="DD54" s="878"/>
    </row>
    <row r="55" spans="1:108" x14ac:dyDescent="0.25">
      <c r="A55" s="888" t="s">
        <v>89</v>
      </c>
      <c r="B55" s="975">
        <v>0</v>
      </c>
      <c r="C55" s="937"/>
      <c r="D55" s="938"/>
      <c r="E55" s="938"/>
      <c r="F55" s="938"/>
      <c r="G55" s="939"/>
      <c r="H55" s="939"/>
      <c r="I55" s="937"/>
      <c r="J55" s="934"/>
      <c r="K55" s="937"/>
      <c r="L55" s="934"/>
      <c r="M55" s="963">
        <v>0</v>
      </c>
      <c r="N55" s="937"/>
      <c r="O55" s="938"/>
      <c r="P55" s="934"/>
      <c r="Q55" s="977">
        <v>0</v>
      </c>
      <c r="R55" s="937"/>
      <c r="S55" s="938"/>
      <c r="T55" s="934"/>
      <c r="U55" s="937"/>
      <c r="V55" s="971"/>
      <c r="W55" s="937"/>
      <c r="X55" s="934"/>
      <c r="Y55" s="971"/>
      <c r="Z55" s="985"/>
      <c r="AA55" s="934"/>
      <c r="AB55" s="985"/>
      <c r="AC55" s="934"/>
      <c r="AD55" s="986"/>
      <c r="AE55" s="931"/>
      <c r="AF55" s="931"/>
      <c r="AG55" s="986"/>
      <c r="AH55" s="931"/>
      <c r="AI55" s="931"/>
      <c r="AJ55" s="993"/>
      <c r="AK55" s="980"/>
      <c r="AL55" s="976"/>
      <c r="AM55" s="994"/>
      <c r="AN55" s="950"/>
      <c r="AO55" s="993"/>
      <c r="AP55" s="997"/>
      <c r="AQ55" s="998"/>
      <c r="AR55" s="1003" t="s">
        <v>151</v>
      </c>
      <c r="AS55" s="864"/>
      <c r="AT55" s="864"/>
      <c r="AU55" s="864"/>
      <c r="AV55" s="864"/>
      <c r="AW55" s="866"/>
      <c r="AX55" s="866"/>
      <c r="AY55" s="866"/>
      <c r="AZ55" s="866"/>
      <c r="BA55" s="866"/>
      <c r="BB55" s="866"/>
      <c r="BC55" s="866"/>
      <c r="BD55" s="866"/>
      <c r="BE55" s="866"/>
      <c r="BF55" s="866"/>
      <c r="BG55" s="866"/>
      <c r="BH55" s="866"/>
      <c r="BI55" s="866"/>
      <c r="BJ55" s="864"/>
      <c r="BK55" s="864"/>
      <c r="BL55" s="864"/>
      <c r="BM55" s="864"/>
      <c r="BN55" s="864"/>
      <c r="BO55" s="864"/>
      <c r="BP55" s="864"/>
      <c r="BQ55" s="864"/>
      <c r="BR55" s="864"/>
      <c r="BS55" s="864"/>
      <c r="BT55" s="1008" t="s">
        <v>152</v>
      </c>
      <c r="BU55" s="1008" t="s">
        <v>152</v>
      </c>
      <c r="BV55" s="1008" t="s">
        <v>152</v>
      </c>
      <c r="BW55" s="1008" t="s">
        <v>152</v>
      </c>
      <c r="BX55" s="1008" t="s">
        <v>152</v>
      </c>
      <c r="BY55" s="1008" t="s">
        <v>152</v>
      </c>
      <c r="BZ55" s="886" t="s">
        <v>152</v>
      </c>
      <c r="CA55" s="882"/>
      <c r="CB55" s="1011">
        <v>0</v>
      </c>
      <c r="CC55" s="1011">
        <v>0</v>
      </c>
      <c r="CD55" s="1011">
        <v>0</v>
      </c>
      <c r="CE55" s="1011">
        <v>0</v>
      </c>
      <c r="CF55" s="1011">
        <v>0</v>
      </c>
      <c r="CG55" s="1011" t="s">
        <v>152</v>
      </c>
      <c r="CH55" s="1011">
        <v>0</v>
      </c>
      <c r="CI55" s="866"/>
      <c r="CJ55" s="866"/>
      <c r="CK55" s="866"/>
      <c r="CL55" s="866"/>
      <c r="CM55" s="866"/>
      <c r="CN55" s="866"/>
      <c r="CO55" s="866"/>
      <c r="CP55" s="866"/>
      <c r="CQ55" s="866"/>
      <c r="CR55" s="866"/>
      <c r="CS55" s="866"/>
      <c r="CT55" s="866"/>
      <c r="CU55" s="866"/>
      <c r="CV55" s="866"/>
      <c r="CW55" s="866"/>
      <c r="CX55" s="866"/>
      <c r="CY55" s="866"/>
      <c r="CZ55" s="866"/>
      <c r="DA55" s="866"/>
      <c r="DB55" s="866"/>
      <c r="DC55" s="878"/>
      <c r="DD55" s="878"/>
    </row>
    <row r="56" spans="1:108" x14ac:dyDescent="0.25">
      <c r="A56" s="909" t="s">
        <v>90</v>
      </c>
      <c r="B56" s="951">
        <v>0</v>
      </c>
      <c r="C56" s="952"/>
      <c r="D56" s="953"/>
      <c r="E56" s="953"/>
      <c r="F56" s="953"/>
      <c r="G56" s="954"/>
      <c r="H56" s="954"/>
      <c r="I56" s="952"/>
      <c r="J56" s="935"/>
      <c r="K56" s="974"/>
      <c r="L56" s="966"/>
      <c r="M56" s="989">
        <v>0</v>
      </c>
      <c r="N56" s="952"/>
      <c r="O56" s="953"/>
      <c r="P56" s="935"/>
      <c r="Q56" s="978">
        <v>0</v>
      </c>
      <c r="R56" s="952"/>
      <c r="S56" s="953"/>
      <c r="T56" s="935"/>
      <c r="U56" s="952"/>
      <c r="V56" s="972"/>
      <c r="W56" s="940"/>
      <c r="X56" s="941"/>
      <c r="Y56" s="972"/>
      <c r="Z56" s="967"/>
      <c r="AA56" s="941"/>
      <c r="AB56" s="967"/>
      <c r="AC56" s="941"/>
      <c r="AD56" s="986"/>
      <c r="AE56" s="932"/>
      <c r="AF56" s="932"/>
      <c r="AG56" s="986"/>
      <c r="AH56" s="932"/>
      <c r="AI56" s="932"/>
      <c r="AJ56" s="993"/>
      <c r="AK56" s="980"/>
      <c r="AL56" s="976"/>
      <c r="AM56" s="994"/>
      <c r="AN56" s="955"/>
      <c r="AO56" s="993"/>
      <c r="AP56" s="999"/>
      <c r="AQ56" s="1000"/>
      <c r="AR56" s="1003" t="s">
        <v>151</v>
      </c>
      <c r="AS56" s="864"/>
      <c r="AT56" s="864"/>
      <c r="AU56" s="864"/>
      <c r="AV56" s="864"/>
      <c r="AW56" s="866"/>
      <c r="AX56" s="866"/>
      <c r="AY56" s="866"/>
      <c r="AZ56" s="866"/>
      <c r="BA56" s="866"/>
      <c r="BB56" s="866"/>
      <c r="BC56" s="866"/>
      <c r="BD56" s="866"/>
      <c r="BE56" s="866"/>
      <c r="BF56" s="866"/>
      <c r="BG56" s="866"/>
      <c r="BH56" s="866"/>
      <c r="BI56" s="866"/>
      <c r="BJ56" s="864"/>
      <c r="BK56" s="864"/>
      <c r="BL56" s="864"/>
      <c r="BM56" s="864"/>
      <c r="BN56" s="864"/>
      <c r="BO56" s="864"/>
      <c r="BP56" s="864"/>
      <c r="BQ56" s="864"/>
      <c r="BR56" s="864"/>
      <c r="BS56" s="864"/>
      <c r="BT56" s="1008" t="s">
        <v>152</v>
      </c>
      <c r="BU56" s="1008" t="s">
        <v>152</v>
      </c>
      <c r="BV56" s="1008" t="s">
        <v>152</v>
      </c>
      <c r="BW56" s="1008" t="s">
        <v>152</v>
      </c>
      <c r="BX56" s="1008" t="s">
        <v>152</v>
      </c>
      <c r="BY56" s="1008" t="s">
        <v>152</v>
      </c>
      <c r="BZ56" s="886" t="s">
        <v>152</v>
      </c>
      <c r="CA56" s="882"/>
      <c r="CB56" s="1011">
        <v>0</v>
      </c>
      <c r="CC56" s="1011">
        <v>0</v>
      </c>
      <c r="CD56" s="1011">
        <v>0</v>
      </c>
      <c r="CE56" s="1011">
        <v>0</v>
      </c>
      <c r="CF56" s="1011">
        <v>0</v>
      </c>
      <c r="CG56" s="1011" t="s">
        <v>152</v>
      </c>
      <c r="CH56" s="1011">
        <v>0</v>
      </c>
      <c r="CI56" s="866"/>
      <c r="CJ56" s="866"/>
      <c r="CK56" s="866"/>
      <c r="CL56" s="866"/>
      <c r="CM56" s="866"/>
      <c r="CN56" s="866"/>
      <c r="CO56" s="866"/>
      <c r="CP56" s="866"/>
      <c r="CQ56" s="866"/>
      <c r="CR56" s="866"/>
      <c r="CS56" s="866"/>
      <c r="CT56" s="866"/>
      <c r="CU56" s="866"/>
      <c r="CV56" s="866"/>
      <c r="CW56" s="866"/>
      <c r="CX56" s="866"/>
      <c r="CY56" s="866"/>
      <c r="CZ56" s="866"/>
      <c r="DA56" s="866"/>
      <c r="DB56" s="866"/>
      <c r="DC56" s="878"/>
      <c r="DD56" s="878"/>
    </row>
    <row r="57" spans="1:108" x14ac:dyDescent="0.25">
      <c r="A57" s="906" t="s">
        <v>40</v>
      </c>
      <c r="B57" s="956">
        <v>0</v>
      </c>
      <c r="C57" s="965">
        <v>0</v>
      </c>
      <c r="D57" s="958">
        <v>0</v>
      </c>
      <c r="E57" s="981">
        <v>0</v>
      </c>
      <c r="F57" s="959">
        <v>0</v>
      </c>
      <c r="G57" s="959">
        <v>0</v>
      </c>
      <c r="H57" s="959">
        <v>0</v>
      </c>
      <c r="I57" s="965">
        <v>0</v>
      </c>
      <c r="J57" s="960">
        <v>0</v>
      </c>
      <c r="K57" s="965">
        <v>0</v>
      </c>
      <c r="L57" s="960">
        <v>0</v>
      </c>
      <c r="M57" s="965">
        <v>0</v>
      </c>
      <c r="N57" s="965">
        <v>0</v>
      </c>
      <c r="O57" s="958">
        <v>0</v>
      </c>
      <c r="P57" s="973">
        <v>0</v>
      </c>
      <c r="Q57" s="957">
        <v>0</v>
      </c>
      <c r="R57" s="965">
        <v>0</v>
      </c>
      <c r="S57" s="958">
        <v>0</v>
      </c>
      <c r="T57" s="960">
        <v>0</v>
      </c>
      <c r="U57" s="957">
        <v>0</v>
      </c>
      <c r="V57" s="973">
        <v>0</v>
      </c>
      <c r="W57" s="965">
        <v>0</v>
      </c>
      <c r="X57" s="960">
        <v>0</v>
      </c>
      <c r="Y57" s="973">
        <v>0</v>
      </c>
      <c r="Z57" s="965">
        <v>0</v>
      </c>
      <c r="AA57" s="960">
        <v>0</v>
      </c>
      <c r="AB57" s="965">
        <v>0</v>
      </c>
      <c r="AC57" s="960">
        <v>0</v>
      </c>
      <c r="AD57" s="990"/>
      <c r="AE57" s="957">
        <v>0</v>
      </c>
      <c r="AF57" s="965">
        <v>0</v>
      </c>
      <c r="AG57" s="990"/>
      <c r="AH57" s="957">
        <v>0</v>
      </c>
      <c r="AI57" s="956">
        <v>0</v>
      </c>
      <c r="AJ57" s="993"/>
      <c r="AK57" s="957">
        <v>0</v>
      </c>
      <c r="AL57" s="956">
        <v>0</v>
      </c>
      <c r="AM57" s="990"/>
      <c r="AN57" s="957">
        <v>0</v>
      </c>
      <c r="AO57" s="990"/>
      <c r="AP57" s="981">
        <v>0</v>
      </c>
      <c r="AQ57" s="960">
        <v>0</v>
      </c>
      <c r="AR57" s="1003" t="s">
        <v>151</v>
      </c>
      <c r="AS57" s="864"/>
      <c r="AT57" s="864"/>
      <c r="AU57" s="864"/>
      <c r="AV57" s="864"/>
      <c r="AW57" s="866"/>
      <c r="AX57" s="866"/>
      <c r="AY57" s="866"/>
      <c r="AZ57" s="866"/>
      <c r="BA57" s="866"/>
      <c r="BB57" s="866"/>
      <c r="BC57" s="866"/>
      <c r="BD57" s="866"/>
      <c r="BE57" s="866"/>
      <c r="BF57" s="866"/>
      <c r="BG57" s="866"/>
      <c r="BH57" s="866"/>
      <c r="BI57" s="866"/>
      <c r="BJ57" s="864"/>
      <c r="BK57" s="864"/>
      <c r="BL57" s="864"/>
      <c r="BM57" s="864"/>
      <c r="BN57" s="864"/>
      <c r="BO57" s="864"/>
      <c r="BP57" s="864"/>
      <c r="BQ57" s="864"/>
      <c r="BR57" s="864"/>
      <c r="BS57" s="864"/>
      <c r="BT57" s="1008" t="s">
        <v>152</v>
      </c>
      <c r="BU57" s="1008" t="s">
        <v>152</v>
      </c>
      <c r="BV57" s="1008" t="s">
        <v>152</v>
      </c>
      <c r="BW57" s="1008" t="s">
        <v>152</v>
      </c>
      <c r="BX57" s="1008" t="s">
        <v>152</v>
      </c>
      <c r="BY57" s="1008" t="s">
        <v>152</v>
      </c>
      <c r="BZ57" s="886" t="s">
        <v>152</v>
      </c>
      <c r="CA57" s="882"/>
      <c r="CB57" s="1011">
        <v>0</v>
      </c>
      <c r="CC57" s="1011">
        <v>0</v>
      </c>
      <c r="CD57" s="1011">
        <v>0</v>
      </c>
      <c r="CE57" s="1011">
        <v>0</v>
      </c>
      <c r="CF57" s="1011">
        <v>0</v>
      </c>
      <c r="CG57" s="1011" t="s">
        <v>152</v>
      </c>
      <c r="CH57" s="1011">
        <v>0</v>
      </c>
      <c r="CI57" s="866"/>
      <c r="CJ57" s="866"/>
      <c r="CK57" s="866"/>
      <c r="CL57" s="866"/>
      <c r="CM57" s="866"/>
      <c r="CN57" s="866"/>
      <c r="CO57" s="866"/>
      <c r="CP57" s="866"/>
      <c r="CQ57" s="866"/>
      <c r="CR57" s="866"/>
      <c r="CS57" s="866"/>
      <c r="CT57" s="866"/>
      <c r="CU57" s="866"/>
      <c r="CV57" s="866"/>
      <c r="CW57" s="866"/>
      <c r="CX57" s="866"/>
      <c r="CY57" s="866"/>
      <c r="CZ57" s="866"/>
      <c r="DA57" s="866"/>
      <c r="DB57" s="866"/>
      <c r="DC57" s="878"/>
      <c r="DD57" s="878"/>
    </row>
    <row r="58" spans="1:108" x14ac:dyDescent="0.25">
      <c r="A58" s="910" t="s">
        <v>91</v>
      </c>
      <c r="B58" s="910"/>
      <c r="C58" s="910"/>
      <c r="D58" s="910"/>
      <c r="E58" s="910"/>
      <c r="F58" s="910"/>
      <c r="G58" s="910"/>
      <c r="H58" s="910"/>
      <c r="I58" s="910"/>
      <c r="J58" s="885"/>
      <c r="K58" s="885"/>
      <c r="L58" s="885"/>
      <c r="M58" s="872"/>
      <c r="N58" s="872"/>
      <c r="O58" s="864"/>
      <c r="P58" s="864"/>
      <c r="Q58" s="864"/>
      <c r="R58" s="864"/>
      <c r="S58" s="864"/>
      <c r="T58" s="864"/>
      <c r="U58" s="864"/>
      <c r="V58" s="864"/>
      <c r="W58" s="864"/>
      <c r="X58" s="864"/>
      <c r="Y58" s="864"/>
      <c r="Z58" s="864"/>
      <c r="AA58" s="864"/>
      <c r="AB58" s="864"/>
      <c r="AC58" s="872"/>
      <c r="AD58" s="864"/>
      <c r="AE58" s="864"/>
      <c r="AF58" s="872"/>
      <c r="AG58" s="864"/>
      <c r="AH58" s="864"/>
      <c r="AI58" s="872"/>
      <c r="AJ58" s="864"/>
      <c r="AK58" s="864"/>
      <c r="AL58" s="872"/>
      <c r="AM58" s="872"/>
      <c r="AN58" s="872"/>
      <c r="AO58" s="864"/>
      <c r="AP58" s="864"/>
      <c r="AQ58" s="864"/>
      <c r="AR58" s="864"/>
      <c r="AS58" s="864"/>
      <c r="AT58" s="864"/>
      <c r="AU58" s="864"/>
      <c r="AV58" s="864"/>
      <c r="AW58" s="866"/>
      <c r="AX58" s="866"/>
      <c r="AY58" s="866"/>
      <c r="AZ58" s="866"/>
      <c r="BA58" s="866"/>
      <c r="BB58" s="866"/>
      <c r="BC58" s="866"/>
      <c r="BD58" s="866"/>
      <c r="BE58" s="866"/>
      <c r="BF58" s="866"/>
      <c r="BG58" s="866"/>
      <c r="BH58" s="866"/>
      <c r="BI58" s="866"/>
      <c r="BJ58" s="864"/>
      <c r="BK58" s="864"/>
      <c r="BL58" s="864"/>
      <c r="BM58" s="864"/>
      <c r="BN58" s="864"/>
      <c r="BO58" s="864"/>
      <c r="BP58" s="864"/>
      <c r="BQ58" s="864"/>
      <c r="BR58" s="864"/>
      <c r="BS58" s="864"/>
      <c r="BT58" s="864"/>
      <c r="BU58" s="864"/>
      <c r="BV58" s="864"/>
      <c r="BW58" s="864"/>
      <c r="BX58" s="864"/>
      <c r="BY58" s="864"/>
      <c r="BZ58" s="864"/>
      <c r="CA58" s="864"/>
      <c r="CB58" s="864"/>
      <c r="CC58" s="864"/>
      <c r="CD58" s="864"/>
      <c r="CE58" s="864"/>
      <c r="CF58" s="864"/>
      <c r="CG58" s="866"/>
      <c r="CH58" s="866"/>
      <c r="CI58" s="866"/>
      <c r="CJ58" s="866"/>
      <c r="CK58" s="866"/>
      <c r="CL58" s="866"/>
      <c r="CM58" s="866"/>
      <c r="CN58" s="866"/>
      <c r="CO58" s="866"/>
      <c r="CP58" s="866"/>
      <c r="CQ58" s="866"/>
      <c r="CR58" s="866"/>
      <c r="CS58" s="866"/>
      <c r="CT58" s="866"/>
      <c r="CU58" s="866"/>
      <c r="CV58" s="866"/>
      <c r="CW58" s="866"/>
      <c r="CX58" s="866"/>
      <c r="CY58" s="866"/>
      <c r="CZ58" s="866"/>
      <c r="DA58" s="866"/>
      <c r="DB58" s="866"/>
      <c r="DC58" s="878"/>
      <c r="DD58" s="878"/>
    </row>
    <row r="59" spans="1:108" x14ac:dyDescent="0.2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864"/>
      <c r="N59" s="864"/>
      <c r="O59" s="864"/>
      <c r="P59" s="864"/>
      <c r="Q59" s="864"/>
      <c r="R59" s="864"/>
      <c r="S59" s="864"/>
      <c r="T59" s="864"/>
      <c r="U59" s="864"/>
      <c r="V59" s="864"/>
      <c r="W59" s="864"/>
      <c r="X59" s="864"/>
      <c r="Y59" s="864"/>
      <c r="Z59" s="864"/>
      <c r="AA59" s="872"/>
      <c r="AB59" s="864"/>
      <c r="AC59" s="864"/>
      <c r="AD59" s="872"/>
      <c r="AE59" s="864"/>
      <c r="AF59" s="864"/>
      <c r="AG59" s="872"/>
      <c r="AH59" s="864"/>
      <c r="AI59" s="864"/>
      <c r="AJ59" s="872"/>
      <c r="AK59" s="864"/>
      <c r="AL59" s="864"/>
      <c r="AM59" s="864"/>
      <c r="AN59" s="864"/>
      <c r="AO59" s="864"/>
      <c r="AP59" s="864"/>
      <c r="AQ59" s="864"/>
      <c r="AR59" s="869"/>
      <c r="AS59" s="864"/>
      <c r="AT59" s="864"/>
      <c r="AU59" s="864"/>
      <c r="AV59" s="864"/>
      <c r="AW59" s="866"/>
      <c r="AX59" s="866"/>
      <c r="AY59" s="866"/>
      <c r="AZ59" s="866"/>
      <c r="BA59" s="866"/>
      <c r="BB59" s="866"/>
      <c r="BC59" s="866"/>
      <c r="BD59" s="866"/>
      <c r="BE59" s="866"/>
      <c r="BF59" s="866"/>
      <c r="BG59" s="866"/>
      <c r="BH59" s="866"/>
      <c r="BI59" s="866"/>
      <c r="BJ59" s="864"/>
      <c r="BK59" s="864"/>
      <c r="BL59" s="864"/>
      <c r="BM59" s="864"/>
      <c r="BN59" s="864"/>
      <c r="BO59" s="864"/>
      <c r="BP59" s="864"/>
      <c r="BQ59" s="864"/>
      <c r="BR59" s="864"/>
      <c r="BS59" s="864"/>
      <c r="BT59" s="864"/>
      <c r="BU59" s="864"/>
      <c r="BV59" s="864"/>
      <c r="BW59" s="864"/>
      <c r="BX59" s="864"/>
      <c r="BY59" s="864"/>
      <c r="BZ59" s="864"/>
      <c r="CA59" s="864"/>
      <c r="CB59" s="864"/>
      <c r="CC59" s="864"/>
      <c r="CD59" s="864"/>
      <c r="CE59" s="864"/>
      <c r="CF59" s="864"/>
      <c r="CG59" s="866"/>
      <c r="CH59" s="866"/>
      <c r="CI59" s="866"/>
      <c r="CJ59" s="866"/>
      <c r="CK59" s="866"/>
      <c r="CL59" s="866"/>
      <c r="CM59" s="866"/>
      <c r="CN59" s="866"/>
      <c r="CO59" s="866"/>
      <c r="CP59" s="866"/>
      <c r="CQ59" s="866"/>
      <c r="CR59" s="866"/>
      <c r="CS59" s="866"/>
      <c r="CT59" s="866"/>
      <c r="CU59" s="866"/>
      <c r="CV59" s="866"/>
      <c r="CW59" s="866"/>
      <c r="CX59" s="866"/>
      <c r="CY59" s="866"/>
      <c r="CZ59" s="866"/>
      <c r="DA59" s="866"/>
      <c r="DB59" s="866"/>
      <c r="DC59" s="878"/>
      <c r="DD59" s="878"/>
    </row>
    <row r="60" spans="1:108" x14ac:dyDescent="0.25">
      <c r="A60" s="1528"/>
      <c r="B60" s="1513"/>
      <c r="C60" s="877" t="s">
        <v>97</v>
      </c>
      <c r="D60" s="877" t="s">
        <v>30</v>
      </c>
      <c r="E60" s="877" t="s">
        <v>31</v>
      </c>
      <c r="F60" s="877" t="s">
        <v>32</v>
      </c>
      <c r="G60" s="877" t="s">
        <v>33</v>
      </c>
      <c r="H60" s="877" t="s">
        <v>34</v>
      </c>
      <c r="I60" s="877" t="s">
        <v>98</v>
      </c>
      <c r="J60" s="877" t="s">
        <v>39</v>
      </c>
      <c r="K60" s="1529"/>
      <c r="L60" s="1529"/>
      <c r="M60" s="869"/>
      <c r="N60" s="864"/>
      <c r="O60" s="864"/>
      <c r="P60" s="864"/>
      <c r="Q60" s="864"/>
      <c r="R60" s="864"/>
      <c r="S60" s="864"/>
      <c r="T60" s="864"/>
      <c r="U60" s="864"/>
      <c r="V60" s="864"/>
      <c r="W60" s="864"/>
      <c r="X60" s="864"/>
      <c r="Y60" s="864"/>
      <c r="Z60" s="864"/>
      <c r="AA60" s="868"/>
      <c r="AB60" s="864"/>
      <c r="AC60" s="864"/>
      <c r="AD60" s="872"/>
      <c r="AE60" s="864"/>
      <c r="AF60" s="864"/>
      <c r="AG60" s="872"/>
      <c r="AH60" s="864"/>
      <c r="AI60" s="864"/>
      <c r="AJ60" s="872"/>
      <c r="AK60" s="864"/>
      <c r="AL60" s="864"/>
      <c r="AM60" s="864"/>
      <c r="AN60" s="864"/>
      <c r="AO60" s="869"/>
      <c r="AP60" s="869"/>
      <c r="AQ60" s="869"/>
      <c r="AR60" s="869"/>
      <c r="AS60" s="864"/>
      <c r="AT60" s="864"/>
      <c r="AU60" s="864"/>
      <c r="AV60" s="864"/>
      <c r="AW60" s="866"/>
      <c r="AX60" s="866"/>
      <c r="AY60" s="866"/>
      <c r="AZ60" s="866"/>
      <c r="BA60" s="866"/>
      <c r="BB60" s="866"/>
      <c r="BC60" s="866"/>
      <c r="BD60" s="866"/>
      <c r="BE60" s="866"/>
      <c r="BF60" s="866"/>
      <c r="BG60" s="866"/>
      <c r="BH60" s="866"/>
      <c r="BI60" s="866"/>
      <c r="BJ60" s="864"/>
      <c r="BK60" s="864"/>
      <c r="BL60" s="864"/>
      <c r="BM60" s="864"/>
      <c r="BN60" s="864"/>
      <c r="BO60" s="864"/>
      <c r="BP60" s="864"/>
      <c r="BQ60" s="864"/>
      <c r="BR60" s="864"/>
      <c r="BS60" s="864"/>
      <c r="BT60" s="864"/>
      <c r="BU60" s="864"/>
      <c r="BV60" s="864"/>
      <c r="BW60" s="864"/>
      <c r="BX60" s="864"/>
      <c r="BY60" s="864"/>
      <c r="BZ60" s="864"/>
      <c r="CA60" s="864"/>
      <c r="CB60" s="864"/>
      <c r="CC60" s="864"/>
      <c r="CD60" s="864"/>
      <c r="CE60" s="864"/>
      <c r="CF60" s="864"/>
      <c r="CG60" s="866"/>
      <c r="CH60" s="866"/>
      <c r="CI60" s="866"/>
      <c r="CJ60" s="866"/>
      <c r="CK60" s="866"/>
      <c r="CL60" s="866"/>
      <c r="CM60" s="866"/>
      <c r="CN60" s="866"/>
      <c r="CO60" s="866"/>
      <c r="CP60" s="866"/>
      <c r="CQ60" s="866"/>
      <c r="CR60" s="866"/>
      <c r="CS60" s="866"/>
      <c r="CT60" s="866"/>
      <c r="CU60" s="866"/>
      <c r="CV60" s="866"/>
      <c r="CW60" s="866"/>
      <c r="CX60" s="866"/>
      <c r="CY60" s="866"/>
      <c r="CZ60" s="866"/>
      <c r="DA60" s="866"/>
      <c r="DB60" s="866"/>
      <c r="DC60" s="878"/>
      <c r="DD60" s="878"/>
    </row>
    <row r="61" spans="1:108" x14ac:dyDescent="0.25">
      <c r="A61" s="912" t="s">
        <v>99</v>
      </c>
      <c r="B61" s="983">
        <v>0</v>
      </c>
      <c r="C61" s="930"/>
      <c r="D61" s="930"/>
      <c r="E61" s="930"/>
      <c r="F61" s="930"/>
      <c r="G61" s="930"/>
      <c r="H61" s="930"/>
      <c r="I61" s="930"/>
      <c r="J61" s="930"/>
      <c r="K61" s="930"/>
      <c r="L61" s="930"/>
      <c r="M61" s="1003" t="s">
        <v>151</v>
      </c>
      <c r="N61" s="864"/>
      <c r="O61" s="869"/>
      <c r="P61" s="864"/>
      <c r="Q61" s="869"/>
      <c r="R61" s="869"/>
      <c r="S61" s="869"/>
      <c r="T61" s="869"/>
      <c r="U61" s="869"/>
      <c r="V61" s="869"/>
      <c r="W61" s="869"/>
      <c r="X61" s="869"/>
      <c r="Y61" s="873"/>
      <c r="Z61" s="864"/>
      <c r="AA61" s="864"/>
      <c r="AB61" s="864"/>
      <c r="AC61" s="868"/>
      <c r="AD61" s="868"/>
      <c r="AE61" s="869"/>
      <c r="AF61" s="869"/>
      <c r="AG61" s="868"/>
      <c r="AH61" s="876"/>
      <c r="AI61" s="869"/>
      <c r="AJ61" s="868"/>
      <c r="AK61" s="876"/>
      <c r="AL61" s="869"/>
      <c r="AM61" s="869"/>
      <c r="AN61" s="869"/>
      <c r="AO61" s="868"/>
      <c r="AP61" s="869"/>
      <c r="AQ61" s="869"/>
      <c r="AR61" s="869"/>
      <c r="AS61" s="869"/>
      <c r="AT61" s="869"/>
      <c r="AU61" s="869"/>
      <c r="AV61" s="864"/>
      <c r="AW61" s="866"/>
      <c r="AX61" s="866"/>
      <c r="AY61" s="866"/>
      <c r="AZ61" s="866"/>
      <c r="BA61" s="866"/>
      <c r="BB61" s="866"/>
      <c r="BC61" s="866"/>
      <c r="BD61" s="866"/>
      <c r="BE61" s="866"/>
      <c r="BF61" s="866"/>
      <c r="BG61" s="866"/>
      <c r="BH61" s="866"/>
      <c r="BI61" s="866"/>
      <c r="BJ61" s="864"/>
      <c r="BK61" s="864"/>
      <c r="BL61" s="864"/>
      <c r="BM61" s="864"/>
      <c r="BN61" s="864"/>
      <c r="BO61" s="864"/>
      <c r="BP61" s="864"/>
      <c r="BQ61" s="864"/>
      <c r="BR61" s="864"/>
      <c r="BS61" s="864"/>
      <c r="BT61" s="1008" t="s">
        <v>152</v>
      </c>
      <c r="BU61" s="1008" t="s">
        <v>152</v>
      </c>
      <c r="BV61" s="1008" t="s">
        <v>152</v>
      </c>
      <c r="BW61" s="864"/>
      <c r="BX61" s="864"/>
      <c r="BY61" s="864"/>
      <c r="BZ61" s="864"/>
      <c r="CA61" s="864"/>
      <c r="CB61" s="926">
        <v>0</v>
      </c>
      <c r="CC61" s="926">
        <v>0</v>
      </c>
      <c r="CD61" s="926" t="s">
        <v>152</v>
      </c>
      <c r="CE61" s="864"/>
      <c r="CF61" s="864"/>
      <c r="CG61" s="866"/>
      <c r="CH61" s="866"/>
      <c r="CI61" s="866"/>
      <c r="CJ61" s="866"/>
      <c r="CK61" s="866"/>
      <c r="CL61" s="866"/>
      <c r="CM61" s="866"/>
      <c r="CN61" s="866"/>
      <c r="CO61" s="866"/>
      <c r="CP61" s="866"/>
      <c r="CQ61" s="866"/>
      <c r="CR61" s="866"/>
      <c r="CS61" s="866"/>
      <c r="CT61" s="866"/>
      <c r="CU61" s="866"/>
      <c r="CV61" s="866"/>
      <c r="CW61" s="866"/>
      <c r="CX61" s="866"/>
      <c r="CY61" s="866"/>
      <c r="CZ61" s="866"/>
      <c r="DA61" s="866"/>
      <c r="DB61" s="866"/>
      <c r="DC61" s="878"/>
      <c r="DD61" s="878"/>
    </row>
    <row r="62" spans="1:108" x14ac:dyDescent="0.25">
      <c r="A62" s="913" t="s">
        <v>100</v>
      </c>
      <c r="B62" s="943">
        <v>0</v>
      </c>
      <c r="C62" s="931"/>
      <c r="D62" s="931"/>
      <c r="E62" s="931"/>
      <c r="F62" s="931"/>
      <c r="G62" s="931"/>
      <c r="H62" s="931"/>
      <c r="I62" s="931"/>
      <c r="J62" s="931"/>
      <c r="K62" s="931"/>
      <c r="L62" s="931"/>
      <c r="M62" s="1003" t="s">
        <v>151</v>
      </c>
      <c r="N62" s="864"/>
      <c r="O62" s="869"/>
      <c r="P62" s="864"/>
      <c r="Q62" s="869"/>
      <c r="R62" s="869"/>
      <c r="S62" s="869"/>
      <c r="T62" s="869"/>
      <c r="U62" s="869"/>
      <c r="V62" s="869"/>
      <c r="W62" s="869"/>
      <c r="X62" s="869"/>
      <c r="Y62" s="873"/>
      <c r="Z62" s="864"/>
      <c r="AA62" s="864"/>
      <c r="AB62" s="864"/>
      <c r="AC62" s="868"/>
      <c r="AD62" s="868"/>
      <c r="AE62" s="869"/>
      <c r="AF62" s="869"/>
      <c r="AG62" s="868"/>
      <c r="AH62" s="876"/>
      <c r="AI62" s="869"/>
      <c r="AJ62" s="868"/>
      <c r="AK62" s="876"/>
      <c r="AL62" s="869"/>
      <c r="AM62" s="869"/>
      <c r="AN62" s="869"/>
      <c r="AO62" s="868"/>
      <c r="AP62" s="869"/>
      <c r="AQ62" s="869"/>
      <c r="AR62" s="869"/>
      <c r="AS62" s="869"/>
      <c r="AT62" s="869"/>
      <c r="AU62" s="869"/>
      <c r="AV62" s="864"/>
      <c r="AW62" s="866"/>
      <c r="AX62" s="866"/>
      <c r="AY62" s="866"/>
      <c r="AZ62" s="866"/>
      <c r="BA62" s="866"/>
      <c r="BB62" s="866"/>
      <c r="BC62" s="866"/>
      <c r="BD62" s="866"/>
      <c r="BE62" s="866"/>
      <c r="BF62" s="866"/>
      <c r="BG62" s="866"/>
      <c r="BH62" s="866"/>
      <c r="BI62" s="866"/>
      <c r="BJ62" s="864"/>
      <c r="BK62" s="864"/>
      <c r="BL62" s="864"/>
      <c r="BM62" s="864"/>
      <c r="BN62" s="864"/>
      <c r="BO62" s="864"/>
      <c r="BP62" s="864"/>
      <c r="BQ62" s="864"/>
      <c r="BR62" s="864"/>
      <c r="BS62" s="864"/>
      <c r="BT62" s="1008" t="s">
        <v>152</v>
      </c>
      <c r="BU62" s="1008" t="s">
        <v>152</v>
      </c>
      <c r="BV62" s="1008" t="s">
        <v>152</v>
      </c>
      <c r="BW62" s="864"/>
      <c r="BX62" s="864"/>
      <c r="BY62" s="864"/>
      <c r="BZ62" s="864"/>
      <c r="CA62" s="864"/>
      <c r="CB62" s="926">
        <v>0</v>
      </c>
      <c r="CC62" s="926">
        <v>0</v>
      </c>
      <c r="CD62" s="926" t="s">
        <v>152</v>
      </c>
      <c r="CE62" s="864"/>
      <c r="CF62" s="864"/>
      <c r="CG62" s="866"/>
      <c r="CH62" s="866"/>
      <c r="CI62" s="866"/>
      <c r="CJ62" s="866"/>
      <c r="CK62" s="866"/>
      <c r="CL62" s="866"/>
      <c r="CM62" s="866"/>
      <c r="CN62" s="866"/>
      <c r="CO62" s="866"/>
      <c r="CP62" s="866"/>
      <c r="CQ62" s="866"/>
      <c r="CR62" s="866"/>
      <c r="CS62" s="866"/>
      <c r="CT62" s="866"/>
      <c r="CU62" s="866"/>
      <c r="CV62" s="866"/>
      <c r="CW62" s="866"/>
      <c r="CX62" s="866"/>
      <c r="CY62" s="866"/>
      <c r="CZ62" s="866"/>
      <c r="DA62" s="866"/>
      <c r="DB62" s="866"/>
      <c r="DC62" s="878"/>
      <c r="DD62" s="878"/>
    </row>
    <row r="63" spans="1:108" x14ac:dyDescent="0.25">
      <c r="A63" s="913" t="s">
        <v>101</v>
      </c>
      <c r="B63" s="943">
        <v>0</v>
      </c>
      <c r="C63" s="931"/>
      <c r="D63" s="931"/>
      <c r="E63" s="931"/>
      <c r="F63" s="931"/>
      <c r="G63" s="931"/>
      <c r="H63" s="931"/>
      <c r="I63" s="931"/>
      <c r="J63" s="931"/>
      <c r="K63" s="931"/>
      <c r="L63" s="931"/>
      <c r="M63" s="1003" t="s">
        <v>151</v>
      </c>
      <c r="N63" s="864"/>
      <c r="O63" s="869"/>
      <c r="P63" s="864"/>
      <c r="Q63" s="869"/>
      <c r="R63" s="869"/>
      <c r="S63" s="869"/>
      <c r="T63" s="869"/>
      <c r="U63" s="869"/>
      <c r="V63" s="869"/>
      <c r="W63" s="869"/>
      <c r="X63" s="869"/>
      <c r="Y63" s="873"/>
      <c r="Z63" s="864"/>
      <c r="AA63" s="864"/>
      <c r="AB63" s="864"/>
      <c r="AC63" s="868"/>
      <c r="AD63" s="868"/>
      <c r="AE63" s="869"/>
      <c r="AF63" s="869"/>
      <c r="AG63" s="868"/>
      <c r="AH63" s="876"/>
      <c r="AI63" s="869"/>
      <c r="AJ63" s="868"/>
      <c r="AK63" s="876"/>
      <c r="AL63" s="869"/>
      <c r="AM63" s="869"/>
      <c r="AN63" s="869"/>
      <c r="AO63" s="868"/>
      <c r="AP63" s="869"/>
      <c r="AQ63" s="869"/>
      <c r="AR63" s="869"/>
      <c r="AS63" s="869"/>
      <c r="AT63" s="869"/>
      <c r="AU63" s="869"/>
      <c r="AV63" s="864"/>
      <c r="AW63" s="866"/>
      <c r="AX63" s="866"/>
      <c r="AY63" s="866"/>
      <c r="AZ63" s="866"/>
      <c r="BA63" s="866"/>
      <c r="BB63" s="866"/>
      <c r="BC63" s="866"/>
      <c r="BD63" s="866"/>
      <c r="BE63" s="866"/>
      <c r="BF63" s="866"/>
      <c r="BG63" s="866"/>
      <c r="BH63" s="866"/>
      <c r="BI63" s="866"/>
      <c r="BJ63" s="864"/>
      <c r="BK63" s="864"/>
      <c r="BL63" s="864"/>
      <c r="BM63" s="864"/>
      <c r="BN63" s="864"/>
      <c r="BO63" s="864"/>
      <c r="BP63" s="864"/>
      <c r="BQ63" s="864"/>
      <c r="BR63" s="864"/>
      <c r="BS63" s="864"/>
      <c r="BT63" s="1008" t="s">
        <v>152</v>
      </c>
      <c r="BU63" s="1008" t="s">
        <v>152</v>
      </c>
      <c r="BV63" s="1008" t="s">
        <v>152</v>
      </c>
      <c r="BW63" s="864"/>
      <c r="BX63" s="864"/>
      <c r="BY63" s="864"/>
      <c r="BZ63" s="864"/>
      <c r="CA63" s="864"/>
      <c r="CB63" s="926">
        <v>0</v>
      </c>
      <c r="CC63" s="926">
        <v>0</v>
      </c>
      <c r="CD63" s="926" t="s">
        <v>152</v>
      </c>
      <c r="CE63" s="864"/>
      <c r="CF63" s="864"/>
      <c r="CG63" s="866"/>
      <c r="CH63" s="866"/>
      <c r="CI63" s="866"/>
      <c r="CJ63" s="866"/>
      <c r="CK63" s="866"/>
      <c r="CL63" s="866"/>
      <c r="CM63" s="866"/>
      <c r="CN63" s="866"/>
      <c r="CO63" s="866"/>
      <c r="CP63" s="866"/>
      <c r="CQ63" s="866"/>
      <c r="CR63" s="866"/>
      <c r="CS63" s="866"/>
      <c r="CT63" s="866"/>
      <c r="CU63" s="866"/>
      <c r="CV63" s="866"/>
      <c r="CW63" s="866"/>
      <c r="CX63" s="866"/>
      <c r="CY63" s="866"/>
      <c r="CZ63" s="866"/>
      <c r="DA63" s="866"/>
      <c r="DB63" s="866"/>
      <c r="DC63" s="878"/>
      <c r="DD63" s="878"/>
    </row>
    <row r="64" spans="1:108" x14ac:dyDescent="0.25">
      <c r="A64" s="889" t="s">
        <v>102</v>
      </c>
      <c r="B64" s="963">
        <v>0</v>
      </c>
      <c r="C64" s="931"/>
      <c r="D64" s="931"/>
      <c r="E64" s="931"/>
      <c r="F64" s="931"/>
      <c r="G64" s="931"/>
      <c r="H64" s="931"/>
      <c r="I64" s="931"/>
      <c r="J64" s="931"/>
      <c r="K64" s="931"/>
      <c r="L64" s="931"/>
      <c r="M64" s="1003" t="s">
        <v>151</v>
      </c>
      <c r="N64" s="864"/>
      <c r="O64" s="869"/>
      <c r="P64" s="864"/>
      <c r="Q64" s="869"/>
      <c r="R64" s="869"/>
      <c r="S64" s="869"/>
      <c r="T64" s="869"/>
      <c r="U64" s="869"/>
      <c r="V64" s="869"/>
      <c r="W64" s="869"/>
      <c r="X64" s="869"/>
      <c r="Y64" s="873"/>
      <c r="Z64" s="864"/>
      <c r="AA64" s="864"/>
      <c r="AB64" s="864"/>
      <c r="AC64" s="868"/>
      <c r="AD64" s="868"/>
      <c r="AE64" s="869"/>
      <c r="AF64" s="869"/>
      <c r="AG64" s="868"/>
      <c r="AH64" s="876"/>
      <c r="AI64" s="869"/>
      <c r="AJ64" s="868"/>
      <c r="AK64" s="876"/>
      <c r="AL64" s="869"/>
      <c r="AM64" s="869"/>
      <c r="AN64" s="869"/>
      <c r="AO64" s="868"/>
      <c r="AP64" s="869"/>
      <c r="AQ64" s="869"/>
      <c r="AR64" s="869"/>
      <c r="AS64" s="869"/>
      <c r="AT64" s="869"/>
      <c r="AU64" s="869"/>
      <c r="AV64" s="864"/>
      <c r="AW64" s="866"/>
      <c r="AX64" s="866"/>
      <c r="AY64" s="866"/>
      <c r="AZ64" s="866"/>
      <c r="BA64" s="866"/>
      <c r="BB64" s="866"/>
      <c r="BC64" s="866"/>
      <c r="BD64" s="866"/>
      <c r="BE64" s="866"/>
      <c r="BF64" s="866"/>
      <c r="BG64" s="866"/>
      <c r="BH64" s="866"/>
      <c r="BI64" s="866"/>
      <c r="BJ64" s="864"/>
      <c r="BK64" s="864"/>
      <c r="BL64" s="864"/>
      <c r="BM64" s="864"/>
      <c r="BN64" s="864"/>
      <c r="BO64" s="864"/>
      <c r="BP64" s="864"/>
      <c r="BQ64" s="864"/>
      <c r="BR64" s="864"/>
      <c r="BS64" s="864"/>
      <c r="BT64" s="1008" t="s">
        <v>152</v>
      </c>
      <c r="BU64" s="1008" t="s">
        <v>152</v>
      </c>
      <c r="BV64" s="1008" t="s">
        <v>152</v>
      </c>
      <c r="BW64" s="864"/>
      <c r="BX64" s="864"/>
      <c r="BY64" s="864"/>
      <c r="BZ64" s="864"/>
      <c r="CA64" s="864"/>
      <c r="CB64" s="926">
        <v>0</v>
      </c>
      <c r="CC64" s="926">
        <v>0</v>
      </c>
      <c r="CD64" s="926" t="s">
        <v>152</v>
      </c>
      <c r="CE64" s="864"/>
      <c r="CF64" s="864"/>
      <c r="CG64" s="866"/>
      <c r="CH64" s="866"/>
      <c r="CI64" s="866"/>
      <c r="CJ64" s="866"/>
      <c r="CK64" s="866"/>
      <c r="CL64" s="866"/>
      <c r="CM64" s="866"/>
      <c r="CN64" s="866"/>
      <c r="CO64" s="866"/>
      <c r="CP64" s="866"/>
      <c r="CQ64" s="866"/>
      <c r="CR64" s="866"/>
      <c r="CS64" s="866"/>
      <c r="CT64" s="866"/>
      <c r="CU64" s="866"/>
      <c r="CV64" s="866"/>
      <c r="CW64" s="866"/>
      <c r="CX64" s="866"/>
      <c r="CY64" s="866"/>
      <c r="CZ64" s="866"/>
      <c r="DA64" s="866"/>
      <c r="DB64" s="866"/>
      <c r="DC64" s="878"/>
      <c r="DD64" s="878"/>
    </row>
    <row r="65" spans="1:108" x14ac:dyDescent="0.25">
      <c r="A65" s="889" t="s">
        <v>103</v>
      </c>
      <c r="B65" s="943">
        <v>0</v>
      </c>
      <c r="C65" s="931"/>
      <c r="D65" s="931"/>
      <c r="E65" s="931"/>
      <c r="F65" s="931"/>
      <c r="G65" s="931"/>
      <c r="H65" s="931"/>
      <c r="I65" s="931"/>
      <c r="J65" s="931"/>
      <c r="K65" s="931"/>
      <c r="L65" s="931"/>
      <c r="M65" s="1003" t="s">
        <v>151</v>
      </c>
      <c r="N65" s="864"/>
      <c r="O65" s="869"/>
      <c r="P65" s="864"/>
      <c r="Q65" s="869"/>
      <c r="R65" s="869"/>
      <c r="S65" s="869"/>
      <c r="T65" s="869"/>
      <c r="U65" s="869"/>
      <c r="V65" s="869"/>
      <c r="W65" s="869"/>
      <c r="X65" s="869"/>
      <c r="Y65" s="873"/>
      <c r="Z65" s="864"/>
      <c r="AA65" s="864"/>
      <c r="AB65" s="864"/>
      <c r="AC65" s="868"/>
      <c r="AD65" s="868"/>
      <c r="AE65" s="869"/>
      <c r="AF65" s="869"/>
      <c r="AG65" s="868"/>
      <c r="AH65" s="876"/>
      <c r="AI65" s="869"/>
      <c r="AJ65" s="868"/>
      <c r="AK65" s="876"/>
      <c r="AL65" s="869"/>
      <c r="AM65" s="869"/>
      <c r="AN65" s="869"/>
      <c r="AO65" s="868"/>
      <c r="AP65" s="869"/>
      <c r="AQ65" s="869"/>
      <c r="AR65" s="869"/>
      <c r="AS65" s="869"/>
      <c r="AT65" s="869"/>
      <c r="AU65" s="869"/>
      <c r="AV65" s="864"/>
      <c r="AW65" s="866"/>
      <c r="AX65" s="866"/>
      <c r="AY65" s="866"/>
      <c r="AZ65" s="866"/>
      <c r="BA65" s="866"/>
      <c r="BB65" s="866"/>
      <c r="BC65" s="866"/>
      <c r="BD65" s="866"/>
      <c r="BE65" s="866"/>
      <c r="BF65" s="866"/>
      <c r="BG65" s="866"/>
      <c r="BH65" s="866"/>
      <c r="BI65" s="866"/>
      <c r="BJ65" s="864"/>
      <c r="BK65" s="864"/>
      <c r="BL65" s="864"/>
      <c r="BM65" s="864"/>
      <c r="BN65" s="864"/>
      <c r="BO65" s="864"/>
      <c r="BP65" s="864"/>
      <c r="BQ65" s="864"/>
      <c r="BR65" s="864"/>
      <c r="BS65" s="864"/>
      <c r="BT65" s="1008" t="s">
        <v>152</v>
      </c>
      <c r="BU65" s="1008" t="s">
        <v>152</v>
      </c>
      <c r="BV65" s="1008" t="s">
        <v>152</v>
      </c>
      <c r="BW65" s="864"/>
      <c r="BX65" s="864"/>
      <c r="BY65" s="864"/>
      <c r="BZ65" s="864"/>
      <c r="CA65" s="864"/>
      <c r="CB65" s="926">
        <v>0</v>
      </c>
      <c r="CC65" s="926">
        <v>0</v>
      </c>
      <c r="CD65" s="926" t="s">
        <v>152</v>
      </c>
      <c r="CE65" s="864"/>
      <c r="CF65" s="864"/>
      <c r="CG65" s="866"/>
      <c r="CH65" s="866"/>
      <c r="CI65" s="866"/>
      <c r="CJ65" s="866"/>
      <c r="CK65" s="866"/>
      <c r="CL65" s="866"/>
      <c r="CM65" s="866"/>
      <c r="CN65" s="866"/>
      <c r="CO65" s="866"/>
      <c r="CP65" s="866"/>
      <c r="CQ65" s="866"/>
      <c r="CR65" s="866"/>
      <c r="CS65" s="866"/>
      <c r="CT65" s="866"/>
      <c r="CU65" s="866"/>
      <c r="CV65" s="866"/>
      <c r="CW65" s="866"/>
      <c r="CX65" s="866"/>
      <c r="CY65" s="866"/>
      <c r="CZ65" s="866"/>
      <c r="DA65" s="866"/>
      <c r="DB65" s="866"/>
      <c r="DC65" s="878"/>
      <c r="DD65" s="878"/>
    </row>
    <row r="66" spans="1:108" x14ac:dyDescent="0.25">
      <c r="A66" s="875" t="s">
        <v>104</v>
      </c>
      <c r="B66" s="963">
        <v>0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1003" t="s">
        <v>151</v>
      </c>
      <c r="N66" s="864"/>
      <c r="O66" s="869"/>
      <c r="P66" s="864"/>
      <c r="Q66" s="869"/>
      <c r="R66" s="869"/>
      <c r="S66" s="869"/>
      <c r="T66" s="869"/>
      <c r="U66" s="869"/>
      <c r="V66" s="869"/>
      <c r="W66" s="869"/>
      <c r="X66" s="869"/>
      <c r="Y66" s="873"/>
      <c r="Z66" s="864"/>
      <c r="AA66" s="864"/>
      <c r="AB66" s="864"/>
      <c r="AC66" s="868"/>
      <c r="AD66" s="868"/>
      <c r="AE66" s="869"/>
      <c r="AF66" s="869"/>
      <c r="AG66" s="868"/>
      <c r="AH66" s="876"/>
      <c r="AI66" s="869"/>
      <c r="AJ66" s="868"/>
      <c r="AK66" s="876"/>
      <c r="AL66" s="869"/>
      <c r="AM66" s="869"/>
      <c r="AN66" s="869"/>
      <c r="AO66" s="868"/>
      <c r="AP66" s="869"/>
      <c r="AQ66" s="869"/>
      <c r="AR66" s="869"/>
      <c r="AS66" s="869"/>
      <c r="AT66" s="869"/>
      <c r="AU66" s="869"/>
      <c r="AV66" s="864"/>
      <c r="AW66" s="866"/>
      <c r="AX66" s="866"/>
      <c r="AY66" s="866"/>
      <c r="AZ66" s="866"/>
      <c r="BA66" s="866"/>
      <c r="BB66" s="866"/>
      <c r="BC66" s="866"/>
      <c r="BD66" s="866"/>
      <c r="BE66" s="866"/>
      <c r="BF66" s="866"/>
      <c r="BG66" s="866"/>
      <c r="BH66" s="866"/>
      <c r="BI66" s="866"/>
      <c r="BJ66" s="864"/>
      <c r="BK66" s="864"/>
      <c r="BL66" s="864"/>
      <c r="BM66" s="864"/>
      <c r="BN66" s="864"/>
      <c r="BO66" s="864"/>
      <c r="BP66" s="864"/>
      <c r="BQ66" s="864"/>
      <c r="BR66" s="864"/>
      <c r="BS66" s="864"/>
      <c r="BT66" s="1008" t="s">
        <v>152</v>
      </c>
      <c r="BU66" s="1008" t="s">
        <v>152</v>
      </c>
      <c r="BV66" s="1008" t="s">
        <v>152</v>
      </c>
      <c r="BW66" s="864"/>
      <c r="BX66" s="864"/>
      <c r="BY66" s="864"/>
      <c r="BZ66" s="864"/>
      <c r="CA66" s="864"/>
      <c r="CB66" s="926">
        <v>0</v>
      </c>
      <c r="CC66" s="926">
        <v>0</v>
      </c>
      <c r="CD66" s="926" t="s">
        <v>152</v>
      </c>
      <c r="CE66" s="864"/>
      <c r="CF66" s="864"/>
      <c r="CG66" s="866"/>
      <c r="CH66" s="866"/>
      <c r="CI66" s="866"/>
      <c r="CJ66" s="866"/>
      <c r="CK66" s="866"/>
      <c r="CL66" s="866"/>
      <c r="CM66" s="866"/>
      <c r="CN66" s="866"/>
      <c r="CO66" s="866"/>
      <c r="CP66" s="866"/>
      <c r="CQ66" s="866"/>
      <c r="CR66" s="866"/>
      <c r="CS66" s="866"/>
      <c r="CT66" s="866"/>
      <c r="CU66" s="866"/>
      <c r="CV66" s="866"/>
      <c r="CW66" s="866"/>
      <c r="CX66" s="866"/>
      <c r="CY66" s="866"/>
      <c r="CZ66" s="866"/>
      <c r="DA66" s="866"/>
      <c r="DB66" s="866"/>
      <c r="DC66" s="878"/>
      <c r="DD66" s="878"/>
    </row>
    <row r="67" spans="1:108" x14ac:dyDescent="0.25">
      <c r="A67" s="889" t="s">
        <v>105</v>
      </c>
      <c r="B67" s="963">
        <v>0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1003" t="s">
        <v>151</v>
      </c>
      <c r="N67" s="864"/>
      <c r="O67" s="869"/>
      <c r="P67" s="864"/>
      <c r="Q67" s="869"/>
      <c r="R67" s="869"/>
      <c r="S67" s="869"/>
      <c r="T67" s="869"/>
      <c r="U67" s="869"/>
      <c r="V67" s="869"/>
      <c r="W67" s="869"/>
      <c r="X67" s="869"/>
      <c r="Y67" s="873"/>
      <c r="Z67" s="864"/>
      <c r="AA67" s="864"/>
      <c r="AB67" s="864"/>
      <c r="AC67" s="868"/>
      <c r="AD67" s="868"/>
      <c r="AE67" s="869"/>
      <c r="AF67" s="869"/>
      <c r="AG67" s="868"/>
      <c r="AH67" s="876"/>
      <c r="AI67" s="869"/>
      <c r="AJ67" s="868"/>
      <c r="AK67" s="876"/>
      <c r="AL67" s="869"/>
      <c r="AM67" s="869"/>
      <c r="AN67" s="869"/>
      <c r="AO67" s="868"/>
      <c r="AP67" s="869"/>
      <c r="AQ67" s="869"/>
      <c r="AR67" s="869"/>
      <c r="AS67" s="869"/>
      <c r="AT67" s="869"/>
      <c r="AU67" s="869"/>
      <c r="AV67" s="864"/>
      <c r="AW67" s="866"/>
      <c r="AX67" s="866"/>
      <c r="AY67" s="866"/>
      <c r="AZ67" s="866"/>
      <c r="BA67" s="866"/>
      <c r="BB67" s="866"/>
      <c r="BC67" s="866"/>
      <c r="BD67" s="866"/>
      <c r="BE67" s="866"/>
      <c r="BF67" s="866"/>
      <c r="BG67" s="866"/>
      <c r="BH67" s="866"/>
      <c r="BI67" s="866"/>
      <c r="BJ67" s="864"/>
      <c r="BK67" s="864"/>
      <c r="BL67" s="864"/>
      <c r="BM67" s="864"/>
      <c r="BN67" s="864"/>
      <c r="BO67" s="864"/>
      <c r="BP67" s="864"/>
      <c r="BQ67" s="864"/>
      <c r="BR67" s="864"/>
      <c r="BS67" s="864"/>
      <c r="BT67" s="1008" t="s">
        <v>152</v>
      </c>
      <c r="BU67" s="1008" t="s">
        <v>152</v>
      </c>
      <c r="BV67" s="1008" t="s">
        <v>152</v>
      </c>
      <c r="BW67" s="864"/>
      <c r="BX67" s="864"/>
      <c r="BY67" s="864"/>
      <c r="BZ67" s="864"/>
      <c r="CA67" s="864"/>
      <c r="CB67" s="926">
        <v>0</v>
      </c>
      <c r="CC67" s="926">
        <v>0</v>
      </c>
      <c r="CD67" s="926" t="s">
        <v>152</v>
      </c>
      <c r="CE67" s="864"/>
      <c r="CF67" s="864"/>
      <c r="CG67" s="866"/>
      <c r="CH67" s="866"/>
      <c r="CI67" s="866"/>
      <c r="CJ67" s="866"/>
      <c r="CK67" s="866"/>
      <c r="CL67" s="866"/>
      <c r="CM67" s="866"/>
      <c r="CN67" s="866"/>
      <c r="CO67" s="866"/>
      <c r="CP67" s="866"/>
      <c r="CQ67" s="866"/>
      <c r="CR67" s="866"/>
      <c r="CS67" s="866"/>
      <c r="CT67" s="866"/>
      <c r="CU67" s="866"/>
      <c r="CV67" s="866"/>
      <c r="CW67" s="866"/>
      <c r="CX67" s="866"/>
      <c r="CY67" s="866"/>
      <c r="CZ67" s="866"/>
      <c r="DA67" s="866"/>
      <c r="DB67" s="866"/>
      <c r="DC67" s="878"/>
      <c r="DD67" s="878"/>
    </row>
    <row r="68" spans="1:108" x14ac:dyDescent="0.25">
      <c r="A68" s="914" t="s">
        <v>106</v>
      </c>
      <c r="B68" s="963">
        <v>0</v>
      </c>
      <c r="C68" s="931"/>
      <c r="D68" s="931"/>
      <c r="E68" s="931"/>
      <c r="F68" s="931"/>
      <c r="G68" s="931"/>
      <c r="H68" s="931"/>
      <c r="I68" s="931"/>
      <c r="J68" s="931"/>
      <c r="K68" s="931"/>
      <c r="L68" s="931"/>
      <c r="M68" s="1003" t="s">
        <v>151</v>
      </c>
      <c r="N68" s="864"/>
      <c r="O68" s="869"/>
      <c r="P68" s="864"/>
      <c r="Q68" s="869"/>
      <c r="R68" s="869"/>
      <c r="S68" s="869"/>
      <c r="T68" s="869"/>
      <c r="U68" s="869"/>
      <c r="V68" s="869"/>
      <c r="W68" s="869"/>
      <c r="X68" s="869"/>
      <c r="Y68" s="873"/>
      <c r="Z68" s="864"/>
      <c r="AA68" s="864"/>
      <c r="AB68" s="864"/>
      <c r="AC68" s="868"/>
      <c r="AD68" s="868"/>
      <c r="AE68" s="869"/>
      <c r="AF68" s="869"/>
      <c r="AG68" s="868"/>
      <c r="AH68" s="876"/>
      <c r="AI68" s="869"/>
      <c r="AJ68" s="868"/>
      <c r="AK68" s="876"/>
      <c r="AL68" s="869"/>
      <c r="AM68" s="869"/>
      <c r="AN68" s="869"/>
      <c r="AO68" s="868"/>
      <c r="AP68" s="869"/>
      <c r="AQ68" s="869"/>
      <c r="AR68" s="869"/>
      <c r="AS68" s="869"/>
      <c r="AT68" s="869"/>
      <c r="AU68" s="869"/>
      <c r="AV68" s="864"/>
      <c r="AW68" s="866"/>
      <c r="AX68" s="866"/>
      <c r="AY68" s="866"/>
      <c r="AZ68" s="866"/>
      <c r="BA68" s="866"/>
      <c r="BB68" s="866"/>
      <c r="BC68" s="866"/>
      <c r="BD68" s="866"/>
      <c r="BE68" s="866"/>
      <c r="BF68" s="866"/>
      <c r="BG68" s="866"/>
      <c r="BH68" s="866"/>
      <c r="BI68" s="866"/>
      <c r="BJ68" s="864"/>
      <c r="BK68" s="864"/>
      <c r="BL68" s="864"/>
      <c r="BM68" s="864"/>
      <c r="BN68" s="864"/>
      <c r="BO68" s="864"/>
      <c r="BP68" s="864"/>
      <c r="BQ68" s="864"/>
      <c r="BR68" s="864"/>
      <c r="BS68" s="864"/>
      <c r="BT68" s="1008" t="s">
        <v>152</v>
      </c>
      <c r="BU68" s="1008" t="s">
        <v>152</v>
      </c>
      <c r="BV68" s="1008" t="s">
        <v>152</v>
      </c>
      <c r="BW68" s="864"/>
      <c r="BX68" s="864"/>
      <c r="BY68" s="864"/>
      <c r="BZ68" s="864"/>
      <c r="CA68" s="864"/>
      <c r="CB68" s="926">
        <v>0</v>
      </c>
      <c r="CC68" s="926">
        <v>0</v>
      </c>
      <c r="CD68" s="926" t="s">
        <v>152</v>
      </c>
      <c r="CE68" s="864"/>
      <c r="CF68" s="864"/>
      <c r="CG68" s="866"/>
      <c r="CH68" s="866"/>
      <c r="CI68" s="866"/>
      <c r="CJ68" s="866"/>
      <c r="CK68" s="866"/>
      <c r="CL68" s="866"/>
      <c r="CM68" s="866"/>
      <c r="CN68" s="866"/>
      <c r="CO68" s="866"/>
      <c r="CP68" s="866"/>
      <c r="CQ68" s="866"/>
      <c r="CR68" s="866"/>
      <c r="CS68" s="866"/>
      <c r="CT68" s="866"/>
      <c r="CU68" s="866"/>
      <c r="CV68" s="866"/>
      <c r="CW68" s="866"/>
      <c r="CX68" s="866"/>
      <c r="CY68" s="866"/>
      <c r="CZ68" s="866"/>
      <c r="DA68" s="866"/>
      <c r="DB68" s="866"/>
      <c r="DC68" s="878"/>
      <c r="DD68" s="878"/>
    </row>
    <row r="69" spans="1:108" x14ac:dyDescent="0.25">
      <c r="A69" s="915" t="s">
        <v>107</v>
      </c>
      <c r="B69" s="944">
        <v>0</v>
      </c>
      <c r="C69" s="933"/>
      <c r="D69" s="933"/>
      <c r="E69" s="933"/>
      <c r="F69" s="933"/>
      <c r="G69" s="933"/>
      <c r="H69" s="933"/>
      <c r="I69" s="933"/>
      <c r="J69" s="933"/>
      <c r="K69" s="933"/>
      <c r="L69" s="933"/>
      <c r="M69" s="1003" t="s">
        <v>151</v>
      </c>
      <c r="N69" s="864"/>
      <c r="O69" s="869"/>
      <c r="P69" s="864"/>
      <c r="Q69" s="869"/>
      <c r="R69" s="869"/>
      <c r="S69" s="869"/>
      <c r="T69" s="869"/>
      <c r="U69" s="869"/>
      <c r="V69" s="869"/>
      <c r="W69" s="869"/>
      <c r="X69" s="869"/>
      <c r="Y69" s="873"/>
      <c r="Z69" s="864"/>
      <c r="AA69" s="864"/>
      <c r="AB69" s="864"/>
      <c r="AC69" s="868"/>
      <c r="AD69" s="868"/>
      <c r="AE69" s="869"/>
      <c r="AF69" s="869"/>
      <c r="AG69" s="868"/>
      <c r="AH69" s="876"/>
      <c r="AI69" s="869"/>
      <c r="AJ69" s="868"/>
      <c r="AK69" s="876"/>
      <c r="AL69" s="869"/>
      <c r="AM69" s="869"/>
      <c r="AN69" s="869"/>
      <c r="AO69" s="868"/>
      <c r="AP69" s="869"/>
      <c r="AQ69" s="869"/>
      <c r="AR69" s="869"/>
      <c r="AS69" s="869"/>
      <c r="AT69" s="869"/>
      <c r="AU69" s="869"/>
      <c r="AV69" s="864"/>
      <c r="AW69" s="866"/>
      <c r="AX69" s="866"/>
      <c r="AY69" s="866"/>
      <c r="AZ69" s="866"/>
      <c r="BA69" s="866"/>
      <c r="BB69" s="866"/>
      <c r="BC69" s="866"/>
      <c r="BD69" s="866"/>
      <c r="BE69" s="866"/>
      <c r="BF69" s="866"/>
      <c r="BG69" s="866"/>
      <c r="BH69" s="866"/>
      <c r="BI69" s="866"/>
      <c r="BJ69" s="864"/>
      <c r="BK69" s="864"/>
      <c r="BL69" s="864"/>
      <c r="BM69" s="864"/>
      <c r="BN69" s="864"/>
      <c r="BO69" s="864"/>
      <c r="BP69" s="864"/>
      <c r="BQ69" s="864"/>
      <c r="BR69" s="864"/>
      <c r="BS69" s="864"/>
      <c r="BT69" s="1008" t="s">
        <v>152</v>
      </c>
      <c r="BU69" s="1008" t="s">
        <v>152</v>
      </c>
      <c r="BV69" s="1008" t="s">
        <v>152</v>
      </c>
      <c r="BW69" s="864"/>
      <c r="BX69" s="864"/>
      <c r="BY69" s="864"/>
      <c r="BZ69" s="864"/>
      <c r="CA69" s="864"/>
      <c r="CB69" s="926">
        <v>0</v>
      </c>
      <c r="CC69" s="926">
        <v>0</v>
      </c>
      <c r="CD69" s="926" t="s">
        <v>152</v>
      </c>
      <c r="CE69" s="864"/>
      <c r="CF69" s="864"/>
      <c r="CG69" s="866"/>
      <c r="CH69" s="866"/>
      <c r="CI69" s="866"/>
      <c r="CJ69" s="866"/>
      <c r="CK69" s="866"/>
      <c r="CL69" s="866"/>
      <c r="CM69" s="866"/>
      <c r="CN69" s="866"/>
      <c r="CO69" s="866"/>
      <c r="CP69" s="866"/>
      <c r="CQ69" s="866"/>
      <c r="CR69" s="866"/>
      <c r="CS69" s="866"/>
      <c r="CT69" s="866"/>
      <c r="CU69" s="866"/>
      <c r="CV69" s="866"/>
      <c r="CW69" s="866"/>
      <c r="CX69" s="866"/>
      <c r="CY69" s="866"/>
      <c r="CZ69" s="866"/>
      <c r="DA69" s="866"/>
      <c r="DB69" s="866"/>
      <c r="DC69" s="878"/>
      <c r="DD69" s="878"/>
    </row>
    <row r="70" spans="1:108" x14ac:dyDescent="0.25">
      <c r="A70" s="916" t="s">
        <v>40</v>
      </c>
      <c r="B70" s="982">
        <v>0</v>
      </c>
      <c r="C70" s="982">
        <v>0</v>
      </c>
      <c r="D70" s="982">
        <v>0</v>
      </c>
      <c r="E70" s="982">
        <v>0</v>
      </c>
      <c r="F70" s="982">
        <v>0</v>
      </c>
      <c r="G70" s="982">
        <v>0</v>
      </c>
      <c r="H70" s="982">
        <v>0</v>
      </c>
      <c r="I70" s="982">
        <v>0</v>
      </c>
      <c r="J70" s="982">
        <v>0</v>
      </c>
      <c r="K70" s="982">
        <v>0</v>
      </c>
      <c r="L70" s="982">
        <v>0</v>
      </c>
      <c r="M70" s="1003" t="s">
        <v>151</v>
      </c>
      <c r="N70" s="864"/>
      <c r="O70" s="869"/>
      <c r="P70" s="864"/>
      <c r="Q70" s="869"/>
      <c r="R70" s="869"/>
      <c r="S70" s="869"/>
      <c r="T70" s="869"/>
      <c r="U70" s="869"/>
      <c r="V70" s="869"/>
      <c r="W70" s="869"/>
      <c r="X70" s="869"/>
      <c r="Y70" s="873"/>
      <c r="Z70" s="864"/>
      <c r="AA70" s="864"/>
      <c r="AB70" s="864"/>
      <c r="AC70" s="868"/>
      <c r="AD70" s="868"/>
      <c r="AE70" s="869"/>
      <c r="AF70" s="869"/>
      <c r="AG70" s="868"/>
      <c r="AH70" s="876"/>
      <c r="AI70" s="869"/>
      <c r="AJ70" s="868"/>
      <c r="AK70" s="876"/>
      <c r="AL70" s="869"/>
      <c r="AM70" s="869"/>
      <c r="AN70" s="869"/>
      <c r="AO70" s="868"/>
      <c r="AP70" s="869"/>
      <c r="AQ70" s="869"/>
      <c r="AR70" s="869"/>
      <c r="AS70" s="869"/>
      <c r="AT70" s="869"/>
      <c r="AU70" s="869"/>
      <c r="AV70" s="864"/>
      <c r="AW70" s="866"/>
      <c r="AX70" s="866"/>
      <c r="AY70" s="866"/>
      <c r="AZ70" s="866"/>
      <c r="BA70" s="866"/>
      <c r="BB70" s="866"/>
      <c r="BC70" s="866"/>
      <c r="BD70" s="866"/>
      <c r="BE70" s="866"/>
      <c r="BF70" s="866"/>
      <c r="BG70" s="866"/>
      <c r="BH70" s="866"/>
      <c r="BI70" s="866"/>
      <c r="BJ70" s="864"/>
      <c r="BK70" s="864"/>
      <c r="BL70" s="864"/>
      <c r="BM70" s="864"/>
      <c r="BN70" s="864"/>
      <c r="BO70" s="864"/>
      <c r="BP70" s="864"/>
      <c r="BQ70" s="864"/>
      <c r="BR70" s="864"/>
      <c r="BS70" s="864"/>
      <c r="BT70" s="1008" t="s">
        <v>152</v>
      </c>
      <c r="BU70" s="1008" t="s">
        <v>152</v>
      </c>
      <c r="BV70" s="1008" t="s">
        <v>152</v>
      </c>
      <c r="BW70" s="864"/>
      <c r="BX70" s="864"/>
      <c r="BY70" s="864"/>
      <c r="BZ70" s="864"/>
      <c r="CA70" s="864"/>
      <c r="CB70" s="926">
        <v>0</v>
      </c>
      <c r="CC70" s="926">
        <v>0</v>
      </c>
      <c r="CD70" s="926" t="s">
        <v>152</v>
      </c>
      <c r="CE70" s="864"/>
      <c r="CF70" s="864"/>
      <c r="CG70" s="866"/>
      <c r="CH70" s="866"/>
      <c r="CI70" s="866"/>
      <c r="CJ70" s="866"/>
      <c r="CK70" s="866"/>
      <c r="CL70" s="866"/>
      <c r="CM70" s="866"/>
      <c r="CN70" s="866"/>
      <c r="CO70" s="866"/>
      <c r="CP70" s="866"/>
      <c r="CQ70" s="866"/>
      <c r="CR70" s="866"/>
      <c r="CS70" s="866"/>
      <c r="CT70" s="866"/>
      <c r="CU70" s="866"/>
      <c r="CV70" s="866"/>
      <c r="CW70" s="866"/>
      <c r="CX70" s="866"/>
      <c r="CY70" s="866"/>
      <c r="CZ70" s="866"/>
      <c r="DA70" s="866"/>
      <c r="DB70" s="866"/>
      <c r="DC70" s="878"/>
      <c r="DD70" s="878"/>
    </row>
    <row r="71" spans="1:108" x14ac:dyDescent="0.25">
      <c r="A71" s="917" t="s">
        <v>108</v>
      </c>
      <c r="B71" s="917"/>
      <c r="C71" s="917"/>
      <c r="D71" s="917"/>
      <c r="E71" s="917"/>
      <c r="F71" s="918"/>
      <c r="G71" s="918"/>
      <c r="H71" s="918"/>
      <c r="I71" s="918"/>
      <c r="J71" s="885"/>
      <c r="K71" s="885"/>
      <c r="L71" s="866"/>
      <c r="M71" s="864"/>
      <c r="N71" s="864"/>
      <c r="O71" s="864"/>
      <c r="P71" s="864"/>
      <c r="Q71" s="864"/>
      <c r="R71" s="864"/>
      <c r="S71" s="864"/>
      <c r="T71" s="864"/>
      <c r="U71" s="864"/>
      <c r="V71" s="864"/>
      <c r="W71" s="864"/>
      <c r="X71" s="864"/>
      <c r="Y71" s="864"/>
      <c r="Z71" s="864"/>
      <c r="AA71" s="864"/>
      <c r="AB71" s="864"/>
      <c r="AC71" s="872"/>
      <c r="AD71" s="864"/>
      <c r="AE71" s="864"/>
      <c r="AF71" s="872"/>
      <c r="AG71" s="864"/>
      <c r="AH71" s="864"/>
      <c r="AI71" s="872"/>
      <c r="AJ71" s="864"/>
      <c r="AK71" s="864"/>
      <c r="AL71" s="872"/>
      <c r="AM71" s="872"/>
      <c r="AN71" s="872"/>
      <c r="AO71" s="864"/>
      <c r="AP71" s="864"/>
      <c r="AQ71" s="864"/>
      <c r="AR71" s="864"/>
      <c r="AS71" s="864"/>
      <c r="AT71" s="864"/>
      <c r="AU71" s="864"/>
      <c r="AV71" s="864"/>
      <c r="AW71" s="866"/>
      <c r="AX71" s="866"/>
      <c r="AY71" s="866"/>
      <c r="AZ71" s="866"/>
      <c r="BA71" s="866"/>
      <c r="BB71" s="866"/>
      <c r="BC71" s="866"/>
      <c r="BD71" s="866"/>
      <c r="BE71" s="866"/>
      <c r="BF71" s="866"/>
      <c r="BG71" s="866"/>
      <c r="BH71" s="866"/>
      <c r="BI71" s="866"/>
      <c r="BJ71" s="864"/>
      <c r="BK71" s="864"/>
      <c r="BL71" s="864"/>
      <c r="BM71" s="864"/>
      <c r="BN71" s="864"/>
      <c r="BO71" s="864"/>
      <c r="BP71" s="864"/>
      <c r="BQ71" s="864"/>
      <c r="BR71" s="864"/>
      <c r="BS71" s="864"/>
      <c r="BT71" s="864"/>
      <c r="BU71" s="864"/>
      <c r="BV71" s="864"/>
      <c r="BW71" s="864"/>
      <c r="BX71" s="864"/>
      <c r="BY71" s="864"/>
      <c r="BZ71" s="864"/>
      <c r="CA71" s="864"/>
      <c r="CB71" s="864"/>
      <c r="CC71" s="864"/>
      <c r="CD71" s="864"/>
      <c r="CE71" s="864"/>
      <c r="CF71" s="864"/>
      <c r="CG71" s="866"/>
      <c r="CH71" s="866"/>
      <c r="CI71" s="866"/>
      <c r="CJ71" s="866"/>
      <c r="CK71" s="866"/>
      <c r="CL71" s="866"/>
      <c r="CM71" s="866"/>
      <c r="CN71" s="866"/>
      <c r="CO71" s="866"/>
      <c r="CP71" s="866"/>
      <c r="CQ71" s="866"/>
      <c r="CR71" s="866"/>
      <c r="CS71" s="866"/>
      <c r="CT71" s="866"/>
      <c r="CU71" s="866"/>
      <c r="CV71" s="866"/>
      <c r="CW71" s="866"/>
      <c r="CX71" s="866"/>
      <c r="CY71" s="866"/>
      <c r="CZ71" s="866"/>
      <c r="DA71" s="866"/>
      <c r="DB71" s="866"/>
      <c r="DC71" s="878"/>
      <c r="DD71" s="878"/>
    </row>
    <row r="72" spans="1:108" x14ac:dyDescent="0.2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864"/>
      <c r="N72" s="864"/>
      <c r="O72" s="872"/>
      <c r="P72" s="864"/>
      <c r="Q72" s="864"/>
      <c r="R72" s="872"/>
      <c r="S72" s="864"/>
      <c r="T72" s="864"/>
      <c r="U72" s="864"/>
      <c r="V72" s="864"/>
      <c r="W72" s="872"/>
      <c r="X72" s="864"/>
      <c r="Y72" s="864"/>
      <c r="Z72" s="872"/>
      <c r="AA72" s="864"/>
      <c r="AB72" s="864"/>
      <c r="AC72" s="864"/>
      <c r="AD72" s="864"/>
      <c r="AE72" s="864"/>
      <c r="AF72" s="864"/>
      <c r="AG72" s="864"/>
      <c r="AH72" s="869"/>
      <c r="AI72" s="869"/>
      <c r="AJ72" s="869"/>
      <c r="AK72" s="869"/>
      <c r="AL72" s="869"/>
      <c r="AM72" s="869"/>
      <c r="AN72" s="869"/>
      <c r="AO72" s="869"/>
      <c r="AP72" s="869"/>
      <c r="AQ72" s="869"/>
      <c r="AR72" s="869"/>
      <c r="AS72" s="864"/>
      <c r="AT72" s="864"/>
      <c r="AU72" s="864"/>
      <c r="AV72" s="864"/>
      <c r="AW72" s="866"/>
      <c r="AX72" s="866"/>
      <c r="AY72" s="866"/>
      <c r="AZ72" s="866"/>
      <c r="BA72" s="866"/>
      <c r="BB72" s="866"/>
      <c r="BC72" s="866"/>
      <c r="BD72" s="866"/>
      <c r="BE72" s="866"/>
      <c r="BF72" s="866"/>
      <c r="BG72" s="866"/>
      <c r="BH72" s="866"/>
      <c r="BI72" s="866"/>
      <c r="BJ72" s="864"/>
      <c r="BK72" s="864"/>
      <c r="BL72" s="864"/>
      <c r="BM72" s="864"/>
      <c r="BN72" s="864"/>
      <c r="BO72" s="864"/>
      <c r="BP72" s="864"/>
      <c r="BQ72" s="864"/>
      <c r="BR72" s="864"/>
      <c r="BS72" s="864"/>
      <c r="BT72" s="864"/>
      <c r="BU72" s="864"/>
      <c r="BV72" s="864"/>
      <c r="BW72" s="864"/>
      <c r="BX72" s="864"/>
      <c r="BY72" s="864"/>
      <c r="BZ72" s="864"/>
      <c r="CA72" s="864"/>
      <c r="CB72" s="864"/>
      <c r="CC72" s="864"/>
      <c r="CD72" s="864"/>
      <c r="CE72" s="864"/>
      <c r="CF72" s="864"/>
      <c r="CG72" s="866"/>
      <c r="CH72" s="866"/>
      <c r="CI72" s="866"/>
      <c r="CJ72" s="866"/>
      <c r="CK72" s="866"/>
      <c r="CL72" s="866"/>
      <c r="CM72" s="866"/>
      <c r="CN72" s="866"/>
      <c r="CO72" s="866"/>
      <c r="CP72" s="866"/>
      <c r="CQ72" s="866"/>
      <c r="CR72" s="866"/>
      <c r="CS72" s="866"/>
      <c r="CT72" s="866"/>
      <c r="CU72" s="866"/>
      <c r="CV72" s="866"/>
      <c r="CW72" s="866"/>
      <c r="CX72" s="866"/>
      <c r="CY72" s="866"/>
      <c r="CZ72" s="866"/>
      <c r="DA72" s="866"/>
      <c r="DB72" s="866"/>
      <c r="DC72" s="878"/>
      <c r="DD72" s="878"/>
    </row>
    <row r="73" spans="1:108" x14ac:dyDescent="0.25">
      <c r="A73" s="1528"/>
      <c r="B73" s="1499"/>
      <c r="C73" s="1513"/>
      <c r="D73" s="877" t="s">
        <v>97</v>
      </c>
      <c r="E73" s="877" t="s">
        <v>30</v>
      </c>
      <c r="F73" s="877" t="s">
        <v>31</v>
      </c>
      <c r="G73" s="877" t="s">
        <v>32</v>
      </c>
      <c r="H73" s="877" t="s">
        <v>33</v>
      </c>
      <c r="I73" s="877" t="s">
        <v>34</v>
      </c>
      <c r="J73" s="877" t="s">
        <v>98</v>
      </c>
      <c r="K73" s="877" t="s">
        <v>39</v>
      </c>
      <c r="L73" s="1529"/>
      <c r="M73" s="864"/>
      <c r="N73" s="864"/>
      <c r="O73" s="872"/>
      <c r="P73" s="864"/>
      <c r="Q73" s="864"/>
      <c r="R73" s="872"/>
      <c r="S73" s="864"/>
      <c r="T73" s="864"/>
      <c r="U73" s="864"/>
      <c r="V73" s="864"/>
      <c r="W73" s="872"/>
      <c r="X73" s="864"/>
      <c r="Y73" s="864"/>
      <c r="Z73" s="872"/>
      <c r="AA73" s="864"/>
      <c r="AB73" s="864"/>
      <c r="AC73" s="864"/>
      <c r="AD73" s="864"/>
      <c r="AE73" s="864"/>
      <c r="AF73" s="864"/>
      <c r="AG73" s="864"/>
      <c r="AH73" s="869"/>
      <c r="AI73" s="869"/>
      <c r="AJ73" s="869"/>
      <c r="AK73" s="869"/>
      <c r="AL73" s="869"/>
      <c r="AM73" s="869"/>
      <c r="AN73" s="869"/>
      <c r="AO73" s="869"/>
      <c r="AP73" s="869"/>
      <c r="AQ73" s="869"/>
      <c r="AR73" s="869"/>
      <c r="AS73" s="864"/>
      <c r="AT73" s="864"/>
      <c r="AU73" s="864"/>
      <c r="AV73" s="864"/>
      <c r="AW73" s="866"/>
      <c r="AX73" s="866"/>
      <c r="AY73" s="866"/>
      <c r="AZ73" s="866"/>
      <c r="BA73" s="866"/>
      <c r="BB73" s="866"/>
      <c r="BC73" s="866"/>
      <c r="BD73" s="866"/>
      <c r="BE73" s="866"/>
      <c r="BF73" s="866"/>
      <c r="BG73" s="866"/>
      <c r="BH73" s="866"/>
      <c r="BI73" s="866"/>
      <c r="BJ73" s="864"/>
      <c r="BK73" s="864"/>
      <c r="BL73" s="864"/>
      <c r="BM73" s="864"/>
      <c r="BN73" s="864"/>
      <c r="BO73" s="864"/>
      <c r="BP73" s="864"/>
      <c r="BQ73" s="864"/>
      <c r="BR73" s="864"/>
      <c r="BS73" s="864"/>
      <c r="BT73" s="864"/>
      <c r="BU73" s="864"/>
      <c r="BV73" s="864"/>
      <c r="BW73" s="864"/>
      <c r="BX73" s="864"/>
      <c r="BY73" s="864"/>
      <c r="BZ73" s="864"/>
      <c r="CA73" s="864"/>
      <c r="CB73" s="864"/>
      <c r="CC73" s="864"/>
      <c r="CD73" s="864"/>
      <c r="CE73" s="864"/>
      <c r="CF73" s="864"/>
      <c r="CG73" s="866"/>
      <c r="CH73" s="866"/>
      <c r="CI73" s="866"/>
      <c r="CJ73" s="866"/>
      <c r="CK73" s="866"/>
      <c r="CL73" s="866"/>
      <c r="CM73" s="866"/>
      <c r="CN73" s="866"/>
      <c r="CO73" s="866"/>
      <c r="CP73" s="866"/>
      <c r="CQ73" s="866"/>
      <c r="CR73" s="866"/>
      <c r="CS73" s="866"/>
      <c r="CT73" s="866"/>
      <c r="CU73" s="866"/>
      <c r="CV73" s="866"/>
      <c r="CW73" s="866"/>
      <c r="CX73" s="866"/>
      <c r="CY73" s="866"/>
      <c r="CZ73" s="866"/>
      <c r="DA73" s="866"/>
      <c r="DB73" s="866"/>
      <c r="DC73" s="878"/>
      <c r="DD73" s="878"/>
    </row>
    <row r="74" spans="1:108" x14ac:dyDescent="0.25">
      <c r="A74" s="1530" t="s">
        <v>110</v>
      </c>
      <c r="B74" s="912" t="s">
        <v>99</v>
      </c>
      <c r="C74" s="942">
        <v>0</v>
      </c>
      <c r="D74" s="930"/>
      <c r="E74" s="930"/>
      <c r="F74" s="930"/>
      <c r="G74" s="930"/>
      <c r="H74" s="930"/>
      <c r="I74" s="930"/>
      <c r="J74" s="930"/>
      <c r="K74" s="930"/>
      <c r="L74" s="930"/>
      <c r="M74" s="927" t="s">
        <v>151</v>
      </c>
      <c r="N74" s="864"/>
      <c r="O74" s="872"/>
      <c r="P74" s="864"/>
      <c r="Q74" s="864"/>
      <c r="R74" s="872"/>
      <c r="S74" s="864"/>
      <c r="T74" s="864"/>
      <c r="U74" s="864"/>
      <c r="V74" s="864"/>
      <c r="W74" s="872"/>
      <c r="X74" s="864"/>
      <c r="Y74" s="864"/>
      <c r="Z74" s="872"/>
      <c r="AA74" s="864"/>
      <c r="AB74" s="864"/>
      <c r="AC74" s="864"/>
      <c r="AD74" s="864"/>
      <c r="AE74" s="864"/>
      <c r="AF74" s="864"/>
      <c r="AG74" s="864"/>
      <c r="AH74" s="869"/>
      <c r="AI74" s="869"/>
      <c r="AJ74" s="869"/>
      <c r="AK74" s="869"/>
      <c r="AL74" s="869"/>
      <c r="AM74" s="869"/>
      <c r="AN74" s="869"/>
      <c r="AO74" s="869"/>
      <c r="AP74" s="869"/>
      <c r="AQ74" s="869"/>
      <c r="AR74" s="869"/>
      <c r="AS74" s="864"/>
      <c r="AT74" s="864"/>
      <c r="AU74" s="864"/>
      <c r="AV74" s="864"/>
      <c r="AW74" s="866"/>
      <c r="AX74" s="866"/>
      <c r="AY74" s="866"/>
      <c r="AZ74" s="866"/>
      <c r="BA74" s="866"/>
      <c r="BB74" s="866"/>
      <c r="BC74" s="866"/>
      <c r="BD74" s="866"/>
      <c r="BE74" s="866"/>
      <c r="BF74" s="866"/>
      <c r="BG74" s="866"/>
      <c r="BH74" s="866"/>
      <c r="BI74" s="866"/>
      <c r="BJ74" s="864"/>
      <c r="BK74" s="864"/>
      <c r="BL74" s="864"/>
      <c r="BM74" s="864"/>
      <c r="BN74" s="864"/>
      <c r="BO74" s="864"/>
      <c r="BP74" s="864"/>
      <c r="BQ74" s="864"/>
      <c r="BR74" s="864"/>
      <c r="BS74" s="864"/>
      <c r="BT74" s="1008" t="s">
        <v>152</v>
      </c>
      <c r="BU74" s="1008" t="s">
        <v>152</v>
      </c>
      <c r="BV74" s="1008" t="s">
        <v>152</v>
      </c>
      <c r="BW74" s="1008" t="s">
        <v>152</v>
      </c>
      <c r="BX74" s="864"/>
      <c r="BY74" s="864"/>
      <c r="BZ74" s="864"/>
      <c r="CA74" s="864"/>
      <c r="CB74" s="926">
        <v>0</v>
      </c>
      <c r="CC74" s="926">
        <v>0</v>
      </c>
      <c r="CD74" s="926" t="s">
        <v>152</v>
      </c>
      <c r="CE74" s="926">
        <v>0</v>
      </c>
      <c r="CF74" s="864"/>
      <c r="CG74" s="866"/>
      <c r="CH74" s="866"/>
      <c r="CI74" s="866"/>
      <c r="CJ74" s="866"/>
      <c r="CK74" s="866"/>
      <c r="CL74" s="866"/>
      <c r="CM74" s="866"/>
      <c r="CN74" s="866"/>
      <c r="CO74" s="866"/>
      <c r="CP74" s="866"/>
      <c r="CQ74" s="866"/>
      <c r="CR74" s="866"/>
      <c r="CS74" s="866"/>
      <c r="CT74" s="866"/>
      <c r="CU74" s="866"/>
      <c r="CV74" s="866"/>
      <c r="CW74" s="866"/>
      <c r="CX74" s="866"/>
      <c r="CY74" s="866"/>
      <c r="CZ74" s="866"/>
      <c r="DA74" s="866"/>
      <c r="DB74" s="866"/>
      <c r="DC74" s="878"/>
      <c r="DD74" s="878"/>
    </row>
    <row r="75" spans="1:108" x14ac:dyDescent="0.25">
      <c r="A75" s="1531"/>
      <c r="B75" s="919" t="s">
        <v>100</v>
      </c>
      <c r="C75" s="944">
        <v>0</v>
      </c>
      <c r="D75" s="933"/>
      <c r="E75" s="933"/>
      <c r="F75" s="933"/>
      <c r="G75" s="933"/>
      <c r="H75" s="933"/>
      <c r="I75" s="933"/>
      <c r="J75" s="933"/>
      <c r="K75" s="933"/>
      <c r="L75" s="933"/>
      <c r="M75" s="1012" t="s">
        <v>151</v>
      </c>
      <c r="N75" s="864"/>
      <c r="O75" s="872"/>
      <c r="P75" s="864"/>
      <c r="Q75" s="864"/>
      <c r="R75" s="872"/>
      <c r="S75" s="864"/>
      <c r="T75" s="864"/>
      <c r="U75" s="864"/>
      <c r="V75" s="864"/>
      <c r="W75" s="872"/>
      <c r="X75" s="864"/>
      <c r="Y75" s="864"/>
      <c r="Z75" s="872"/>
      <c r="AA75" s="864"/>
      <c r="AB75" s="864"/>
      <c r="AC75" s="864"/>
      <c r="AD75" s="864"/>
      <c r="AE75" s="864"/>
      <c r="AF75" s="864"/>
      <c r="AG75" s="864"/>
      <c r="AH75" s="869"/>
      <c r="AI75" s="869"/>
      <c r="AJ75" s="869"/>
      <c r="AK75" s="869"/>
      <c r="AL75" s="869"/>
      <c r="AM75" s="869"/>
      <c r="AN75" s="869"/>
      <c r="AO75" s="869"/>
      <c r="AP75" s="869"/>
      <c r="AQ75" s="869"/>
      <c r="AR75" s="869"/>
      <c r="AS75" s="864"/>
      <c r="AT75" s="864"/>
      <c r="AU75" s="864"/>
      <c r="AV75" s="864"/>
      <c r="AW75" s="866"/>
      <c r="AX75" s="866"/>
      <c r="AY75" s="866"/>
      <c r="AZ75" s="866"/>
      <c r="BA75" s="866"/>
      <c r="BB75" s="866"/>
      <c r="BC75" s="866"/>
      <c r="BD75" s="866"/>
      <c r="BE75" s="866"/>
      <c r="BF75" s="866"/>
      <c r="BG75" s="866"/>
      <c r="BH75" s="866"/>
      <c r="BI75" s="866"/>
      <c r="BJ75" s="864"/>
      <c r="BK75" s="864"/>
      <c r="BL75" s="864"/>
      <c r="BM75" s="864"/>
      <c r="BN75" s="864"/>
      <c r="BO75" s="864"/>
      <c r="BP75" s="864"/>
      <c r="BQ75" s="864"/>
      <c r="BR75" s="864"/>
      <c r="BS75" s="864"/>
      <c r="BT75" s="1008" t="s">
        <v>152</v>
      </c>
      <c r="BU75" s="1008" t="s">
        <v>152</v>
      </c>
      <c r="BV75" s="1008" t="s">
        <v>152</v>
      </c>
      <c r="BW75" s="1008" t="s">
        <v>152</v>
      </c>
      <c r="BX75" s="864"/>
      <c r="BY75" s="864"/>
      <c r="BZ75" s="864"/>
      <c r="CA75" s="864"/>
      <c r="CB75" s="926">
        <v>0</v>
      </c>
      <c r="CC75" s="926">
        <v>0</v>
      </c>
      <c r="CD75" s="926" t="s">
        <v>152</v>
      </c>
      <c r="CE75" s="926">
        <v>0</v>
      </c>
      <c r="CF75" s="864"/>
      <c r="CG75" s="866"/>
      <c r="CH75" s="866"/>
      <c r="CI75" s="866"/>
      <c r="CJ75" s="866"/>
      <c r="CK75" s="866"/>
      <c r="CL75" s="866"/>
      <c r="CM75" s="866"/>
      <c r="CN75" s="866"/>
      <c r="CO75" s="866"/>
      <c r="CP75" s="866"/>
      <c r="CQ75" s="866"/>
      <c r="CR75" s="866"/>
      <c r="CS75" s="866"/>
      <c r="CT75" s="866"/>
      <c r="CU75" s="866"/>
      <c r="CV75" s="866"/>
      <c r="CW75" s="866"/>
      <c r="CX75" s="866"/>
      <c r="CY75" s="866"/>
      <c r="CZ75" s="866"/>
      <c r="DA75" s="866"/>
      <c r="DB75" s="866"/>
      <c r="DC75" s="878"/>
      <c r="DD75" s="878"/>
    </row>
    <row r="76" spans="1:108" x14ac:dyDescent="0.25">
      <c r="A76" s="1524" t="s">
        <v>111</v>
      </c>
      <c r="B76" s="912" t="s">
        <v>99</v>
      </c>
      <c r="C76" s="942">
        <v>0</v>
      </c>
      <c r="D76" s="930"/>
      <c r="E76" s="930"/>
      <c r="F76" s="930"/>
      <c r="G76" s="930"/>
      <c r="H76" s="930"/>
      <c r="I76" s="930"/>
      <c r="J76" s="930"/>
      <c r="K76" s="930"/>
      <c r="L76" s="930"/>
      <c r="M76" s="1012" t="s">
        <v>151</v>
      </c>
      <c r="N76" s="864"/>
      <c r="O76" s="872"/>
      <c r="P76" s="864"/>
      <c r="Q76" s="864"/>
      <c r="R76" s="872"/>
      <c r="S76" s="864"/>
      <c r="T76" s="864"/>
      <c r="U76" s="864"/>
      <c r="V76" s="864"/>
      <c r="W76" s="872"/>
      <c r="X76" s="864"/>
      <c r="Y76" s="864"/>
      <c r="Z76" s="872"/>
      <c r="AA76" s="864"/>
      <c r="AB76" s="864"/>
      <c r="AC76" s="864"/>
      <c r="AD76" s="864"/>
      <c r="AE76" s="864"/>
      <c r="AF76" s="864"/>
      <c r="AG76" s="864"/>
      <c r="AH76" s="869"/>
      <c r="AI76" s="869"/>
      <c r="AJ76" s="869"/>
      <c r="AK76" s="869"/>
      <c r="AL76" s="869"/>
      <c r="AM76" s="869"/>
      <c r="AN76" s="869"/>
      <c r="AO76" s="869"/>
      <c r="AP76" s="869"/>
      <c r="AQ76" s="869"/>
      <c r="AR76" s="869"/>
      <c r="AS76" s="864"/>
      <c r="AT76" s="864"/>
      <c r="AU76" s="864"/>
      <c r="AV76" s="864"/>
      <c r="AW76" s="866"/>
      <c r="AX76" s="866"/>
      <c r="AY76" s="866"/>
      <c r="AZ76" s="866"/>
      <c r="BA76" s="866"/>
      <c r="BB76" s="866"/>
      <c r="BC76" s="866"/>
      <c r="BD76" s="866"/>
      <c r="BE76" s="866"/>
      <c r="BF76" s="866"/>
      <c r="BG76" s="866"/>
      <c r="BH76" s="866"/>
      <c r="BI76" s="866"/>
      <c r="BJ76" s="864"/>
      <c r="BK76" s="864"/>
      <c r="BL76" s="864"/>
      <c r="BM76" s="864"/>
      <c r="BN76" s="864"/>
      <c r="BO76" s="864"/>
      <c r="BP76" s="864"/>
      <c r="BQ76" s="864"/>
      <c r="BR76" s="864"/>
      <c r="BS76" s="864"/>
      <c r="BT76" s="1008" t="s">
        <v>152</v>
      </c>
      <c r="BU76" s="1008" t="s">
        <v>152</v>
      </c>
      <c r="BV76" s="1008" t="s">
        <v>152</v>
      </c>
      <c r="BW76" s="1008" t="s">
        <v>152</v>
      </c>
      <c r="BX76" s="864"/>
      <c r="BY76" s="864"/>
      <c r="BZ76" s="864"/>
      <c r="CA76" s="864"/>
      <c r="CB76" s="926">
        <v>0</v>
      </c>
      <c r="CC76" s="926">
        <v>0</v>
      </c>
      <c r="CD76" s="926" t="s">
        <v>152</v>
      </c>
      <c r="CE76" s="926">
        <v>0</v>
      </c>
      <c r="CF76" s="864"/>
      <c r="CG76" s="866"/>
      <c r="CH76" s="866"/>
      <c r="CI76" s="866"/>
      <c r="CJ76" s="866"/>
      <c r="CK76" s="866"/>
      <c r="CL76" s="866"/>
      <c r="CM76" s="866"/>
      <c r="CN76" s="866"/>
      <c r="CO76" s="866"/>
      <c r="CP76" s="866"/>
      <c r="CQ76" s="866"/>
      <c r="CR76" s="866"/>
      <c r="CS76" s="866"/>
      <c r="CT76" s="866"/>
      <c r="CU76" s="866"/>
      <c r="CV76" s="866"/>
      <c r="CW76" s="866"/>
      <c r="CX76" s="866"/>
      <c r="CY76" s="866"/>
      <c r="CZ76" s="866"/>
      <c r="DA76" s="866"/>
      <c r="DB76" s="866"/>
      <c r="DC76" s="878"/>
      <c r="DD76" s="878"/>
    </row>
    <row r="77" spans="1:108" x14ac:dyDescent="0.25">
      <c r="A77" s="1525"/>
      <c r="B77" s="913" t="s">
        <v>100</v>
      </c>
      <c r="C77" s="943">
        <v>0</v>
      </c>
      <c r="D77" s="931"/>
      <c r="E77" s="931"/>
      <c r="F77" s="931"/>
      <c r="G77" s="931"/>
      <c r="H77" s="931"/>
      <c r="I77" s="931"/>
      <c r="J77" s="931"/>
      <c r="K77" s="931"/>
      <c r="L77" s="931"/>
      <c r="M77" s="1012" t="s">
        <v>151</v>
      </c>
      <c r="N77" s="864"/>
      <c r="O77" s="872"/>
      <c r="P77" s="864"/>
      <c r="Q77" s="864"/>
      <c r="R77" s="872"/>
      <c r="S77" s="864"/>
      <c r="T77" s="864"/>
      <c r="U77" s="864"/>
      <c r="V77" s="864"/>
      <c r="W77" s="872"/>
      <c r="X77" s="864"/>
      <c r="Y77" s="864"/>
      <c r="Z77" s="872"/>
      <c r="AA77" s="864"/>
      <c r="AB77" s="864"/>
      <c r="AC77" s="864"/>
      <c r="AD77" s="864"/>
      <c r="AE77" s="864"/>
      <c r="AF77" s="864"/>
      <c r="AG77" s="864"/>
      <c r="AH77" s="869"/>
      <c r="AI77" s="869"/>
      <c r="AJ77" s="869"/>
      <c r="AK77" s="869"/>
      <c r="AL77" s="869"/>
      <c r="AM77" s="869"/>
      <c r="AN77" s="869"/>
      <c r="AO77" s="869"/>
      <c r="AP77" s="869"/>
      <c r="AQ77" s="869"/>
      <c r="AR77" s="869"/>
      <c r="AS77" s="864"/>
      <c r="AT77" s="864"/>
      <c r="AU77" s="864"/>
      <c r="AV77" s="864"/>
      <c r="AW77" s="866"/>
      <c r="AX77" s="866"/>
      <c r="AY77" s="866"/>
      <c r="AZ77" s="866"/>
      <c r="BA77" s="866"/>
      <c r="BB77" s="866"/>
      <c r="BC77" s="866"/>
      <c r="BD77" s="866"/>
      <c r="BE77" s="866"/>
      <c r="BF77" s="866"/>
      <c r="BG77" s="866"/>
      <c r="BH77" s="866"/>
      <c r="BI77" s="866"/>
      <c r="BJ77" s="864"/>
      <c r="BK77" s="864"/>
      <c r="BL77" s="864"/>
      <c r="BM77" s="864"/>
      <c r="BN77" s="864"/>
      <c r="BO77" s="864"/>
      <c r="BP77" s="864"/>
      <c r="BQ77" s="864"/>
      <c r="BR77" s="864"/>
      <c r="BS77" s="864"/>
      <c r="BT77" s="1008" t="s">
        <v>152</v>
      </c>
      <c r="BU77" s="1008" t="s">
        <v>152</v>
      </c>
      <c r="BV77" s="1008" t="s">
        <v>152</v>
      </c>
      <c r="BW77" s="1008" t="s">
        <v>152</v>
      </c>
      <c r="BX77" s="864"/>
      <c r="BY77" s="864"/>
      <c r="BZ77" s="864"/>
      <c r="CA77" s="864"/>
      <c r="CB77" s="926">
        <v>0</v>
      </c>
      <c r="CC77" s="926">
        <v>0</v>
      </c>
      <c r="CD77" s="926" t="s">
        <v>152</v>
      </c>
      <c r="CE77" s="926">
        <v>0</v>
      </c>
      <c r="CF77" s="864"/>
      <c r="CG77" s="866"/>
      <c r="CH77" s="866"/>
      <c r="CI77" s="866"/>
      <c r="CJ77" s="866"/>
      <c r="CK77" s="866"/>
      <c r="CL77" s="866"/>
      <c r="CM77" s="866"/>
      <c r="CN77" s="866"/>
      <c r="CO77" s="866"/>
      <c r="CP77" s="866"/>
      <c r="CQ77" s="866"/>
      <c r="CR77" s="866"/>
      <c r="CS77" s="866"/>
      <c r="CT77" s="866"/>
      <c r="CU77" s="866"/>
      <c r="CV77" s="866"/>
      <c r="CW77" s="866"/>
      <c r="CX77" s="866"/>
      <c r="CY77" s="866"/>
      <c r="CZ77" s="866"/>
      <c r="DA77" s="866"/>
      <c r="DB77" s="866"/>
      <c r="DC77" s="878"/>
      <c r="DD77" s="878"/>
    </row>
    <row r="78" spans="1:108" x14ac:dyDescent="0.25">
      <c r="A78" s="1526"/>
      <c r="B78" s="919" t="s">
        <v>112</v>
      </c>
      <c r="C78" s="944">
        <v>0</v>
      </c>
      <c r="D78" s="933"/>
      <c r="E78" s="933"/>
      <c r="F78" s="933"/>
      <c r="G78" s="933"/>
      <c r="H78" s="933"/>
      <c r="I78" s="933"/>
      <c r="J78" s="933"/>
      <c r="K78" s="933"/>
      <c r="L78" s="933"/>
      <c r="M78" s="1012" t="s">
        <v>151</v>
      </c>
      <c r="N78" s="864"/>
      <c r="O78" s="872"/>
      <c r="P78" s="864"/>
      <c r="Q78" s="864"/>
      <c r="R78" s="872"/>
      <c r="S78" s="864"/>
      <c r="T78" s="864"/>
      <c r="U78" s="864"/>
      <c r="V78" s="864"/>
      <c r="W78" s="872"/>
      <c r="X78" s="864"/>
      <c r="Y78" s="864"/>
      <c r="Z78" s="872"/>
      <c r="AA78" s="864"/>
      <c r="AB78" s="864"/>
      <c r="AC78" s="864"/>
      <c r="AD78" s="864"/>
      <c r="AE78" s="864"/>
      <c r="AF78" s="864"/>
      <c r="AG78" s="864"/>
      <c r="AH78" s="869"/>
      <c r="AI78" s="869"/>
      <c r="AJ78" s="869"/>
      <c r="AK78" s="869"/>
      <c r="AL78" s="869"/>
      <c r="AM78" s="869"/>
      <c r="AN78" s="869"/>
      <c r="AO78" s="869"/>
      <c r="AP78" s="869"/>
      <c r="AQ78" s="869"/>
      <c r="AR78" s="869"/>
      <c r="AS78" s="864"/>
      <c r="AT78" s="864"/>
      <c r="AU78" s="864"/>
      <c r="AV78" s="864"/>
      <c r="AW78" s="866"/>
      <c r="AX78" s="866"/>
      <c r="AY78" s="866"/>
      <c r="AZ78" s="866"/>
      <c r="BA78" s="866"/>
      <c r="BB78" s="866"/>
      <c r="BC78" s="866"/>
      <c r="BD78" s="866"/>
      <c r="BE78" s="866"/>
      <c r="BF78" s="866"/>
      <c r="BG78" s="866"/>
      <c r="BH78" s="866"/>
      <c r="BI78" s="866"/>
      <c r="BJ78" s="864"/>
      <c r="BK78" s="864"/>
      <c r="BL78" s="864"/>
      <c r="BM78" s="864"/>
      <c r="BN78" s="864"/>
      <c r="BO78" s="864"/>
      <c r="BP78" s="864"/>
      <c r="BQ78" s="864"/>
      <c r="BR78" s="864"/>
      <c r="BS78" s="864"/>
      <c r="BT78" s="1008" t="s">
        <v>152</v>
      </c>
      <c r="BU78" s="1008" t="s">
        <v>152</v>
      </c>
      <c r="BV78" s="1008" t="s">
        <v>152</v>
      </c>
      <c r="BW78" s="1008" t="s">
        <v>152</v>
      </c>
      <c r="BX78" s="864"/>
      <c r="BY78" s="864"/>
      <c r="BZ78" s="864"/>
      <c r="CA78" s="864"/>
      <c r="CB78" s="926">
        <v>0</v>
      </c>
      <c r="CC78" s="926">
        <v>0</v>
      </c>
      <c r="CD78" s="926" t="s">
        <v>152</v>
      </c>
      <c r="CE78" s="926">
        <v>0</v>
      </c>
      <c r="CF78" s="864"/>
      <c r="CG78" s="866"/>
      <c r="CH78" s="866"/>
      <c r="CI78" s="866"/>
      <c r="CJ78" s="866"/>
      <c r="CK78" s="866"/>
      <c r="CL78" s="866"/>
      <c r="CM78" s="866"/>
      <c r="CN78" s="866"/>
      <c r="CO78" s="866"/>
      <c r="CP78" s="866"/>
      <c r="CQ78" s="866"/>
      <c r="CR78" s="866"/>
      <c r="CS78" s="866"/>
      <c r="CT78" s="866"/>
      <c r="CU78" s="866"/>
      <c r="CV78" s="866"/>
      <c r="CW78" s="866"/>
      <c r="CX78" s="866"/>
      <c r="CY78" s="866"/>
      <c r="CZ78" s="866"/>
      <c r="DA78" s="866"/>
      <c r="DB78" s="866"/>
      <c r="DC78" s="878"/>
      <c r="DD78" s="878"/>
    </row>
    <row r="79" spans="1:108" x14ac:dyDescent="0.25">
      <c r="A79" s="1494" t="s">
        <v>113</v>
      </c>
      <c r="B79" s="912" t="s">
        <v>99</v>
      </c>
      <c r="C79" s="942">
        <v>0</v>
      </c>
      <c r="D79" s="930"/>
      <c r="E79" s="930"/>
      <c r="F79" s="930"/>
      <c r="G79" s="930"/>
      <c r="H79" s="930"/>
      <c r="I79" s="930"/>
      <c r="J79" s="930"/>
      <c r="K79" s="930"/>
      <c r="L79" s="930"/>
      <c r="M79" s="1012" t="s">
        <v>151</v>
      </c>
      <c r="N79" s="864"/>
      <c r="O79" s="872"/>
      <c r="P79" s="864"/>
      <c r="Q79" s="864"/>
      <c r="R79" s="872"/>
      <c r="S79" s="864"/>
      <c r="T79" s="864"/>
      <c r="U79" s="864"/>
      <c r="V79" s="864"/>
      <c r="W79" s="872"/>
      <c r="X79" s="864"/>
      <c r="Y79" s="864"/>
      <c r="Z79" s="872"/>
      <c r="AA79" s="864"/>
      <c r="AB79" s="864"/>
      <c r="AC79" s="864"/>
      <c r="AD79" s="864"/>
      <c r="AE79" s="864"/>
      <c r="AF79" s="864"/>
      <c r="AG79" s="864"/>
      <c r="AH79" s="869"/>
      <c r="AI79" s="869"/>
      <c r="AJ79" s="869"/>
      <c r="AK79" s="869"/>
      <c r="AL79" s="869"/>
      <c r="AM79" s="869"/>
      <c r="AN79" s="869"/>
      <c r="AO79" s="869"/>
      <c r="AP79" s="869"/>
      <c r="AQ79" s="869"/>
      <c r="AR79" s="869"/>
      <c r="AS79" s="864"/>
      <c r="AT79" s="864"/>
      <c r="AU79" s="864"/>
      <c r="AV79" s="864"/>
      <c r="AW79" s="866"/>
      <c r="AX79" s="866"/>
      <c r="AY79" s="866"/>
      <c r="AZ79" s="866"/>
      <c r="BA79" s="866"/>
      <c r="BB79" s="866"/>
      <c r="BC79" s="866"/>
      <c r="BD79" s="866"/>
      <c r="BE79" s="866"/>
      <c r="BF79" s="866"/>
      <c r="BG79" s="866"/>
      <c r="BH79" s="866"/>
      <c r="BI79" s="866"/>
      <c r="BJ79" s="864"/>
      <c r="BK79" s="864"/>
      <c r="BL79" s="864"/>
      <c r="BM79" s="864"/>
      <c r="BN79" s="864"/>
      <c r="BO79" s="864"/>
      <c r="BP79" s="864"/>
      <c r="BQ79" s="864"/>
      <c r="BR79" s="864"/>
      <c r="BS79" s="864"/>
      <c r="BT79" s="1008" t="s">
        <v>152</v>
      </c>
      <c r="BU79" s="1008" t="s">
        <v>152</v>
      </c>
      <c r="BV79" s="1008" t="s">
        <v>152</v>
      </c>
      <c r="BW79" s="866"/>
      <c r="BX79" s="864"/>
      <c r="BY79" s="864"/>
      <c r="BZ79" s="864"/>
      <c r="CA79" s="864"/>
      <c r="CB79" s="926">
        <v>0</v>
      </c>
      <c r="CC79" s="926">
        <v>0</v>
      </c>
      <c r="CD79" s="926" t="s">
        <v>152</v>
      </c>
      <c r="CE79" s="864"/>
      <c r="CF79" s="864"/>
      <c r="CG79" s="866"/>
      <c r="CH79" s="866"/>
      <c r="CI79" s="866"/>
      <c r="CJ79" s="866"/>
      <c r="CK79" s="866"/>
      <c r="CL79" s="866"/>
      <c r="CM79" s="866"/>
      <c r="CN79" s="866"/>
      <c r="CO79" s="866"/>
      <c r="CP79" s="866"/>
      <c r="CQ79" s="866"/>
      <c r="CR79" s="866"/>
      <c r="CS79" s="866"/>
      <c r="CT79" s="866"/>
      <c r="CU79" s="866"/>
      <c r="CV79" s="866"/>
      <c r="CW79" s="866"/>
      <c r="CX79" s="866"/>
      <c r="CY79" s="866"/>
      <c r="CZ79" s="866"/>
      <c r="DA79" s="866"/>
      <c r="DB79" s="866"/>
      <c r="DC79" s="878"/>
      <c r="DD79" s="878"/>
    </row>
    <row r="80" spans="1:108" x14ac:dyDescent="0.25">
      <c r="A80" s="1496"/>
      <c r="B80" s="919" t="s">
        <v>100</v>
      </c>
      <c r="C80" s="944">
        <v>0</v>
      </c>
      <c r="D80" s="970"/>
      <c r="E80" s="970"/>
      <c r="F80" s="970"/>
      <c r="G80" s="970"/>
      <c r="H80" s="970"/>
      <c r="I80" s="970"/>
      <c r="J80" s="970"/>
      <c r="K80" s="970"/>
      <c r="L80" s="970"/>
      <c r="M80" s="1012" t="s">
        <v>151</v>
      </c>
      <c r="N80" s="864"/>
      <c r="O80" s="872"/>
      <c r="P80" s="864"/>
      <c r="Q80" s="864"/>
      <c r="R80" s="872"/>
      <c r="S80" s="864"/>
      <c r="T80" s="864"/>
      <c r="U80" s="864"/>
      <c r="V80" s="864"/>
      <c r="W80" s="872"/>
      <c r="X80" s="864"/>
      <c r="Y80" s="864"/>
      <c r="Z80" s="872"/>
      <c r="AA80" s="864"/>
      <c r="AB80" s="864"/>
      <c r="AC80" s="864"/>
      <c r="AD80" s="864"/>
      <c r="AE80" s="864"/>
      <c r="AF80" s="864"/>
      <c r="AG80" s="864"/>
      <c r="AH80" s="869"/>
      <c r="AI80" s="869"/>
      <c r="AJ80" s="869"/>
      <c r="AK80" s="869"/>
      <c r="AL80" s="869"/>
      <c r="AM80" s="869"/>
      <c r="AN80" s="869"/>
      <c r="AO80" s="869"/>
      <c r="AP80" s="869"/>
      <c r="AQ80" s="869"/>
      <c r="AR80" s="869"/>
      <c r="AS80" s="864"/>
      <c r="AT80" s="864"/>
      <c r="AU80" s="864"/>
      <c r="AV80" s="864"/>
      <c r="AW80" s="866"/>
      <c r="AX80" s="866"/>
      <c r="AY80" s="866"/>
      <c r="AZ80" s="866"/>
      <c r="BA80" s="866"/>
      <c r="BB80" s="866"/>
      <c r="BC80" s="866"/>
      <c r="BD80" s="866"/>
      <c r="BE80" s="866"/>
      <c r="BF80" s="866"/>
      <c r="BG80" s="866"/>
      <c r="BH80" s="866"/>
      <c r="BI80" s="866"/>
      <c r="BJ80" s="864"/>
      <c r="BK80" s="864"/>
      <c r="BL80" s="864"/>
      <c r="BM80" s="864"/>
      <c r="BN80" s="864"/>
      <c r="BO80" s="864"/>
      <c r="BP80" s="864"/>
      <c r="BQ80" s="864"/>
      <c r="BR80" s="864"/>
      <c r="BS80" s="864"/>
      <c r="BT80" s="1008" t="s">
        <v>152</v>
      </c>
      <c r="BU80" s="1008" t="s">
        <v>152</v>
      </c>
      <c r="BV80" s="1008" t="s">
        <v>152</v>
      </c>
      <c r="BW80" s="866"/>
      <c r="BX80" s="864"/>
      <c r="BY80" s="864"/>
      <c r="BZ80" s="864"/>
      <c r="CA80" s="864"/>
      <c r="CB80" s="926">
        <v>0</v>
      </c>
      <c r="CC80" s="926">
        <v>0</v>
      </c>
      <c r="CD80" s="926" t="s">
        <v>152</v>
      </c>
      <c r="CE80" s="864"/>
      <c r="CF80" s="864"/>
      <c r="CG80" s="866"/>
      <c r="CH80" s="866"/>
      <c r="CI80" s="866"/>
      <c r="CJ80" s="866"/>
      <c r="CK80" s="866"/>
      <c r="CL80" s="866"/>
      <c r="CM80" s="866"/>
      <c r="CN80" s="866"/>
      <c r="CO80" s="866"/>
      <c r="CP80" s="866"/>
      <c r="CQ80" s="866"/>
      <c r="CR80" s="866"/>
      <c r="CS80" s="866"/>
      <c r="CT80" s="866"/>
      <c r="CU80" s="866"/>
      <c r="CV80" s="866"/>
      <c r="CW80" s="866"/>
      <c r="CX80" s="866"/>
      <c r="CY80" s="866"/>
      <c r="CZ80" s="866"/>
      <c r="DA80" s="866"/>
      <c r="DB80" s="866"/>
      <c r="DC80" s="878"/>
      <c r="DD80" s="878"/>
    </row>
    <row r="81" spans="1:108" x14ac:dyDescent="0.25">
      <c r="A81" s="928" t="s">
        <v>114</v>
      </c>
      <c r="B81" s="865"/>
      <c r="C81" s="865"/>
      <c r="D81" s="865"/>
      <c r="E81" s="865"/>
      <c r="F81" s="865"/>
      <c r="G81" s="865"/>
      <c r="H81" s="865"/>
      <c r="I81" s="865"/>
      <c r="J81" s="865"/>
      <c r="K81" s="864"/>
      <c r="L81" s="864"/>
      <c r="M81" s="864"/>
      <c r="N81" s="864"/>
      <c r="O81" s="864"/>
      <c r="P81" s="864"/>
      <c r="Q81" s="864"/>
      <c r="R81" s="864"/>
      <c r="S81" s="864"/>
      <c r="T81" s="864"/>
      <c r="U81" s="864"/>
      <c r="V81" s="864"/>
      <c r="W81" s="864"/>
      <c r="X81" s="864"/>
      <c r="Y81" s="864"/>
      <c r="Z81" s="864"/>
      <c r="AA81" s="864"/>
      <c r="AB81" s="864"/>
      <c r="AC81" s="872"/>
      <c r="AD81" s="864"/>
      <c r="AE81" s="864"/>
      <c r="AF81" s="872"/>
      <c r="AG81" s="864"/>
      <c r="AH81" s="864"/>
      <c r="AI81" s="872"/>
      <c r="AJ81" s="864"/>
      <c r="AK81" s="864"/>
      <c r="AL81" s="872"/>
      <c r="AM81" s="872"/>
      <c r="AN81" s="872"/>
      <c r="AO81" s="864"/>
      <c r="AP81" s="864"/>
      <c r="AQ81" s="864"/>
      <c r="AR81" s="864"/>
      <c r="AS81" s="864"/>
      <c r="AT81" s="864"/>
      <c r="AU81" s="864"/>
      <c r="AV81" s="864"/>
      <c r="AW81" s="864"/>
      <c r="AX81" s="864"/>
      <c r="AY81" s="864"/>
      <c r="AZ81" s="864"/>
      <c r="BA81" s="864"/>
      <c r="BB81" s="864"/>
      <c r="BC81" s="864"/>
      <c r="BD81" s="864"/>
      <c r="BE81" s="864"/>
      <c r="BF81" s="864"/>
      <c r="BG81" s="864"/>
      <c r="BH81" s="864"/>
      <c r="BI81" s="864"/>
      <c r="BJ81" s="864"/>
      <c r="BK81" s="864"/>
      <c r="BL81" s="864"/>
      <c r="BM81" s="864"/>
      <c r="BN81" s="864"/>
      <c r="BO81" s="864"/>
      <c r="BP81" s="864"/>
      <c r="BQ81" s="864"/>
      <c r="BR81" s="864"/>
      <c r="BS81" s="864"/>
      <c r="BT81" s="864"/>
      <c r="BU81" s="864"/>
      <c r="BV81" s="864"/>
      <c r="BW81" s="864"/>
      <c r="BX81" s="864"/>
      <c r="BY81" s="864"/>
      <c r="BZ81" s="864"/>
      <c r="CA81" s="864"/>
      <c r="CB81" s="864"/>
      <c r="CC81" s="864">
        <v>0</v>
      </c>
      <c r="CD81" s="864"/>
      <c r="CE81" s="864"/>
      <c r="CF81" s="864"/>
      <c r="CG81" s="864"/>
      <c r="CH81" s="864"/>
      <c r="CI81" s="864"/>
      <c r="CJ81" s="864"/>
      <c r="CK81" s="864"/>
      <c r="CL81" s="864"/>
      <c r="CM81" s="864"/>
      <c r="CN81" s="864"/>
      <c r="CO81" s="864"/>
      <c r="CP81" s="864"/>
      <c r="CQ81" s="864"/>
      <c r="CR81" s="864"/>
      <c r="CS81" s="864"/>
      <c r="CT81" s="864"/>
      <c r="CU81" s="864"/>
      <c r="CV81" s="864"/>
      <c r="CW81" s="864"/>
      <c r="CX81" s="864"/>
      <c r="CY81" s="864"/>
      <c r="CZ81" s="864"/>
      <c r="DA81" s="864"/>
      <c r="DB81" s="864"/>
      <c r="DC81" s="869"/>
      <c r="DD81" s="869"/>
    </row>
    <row r="82" spans="1:108" ht="64.5" x14ac:dyDescent="0.25">
      <c r="A82" s="911" t="s">
        <v>115</v>
      </c>
      <c r="B82" s="920" t="s">
        <v>116</v>
      </c>
      <c r="C82" s="872"/>
      <c r="D82" s="872"/>
      <c r="E82" s="872"/>
      <c r="F82" s="864"/>
      <c r="G82" s="864"/>
      <c r="H82" s="864"/>
      <c r="I82" s="864"/>
      <c r="J82" s="864"/>
      <c r="K82" s="864"/>
      <c r="L82" s="864"/>
      <c r="M82" s="864"/>
      <c r="N82" s="864"/>
      <c r="O82" s="864"/>
      <c r="P82" s="864"/>
      <c r="Q82" s="864"/>
      <c r="R82" s="864"/>
      <c r="S82" s="864"/>
      <c r="T82" s="864"/>
      <c r="U82" s="864"/>
      <c r="V82" s="864"/>
      <c r="W82" s="864"/>
      <c r="X82" s="872"/>
      <c r="Y82" s="864"/>
      <c r="Z82" s="864"/>
      <c r="AA82" s="872"/>
      <c r="AB82" s="864"/>
      <c r="AC82" s="864"/>
      <c r="AD82" s="872"/>
      <c r="AE82" s="864"/>
      <c r="AF82" s="864"/>
      <c r="AG82" s="872"/>
      <c r="AH82" s="864"/>
      <c r="AI82" s="864"/>
      <c r="AJ82" s="864"/>
      <c r="AK82" s="864"/>
      <c r="AL82" s="864"/>
      <c r="AM82" s="864"/>
      <c r="AN82" s="864"/>
      <c r="AO82" s="864"/>
      <c r="AP82" s="864"/>
      <c r="AQ82" s="864"/>
      <c r="AR82" s="864"/>
      <c r="AS82" s="864"/>
      <c r="AT82" s="864"/>
      <c r="AU82" s="864"/>
      <c r="AV82" s="864"/>
      <c r="AW82" s="866"/>
      <c r="AX82" s="866"/>
      <c r="AY82" s="866"/>
      <c r="AZ82" s="866"/>
      <c r="BA82" s="866"/>
      <c r="BB82" s="866"/>
      <c r="BC82" s="866"/>
      <c r="BD82" s="866"/>
      <c r="BE82" s="866"/>
      <c r="BF82" s="866"/>
      <c r="BG82" s="866"/>
      <c r="BH82" s="866"/>
      <c r="BI82" s="866"/>
      <c r="BJ82" s="864"/>
      <c r="BK82" s="864"/>
      <c r="BL82" s="864"/>
      <c r="BM82" s="864"/>
      <c r="BN82" s="864"/>
      <c r="BO82" s="864"/>
      <c r="BP82" s="864"/>
      <c r="BQ82" s="864"/>
      <c r="BR82" s="864"/>
      <c r="BS82" s="864"/>
      <c r="BT82" s="864"/>
      <c r="BU82" s="864"/>
      <c r="BV82" s="864"/>
      <c r="BW82" s="864"/>
      <c r="BX82" s="864"/>
      <c r="BY82" s="864"/>
      <c r="BZ82" s="864"/>
      <c r="CA82" s="864"/>
      <c r="CB82" s="864">
        <v>0</v>
      </c>
      <c r="CC82" s="864"/>
      <c r="CD82" s="864"/>
      <c r="CE82" s="864"/>
      <c r="CF82" s="864"/>
      <c r="CG82" s="866"/>
      <c r="CH82" s="866"/>
      <c r="CI82" s="866"/>
      <c r="CJ82" s="866"/>
      <c r="CK82" s="866"/>
      <c r="CL82" s="866"/>
      <c r="CM82" s="866"/>
      <c r="CN82" s="866"/>
      <c r="CO82" s="866"/>
      <c r="CP82" s="866"/>
      <c r="CQ82" s="866"/>
      <c r="CR82" s="866"/>
      <c r="CS82" s="866"/>
      <c r="CT82" s="866"/>
      <c r="CU82" s="866"/>
      <c r="CV82" s="866"/>
      <c r="CW82" s="866"/>
      <c r="CX82" s="866"/>
      <c r="CY82" s="866"/>
      <c r="CZ82" s="866"/>
      <c r="DA82" s="878"/>
      <c r="DB82" s="878"/>
      <c r="DC82" s="866"/>
      <c r="DD82" s="866"/>
    </row>
    <row r="83" spans="1:108" x14ac:dyDescent="0.25">
      <c r="A83" s="912" t="s">
        <v>117</v>
      </c>
      <c r="B83" s="968"/>
      <c r="C83" s="1010" t="s">
        <v>152</v>
      </c>
      <c r="D83" s="864"/>
      <c r="E83" s="864"/>
      <c r="F83" s="864"/>
      <c r="G83" s="864"/>
      <c r="H83" s="864"/>
      <c r="I83" s="864"/>
      <c r="J83" s="864"/>
      <c r="K83" s="864"/>
      <c r="L83" s="864"/>
      <c r="M83" s="864"/>
      <c r="N83" s="864"/>
      <c r="O83" s="864"/>
      <c r="P83" s="864"/>
      <c r="Q83" s="864"/>
      <c r="R83" s="864"/>
      <c r="S83" s="864"/>
      <c r="T83" s="864"/>
      <c r="U83" s="864"/>
      <c r="V83" s="864"/>
      <c r="W83" s="864"/>
      <c r="X83" s="872"/>
      <c r="Y83" s="864"/>
      <c r="Z83" s="864"/>
      <c r="AA83" s="872"/>
      <c r="AB83" s="864"/>
      <c r="AC83" s="864"/>
      <c r="AD83" s="872"/>
      <c r="AE83" s="864"/>
      <c r="AF83" s="864"/>
      <c r="AG83" s="872"/>
      <c r="AH83" s="864"/>
      <c r="AI83" s="864"/>
      <c r="AJ83" s="864"/>
      <c r="AK83" s="864"/>
      <c r="AL83" s="864"/>
      <c r="AM83" s="864"/>
      <c r="AN83" s="864"/>
      <c r="AO83" s="864"/>
      <c r="AP83" s="864"/>
      <c r="AQ83" s="864"/>
      <c r="AR83" s="864"/>
      <c r="AS83" s="864"/>
      <c r="AT83" s="864"/>
      <c r="AU83" s="864"/>
      <c r="AV83" s="864"/>
      <c r="AW83" s="866"/>
      <c r="AX83" s="866"/>
      <c r="AY83" s="866"/>
      <c r="AZ83" s="866"/>
      <c r="BA83" s="866"/>
      <c r="BB83" s="866"/>
      <c r="BC83" s="866"/>
      <c r="BD83" s="866"/>
      <c r="BE83" s="866"/>
      <c r="BF83" s="866"/>
      <c r="BG83" s="866"/>
      <c r="BH83" s="866"/>
      <c r="BI83" s="866"/>
      <c r="BJ83" s="864"/>
      <c r="BK83" s="864"/>
      <c r="BL83" s="864"/>
      <c r="BM83" s="864"/>
      <c r="BN83" s="864"/>
      <c r="BO83" s="864"/>
      <c r="BP83" s="864"/>
      <c r="BQ83" s="864"/>
      <c r="BR83" s="864"/>
      <c r="BS83" s="864"/>
      <c r="BT83" s="886" t="s">
        <v>152</v>
      </c>
      <c r="BU83" s="866"/>
      <c r="BV83" s="864"/>
      <c r="BW83" s="864"/>
      <c r="BX83" s="864"/>
      <c r="BY83" s="864"/>
      <c r="BZ83" s="864"/>
      <c r="CA83" s="864"/>
      <c r="CB83" s="926">
        <v>0</v>
      </c>
      <c r="CC83" s="864"/>
      <c r="CD83" s="864"/>
      <c r="CE83" s="864"/>
      <c r="CF83" s="864"/>
      <c r="CG83" s="866"/>
      <c r="CH83" s="866"/>
      <c r="CI83" s="866"/>
      <c r="CJ83" s="866"/>
      <c r="CK83" s="866"/>
      <c r="CL83" s="866"/>
      <c r="CM83" s="866"/>
      <c r="CN83" s="866"/>
      <c r="CO83" s="866"/>
      <c r="CP83" s="866"/>
      <c r="CQ83" s="866"/>
      <c r="CR83" s="866"/>
      <c r="CS83" s="866"/>
      <c r="CT83" s="866"/>
      <c r="CU83" s="866"/>
      <c r="CV83" s="866"/>
      <c r="CW83" s="866"/>
      <c r="CX83" s="866"/>
      <c r="CY83" s="866"/>
      <c r="CZ83" s="866"/>
      <c r="DA83" s="878"/>
      <c r="DB83" s="878"/>
      <c r="DC83" s="866"/>
      <c r="DD83" s="866"/>
    </row>
    <row r="84" spans="1:108" x14ac:dyDescent="0.25">
      <c r="A84" s="919" t="s">
        <v>86</v>
      </c>
      <c r="B84" s="929"/>
      <c r="C84" s="1010" t="s">
        <v>152</v>
      </c>
      <c r="D84" s="864"/>
      <c r="E84" s="864"/>
      <c r="F84" s="864"/>
      <c r="G84" s="864"/>
      <c r="H84" s="864"/>
      <c r="I84" s="864"/>
      <c r="J84" s="864"/>
      <c r="K84" s="864"/>
      <c r="L84" s="864"/>
      <c r="M84" s="864"/>
      <c r="N84" s="864"/>
      <c r="O84" s="864"/>
      <c r="P84" s="864"/>
      <c r="Q84" s="864"/>
      <c r="R84" s="864"/>
      <c r="S84" s="864"/>
      <c r="T84" s="864"/>
      <c r="U84" s="864"/>
      <c r="V84" s="864"/>
      <c r="W84" s="864"/>
      <c r="X84" s="872"/>
      <c r="Y84" s="864"/>
      <c r="Z84" s="864"/>
      <c r="AA84" s="872"/>
      <c r="AB84" s="864"/>
      <c r="AC84" s="864"/>
      <c r="AD84" s="872"/>
      <c r="AE84" s="864"/>
      <c r="AF84" s="864"/>
      <c r="AG84" s="872"/>
      <c r="AH84" s="864"/>
      <c r="AI84" s="864"/>
      <c r="AJ84" s="864"/>
      <c r="AK84" s="864"/>
      <c r="AL84" s="864"/>
      <c r="AM84" s="864"/>
      <c r="AN84" s="864"/>
      <c r="AO84" s="864"/>
      <c r="AP84" s="864"/>
      <c r="AQ84" s="864"/>
      <c r="AR84" s="864"/>
      <c r="AS84" s="864"/>
      <c r="AT84" s="864"/>
      <c r="AU84" s="864"/>
      <c r="AV84" s="864"/>
      <c r="AW84" s="866"/>
      <c r="AX84" s="866"/>
      <c r="AY84" s="866"/>
      <c r="AZ84" s="866"/>
      <c r="BA84" s="866"/>
      <c r="BB84" s="866"/>
      <c r="BC84" s="866"/>
      <c r="BD84" s="866"/>
      <c r="BE84" s="866"/>
      <c r="BF84" s="866"/>
      <c r="BG84" s="866"/>
      <c r="BH84" s="866"/>
      <c r="BI84" s="866"/>
      <c r="BJ84" s="864"/>
      <c r="BK84" s="864"/>
      <c r="BL84" s="864"/>
      <c r="BM84" s="864"/>
      <c r="BN84" s="864"/>
      <c r="BO84" s="864"/>
      <c r="BP84" s="864"/>
      <c r="BQ84" s="864"/>
      <c r="BR84" s="864"/>
      <c r="BS84" s="864"/>
      <c r="BT84" s="886" t="s">
        <v>152</v>
      </c>
      <c r="BU84" s="866"/>
      <c r="BV84" s="864"/>
      <c r="BW84" s="864"/>
      <c r="BX84" s="864"/>
      <c r="BY84" s="864"/>
      <c r="BZ84" s="864"/>
      <c r="CA84" s="864"/>
      <c r="CB84" s="926">
        <v>0</v>
      </c>
      <c r="CC84" s="864"/>
      <c r="CD84" s="864"/>
      <c r="CE84" s="864"/>
      <c r="CF84" s="864"/>
      <c r="CG84" s="866"/>
      <c r="CH84" s="866"/>
      <c r="CI84" s="866"/>
      <c r="CJ84" s="866"/>
      <c r="CK84" s="866"/>
      <c r="CL84" s="866"/>
      <c r="CM84" s="866"/>
      <c r="CN84" s="866"/>
      <c r="CO84" s="866"/>
      <c r="CP84" s="866"/>
      <c r="CQ84" s="866"/>
      <c r="CR84" s="866"/>
      <c r="CS84" s="866"/>
      <c r="CT84" s="866"/>
      <c r="CU84" s="866"/>
      <c r="CV84" s="866"/>
      <c r="CW84" s="866"/>
      <c r="CX84" s="866"/>
      <c r="CY84" s="866"/>
      <c r="CZ84" s="866"/>
      <c r="DA84" s="878"/>
      <c r="DB84" s="878"/>
      <c r="DC84" s="866"/>
      <c r="DD84" s="866"/>
    </row>
    <row r="85" spans="1:108" ht="15.75" x14ac:dyDescent="0.25">
      <c r="A85" s="896" t="s">
        <v>118</v>
      </c>
      <c r="B85" s="897"/>
      <c r="C85" s="897"/>
      <c r="D85" s="897"/>
      <c r="E85" s="879"/>
      <c r="F85" s="879"/>
      <c r="G85" s="864"/>
      <c r="H85" s="864"/>
      <c r="I85" s="864"/>
      <c r="J85" s="864"/>
      <c r="K85" s="864"/>
      <c r="L85" s="864"/>
      <c r="M85" s="864"/>
      <c r="N85" s="864"/>
      <c r="O85" s="864"/>
      <c r="P85" s="864"/>
      <c r="Q85" s="864"/>
      <c r="R85" s="864"/>
      <c r="S85" s="864"/>
      <c r="T85" s="864"/>
      <c r="U85" s="864"/>
      <c r="V85" s="864"/>
      <c r="W85" s="864"/>
      <c r="X85" s="864"/>
      <c r="Y85" s="864"/>
      <c r="Z85" s="872"/>
      <c r="AA85" s="864"/>
      <c r="AB85" s="864"/>
      <c r="AC85" s="872"/>
      <c r="AD85" s="864"/>
      <c r="AE85" s="864"/>
      <c r="AF85" s="872"/>
      <c r="AG85" s="864"/>
      <c r="AH85" s="864"/>
      <c r="AI85" s="872"/>
      <c r="AJ85" s="864"/>
      <c r="AK85" s="864"/>
      <c r="AL85" s="864"/>
      <c r="AM85" s="864"/>
      <c r="AN85" s="864"/>
      <c r="AO85" s="864"/>
      <c r="AP85" s="864"/>
      <c r="AQ85" s="864"/>
      <c r="AR85" s="869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864"/>
      <c r="BL85" s="864"/>
      <c r="BM85" s="864"/>
      <c r="BN85" s="864"/>
      <c r="BO85" s="864"/>
      <c r="BP85" s="864"/>
      <c r="BQ85" s="864"/>
      <c r="BR85" s="864"/>
      <c r="BS85" s="864"/>
      <c r="BT85" s="864"/>
      <c r="BU85" s="864"/>
      <c r="BV85" s="864"/>
      <c r="BW85" s="864"/>
      <c r="BX85" s="864"/>
      <c r="BY85" s="864"/>
      <c r="BZ85" s="864"/>
      <c r="CA85" s="864"/>
      <c r="CB85" s="864"/>
      <c r="CC85" s="866"/>
      <c r="CD85" s="864"/>
      <c r="CE85" s="864"/>
      <c r="CF85" s="864"/>
      <c r="CG85" s="864"/>
      <c r="CH85" s="864"/>
      <c r="CI85" s="864"/>
      <c r="CJ85" s="864"/>
      <c r="CK85" s="864"/>
      <c r="CL85" s="864"/>
      <c r="CM85" s="864"/>
      <c r="CN85" s="864"/>
      <c r="CO85" s="864"/>
      <c r="CP85" s="864"/>
      <c r="CQ85" s="864"/>
      <c r="CR85" s="864"/>
      <c r="CS85" s="864"/>
      <c r="CT85" s="864"/>
      <c r="CU85" s="864"/>
      <c r="CV85" s="864"/>
      <c r="CW85" s="864"/>
      <c r="CX85" s="864"/>
      <c r="CY85" s="864"/>
      <c r="CZ85" s="864"/>
      <c r="DA85" s="864"/>
      <c r="DB85" s="864"/>
      <c r="DC85" s="869"/>
      <c r="DD85" s="869"/>
    </row>
    <row r="86" spans="1:108" ht="52.5" x14ac:dyDescent="0.25">
      <c r="A86" s="1488" t="s">
        <v>119</v>
      </c>
      <c r="B86" s="1522"/>
      <c r="C86" s="898" t="s">
        <v>120</v>
      </c>
      <c r="D86" s="898" t="s">
        <v>121</v>
      </c>
      <c r="E86" s="898" t="s">
        <v>122</v>
      </c>
      <c r="F86" s="880"/>
      <c r="G86" s="864"/>
      <c r="H86" s="864"/>
      <c r="I86" s="864"/>
      <c r="J86" s="864"/>
      <c r="K86" s="864"/>
      <c r="L86" s="864"/>
      <c r="M86" s="864"/>
      <c r="N86" s="864"/>
      <c r="O86" s="864"/>
      <c r="P86" s="864"/>
      <c r="Q86" s="864"/>
      <c r="R86" s="864"/>
      <c r="S86" s="864"/>
      <c r="T86" s="864"/>
      <c r="U86" s="864"/>
      <c r="V86" s="864"/>
      <c r="W86" s="864"/>
      <c r="X86" s="864"/>
      <c r="Y86" s="864"/>
      <c r="Z86" s="872"/>
      <c r="AA86" s="864"/>
      <c r="AB86" s="864"/>
      <c r="AC86" s="872"/>
      <c r="AD86" s="864"/>
      <c r="AE86" s="864"/>
      <c r="AF86" s="872"/>
      <c r="AG86" s="864"/>
      <c r="AH86" s="864"/>
      <c r="AI86" s="872"/>
      <c r="AJ86" s="864"/>
      <c r="AK86" s="864"/>
      <c r="AL86" s="864"/>
      <c r="AM86" s="864"/>
      <c r="AN86" s="864"/>
      <c r="AO86" s="864"/>
      <c r="AP86" s="864"/>
      <c r="AQ86" s="864"/>
      <c r="AR86" s="869"/>
      <c r="AS86" s="864"/>
      <c r="AT86" s="864"/>
      <c r="AU86" s="864"/>
      <c r="AV86" s="864"/>
      <c r="AW86" s="866"/>
      <c r="AX86" s="866"/>
      <c r="AY86" s="866"/>
      <c r="AZ86" s="866"/>
      <c r="BA86" s="866"/>
      <c r="BB86" s="866"/>
      <c r="BC86" s="866"/>
      <c r="BD86" s="866"/>
      <c r="BE86" s="866"/>
      <c r="BF86" s="866"/>
      <c r="BG86" s="866"/>
      <c r="BH86" s="866"/>
      <c r="BI86" s="866"/>
      <c r="BJ86" s="864"/>
      <c r="BK86" s="864"/>
      <c r="BL86" s="864"/>
      <c r="BM86" s="864"/>
      <c r="BN86" s="864"/>
      <c r="BO86" s="864"/>
      <c r="BP86" s="864"/>
      <c r="BQ86" s="864"/>
      <c r="BR86" s="864"/>
      <c r="BS86" s="864"/>
      <c r="BT86" s="864"/>
      <c r="BU86" s="864"/>
      <c r="BV86" s="864"/>
      <c r="BW86" s="864"/>
      <c r="BX86" s="864"/>
      <c r="BY86" s="864"/>
      <c r="BZ86" s="864"/>
      <c r="CA86" s="864"/>
      <c r="CB86" s="864"/>
      <c r="CC86" s="864"/>
      <c r="CD86" s="864"/>
      <c r="CE86" s="864"/>
      <c r="CF86" s="864"/>
      <c r="CG86" s="866"/>
      <c r="CH86" s="866"/>
      <c r="CI86" s="866"/>
      <c r="CJ86" s="866"/>
      <c r="CK86" s="866"/>
      <c r="CL86" s="866"/>
      <c r="CM86" s="866"/>
      <c r="CN86" s="866"/>
      <c r="CO86" s="866"/>
      <c r="CP86" s="866"/>
      <c r="CQ86" s="866"/>
      <c r="CR86" s="866"/>
      <c r="CS86" s="866"/>
      <c r="CT86" s="866"/>
      <c r="CU86" s="866"/>
      <c r="CV86" s="866"/>
      <c r="CW86" s="866"/>
      <c r="CX86" s="866"/>
      <c r="CY86" s="866"/>
      <c r="CZ86" s="866"/>
      <c r="DA86" s="866"/>
      <c r="DB86" s="866"/>
      <c r="DC86" s="878"/>
      <c r="DD86" s="878"/>
    </row>
    <row r="87" spans="1:108" x14ac:dyDescent="0.25">
      <c r="A87" s="1523" t="s">
        <v>123</v>
      </c>
      <c r="B87" s="1523"/>
      <c r="C87" s="930"/>
      <c r="D87" s="930"/>
      <c r="E87" s="930"/>
      <c r="F87" s="880"/>
      <c r="G87" s="864"/>
      <c r="H87" s="864"/>
      <c r="I87" s="864"/>
      <c r="J87" s="864"/>
      <c r="K87" s="864"/>
      <c r="L87" s="864"/>
      <c r="M87" s="864"/>
      <c r="N87" s="864"/>
      <c r="O87" s="864"/>
      <c r="P87" s="864"/>
      <c r="Q87" s="864"/>
      <c r="R87" s="864"/>
      <c r="S87" s="864"/>
      <c r="T87" s="864"/>
      <c r="U87" s="864"/>
      <c r="V87" s="864"/>
      <c r="W87" s="864"/>
      <c r="X87" s="864"/>
      <c r="Y87" s="864"/>
      <c r="Z87" s="864"/>
      <c r="AA87" s="864"/>
      <c r="AB87" s="864"/>
      <c r="AC87" s="872"/>
      <c r="AD87" s="864"/>
      <c r="AE87" s="864"/>
      <c r="AF87" s="872"/>
      <c r="AG87" s="864"/>
      <c r="AH87" s="864"/>
      <c r="AI87" s="872"/>
      <c r="AJ87" s="864"/>
      <c r="AK87" s="864"/>
      <c r="AL87" s="872"/>
      <c r="AM87" s="872"/>
      <c r="AN87" s="872"/>
      <c r="AO87" s="864"/>
      <c r="AP87" s="864"/>
      <c r="AQ87" s="864"/>
      <c r="AR87" s="864"/>
      <c r="AS87" s="864"/>
      <c r="AT87" s="864"/>
      <c r="AU87" s="864"/>
      <c r="AV87" s="864"/>
      <c r="AW87" s="866"/>
      <c r="AX87" s="866"/>
      <c r="AY87" s="866"/>
      <c r="AZ87" s="866"/>
      <c r="BA87" s="866"/>
      <c r="BB87" s="866"/>
      <c r="BC87" s="866"/>
      <c r="BD87" s="866"/>
      <c r="BE87" s="866"/>
      <c r="BF87" s="866"/>
      <c r="BG87" s="866"/>
      <c r="BH87" s="866"/>
      <c r="BI87" s="866"/>
      <c r="BJ87" s="864"/>
      <c r="BK87" s="864"/>
      <c r="BL87" s="864"/>
      <c r="BM87" s="864"/>
      <c r="BN87" s="864"/>
      <c r="BO87" s="864"/>
      <c r="BP87" s="864"/>
      <c r="BQ87" s="864"/>
      <c r="BR87" s="864"/>
      <c r="BS87" s="864"/>
      <c r="BT87" s="864"/>
      <c r="BU87" s="864"/>
      <c r="BV87" s="864"/>
      <c r="BW87" s="864"/>
      <c r="BX87" s="864"/>
      <c r="BY87" s="864"/>
      <c r="BZ87" s="864"/>
      <c r="CA87" s="864"/>
      <c r="CB87" s="864"/>
      <c r="CC87" s="864"/>
      <c r="CD87" s="864"/>
      <c r="CE87" s="864"/>
      <c r="CF87" s="864"/>
      <c r="CG87" s="866"/>
      <c r="CH87" s="866"/>
      <c r="CI87" s="866"/>
      <c r="CJ87" s="866"/>
      <c r="CK87" s="866"/>
      <c r="CL87" s="866"/>
      <c r="CM87" s="866"/>
      <c r="CN87" s="866"/>
      <c r="CO87" s="866"/>
      <c r="CP87" s="866"/>
      <c r="CQ87" s="866"/>
      <c r="CR87" s="866"/>
      <c r="CS87" s="866"/>
      <c r="CT87" s="866"/>
      <c r="CU87" s="866"/>
      <c r="CV87" s="866"/>
      <c r="CW87" s="866"/>
      <c r="CX87" s="866"/>
      <c r="CY87" s="866"/>
      <c r="CZ87" s="866"/>
      <c r="DA87" s="866"/>
      <c r="DB87" s="866"/>
      <c r="DC87" s="878"/>
      <c r="DD87" s="878"/>
    </row>
    <row r="88" spans="1:108" x14ac:dyDescent="0.25">
      <c r="A88" s="1520" t="s">
        <v>124</v>
      </c>
      <c r="B88" s="1520"/>
      <c r="C88" s="931"/>
      <c r="D88" s="931"/>
      <c r="E88" s="931"/>
      <c r="F88" s="864"/>
      <c r="G88" s="864"/>
      <c r="H88" s="864"/>
      <c r="I88" s="864"/>
      <c r="J88" s="864"/>
      <c r="K88" s="864"/>
      <c r="L88" s="864"/>
      <c r="M88" s="864"/>
      <c r="N88" s="864"/>
      <c r="O88" s="864"/>
      <c r="P88" s="864"/>
      <c r="Q88" s="864"/>
      <c r="R88" s="864"/>
      <c r="S88" s="864"/>
      <c r="T88" s="864"/>
      <c r="U88" s="864"/>
      <c r="V88" s="864"/>
      <c r="W88" s="864"/>
      <c r="X88" s="864"/>
      <c r="Y88" s="864"/>
      <c r="Z88" s="864"/>
      <c r="AA88" s="864"/>
      <c r="AB88" s="864"/>
      <c r="AC88" s="872"/>
      <c r="AD88" s="864"/>
      <c r="AE88" s="864"/>
      <c r="AF88" s="872"/>
      <c r="AG88" s="864"/>
      <c r="AH88" s="864"/>
      <c r="AI88" s="872"/>
      <c r="AJ88" s="864"/>
      <c r="AK88" s="864"/>
      <c r="AL88" s="872"/>
      <c r="AM88" s="872"/>
      <c r="AN88" s="872"/>
      <c r="AO88" s="864"/>
      <c r="AP88" s="864"/>
      <c r="AQ88" s="864"/>
      <c r="AR88" s="864"/>
      <c r="AS88" s="864"/>
      <c r="AT88" s="864"/>
      <c r="AU88" s="864"/>
      <c r="AV88" s="864"/>
      <c r="AW88" s="866"/>
      <c r="AX88" s="866"/>
      <c r="AY88" s="866"/>
      <c r="AZ88" s="866"/>
      <c r="BA88" s="866"/>
      <c r="BB88" s="866"/>
      <c r="BC88" s="866"/>
      <c r="BD88" s="866"/>
      <c r="BE88" s="866"/>
      <c r="BF88" s="866"/>
      <c r="BG88" s="866"/>
      <c r="BH88" s="866"/>
      <c r="BI88" s="866"/>
      <c r="BJ88" s="864"/>
      <c r="BK88" s="864"/>
      <c r="BL88" s="864"/>
      <c r="BM88" s="864"/>
      <c r="BN88" s="864"/>
      <c r="BO88" s="864"/>
      <c r="BP88" s="864"/>
      <c r="BQ88" s="864"/>
      <c r="BR88" s="864"/>
      <c r="BS88" s="864"/>
      <c r="BT88" s="864"/>
      <c r="BU88" s="864"/>
      <c r="BV88" s="864"/>
      <c r="BW88" s="864"/>
      <c r="BX88" s="864"/>
      <c r="BY88" s="864"/>
      <c r="BZ88" s="864"/>
      <c r="CA88" s="864"/>
      <c r="CB88" s="864"/>
      <c r="CC88" s="864"/>
      <c r="CD88" s="864"/>
      <c r="CE88" s="864"/>
      <c r="CF88" s="864"/>
      <c r="CG88" s="866"/>
      <c r="CH88" s="866"/>
      <c r="CI88" s="866"/>
      <c r="CJ88" s="866"/>
      <c r="CK88" s="866"/>
      <c r="CL88" s="866"/>
      <c r="CM88" s="866"/>
      <c r="CN88" s="866"/>
      <c r="CO88" s="866"/>
      <c r="CP88" s="866"/>
      <c r="CQ88" s="866"/>
      <c r="CR88" s="866"/>
      <c r="CS88" s="866"/>
      <c r="CT88" s="866"/>
      <c r="CU88" s="866"/>
      <c r="CV88" s="866"/>
      <c r="CW88" s="866"/>
      <c r="CX88" s="866"/>
      <c r="CY88" s="866"/>
      <c r="CZ88" s="866"/>
      <c r="DA88" s="866"/>
      <c r="DB88" s="866"/>
      <c r="DC88" s="878"/>
      <c r="DD88" s="878"/>
    </row>
    <row r="89" spans="1:108" x14ac:dyDescent="0.25">
      <c r="A89" s="1520" t="s">
        <v>125</v>
      </c>
      <c r="B89" s="1520"/>
      <c r="C89" s="931"/>
      <c r="D89" s="931"/>
      <c r="E89" s="931"/>
      <c r="F89" s="864"/>
      <c r="G89" s="864"/>
      <c r="H89" s="864"/>
      <c r="I89" s="864"/>
      <c r="J89" s="864"/>
      <c r="K89" s="864"/>
      <c r="L89" s="864"/>
      <c r="M89" s="864"/>
      <c r="N89" s="864"/>
      <c r="O89" s="864"/>
      <c r="P89" s="864"/>
      <c r="Q89" s="864"/>
      <c r="R89" s="864"/>
      <c r="S89" s="864"/>
      <c r="T89" s="864"/>
      <c r="U89" s="864"/>
      <c r="V89" s="864"/>
      <c r="W89" s="864"/>
      <c r="X89" s="864"/>
      <c r="Y89" s="864"/>
      <c r="Z89" s="864"/>
      <c r="AA89" s="864"/>
      <c r="AB89" s="864"/>
      <c r="AC89" s="872"/>
      <c r="AD89" s="864"/>
      <c r="AE89" s="864"/>
      <c r="AF89" s="872"/>
      <c r="AG89" s="864"/>
      <c r="AH89" s="864"/>
      <c r="AI89" s="872"/>
      <c r="AJ89" s="864"/>
      <c r="AK89" s="864"/>
      <c r="AL89" s="872"/>
      <c r="AM89" s="872"/>
      <c r="AN89" s="872"/>
      <c r="AO89" s="864"/>
      <c r="AP89" s="864"/>
      <c r="AQ89" s="864"/>
      <c r="AR89" s="864"/>
      <c r="AS89" s="864"/>
      <c r="AT89" s="864"/>
      <c r="AU89" s="864"/>
      <c r="AV89" s="864"/>
      <c r="AW89" s="866"/>
      <c r="AX89" s="866"/>
      <c r="AY89" s="866"/>
      <c r="AZ89" s="866"/>
      <c r="BA89" s="866"/>
      <c r="BB89" s="866"/>
      <c r="BC89" s="866"/>
      <c r="BD89" s="866"/>
      <c r="BE89" s="866"/>
      <c r="BF89" s="866"/>
      <c r="BG89" s="866"/>
      <c r="BH89" s="866"/>
      <c r="BI89" s="866"/>
      <c r="BJ89" s="864"/>
      <c r="BK89" s="864"/>
      <c r="BL89" s="864"/>
      <c r="BM89" s="864"/>
      <c r="BN89" s="864"/>
      <c r="BO89" s="864"/>
      <c r="BP89" s="864"/>
      <c r="BQ89" s="864"/>
      <c r="BR89" s="864"/>
      <c r="BS89" s="864"/>
      <c r="BT89" s="864"/>
      <c r="BU89" s="864"/>
      <c r="BV89" s="864"/>
      <c r="BW89" s="864"/>
      <c r="BX89" s="864"/>
      <c r="BY89" s="864"/>
      <c r="BZ89" s="864"/>
      <c r="CA89" s="864"/>
      <c r="CB89" s="864"/>
      <c r="CC89" s="864"/>
      <c r="CD89" s="864"/>
      <c r="CE89" s="864"/>
      <c r="CF89" s="864"/>
      <c r="CG89" s="866"/>
      <c r="CH89" s="866"/>
      <c r="CI89" s="866"/>
      <c r="CJ89" s="866"/>
      <c r="CK89" s="866"/>
      <c r="CL89" s="866"/>
      <c r="CM89" s="866"/>
      <c r="CN89" s="866"/>
      <c r="CO89" s="866"/>
      <c r="CP89" s="866"/>
      <c r="CQ89" s="866"/>
      <c r="CR89" s="866"/>
      <c r="CS89" s="866"/>
      <c r="CT89" s="866"/>
      <c r="CU89" s="866"/>
      <c r="CV89" s="866"/>
      <c r="CW89" s="866"/>
      <c r="CX89" s="866"/>
      <c r="CY89" s="866"/>
      <c r="CZ89" s="866"/>
      <c r="DA89" s="866"/>
      <c r="DB89" s="866"/>
      <c r="DC89" s="878"/>
      <c r="DD89" s="878"/>
    </row>
    <row r="90" spans="1:108" x14ac:dyDescent="0.25">
      <c r="A90" s="1520" t="s">
        <v>126</v>
      </c>
      <c r="B90" s="1520"/>
      <c r="C90" s="931"/>
      <c r="D90" s="931"/>
      <c r="E90" s="931"/>
      <c r="F90" s="864"/>
      <c r="G90" s="864"/>
      <c r="H90" s="864"/>
      <c r="I90" s="864"/>
      <c r="J90" s="864"/>
      <c r="K90" s="864"/>
      <c r="L90" s="864"/>
      <c r="M90" s="864"/>
      <c r="N90" s="864"/>
      <c r="O90" s="864"/>
      <c r="P90" s="864"/>
      <c r="Q90" s="864"/>
      <c r="R90" s="864"/>
      <c r="S90" s="864"/>
      <c r="T90" s="864"/>
      <c r="U90" s="864"/>
      <c r="V90" s="864"/>
      <c r="W90" s="864"/>
      <c r="X90" s="864"/>
      <c r="Y90" s="864"/>
      <c r="Z90" s="864"/>
      <c r="AA90" s="864"/>
      <c r="AB90" s="864"/>
      <c r="AC90" s="872"/>
      <c r="AD90" s="864"/>
      <c r="AE90" s="864"/>
      <c r="AF90" s="872"/>
      <c r="AG90" s="864"/>
      <c r="AH90" s="864"/>
      <c r="AI90" s="872"/>
      <c r="AJ90" s="864"/>
      <c r="AK90" s="864"/>
      <c r="AL90" s="872"/>
      <c r="AM90" s="872"/>
      <c r="AN90" s="872"/>
      <c r="AO90" s="864"/>
      <c r="AP90" s="864"/>
      <c r="AQ90" s="864"/>
      <c r="AR90" s="864"/>
      <c r="AS90" s="864"/>
      <c r="AT90" s="864"/>
      <c r="AU90" s="864"/>
      <c r="AV90" s="864"/>
      <c r="AW90" s="866"/>
      <c r="AX90" s="866"/>
      <c r="AY90" s="866"/>
      <c r="AZ90" s="866"/>
      <c r="BA90" s="866"/>
      <c r="BB90" s="866"/>
      <c r="BC90" s="866"/>
      <c r="BD90" s="866"/>
      <c r="BE90" s="866"/>
      <c r="BF90" s="866"/>
      <c r="BG90" s="866"/>
      <c r="BH90" s="866"/>
      <c r="BI90" s="866"/>
      <c r="BJ90" s="864"/>
      <c r="BK90" s="864"/>
      <c r="BL90" s="864"/>
      <c r="BM90" s="864"/>
      <c r="BN90" s="864"/>
      <c r="BO90" s="864"/>
      <c r="BP90" s="864"/>
      <c r="BQ90" s="864"/>
      <c r="BR90" s="864"/>
      <c r="BS90" s="864"/>
      <c r="BT90" s="864"/>
      <c r="BU90" s="864"/>
      <c r="BV90" s="864"/>
      <c r="BW90" s="864"/>
      <c r="BX90" s="864"/>
      <c r="BY90" s="864"/>
      <c r="BZ90" s="864"/>
      <c r="CA90" s="864"/>
      <c r="CB90" s="864"/>
      <c r="CC90" s="864"/>
      <c r="CD90" s="864"/>
      <c r="CE90" s="864"/>
      <c r="CF90" s="864"/>
      <c r="CG90" s="866"/>
      <c r="CH90" s="866"/>
      <c r="CI90" s="866"/>
      <c r="CJ90" s="866"/>
      <c r="CK90" s="866"/>
      <c r="CL90" s="866"/>
      <c r="CM90" s="866"/>
      <c r="CN90" s="866"/>
      <c r="CO90" s="866"/>
      <c r="CP90" s="866"/>
      <c r="CQ90" s="866"/>
      <c r="CR90" s="866"/>
      <c r="CS90" s="866"/>
      <c r="CT90" s="866"/>
      <c r="CU90" s="866"/>
      <c r="CV90" s="866"/>
      <c r="CW90" s="866"/>
      <c r="CX90" s="866"/>
      <c r="CY90" s="866"/>
      <c r="CZ90" s="866"/>
      <c r="DA90" s="866"/>
      <c r="DB90" s="866"/>
      <c r="DC90" s="878"/>
      <c r="DD90" s="878"/>
    </row>
    <row r="91" spans="1:108" x14ac:dyDescent="0.25">
      <c r="A91" s="1520" t="s">
        <v>127</v>
      </c>
      <c r="B91" s="1520"/>
      <c r="C91" s="931"/>
      <c r="D91" s="931"/>
      <c r="E91" s="931"/>
      <c r="F91" s="864"/>
      <c r="G91" s="864"/>
      <c r="H91" s="864"/>
      <c r="I91" s="864"/>
      <c r="J91" s="864"/>
      <c r="K91" s="864"/>
      <c r="L91" s="864"/>
      <c r="M91" s="864"/>
      <c r="N91" s="864"/>
      <c r="O91" s="864"/>
      <c r="P91" s="864"/>
      <c r="Q91" s="864"/>
      <c r="R91" s="864"/>
      <c r="S91" s="864"/>
      <c r="T91" s="864"/>
      <c r="U91" s="864"/>
      <c r="V91" s="864"/>
      <c r="W91" s="864"/>
      <c r="X91" s="864"/>
      <c r="Y91" s="864"/>
      <c r="Z91" s="864"/>
      <c r="AA91" s="864"/>
      <c r="AB91" s="864"/>
      <c r="AC91" s="872"/>
      <c r="AD91" s="864"/>
      <c r="AE91" s="864"/>
      <c r="AF91" s="872"/>
      <c r="AG91" s="864"/>
      <c r="AH91" s="864"/>
      <c r="AI91" s="872"/>
      <c r="AJ91" s="864"/>
      <c r="AK91" s="864"/>
      <c r="AL91" s="872"/>
      <c r="AM91" s="872"/>
      <c r="AN91" s="872"/>
      <c r="AO91" s="864"/>
      <c r="AP91" s="864"/>
      <c r="AQ91" s="864"/>
      <c r="AR91" s="864"/>
      <c r="AS91" s="864"/>
      <c r="AT91" s="864"/>
      <c r="AU91" s="864"/>
      <c r="AV91" s="864"/>
      <c r="AW91" s="866"/>
      <c r="AX91" s="866"/>
      <c r="AY91" s="866"/>
      <c r="AZ91" s="866"/>
      <c r="BA91" s="866"/>
      <c r="BB91" s="866"/>
      <c r="BC91" s="866"/>
      <c r="BD91" s="866"/>
      <c r="BE91" s="866"/>
      <c r="BF91" s="866"/>
      <c r="BG91" s="866"/>
      <c r="BH91" s="866"/>
      <c r="BI91" s="866"/>
      <c r="BJ91" s="864"/>
      <c r="BK91" s="864"/>
      <c r="BL91" s="864"/>
      <c r="BM91" s="864"/>
      <c r="BN91" s="864"/>
      <c r="BO91" s="864"/>
      <c r="BP91" s="864"/>
      <c r="BQ91" s="864"/>
      <c r="BR91" s="864"/>
      <c r="BS91" s="864"/>
      <c r="BT91" s="864"/>
      <c r="BU91" s="864"/>
      <c r="BV91" s="864"/>
      <c r="BW91" s="864"/>
      <c r="BX91" s="864"/>
      <c r="BY91" s="864"/>
      <c r="BZ91" s="864"/>
      <c r="CA91" s="864"/>
      <c r="CB91" s="864"/>
      <c r="CC91" s="864"/>
      <c r="CD91" s="864"/>
      <c r="CE91" s="864"/>
      <c r="CF91" s="864"/>
      <c r="CG91" s="866"/>
      <c r="CH91" s="866"/>
      <c r="CI91" s="866"/>
      <c r="CJ91" s="866"/>
      <c r="CK91" s="866"/>
      <c r="CL91" s="866"/>
      <c r="CM91" s="866"/>
      <c r="CN91" s="866"/>
      <c r="CO91" s="866"/>
      <c r="CP91" s="866"/>
      <c r="CQ91" s="866"/>
      <c r="CR91" s="866"/>
      <c r="CS91" s="866"/>
      <c r="CT91" s="866"/>
      <c r="CU91" s="866"/>
      <c r="CV91" s="866"/>
      <c r="CW91" s="866"/>
      <c r="CX91" s="866"/>
      <c r="CY91" s="866"/>
      <c r="CZ91" s="866"/>
      <c r="DA91" s="866"/>
      <c r="DB91" s="866"/>
      <c r="DC91" s="878"/>
      <c r="DD91" s="878"/>
    </row>
    <row r="92" spans="1:108" x14ac:dyDescent="0.25">
      <c r="A92" s="1520" t="s">
        <v>128</v>
      </c>
      <c r="B92" s="1520"/>
      <c r="C92" s="931"/>
      <c r="D92" s="931"/>
      <c r="E92" s="931"/>
      <c r="F92" s="864"/>
      <c r="G92" s="864"/>
      <c r="H92" s="864"/>
      <c r="I92" s="864"/>
      <c r="J92" s="864"/>
      <c r="K92" s="864"/>
      <c r="L92" s="864"/>
      <c r="M92" s="864"/>
      <c r="N92" s="864"/>
      <c r="O92" s="864"/>
      <c r="P92" s="864"/>
      <c r="Q92" s="864"/>
      <c r="R92" s="864"/>
      <c r="S92" s="864"/>
      <c r="T92" s="864"/>
      <c r="U92" s="864"/>
      <c r="V92" s="864"/>
      <c r="W92" s="864"/>
      <c r="X92" s="864"/>
      <c r="Y92" s="864"/>
      <c r="Z92" s="864"/>
      <c r="AA92" s="864"/>
      <c r="AB92" s="864"/>
      <c r="AC92" s="872"/>
      <c r="AD92" s="864"/>
      <c r="AE92" s="864"/>
      <c r="AF92" s="872"/>
      <c r="AG92" s="864"/>
      <c r="AH92" s="864"/>
      <c r="AI92" s="872"/>
      <c r="AJ92" s="864"/>
      <c r="AK92" s="864"/>
      <c r="AL92" s="872"/>
      <c r="AM92" s="872"/>
      <c r="AN92" s="872"/>
      <c r="AO92" s="864"/>
      <c r="AP92" s="864"/>
      <c r="AQ92" s="864"/>
      <c r="AR92" s="864"/>
      <c r="AS92" s="864"/>
      <c r="AT92" s="864"/>
      <c r="AU92" s="864"/>
      <c r="AV92" s="864"/>
      <c r="AW92" s="866"/>
      <c r="AX92" s="866"/>
      <c r="AY92" s="866"/>
      <c r="AZ92" s="866"/>
      <c r="BA92" s="866"/>
      <c r="BB92" s="866"/>
      <c r="BC92" s="866"/>
      <c r="BD92" s="866"/>
      <c r="BE92" s="866"/>
      <c r="BF92" s="866"/>
      <c r="BG92" s="866"/>
      <c r="BH92" s="866"/>
      <c r="BI92" s="866"/>
      <c r="BJ92" s="864"/>
      <c r="BK92" s="864"/>
      <c r="BL92" s="864"/>
      <c r="BM92" s="864"/>
      <c r="BN92" s="864"/>
      <c r="BO92" s="864"/>
      <c r="BP92" s="864"/>
      <c r="BQ92" s="864"/>
      <c r="BR92" s="864"/>
      <c r="BS92" s="864"/>
      <c r="BT92" s="864"/>
      <c r="BU92" s="864"/>
      <c r="BV92" s="864"/>
      <c r="BW92" s="864"/>
      <c r="BX92" s="864"/>
      <c r="BY92" s="864"/>
      <c r="BZ92" s="864"/>
      <c r="CA92" s="864"/>
      <c r="CB92" s="864"/>
      <c r="CC92" s="864"/>
      <c r="CD92" s="864"/>
      <c r="CE92" s="864"/>
      <c r="CF92" s="864"/>
      <c r="CG92" s="866"/>
      <c r="CH92" s="866"/>
      <c r="CI92" s="866"/>
      <c r="CJ92" s="866"/>
      <c r="CK92" s="866"/>
      <c r="CL92" s="866"/>
      <c r="CM92" s="866"/>
      <c r="CN92" s="866"/>
      <c r="CO92" s="866"/>
      <c r="CP92" s="866"/>
      <c r="CQ92" s="866"/>
      <c r="CR92" s="866"/>
      <c r="CS92" s="866"/>
      <c r="CT92" s="866"/>
      <c r="CU92" s="866"/>
      <c r="CV92" s="866"/>
      <c r="CW92" s="866"/>
      <c r="CX92" s="866"/>
      <c r="CY92" s="866"/>
      <c r="CZ92" s="866"/>
      <c r="DA92" s="866"/>
      <c r="DB92" s="866"/>
      <c r="DC92" s="878"/>
      <c r="DD92" s="878"/>
    </row>
    <row r="93" spans="1:108" x14ac:dyDescent="0.25">
      <c r="A93" s="1520" t="s">
        <v>129</v>
      </c>
      <c r="B93" s="1520"/>
      <c r="C93" s="931"/>
      <c r="D93" s="931"/>
      <c r="E93" s="931"/>
      <c r="F93" s="864"/>
      <c r="G93" s="864"/>
      <c r="H93" s="864"/>
      <c r="I93" s="864"/>
      <c r="J93" s="864"/>
      <c r="K93" s="864"/>
      <c r="L93" s="864"/>
      <c r="M93" s="864"/>
      <c r="N93" s="864"/>
      <c r="O93" s="864"/>
      <c r="P93" s="864"/>
      <c r="Q93" s="864"/>
      <c r="R93" s="864"/>
      <c r="S93" s="864"/>
      <c r="T93" s="864"/>
      <c r="U93" s="864"/>
      <c r="V93" s="864"/>
      <c r="W93" s="864"/>
      <c r="X93" s="864"/>
      <c r="Y93" s="864"/>
      <c r="Z93" s="864"/>
      <c r="AA93" s="864"/>
      <c r="AB93" s="864"/>
      <c r="AC93" s="872"/>
      <c r="AD93" s="864"/>
      <c r="AE93" s="864"/>
      <c r="AF93" s="872"/>
      <c r="AG93" s="864"/>
      <c r="AH93" s="864"/>
      <c r="AI93" s="872"/>
      <c r="AJ93" s="864"/>
      <c r="AK93" s="864"/>
      <c r="AL93" s="872"/>
      <c r="AM93" s="872"/>
      <c r="AN93" s="872"/>
      <c r="AO93" s="864"/>
      <c r="AP93" s="864"/>
      <c r="AQ93" s="864"/>
      <c r="AR93" s="864"/>
      <c r="AS93" s="864"/>
      <c r="AT93" s="864"/>
      <c r="AU93" s="864"/>
      <c r="AV93" s="864"/>
      <c r="AW93" s="866"/>
      <c r="AX93" s="866"/>
      <c r="AY93" s="866"/>
      <c r="AZ93" s="866"/>
      <c r="BA93" s="866"/>
      <c r="BB93" s="866"/>
      <c r="BC93" s="866"/>
      <c r="BD93" s="866"/>
      <c r="BE93" s="866"/>
      <c r="BF93" s="866"/>
      <c r="BG93" s="866"/>
      <c r="BH93" s="866"/>
      <c r="BI93" s="866"/>
      <c r="BJ93" s="864"/>
      <c r="BK93" s="864"/>
      <c r="BL93" s="864"/>
      <c r="BM93" s="864"/>
      <c r="BN93" s="864"/>
      <c r="BO93" s="864"/>
      <c r="BP93" s="864"/>
      <c r="BQ93" s="864"/>
      <c r="BR93" s="864"/>
      <c r="BS93" s="864"/>
      <c r="BT93" s="864"/>
      <c r="BU93" s="864"/>
      <c r="BV93" s="864"/>
      <c r="BW93" s="864"/>
      <c r="BX93" s="864"/>
      <c r="BY93" s="864"/>
      <c r="BZ93" s="864"/>
      <c r="CA93" s="864"/>
      <c r="CB93" s="864"/>
      <c r="CC93" s="864"/>
      <c r="CD93" s="864"/>
      <c r="CE93" s="864"/>
      <c r="CF93" s="864"/>
      <c r="CG93" s="866"/>
      <c r="CH93" s="866"/>
      <c r="CI93" s="866"/>
      <c r="CJ93" s="866"/>
      <c r="CK93" s="866"/>
      <c r="CL93" s="866"/>
      <c r="CM93" s="866"/>
      <c r="CN93" s="866"/>
      <c r="CO93" s="866"/>
      <c r="CP93" s="866"/>
      <c r="CQ93" s="866"/>
      <c r="CR93" s="866"/>
      <c r="CS93" s="866"/>
      <c r="CT93" s="866"/>
      <c r="CU93" s="866"/>
      <c r="CV93" s="866"/>
      <c r="CW93" s="866"/>
      <c r="CX93" s="866"/>
      <c r="CY93" s="866"/>
      <c r="CZ93" s="866"/>
      <c r="DA93" s="866"/>
      <c r="DB93" s="866"/>
      <c r="DC93" s="878"/>
      <c r="DD93" s="878"/>
    </row>
    <row r="94" spans="1:108" x14ac:dyDescent="0.25">
      <c r="A94" s="1520" t="s">
        <v>130</v>
      </c>
      <c r="B94" s="1520"/>
      <c r="C94" s="931"/>
      <c r="D94" s="931"/>
      <c r="E94" s="931"/>
      <c r="F94" s="864"/>
      <c r="G94" s="864"/>
      <c r="H94" s="864"/>
      <c r="I94" s="864"/>
      <c r="J94" s="864"/>
      <c r="K94" s="864"/>
      <c r="L94" s="864"/>
      <c r="M94" s="864"/>
      <c r="N94" s="864"/>
      <c r="O94" s="864"/>
      <c r="P94" s="864"/>
      <c r="Q94" s="864"/>
      <c r="R94" s="864"/>
      <c r="S94" s="864"/>
      <c r="T94" s="864"/>
      <c r="U94" s="864"/>
      <c r="V94" s="864"/>
      <c r="W94" s="864"/>
      <c r="X94" s="864"/>
      <c r="Y94" s="864"/>
      <c r="Z94" s="864"/>
      <c r="AA94" s="864"/>
      <c r="AB94" s="864"/>
      <c r="AC94" s="872"/>
      <c r="AD94" s="864"/>
      <c r="AE94" s="864"/>
      <c r="AF94" s="872"/>
      <c r="AG94" s="864"/>
      <c r="AH94" s="864"/>
      <c r="AI94" s="872"/>
      <c r="AJ94" s="864"/>
      <c r="AK94" s="864"/>
      <c r="AL94" s="872"/>
      <c r="AM94" s="872"/>
      <c r="AN94" s="872"/>
      <c r="AO94" s="864"/>
      <c r="AP94" s="864"/>
      <c r="AQ94" s="872"/>
      <c r="AR94" s="864"/>
      <c r="AS94" s="864"/>
      <c r="AT94" s="864"/>
      <c r="AU94" s="864"/>
      <c r="AV94" s="864"/>
      <c r="AW94" s="866"/>
      <c r="AX94" s="866"/>
      <c r="AY94" s="866"/>
      <c r="AZ94" s="866"/>
      <c r="BA94" s="866"/>
      <c r="BB94" s="866"/>
      <c r="BC94" s="866"/>
      <c r="BD94" s="866"/>
      <c r="BE94" s="866"/>
      <c r="BF94" s="866"/>
      <c r="BG94" s="866"/>
      <c r="BH94" s="866"/>
      <c r="BI94" s="866"/>
      <c r="BJ94" s="864"/>
      <c r="BK94" s="864"/>
      <c r="BL94" s="864"/>
      <c r="BM94" s="864"/>
      <c r="BN94" s="864"/>
      <c r="BO94" s="864"/>
      <c r="BP94" s="864"/>
      <c r="BQ94" s="864"/>
      <c r="BR94" s="864"/>
      <c r="BS94" s="864"/>
      <c r="BT94" s="864"/>
      <c r="BU94" s="864"/>
      <c r="BV94" s="864"/>
      <c r="BW94" s="864"/>
      <c r="BX94" s="864"/>
      <c r="BY94" s="864"/>
      <c r="BZ94" s="864"/>
      <c r="CA94" s="864"/>
      <c r="CB94" s="864"/>
      <c r="CC94" s="864"/>
      <c r="CD94" s="864"/>
      <c r="CE94" s="864"/>
      <c r="CF94" s="864"/>
      <c r="CG94" s="866"/>
      <c r="CH94" s="866"/>
      <c r="CI94" s="866"/>
      <c r="CJ94" s="866"/>
      <c r="CK94" s="866"/>
      <c r="CL94" s="866"/>
      <c r="CM94" s="866"/>
      <c r="CN94" s="866"/>
      <c r="CO94" s="866"/>
      <c r="CP94" s="866"/>
      <c r="CQ94" s="866"/>
      <c r="CR94" s="866"/>
      <c r="CS94" s="866"/>
      <c r="CT94" s="866"/>
      <c r="CU94" s="866"/>
      <c r="CV94" s="866"/>
      <c r="CW94" s="866"/>
      <c r="CX94" s="866"/>
      <c r="CY94" s="866"/>
      <c r="CZ94" s="866"/>
      <c r="DA94" s="866"/>
      <c r="DB94" s="866"/>
      <c r="DC94" s="878"/>
      <c r="DD94" s="878"/>
    </row>
    <row r="95" spans="1:108" x14ac:dyDescent="0.25">
      <c r="A95" s="1520" t="s">
        <v>131</v>
      </c>
      <c r="B95" s="1520"/>
      <c r="C95" s="931"/>
      <c r="D95" s="931"/>
      <c r="E95" s="931"/>
      <c r="F95" s="864"/>
      <c r="G95" s="864"/>
      <c r="H95" s="864"/>
      <c r="I95" s="864"/>
      <c r="J95" s="864"/>
      <c r="K95" s="864"/>
      <c r="L95" s="864"/>
      <c r="M95" s="864"/>
      <c r="N95" s="864"/>
      <c r="O95" s="864"/>
      <c r="P95" s="864"/>
      <c r="Q95" s="864"/>
      <c r="R95" s="864"/>
      <c r="S95" s="864"/>
      <c r="T95" s="864"/>
      <c r="U95" s="864"/>
      <c r="V95" s="864"/>
      <c r="W95" s="864"/>
      <c r="X95" s="864"/>
      <c r="Y95" s="864"/>
      <c r="Z95" s="864"/>
      <c r="AA95" s="864"/>
      <c r="AB95" s="864"/>
      <c r="AC95" s="872"/>
      <c r="AD95" s="864"/>
      <c r="AE95" s="864"/>
      <c r="AF95" s="872"/>
      <c r="AG95" s="864"/>
      <c r="AH95" s="864"/>
      <c r="AI95" s="872"/>
      <c r="AJ95" s="864"/>
      <c r="AK95" s="864"/>
      <c r="AL95" s="872"/>
      <c r="AM95" s="872"/>
      <c r="AN95" s="872"/>
      <c r="AO95" s="864"/>
      <c r="AP95" s="864"/>
      <c r="AQ95" s="872"/>
      <c r="AR95" s="864"/>
      <c r="AS95" s="864"/>
      <c r="AT95" s="864"/>
      <c r="AU95" s="864"/>
      <c r="AV95" s="864"/>
      <c r="AW95" s="866"/>
      <c r="AX95" s="866"/>
      <c r="AY95" s="866"/>
      <c r="AZ95" s="866"/>
      <c r="BA95" s="866"/>
      <c r="BB95" s="866"/>
      <c r="BC95" s="866"/>
      <c r="BD95" s="866"/>
      <c r="BE95" s="866"/>
      <c r="BF95" s="866"/>
      <c r="BG95" s="866"/>
      <c r="BH95" s="866"/>
      <c r="BI95" s="866"/>
      <c r="BJ95" s="864"/>
      <c r="BK95" s="864"/>
      <c r="BL95" s="864"/>
      <c r="BM95" s="864"/>
      <c r="BN95" s="864"/>
      <c r="BO95" s="864"/>
      <c r="BP95" s="864"/>
      <c r="BQ95" s="864"/>
      <c r="BR95" s="864"/>
      <c r="BS95" s="864"/>
      <c r="BT95" s="864"/>
      <c r="BU95" s="864"/>
      <c r="BV95" s="864"/>
      <c r="BW95" s="864"/>
      <c r="BX95" s="864"/>
      <c r="BY95" s="864"/>
      <c r="BZ95" s="864"/>
      <c r="CA95" s="864"/>
      <c r="CB95" s="864"/>
      <c r="CC95" s="864"/>
      <c r="CD95" s="864"/>
      <c r="CE95" s="864"/>
      <c r="CF95" s="864"/>
      <c r="CG95" s="866"/>
      <c r="CH95" s="866"/>
      <c r="CI95" s="866"/>
      <c r="CJ95" s="866"/>
      <c r="CK95" s="866"/>
      <c r="CL95" s="866"/>
      <c r="CM95" s="866"/>
      <c r="CN95" s="866"/>
      <c r="CO95" s="866"/>
      <c r="CP95" s="866"/>
      <c r="CQ95" s="866"/>
      <c r="CR95" s="866"/>
      <c r="CS95" s="866"/>
      <c r="CT95" s="866"/>
      <c r="CU95" s="866"/>
      <c r="CV95" s="866"/>
      <c r="CW95" s="866"/>
      <c r="CX95" s="866"/>
      <c r="CY95" s="866"/>
      <c r="CZ95" s="866"/>
      <c r="DA95" s="866"/>
      <c r="DB95" s="866"/>
      <c r="DC95" s="878"/>
      <c r="DD95" s="878"/>
    </row>
    <row r="96" spans="1:108" x14ac:dyDescent="0.25">
      <c r="A96" s="1520" t="s">
        <v>132</v>
      </c>
      <c r="B96" s="1520"/>
      <c r="C96" s="931"/>
      <c r="D96" s="931"/>
      <c r="E96" s="931"/>
      <c r="F96" s="864"/>
      <c r="G96" s="864"/>
      <c r="H96" s="864"/>
      <c r="I96" s="864"/>
      <c r="J96" s="864"/>
      <c r="K96" s="864"/>
      <c r="L96" s="864"/>
      <c r="M96" s="864"/>
      <c r="N96" s="864"/>
      <c r="O96" s="864"/>
      <c r="P96" s="864"/>
      <c r="Q96" s="864"/>
      <c r="R96" s="864"/>
      <c r="S96" s="864"/>
      <c r="T96" s="864"/>
      <c r="U96" s="864"/>
      <c r="V96" s="864"/>
      <c r="W96" s="864"/>
      <c r="X96" s="864"/>
      <c r="Y96" s="864"/>
      <c r="Z96" s="864"/>
      <c r="AA96" s="864"/>
      <c r="AB96" s="864"/>
      <c r="AC96" s="872"/>
      <c r="AD96" s="864"/>
      <c r="AE96" s="864"/>
      <c r="AF96" s="872"/>
      <c r="AG96" s="864"/>
      <c r="AH96" s="864"/>
      <c r="AI96" s="872"/>
      <c r="AJ96" s="864"/>
      <c r="AK96" s="864"/>
      <c r="AL96" s="872"/>
      <c r="AM96" s="872"/>
      <c r="AN96" s="872"/>
      <c r="AO96" s="864"/>
      <c r="AP96" s="864"/>
      <c r="AQ96" s="872"/>
      <c r="AR96" s="864"/>
      <c r="AS96" s="864"/>
      <c r="AT96" s="864"/>
      <c r="AU96" s="864"/>
      <c r="AV96" s="864"/>
      <c r="AW96" s="866"/>
      <c r="AX96" s="866"/>
      <c r="AY96" s="866"/>
      <c r="AZ96" s="866"/>
      <c r="BA96" s="866"/>
      <c r="BB96" s="866"/>
      <c r="BC96" s="866"/>
      <c r="BD96" s="866"/>
      <c r="BE96" s="866"/>
      <c r="BF96" s="866"/>
      <c r="BG96" s="866"/>
      <c r="BH96" s="866"/>
      <c r="BI96" s="866"/>
      <c r="BJ96" s="864"/>
      <c r="BK96" s="864"/>
      <c r="BL96" s="864"/>
      <c r="BM96" s="864"/>
      <c r="BN96" s="864"/>
      <c r="BO96" s="864"/>
      <c r="BP96" s="864"/>
      <c r="BQ96" s="864"/>
      <c r="BR96" s="864"/>
      <c r="BS96" s="864"/>
      <c r="BT96" s="864"/>
      <c r="BU96" s="864"/>
      <c r="BV96" s="864"/>
      <c r="BW96" s="864"/>
      <c r="BX96" s="864"/>
      <c r="BY96" s="864"/>
      <c r="BZ96" s="864"/>
      <c r="CA96" s="864"/>
      <c r="CB96" s="864"/>
      <c r="CC96" s="864"/>
      <c r="CD96" s="864"/>
      <c r="CE96" s="864"/>
      <c r="CF96" s="864"/>
      <c r="CG96" s="866"/>
      <c r="CH96" s="866"/>
      <c r="CI96" s="866"/>
      <c r="CJ96" s="866"/>
      <c r="CK96" s="866"/>
      <c r="CL96" s="866"/>
      <c r="CM96" s="866"/>
      <c r="CN96" s="866"/>
      <c r="CO96" s="866"/>
      <c r="CP96" s="866"/>
      <c r="CQ96" s="866"/>
      <c r="CR96" s="866"/>
      <c r="CS96" s="866"/>
      <c r="CT96" s="866"/>
      <c r="CU96" s="866"/>
      <c r="CV96" s="866"/>
      <c r="CW96" s="866"/>
      <c r="CX96" s="866"/>
      <c r="CY96" s="866"/>
      <c r="CZ96" s="866"/>
      <c r="DA96" s="866"/>
      <c r="DB96" s="866"/>
      <c r="DC96" s="878"/>
      <c r="DD96" s="878"/>
    </row>
    <row r="97" spans="1:108" x14ac:dyDescent="0.25">
      <c r="A97" s="1520" t="s">
        <v>86</v>
      </c>
      <c r="B97" s="1520"/>
      <c r="C97" s="931"/>
      <c r="D97" s="931"/>
      <c r="E97" s="931"/>
      <c r="F97" s="864"/>
      <c r="G97" s="864"/>
      <c r="H97" s="864"/>
      <c r="I97" s="864"/>
      <c r="J97" s="864"/>
      <c r="K97" s="864"/>
      <c r="L97" s="864"/>
      <c r="M97" s="864"/>
      <c r="N97" s="864"/>
      <c r="O97" s="864"/>
      <c r="P97" s="864"/>
      <c r="Q97" s="864"/>
      <c r="R97" s="864"/>
      <c r="S97" s="864"/>
      <c r="T97" s="864"/>
      <c r="U97" s="864"/>
      <c r="V97" s="864"/>
      <c r="W97" s="864"/>
      <c r="X97" s="864"/>
      <c r="Y97" s="864"/>
      <c r="Z97" s="864"/>
      <c r="AA97" s="864"/>
      <c r="AB97" s="864"/>
      <c r="AC97" s="872"/>
      <c r="AD97" s="864"/>
      <c r="AE97" s="864"/>
      <c r="AF97" s="872"/>
      <c r="AG97" s="864"/>
      <c r="AH97" s="864"/>
      <c r="AI97" s="872"/>
      <c r="AJ97" s="864"/>
      <c r="AK97" s="864"/>
      <c r="AL97" s="872"/>
      <c r="AM97" s="872"/>
      <c r="AN97" s="872"/>
      <c r="AO97" s="864"/>
      <c r="AP97" s="864"/>
      <c r="AQ97" s="872"/>
      <c r="AR97" s="864"/>
      <c r="AS97" s="864"/>
      <c r="AT97" s="864"/>
      <c r="AU97" s="864"/>
      <c r="AV97" s="864"/>
      <c r="AW97" s="866"/>
      <c r="AX97" s="866"/>
      <c r="AY97" s="866"/>
      <c r="AZ97" s="866"/>
      <c r="BA97" s="866"/>
      <c r="BB97" s="866"/>
      <c r="BC97" s="866"/>
      <c r="BD97" s="866"/>
      <c r="BE97" s="866"/>
      <c r="BF97" s="866"/>
      <c r="BG97" s="866"/>
      <c r="BH97" s="866"/>
      <c r="BI97" s="866"/>
      <c r="BJ97" s="864"/>
      <c r="BK97" s="864"/>
      <c r="BL97" s="864"/>
      <c r="BM97" s="864"/>
      <c r="BN97" s="864"/>
      <c r="BO97" s="864"/>
      <c r="BP97" s="864"/>
      <c r="BQ97" s="864"/>
      <c r="BR97" s="864"/>
      <c r="BS97" s="864"/>
      <c r="BT97" s="864"/>
      <c r="BU97" s="864"/>
      <c r="BV97" s="864"/>
      <c r="BW97" s="864"/>
      <c r="BX97" s="864"/>
      <c r="BY97" s="864"/>
      <c r="BZ97" s="864"/>
      <c r="CA97" s="864"/>
      <c r="CB97" s="864"/>
      <c r="CC97" s="864"/>
      <c r="CD97" s="864"/>
      <c r="CE97" s="864"/>
      <c r="CF97" s="864"/>
      <c r="CG97" s="866"/>
      <c r="CH97" s="866"/>
      <c r="CI97" s="866"/>
      <c r="CJ97" s="866"/>
      <c r="CK97" s="866"/>
      <c r="CL97" s="866"/>
      <c r="CM97" s="866"/>
      <c r="CN97" s="866"/>
      <c r="CO97" s="866"/>
      <c r="CP97" s="866"/>
      <c r="CQ97" s="866"/>
      <c r="CR97" s="866"/>
      <c r="CS97" s="866"/>
      <c r="CT97" s="866"/>
      <c r="CU97" s="866"/>
      <c r="CV97" s="866"/>
      <c r="CW97" s="866"/>
      <c r="CX97" s="866"/>
      <c r="CY97" s="866"/>
      <c r="CZ97" s="866"/>
      <c r="DA97" s="866"/>
      <c r="DB97" s="866"/>
      <c r="DC97" s="878"/>
      <c r="DD97" s="878"/>
    </row>
    <row r="98" spans="1:108" x14ac:dyDescent="0.25">
      <c r="A98" s="1520" t="s">
        <v>117</v>
      </c>
      <c r="B98" s="1520"/>
      <c r="C98" s="931"/>
      <c r="D98" s="931"/>
      <c r="E98" s="931"/>
      <c r="F98" s="864"/>
      <c r="G98" s="864"/>
      <c r="H98" s="864"/>
      <c r="I98" s="864"/>
      <c r="J98" s="864"/>
      <c r="K98" s="864"/>
      <c r="L98" s="864"/>
      <c r="M98" s="864"/>
      <c r="N98" s="864"/>
      <c r="O98" s="864"/>
      <c r="P98" s="864"/>
      <c r="Q98" s="864"/>
      <c r="R98" s="864"/>
      <c r="S98" s="864"/>
      <c r="T98" s="864"/>
      <c r="U98" s="864"/>
      <c r="V98" s="864"/>
      <c r="W98" s="864"/>
      <c r="X98" s="864"/>
      <c r="Y98" s="864"/>
      <c r="Z98" s="864"/>
      <c r="AA98" s="864"/>
      <c r="AB98" s="864"/>
      <c r="AC98" s="872"/>
      <c r="AD98" s="864"/>
      <c r="AE98" s="864"/>
      <c r="AF98" s="872"/>
      <c r="AG98" s="864"/>
      <c r="AH98" s="864"/>
      <c r="AI98" s="872"/>
      <c r="AJ98" s="864"/>
      <c r="AK98" s="864"/>
      <c r="AL98" s="872"/>
      <c r="AM98" s="872"/>
      <c r="AN98" s="872"/>
      <c r="AO98" s="864"/>
      <c r="AP98" s="864"/>
      <c r="AQ98" s="872"/>
      <c r="AR98" s="864"/>
      <c r="AS98" s="864"/>
      <c r="AT98" s="864"/>
      <c r="AU98" s="864"/>
      <c r="AV98" s="864"/>
      <c r="AW98" s="866"/>
      <c r="AX98" s="866"/>
      <c r="AY98" s="866"/>
      <c r="AZ98" s="866"/>
      <c r="BA98" s="866"/>
      <c r="BB98" s="866"/>
      <c r="BC98" s="866"/>
      <c r="BD98" s="866"/>
      <c r="BE98" s="866"/>
      <c r="BF98" s="866"/>
      <c r="BG98" s="866"/>
      <c r="BH98" s="866"/>
      <c r="BI98" s="866"/>
      <c r="BJ98" s="864"/>
      <c r="BK98" s="864"/>
      <c r="BL98" s="864"/>
      <c r="BM98" s="864"/>
      <c r="BN98" s="864"/>
      <c r="BO98" s="864"/>
      <c r="BP98" s="864"/>
      <c r="BQ98" s="864"/>
      <c r="BR98" s="864"/>
      <c r="BS98" s="864"/>
      <c r="BT98" s="864"/>
      <c r="BU98" s="864"/>
      <c r="BV98" s="864"/>
      <c r="BW98" s="864"/>
      <c r="BX98" s="864"/>
      <c r="BY98" s="864"/>
      <c r="BZ98" s="864"/>
      <c r="CA98" s="864"/>
      <c r="CB98" s="864"/>
      <c r="CC98" s="864"/>
      <c r="CD98" s="864"/>
      <c r="CE98" s="864"/>
      <c r="CF98" s="864"/>
      <c r="CG98" s="866"/>
      <c r="CH98" s="866"/>
      <c r="CI98" s="866"/>
      <c r="CJ98" s="866"/>
      <c r="CK98" s="866"/>
      <c r="CL98" s="866"/>
      <c r="CM98" s="866"/>
      <c r="CN98" s="866"/>
      <c r="CO98" s="866"/>
      <c r="CP98" s="866"/>
      <c r="CQ98" s="866"/>
      <c r="CR98" s="866"/>
      <c r="CS98" s="866"/>
      <c r="CT98" s="866"/>
      <c r="CU98" s="866"/>
      <c r="CV98" s="866"/>
      <c r="CW98" s="866"/>
      <c r="CX98" s="866"/>
      <c r="CY98" s="866"/>
      <c r="CZ98" s="866"/>
      <c r="DA98" s="866"/>
      <c r="DB98" s="866"/>
      <c r="DC98" s="878"/>
      <c r="DD98" s="878"/>
    </row>
    <row r="99" spans="1:108" x14ac:dyDescent="0.25">
      <c r="A99" s="1502" t="s">
        <v>133</v>
      </c>
      <c r="B99" s="1502"/>
      <c r="C99" s="933"/>
      <c r="D99" s="933"/>
      <c r="E99" s="933"/>
      <c r="F99" s="864"/>
      <c r="G99" s="864"/>
      <c r="H99" s="864"/>
      <c r="I99" s="864"/>
      <c r="J99" s="864"/>
      <c r="K99" s="864"/>
      <c r="L99" s="864"/>
      <c r="M99" s="864"/>
      <c r="N99" s="864"/>
      <c r="O99" s="864"/>
      <c r="P99" s="864"/>
      <c r="Q99" s="864"/>
      <c r="R99" s="864"/>
      <c r="S99" s="864"/>
      <c r="T99" s="864"/>
      <c r="U99" s="864"/>
      <c r="V99" s="864"/>
      <c r="W99" s="864"/>
      <c r="X99" s="864"/>
      <c r="Y99" s="864"/>
      <c r="Z99" s="864"/>
      <c r="AA99" s="864"/>
      <c r="AB99" s="864"/>
      <c r="AC99" s="872"/>
      <c r="AD99" s="872"/>
      <c r="AE99" s="864"/>
      <c r="AF99" s="864"/>
      <c r="AG99" s="872"/>
      <c r="AH99" s="864"/>
      <c r="AI99" s="864"/>
      <c r="AJ99" s="872"/>
      <c r="AK99" s="864"/>
      <c r="AL99" s="864"/>
      <c r="AM99" s="864"/>
      <c r="AN99" s="864"/>
      <c r="AO99" s="872"/>
      <c r="AP99" s="864"/>
      <c r="AQ99" s="864"/>
      <c r="AR99" s="864"/>
      <c r="AS99" s="864"/>
      <c r="AT99" s="864"/>
      <c r="AU99" s="864"/>
      <c r="AV99" s="864"/>
      <c r="AW99" s="866"/>
      <c r="AX99" s="866"/>
      <c r="AY99" s="866"/>
      <c r="AZ99" s="866"/>
      <c r="BA99" s="866"/>
      <c r="BB99" s="866"/>
      <c r="BC99" s="866"/>
      <c r="BD99" s="866"/>
      <c r="BE99" s="866"/>
      <c r="BF99" s="866"/>
      <c r="BG99" s="866"/>
      <c r="BH99" s="866"/>
      <c r="BI99" s="866"/>
      <c r="BJ99" s="864"/>
      <c r="BK99" s="864"/>
      <c r="BL99" s="864"/>
      <c r="BM99" s="864"/>
      <c r="BN99" s="864"/>
      <c r="BO99" s="864"/>
      <c r="BP99" s="864"/>
      <c r="BQ99" s="864"/>
      <c r="BR99" s="864"/>
      <c r="BS99" s="864"/>
      <c r="BT99" s="864"/>
      <c r="BU99" s="864"/>
      <c r="BV99" s="864"/>
      <c r="BW99" s="864"/>
      <c r="BX99" s="864"/>
      <c r="BY99" s="864"/>
      <c r="BZ99" s="864"/>
      <c r="CA99" s="864"/>
      <c r="CB99" s="864"/>
      <c r="CC99" s="864"/>
      <c r="CD99" s="864"/>
      <c r="CE99" s="864"/>
      <c r="CF99" s="864"/>
      <c r="CG99" s="866"/>
      <c r="CH99" s="866"/>
      <c r="CI99" s="866"/>
      <c r="CJ99" s="866"/>
      <c r="CK99" s="866"/>
      <c r="CL99" s="866"/>
      <c r="CM99" s="866"/>
      <c r="CN99" s="866"/>
      <c r="CO99" s="866"/>
      <c r="CP99" s="866"/>
      <c r="CQ99" s="866"/>
      <c r="CR99" s="866"/>
      <c r="CS99" s="866"/>
      <c r="CT99" s="866"/>
      <c r="CU99" s="866"/>
      <c r="CV99" s="866"/>
      <c r="CW99" s="866"/>
      <c r="CX99" s="866"/>
      <c r="CY99" s="866"/>
      <c r="CZ99" s="866"/>
      <c r="DA99" s="866"/>
      <c r="DB99" s="866"/>
      <c r="DC99" s="866"/>
      <c r="DD99" s="866"/>
    </row>
    <row r="100" spans="1:108" x14ac:dyDescent="0.25">
      <c r="A100" s="923" t="s">
        <v>134</v>
      </c>
      <c r="B100" s="864"/>
      <c r="C100" s="864"/>
      <c r="D100" s="864"/>
      <c r="E100" s="864"/>
      <c r="F100" s="864"/>
      <c r="G100" s="864"/>
      <c r="H100" s="864"/>
      <c r="I100" s="864"/>
      <c r="J100" s="864"/>
      <c r="K100" s="864"/>
      <c r="L100" s="864"/>
      <c r="M100" s="1004"/>
      <c r="N100" s="864"/>
      <c r="O100" s="864"/>
      <c r="P100" s="864"/>
      <c r="Q100" s="864"/>
      <c r="R100" s="864"/>
      <c r="S100" s="864"/>
      <c r="T100" s="864"/>
      <c r="U100" s="864"/>
      <c r="V100" s="864"/>
      <c r="W100" s="892"/>
      <c r="X100" s="864"/>
      <c r="Y100" s="864"/>
      <c r="Z100" s="864"/>
      <c r="AA100" s="864"/>
      <c r="AB100" s="864"/>
      <c r="AC100" s="872"/>
      <c r="AD100" s="872"/>
      <c r="AE100" s="864"/>
      <c r="AF100" s="864"/>
      <c r="AG100" s="872"/>
      <c r="AH100" s="864"/>
      <c r="AI100" s="864"/>
      <c r="AJ100" s="872"/>
      <c r="AK100" s="864"/>
      <c r="AL100" s="864"/>
      <c r="AM100" s="864"/>
      <c r="AN100" s="864"/>
      <c r="AO100" s="872"/>
      <c r="AP100" s="864"/>
      <c r="AQ100" s="864"/>
      <c r="AR100" s="864"/>
      <c r="AS100" s="864"/>
      <c r="AT100" s="864"/>
      <c r="AU100" s="864"/>
      <c r="AV100" s="864"/>
      <c r="AW100" s="864"/>
      <c r="AX100" s="864"/>
      <c r="AY100" s="864"/>
      <c r="AZ100" s="864"/>
      <c r="BA100" s="864"/>
      <c r="BB100" s="864"/>
      <c r="BC100" s="864"/>
      <c r="BD100" s="864"/>
      <c r="BE100" s="864"/>
      <c r="BF100" s="864"/>
      <c r="BG100" s="864"/>
      <c r="BH100" s="864"/>
      <c r="BI100" s="864"/>
      <c r="BJ100" s="864"/>
      <c r="BK100" s="864"/>
      <c r="BL100" s="864"/>
      <c r="BM100" s="864"/>
      <c r="BN100" s="864"/>
      <c r="BO100" s="864"/>
      <c r="BP100" s="864"/>
      <c r="BQ100" s="864"/>
      <c r="BR100" s="864"/>
      <c r="BS100" s="864"/>
      <c r="BT100" s="864"/>
      <c r="BU100" s="864"/>
      <c r="BV100" s="864"/>
      <c r="BW100" s="864"/>
      <c r="BX100" s="864"/>
      <c r="BY100" s="864"/>
      <c r="BZ100" s="864"/>
      <c r="CA100" s="864"/>
      <c r="CB100" s="864"/>
      <c r="CC100" s="864"/>
      <c r="CD100" s="864"/>
      <c r="CE100" s="864"/>
      <c r="CF100" s="864"/>
      <c r="CG100" s="864"/>
      <c r="CH100" s="864"/>
      <c r="CI100" s="864"/>
      <c r="CJ100" s="864"/>
      <c r="CK100" s="864"/>
      <c r="CL100" s="864"/>
      <c r="CM100" s="864"/>
      <c r="CN100" s="864"/>
      <c r="CO100" s="864"/>
      <c r="CP100" s="864"/>
      <c r="CQ100" s="864"/>
      <c r="CR100" s="864"/>
      <c r="CS100" s="864"/>
      <c r="CT100" s="864"/>
      <c r="CU100" s="864"/>
      <c r="CV100" s="864"/>
      <c r="CW100" s="864"/>
      <c r="CX100" s="864"/>
      <c r="CY100" s="864"/>
      <c r="CZ100" s="864"/>
      <c r="DA100" s="864"/>
      <c r="DB100" s="864"/>
      <c r="DC100" s="864"/>
      <c r="DD100" s="864"/>
    </row>
    <row r="101" spans="1:108" x14ac:dyDescent="0.2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864"/>
      <c r="Z101" s="864"/>
      <c r="AA101" s="872"/>
      <c r="AB101" s="872"/>
      <c r="AC101" s="864"/>
      <c r="AD101" s="864"/>
      <c r="AE101" s="872"/>
      <c r="AF101" s="864"/>
      <c r="AG101" s="864"/>
      <c r="AH101" s="872"/>
      <c r="AI101" s="864"/>
      <c r="AJ101" s="864"/>
      <c r="AK101" s="864"/>
      <c r="AL101" s="864"/>
      <c r="AM101" s="872"/>
      <c r="AN101" s="864"/>
      <c r="AO101" s="864"/>
      <c r="AP101" s="864"/>
      <c r="AQ101" s="864"/>
      <c r="AR101" s="864"/>
      <c r="AS101" s="864"/>
      <c r="AT101" s="864"/>
      <c r="AU101" s="864"/>
      <c r="AV101" s="864"/>
      <c r="AW101" s="866"/>
      <c r="AX101" s="866"/>
      <c r="AY101" s="866"/>
      <c r="AZ101" s="866"/>
      <c r="BA101" s="866"/>
      <c r="BB101" s="866"/>
      <c r="BC101" s="866"/>
      <c r="BD101" s="866"/>
      <c r="BE101" s="866"/>
      <c r="BF101" s="866"/>
      <c r="BG101" s="866"/>
      <c r="BH101" s="866"/>
      <c r="BI101" s="866"/>
      <c r="BJ101" s="864"/>
      <c r="BK101" s="864"/>
      <c r="BL101" s="864"/>
      <c r="BM101" s="864"/>
      <c r="BN101" s="864"/>
      <c r="BO101" s="864"/>
      <c r="BP101" s="864"/>
      <c r="BQ101" s="864"/>
      <c r="BR101" s="864"/>
      <c r="BS101" s="864"/>
      <c r="BT101" s="864"/>
      <c r="BU101" s="864"/>
      <c r="BV101" s="864"/>
      <c r="BW101" s="864"/>
      <c r="BX101" s="864"/>
      <c r="BY101" s="864"/>
      <c r="BZ101" s="864"/>
      <c r="CA101" s="864"/>
      <c r="CB101" s="864"/>
      <c r="CC101" s="864"/>
      <c r="CD101" s="864"/>
      <c r="CE101" s="864"/>
      <c r="CF101" s="864"/>
      <c r="CG101" s="866"/>
      <c r="CH101" s="866"/>
      <c r="CI101" s="866"/>
      <c r="CJ101" s="866"/>
      <c r="CK101" s="866"/>
      <c r="CL101" s="866"/>
      <c r="CM101" s="866"/>
      <c r="CN101" s="866"/>
      <c r="CO101" s="866"/>
      <c r="CP101" s="866"/>
      <c r="CQ101" s="866"/>
      <c r="CR101" s="866"/>
      <c r="CS101" s="866"/>
      <c r="CT101" s="866"/>
      <c r="CU101" s="866"/>
      <c r="CV101" s="866"/>
      <c r="CW101" s="866"/>
      <c r="CX101" s="866"/>
      <c r="CY101" s="866"/>
      <c r="CZ101" s="866"/>
      <c r="DA101" s="866"/>
      <c r="DB101" s="866"/>
      <c r="DC101" s="866"/>
      <c r="DD101" s="866"/>
    </row>
    <row r="102" spans="1:108" x14ac:dyDescent="0.2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894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864"/>
      <c r="Z102" s="864"/>
      <c r="AA102" s="872"/>
      <c r="AB102" s="872"/>
      <c r="AC102" s="864"/>
      <c r="AD102" s="864"/>
      <c r="AE102" s="872"/>
      <c r="AF102" s="864"/>
      <c r="AG102" s="864"/>
      <c r="AH102" s="872"/>
      <c r="AI102" s="864"/>
      <c r="AJ102" s="864"/>
      <c r="AK102" s="864"/>
      <c r="AL102" s="864"/>
      <c r="AM102" s="872"/>
      <c r="AN102" s="864"/>
      <c r="AO102" s="864"/>
      <c r="AP102" s="864"/>
      <c r="AQ102" s="864"/>
      <c r="AR102" s="864"/>
      <c r="AS102" s="864"/>
      <c r="AT102" s="864"/>
      <c r="AU102" s="864"/>
      <c r="AV102" s="864"/>
      <c r="AW102" s="866"/>
      <c r="AX102" s="866"/>
      <c r="AY102" s="866"/>
      <c r="AZ102" s="866"/>
      <c r="BA102" s="866"/>
      <c r="BB102" s="866"/>
      <c r="BC102" s="866"/>
      <c r="BD102" s="866"/>
      <c r="BE102" s="866"/>
      <c r="BF102" s="866"/>
      <c r="BG102" s="866"/>
      <c r="BH102" s="866"/>
      <c r="BI102" s="866"/>
      <c r="BJ102" s="864"/>
      <c r="BK102" s="864"/>
      <c r="BL102" s="864"/>
      <c r="BM102" s="864"/>
      <c r="BN102" s="864"/>
      <c r="BO102" s="864"/>
      <c r="BP102" s="864"/>
      <c r="BQ102" s="864"/>
      <c r="BR102" s="864"/>
      <c r="BS102" s="864"/>
      <c r="BT102" s="864"/>
      <c r="BU102" s="864"/>
      <c r="BV102" s="864"/>
      <c r="BW102" s="864"/>
      <c r="BX102" s="864"/>
      <c r="BY102" s="864"/>
      <c r="BZ102" s="864"/>
      <c r="CA102" s="864"/>
      <c r="CB102" s="864"/>
      <c r="CC102" s="864"/>
      <c r="CD102" s="864"/>
      <c r="CE102" s="864"/>
      <c r="CF102" s="864"/>
      <c r="CG102" s="866"/>
      <c r="CH102" s="866"/>
      <c r="CI102" s="866"/>
      <c r="CJ102" s="866"/>
      <c r="CK102" s="866"/>
      <c r="CL102" s="866"/>
      <c r="CM102" s="866"/>
      <c r="CN102" s="866"/>
      <c r="CO102" s="866"/>
      <c r="CP102" s="866"/>
      <c r="CQ102" s="866"/>
      <c r="CR102" s="866"/>
      <c r="CS102" s="866"/>
      <c r="CT102" s="866"/>
      <c r="CU102" s="866"/>
      <c r="CV102" s="866"/>
      <c r="CW102" s="866"/>
      <c r="CX102" s="866"/>
      <c r="CY102" s="866"/>
      <c r="CZ102" s="866"/>
      <c r="DA102" s="866"/>
      <c r="DB102" s="866"/>
      <c r="DC102" s="866"/>
      <c r="DD102" s="866"/>
    </row>
    <row r="103" spans="1:108" x14ac:dyDescent="0.2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864"/>
      <c r="Z103" s="864"/>
      <c r="AA103" s="872"/>
      <c r="AB103" s="872"/>
      <c r="AC103" s="864"/>
      <c r="AD103" s="864"/>
      <c r="AE103" s="872"/>
      <c r="AF103" s="864"/>
      <c r="AG103" s="864"/>
      <c r="AH103" s="872"/>
      <c r="AI103" s="864"/>
      <c r="AJ103" s="864"/>
      <c r="AK103" s="864"/>
      <c r="AL103" s="864"/>
      <c r="AM103" s="872"/>
      <c r="AN103" s="864"/>
      <c r="AO103" s="864"/>
      <c r="AP103" s="864"/>
      <c r="AQ103" s="864"/>
      <c r="AR103" s="864"/>
      <c r="AS103" s="864"/>
      <c r="AT103" s="864"/>
      <c r="AU103" s="864"/>
      <c r="AV103" s="864"/>
      <c r="AW103" s="866"/>
      <c r="AX103" s="866"/>
      <c r="AY103" s="866"/>
      <c r="AZ103" s="866"/>
      <c r="BA103" s="866"/>
      <c r="BB103" s="866"/>
      <c r="BC103" s="866"/>
      <c r="BD103" s="866"/>
      <c r="BE103" s="866"/>
      <c r="BF103" s="866"/>
      <c r="BG103" s="866"/>
      <c r="BH103" s="866"/>
      <c r="BI103" s="866"/>
      <c r="BJ103" s="864"/>
      <c r="BK103" s="864"/>
      <c r="BL103" s="864"/>
      <c r="BM103" s="864"/>
      <c r="BN103" s="864"/>
      <c r="BO103" s="864"/>
      <c r="BP103" s="864"/>
      <c r="BQ103" s="864"/>
      <c r="BR103" s="864"/>
      <c r="BS103" s="864"/>
      <c r="BT103" s="864"/>
      <c r="BU103" s="864"/>
      <c r="BV103" s="864"/>
      <c r="BW103" s="864"/>
      <c r="BX103" s="864"/>
      <c r="BY103" s="864"/>
      <c r="BZ103" s="864"/>
      <c r="CA103" s="864"/>
      <c r="CB103" s="864"/>
      <c r="CC103" s="864"/>
      <c r="CD103" s="864"/>
      <c r="CE103" s="864"/>
      <c r="CF103" s="864"/>
      <c r="CG103" s="866"/>
      <c r="CH103" s="866"/>
      <c r="CI103" s="866"/>
      <c r="CJ103" s="866"/>
      <c r="CK103" s="866"/>
      <c r="CL103" s="866"/>
      <c r="CM103" s="866"/>
      <c r="CN103" s="866"/>
      <c r="CO103" s="866"/>
      <c r="CP103" s="866"/>
      <c r="CQ103" s="866"/>
      <c r="CR103" s="866"/>
      <c r="CS103" s="866"/>
      <c r="CT103" s="866"/>
      <c r="CU103" s="866"/>
      <c r="CV103" s="866"/>
      <c r="CW103" s="866"/>
      <c r="CX103" s="866"/>
      <c r="CY103" s="866"/>
      <c r="CZ103" s="866"/>
      <c r="DA103" s="866"/>
      <c r="DB103" s="866"/>
      <c r="DC103" s="866"/>
      <c r="DD103" s="866"/>
    </row>
    <row r="104" spans="1:108" ht="21" x14ac:dyDescent="0.25">
      <c r="A104" s="1505"/>
      <c r="B104" s="1499"/>
      <c r="C104" s="1521"/>
      <c r="D104" s="1501"/>
      <c r="E104" s="1501"/>
      <c r="F104" s="1501"/>
      <c r="G104" s="1501"/>
      <c r="H104" s="1518"/>
      <c r="I104" s="871" t="s">
        <v>22</v>
      </c>
      <c r="J104" s="883" t="s">
        <v>37</v>
      </c>
      <c r="K104" s="895" t="s">
        <v>38</v>
      </c>
      <c r="L104" s="883" t="s">
        <v>39</v>
      </c>
      <c r="M104" s="906" t="s">
        <v>40</v>
      </c>
      <c r="N104" s="893" t="s">
        <v>41</v>
      </c>
      <c r="O104" s="874" t="s">
        <v>42</v>
      </c>
      <c r="P104" s="883" t="s">
        <v>43</v>
      </c>
      <c r="Q104" s="893" t="s">
        <v>40</v>
      </c>
      <c r="R104" s="893" t="s">
        <v>41</v>
      </c>
      <c r="S104" s="874" t="s">
        <v>42</v>
      </c>
      <c r="T104" s="921" t="s">
        <v>43</v>
      </c>
      <c r="U104" s="1496"/>
      <c r="V104" s="1499"/>
      <c r="W104" s="1487"/>
      <c r="X104" s="1493"/>
      <c r="Y104" s="864"/>
      <c r="Z104" s="864"/>
      <c r="AA104" s="872"/>
      <c r="AB104" s="872"/>
      <c r="AC104" s="864"/>
      <c r="AD104" s="864"/>
      <c r="AE104" s="872"/>
      <c r="AF104" s="864"/>
      <c r="AG104" s="864"/>
      <c r="AH104" s="872"/>
      <c r="AI104" s="864"/>
      <c r="AJ104" s="864"/>
      <c r="AK104" s="864"/>
      <c r="AL104" s="864"/>
      <c r="AM104" s="872"/>
      <c r="AN104" s="864"/>
      <c r="AO104" s="864"/>
      <c r="AP104" s="864"/>
      <c r="AQ104" s="864"/>
      <c r="AR104" s="864"/>
      <c r="AS104" s="864"/>
      <c r="AT104" s="864"/>
      <c r="AU104" s="864"/>
      <c r="AV104" s="864"/>
      <c r="AW104" s="866"/>
      <c r="AX104" s="866"/>
      <c r="AY104" s="866"/>
      <c r="AZ104" s="866"/>
      <c r="BA104" s="866"/>
      <c r="BB104" s="866"/>
      <c r="BC104" s="866"/>
      <c r="BD104" s="866"/>
      <c r="BE104" s="866"/>
      <c r="BF104" s="866"/>
      <c r="BG104" s="866"/>
      <c r="BH104" s="866"/>
      <c r="BI104" s="866"/>
      <c r="BJ104" s="864"/>
      <c r="BK104" s="864"/>
      <c r="BL104" s="864"/>
      <c r="BM104" s="864"/>
      <c r="BN104" s="864"/>
      <c r="BO104" s="864"/>
      <c r="BP104" s="864"/>
      <c r="BQ104" s="864"/>
      <c r="BR104" s="864"/>
      <c r="BS104" s="864"/>
      <c r="BT104" s="864"/>
      <c r="BU104" s="864"/>
      <c r="BV104" s="864"/>
      <c r="BW104" s="864"/>
      <c r="BX104" s="864"/>
      <c r="BY104" s="864"/>
      <c r="BZ104" s="864"/>
      <c r="CA104" s="864"/>
      <c r="CB104" s="864"/>
      <c r="CC104" s="864"/>
      <c r="CD104" s="864"/>
      <c r="CE104" s="864"/>
      <c r="CF104" s="864"/>
      <c r="CG104" s="866"/>
      <c r="CH104" s="866"/>
      <c r="CI104" s="866"/>
      <c r="CJ104" s="866"/>
      <c r="CK104" s="866"/>
      <c r="CL104" s="866"/>
      <c r="CM104" s="866"/>
      <c r="CN104" s="866"/>
      <c r="CO104" s="866"/>
      <c r="CP104" s="866"/>
      <c r="CQ104" s="866"/>
      <c r="CR104" s="866"/>
      <c r="CS104" s="866"/>
      <c r="CT104" s="866"/>
      <c r="CU104" s="866"/>
      <c r="CV104" s="866"/>
      <c r="CW104" s="866"/>
      <c r="CX104" s="866"/>
      <c r="CY104" s="866"/>
      <c r="CZ104" s="866"/>
      <c r="DA104" s="866"/>
      <c r="DB104" s="866"/>
      <c r="DC104" s="866"/>
      <c r="DD104" s="866"/>
    </row>
    <row r="105" spans="1:108" x14ac:dyDescent="0.25">
      <c r="A105" s="888" t="s">
        <v>139</v>
      </c>
      <c r="B105" s="975">
        <v>0</v>
      </c>
      <c r="C105" s="937"/>
      <c r="D105" s="938"/>
      <c r="E105" s="938"/>
      <c r="F105" s="938"/>
      <c r="G105" s="939"/>
      <c r="H105" s="939"/>
      <c r="I105" s="937"/>
      <c r="J105" s="934"/>
      <c r="K105" s="937"/>
      <c r="L105" s="934"/>
      <c r="M105" s="963">
        <v>0</v>
      </c>
      <c r="N105" s="937"/>
      <c r="O105" s="938"/>
      <c r="P105" s="934"/>
      <c r="Q105" s="977">
        <v>0</v>
      </c>
      <c r="R105" s="937"/>
      <c r="S105" s="938"/>
      <c r="T105" s="991"/>
      <c r="U105" s="980"/>
      <c r="V105" s="980"/>
      <c r="W105" s="1013"/>
      <c r="X105" s="996"/>
      <c r="Y105" s="1003" t="s">
        <v>151</v>
      </c>
      <c r="Z105" s="864"/>
      <c r="AA105" s="872"/>
      <c r="AB105" s="872"/>
      <c r="AC105" s="864"/>
      <c r="AD105" s="864"/>
      <c r="AE105" s="872"/>
      <c r="AF105" s="864"/>
      <c r="AG105" s="864"/>
      <c r="AH105" s="872"/>
      <c r="AI105" s="864"/>
      <c r="AJ105" s="864"/>
      <c r="AK105" s="864"/>
      <c r="AL105" s="864"/>
      <c r="AM105" s="872"/>
      <c r="AN105" s="864"/>
      <c r="AO105" s="864"/>
      <c r="AP105" s="864"/>
      <c r="AQ105" s="864"/>
      <c r="AR105" s="864"/>
      <c r="AS105" s="864"/>
      <c r="AT105" s="864"/>
      <c r="AU105" s="864"/>
      <c r="AV105" s="864"/>
      <c r="AW105" s="866"/>
      <c r="AX105" s="866"/>
      <c r="AY105" s="866"/>
      <c r="AZ105" s="866"/>
      <c r="BA105" s="866"/>
      <c r="BB105" s="866"/>
      <c r="BC105" s="866"/>
      <c r="BD105" s="866"/>
      <c r="BE105" s="866"/>
      <c r="BF105" s="866"/>
      <c r="BG105" s="866"/>
      <c r="BH105" s="866"/>
      <c r="BI105" s="866"/>
      <c r="BJ105" s="864"/>
      <c r="BK105" s="864"/>
      <c r="BL105" s="864"/>
      <c r="BM105" s="864"/>
      <c r="BN105" s="864"/>
      <c r="BO105" s="864"/>
      <c r="BP105" s="864"/>
      <c r="BQ105" s="864"/>
      <c r="BR105" s="864"/>
      <c r="BS105" s="864"/>
      <c r="BT105" s="1008" t="s">
        <v>152</v>
      </c>
      <c r="BU105" s="1008" t="s">
        <v>152</v>
      </c>
      <c r="BV105" s="1008" t="s">
        <v>152</v>
      </c>
      <c r="BW105" s="1008" t="s">
        <v>152</v>
      </c>
      <c r="BX105" s="866"/>
      <c r="BY105" s="866"/>
      <c r="BZ105" s="866"/>
      <c r="CA105" s="866"/>
      <c r="CB105" s="926">
        <v>0</v>
      </c>
      <c r="CC105" s="926">
        <v>0</v>
      </c>
      <c r="CD105" s="926">
        <v>0</v>
      </c>
      <c r="CE105" s="926" t="s">
        <v>152</v>
      </c>
      <c r="CF105" s="864"/>
      <c r="CG105" s="866"/>
      <c r="CH105" s="866"/>
      <c r="CI105" s="866"/>
      <c r="CJ105" s="866"/>
      <c r="CK105" s="866"/>
      <c r="CL105" s="866"/>
      <c r="CM105" s="866"/>
      <c r="CN105" s="866"/>
      <c r="CO105" s="866"/>
      <c r="CP105" s="866"/>
      <c r="CQ105" s="866"/>
      <c r="CR105" s="866"/>
      <c r="CS105" s="866"/>
      <c r="CT105" s="866"/>
      <c r="CU105" s="866"/>
      <c r="CV105" s="866"/>
      <c r="CW105" s="866"/>
      <c r="CX105" s="866"/>
      <c r="CY105" s="866"/>
      <c r="CZ105" s="866"/>
      <c r="DA105" s="866"/>
      <c r="DB105" s="866"/>
      <c r="DC105" s="866"/>
      <c r="DD105" s="866"/>
    </row>
    <row r="106" spans="1:108" x14ac:dyDescent="0.25">
      <c r="A106" s="888" t="s">
        <v>140</v>
      </c>
      <c r="B106" s="975">
        <v>0</v>
      </c>
      <c r="C106" s="937"/>
      <c r="D106" s="938"/>
      <c r="E106" s="938"/>
      <c r="F106" s="938"/>
      <c r="G106" s="939"/>
      <c r="H106" s="939"/>
      <c r="I106" s="937"/>
      <c r="J106" s="934"/>
      <c r="K106" s="937"/>
      <c r="L106" s="934"/>
      <c r="M106" s="963">
        <v>0</v>
      </c>
      <c r="N106" s="937"/>
      <c r="O106" s="938"/>
      <c r="P106" s="934"/>
      <c r="Q106" s="977">
        <v>0</v>
      </c>
      <c r="R106" s="937"/>
      <c r="S106" s="938"/>
      <c r="T106" s="991"/>
      <c r="U106" s="980"/>
      <c r="V106" s="980"/>
      <c r="W106" s="1014"/>
      <c r="X106" s="998"/>
      <c r="Y106" s="1003" t="s">
        <v>151</v>
      </c>
      <c r="Z106" s="864"/>
      <c r="AA106" s="872"/>
      <c r="AB106" s="872"/>
      <c r="AC106" s="864"/>
      <c r="AD106" s="864"/>
      <c r="AE106" s="872"/>
      <c r="AF106" s="864"/>
      <c r="AG106" s="864"/>
      <c r="AH106" s="872"/>
      <c r="AI106" s="864"/>
      <c r="AJ106" s="864"/>
      <c r="AK106" s="864"/>
      <c r="AL106" s="864"/>
      <c r="AM106" s="872"/>
      <c r="AN106" s="864"/>
      <c r="AO106" s="864"/>
      <c r="AP106" s="864"/>
      <c r="AQ106" s="864"/>
      <c r="AR106" s="864"/>
      <c r="AS106" s="864"/>
      <c r="AT106" s="864"/>
      <c r="AU106" s="864"/>
      <c r="AV106" s="864"/>
      <c r="AW106" s="866"/>
      <c r="AX106" s="866"/>
      <c r="AY106" s="866"/>
      <c r="AZ106" s="866"/>
      <c r="BA106" s="866"/>
      <c r="BB106" s="866"/>
      <c r="BC106" s="866"/>
      <c r="BD106" s="866"/>
      <c r="BE106" s="866"/>
      <c r="BF106" s="866"/>
      <c r="BG106" s="866"/>
      <c r="BH106" s="866"/>
      <c r="BI106" s="866"/>
      <c r="BJ106" s="864"/>
      <c r="BK106" s="864"/>
      <c r="BL106" s="864"/>
      <c r="BM106" s="864"/>
      <c r="BN106" s="864"/>
      <c r="BO106" s="864"/>
      <c r="BP106" s="864"/>
      <c r="BQ106" s="864"/>
      <c r="BR106" s="864"/>
      <c r="BS106" s="864"/>
      <c r="BT106" s="1008" t="s">
        <v>152</v>
      </c>
      <c r="BU106" s="1008" t="s">
        <v>152</v>
      </c>
      <c r="BV106" s="1008" t="s">
        <v>152</v>
      </c>
      <c r="BW106" s="1008" t="s">
        <v>152</v>
      </c>
      <c r="BX106" s="866"/>
      <c r="BY106" s="866"/>
      <c r="BZ106" s="866"/>
      <c r="CA106" s="866"/>
      <c r="CB106" s="926">
        <v>0</v>
      </c>
      <c r="CC106" s="926">
        <v>0</v>
      </c>
      <c r="CD106" s="926">
        <v>0</v>
      </c>
      <c r="CE106" s="926" t="s">
        <v>152</v>
      </c>
      <c r="CF106" s="864"/>
      <c r="CG106" s="866"/>
      <c r="CH106" s="866"/>
      <c r="CI106" s="866"/>
      <c r="CJ106" s="866"/>
      <c r="CK106" s="866"/>
      <c r="CL106" s="866"/>
      <c r="CM106" s="866"/>
      <c r="CN106" s="866"/>
      <c r="CO106" s="866"/>
      <c r="CP106" s="866"/>
      <c r="CQ106" s="866"/>
      <c r="CR106" s="866"/>
      <c r="CS106" s="866"/>
      <c r="CT106" s="866"/>
      <c r="CU106" s="866"/>
      <c r="CV106" s="866"/>
      <c r="CW106" s="866"/>
      <c r="CX106" s="866"/>
      <c r="CY106" s="866"/>
      <c r="CZ106" s="866"/>
      <c r="DA106" s="866"/>
      <c r="DB106" s="866"/>
      <c r="DC106" s="866"/>
      <c r="DD106" s="866"/>
    </row>
    <row r="107" spans="1:108" x14ac:dyDescent="0.25">
      <c r="A107" s="888" t="s">
        <v>141</v>
      </c>
      <c r="B107" s="975">
        <v>0</v>
      </c>
      <c r="C107" s="937"/>
      <c r="D107" s="938"/>
      <c r="E107" s="938"/>
      <c r="F107" s="938"/>
      <c r="G107" s="939"/>
      <c r="H107" s="939"/>
      <c r="I107" s="937"/>
      <c r="J107" s="934"/>
      <c r="K107" s="937"/>
      <c r="L107" s="934"/>
      <c r="M107" s="963">
        <v>0</v>
      </c>
      <c r="N107" s="937"/>
      <c r="O107" s="938"/>
      <c r="P107" s="934"/>
      <c r="Q107" s="977">
        <v>0</v>
      </c>
      <c r="R107" s="937"/>
      <c r="S107" s="938"/>
      <c r="T107" s="991"/>
      <c r="U107" s="980"/>
      <c r="V107" s="980"/>
      <c r="W107" s="1014"/>
      <c r="X107" s="998"/>
      <c r="Y107" s="1003" t="s">
        <v>151</v>
      </c>
      <c r="Z107" s="864"/>
      <c r="AA107" s="872"/>
      <c r="AB107" s="872"/>
      <c r="AC107" s="864"/>
      <c r="AD107" s="864"/>
      <c r="AE107" s="872"/>
      <c r="AF107" s="864"/>
      <c r="AG107" s="864"/>
      <c r="AH107" s="872"/>
      <c r="AI107" s="864"/>
      <c r="AJ107" s="864"/>
      <c r="AK107" s="864"/>
      <c r="AL107" s="864"/>
      <c r="AM107" s="872"/>
      <c r="AN107" s="864"/>
      <c r="AO107" s="864"/>
      <c r="AP107" s="864"/>
      <c r="AQ107" s="864"/>
      <c r="AR107" s="864"/>
      <c r="AS107" s="864"/>
      <c r="AT107" s="864"/>
      <c r="AU107" s="864"/>
      <c r="AV107" s="864"/>
      <c r="AW107" s="866"/>
      <c r="AX107" s="866"/>
      <c r="AY107" s="866"/>
      <c r="AZ107" s="866"/>
      <c r="BA107" s="866"/>
      <c r="BB107" s="866"/>
      <c r="BC107" s="866"/>
      <c r="BD107" s="866"/>
      <c r="BE107" s="866"/>
      <c r="BF107" s="866"/>
      <c r="BG107" s="866"/>
      <c r="BH107" s="866"/>
      <c r="BI107" s="866"/>
      <c r="BJ107" s="864"/>
      <c r="BK107" s="864"/>
      <c r="BL107" s="864"/>
      <c r="BM107" s="864"/>
      <c r="BN107" s="864"/>
      <c r="BO107" s="864"/>
      <c r="BP107" s="864"/>
      <c r="BQ107" s="864"/>
      <c r="BR107" s="864"/>
      <c r="BS107" s="864"/>
      <c r="BT107" s="1008" t="s">
        <v>152</v>
      </c>
      <c r="BU107" s="1008" t="s">
        <v>152</v>
      </c>
      <c r="BV107" s="1008" t="s">
        <v>152</v>
      </c>
      <c r="BW107" s="1008" t="s">
        <v>152</v>
      </c>
      <c r="BX107" s="866"/>
      <c r="BY107" s="866"/>
      <c r="BZ107" s="866"/>
      <c r="CA107" s="866"/>
      <c r="CB107" s="926">
        <v>0</v>
      </c>
      <c r="CC107" s="926">
        <v>0</v>
      </c>
      <c r="CD107" s="926">
        <v>0</v>
      </c>
      <c r="CE107" s="926" t="s">
        <v>152</v>
      </c>
      <c r="CF107" s="864"/>
      <c r="CG107" s="866"/>
      <c r="CH107" s="866"/>
      <c r="CI107" s="866"/>
      <c r="CJ107" s="866"/>
      <c r="CK107" s="866"/>
      <c r="CL107" s="866"/>
      <c r="CM107" s="866"/>
      <c r="CN107" s="866"/>
      <c r="CO107" s="866"/>
      <c r="CP107" s="866"/>
      <c r="CQ107" s="866"/>
      <c r="CR107" s="866"/>
      <c r="CS107" s="866"/>
      <c r="CT107" s="866"/>
      <c r="CU107" s="866"/>
      <c r="CV107" s="866"/>
      <c r="CW107" s="866"/>
      <c r="CX107" s="866"/>
      <c r="CY107" s="866"/>
      <c r="CZ107" s="866"/>
      <c r="DA107" s="866"/>
      <c r="DB107" s="866"/>
      <c r="DC107" s="866"/>
      <c r="DD107" s="866"/>
    </row>
    <row r="108" spans="1:108" x14ac:dyDescent="0.25">
      <c r="A108" s="888" t="s">
        <v>142</v>
      </c>
      <c r="B108" s="975">
        <v>0</v>
      </c>
      <c r="C108" s="937"/>
      <c r="D108" s="938"/>
      <c r="E108" s="938"/>
      <c r="F108" s="938"/>
      <c r="G108" s="939"/>
      <c r="H108" s="939"/>
      <c r="I108" s="937"/>
      <c r="J108" s="934"/>
      <c r="K108" s="937"/>
      <c r="L108" s="934"/>
      <c r="M108" s="963">
        <v>0</v>
      </c>
      <c r="N108" s="937"/>
      <c r="O108" s="938"/>
      <c r="P108" s="934"/>
      <c r="Q108" s="977">
        <v>0</v>
      </c>
      <c r="R108" s="937"/>
      <c r="S108" s="938"/>
      <c r="T108" s="991"/>
      <c r="U108" s="980"/>
      <c r="V108" s="980"/>
      <c r="W108" s="1014"/>
      <c r="X108" s="998"/>
      <c r="Y108" s="1003" t="s">
        <v>151</v>
      </c>
      <c r="Z108" s="864"/>
      <c r="AA108" s="872"/>
      <c r="AB108" s="872"/>
      <c r="AC108" s="864"/>
      <c r="AD108" s="864"/>
      <c r="AE108" s="872"/>
      <c r="AF108" s="864"/>
      <c r="AG108" s="864"/>
      <c r="AH108" s="872"/>
      <c r="AI108" s="864"/>
      <c r="AJ108" s="864"/>
      <c r="AK108" s="864"/>
      <c r="AL108" s="864"/>
      <c r="AM108" s="872"/>
      <c r="AN108" s="864"/>
      <c r="AO108" s="864"/>
      <c r="AP108" s="864"/>
      <c r="AQ108" s="864"/>
      <c r="AR108" s="864"/>
      <c r="AS108" s="864"/>
      <c r="AT108" s="864"/>
      <c r="AU108" s="864"/>
      <c r="AV108" s="864"/>
      <c r="AW108" s="866"/>
      <c r="AX108" s="866"/>
      <c r="AY108" s="866"/>
      <c r="AZ108" s="866"/>
      <c r="BA108" s="866"/>
      <c r="BB108" s="866"/>
      <c r="BC108" s="866"/>
      <c r="BD108" s="866"/>
      <c r="BE108" s="866"/>
      <c r="BF108" s="866"/>
      <c r="BG108" s="866"/>
      <c r="BH108" s="866"/>
      <c r="BI108" s="866"/>
      <c r="BJ108" s="864"/>
      <c r="BK108" s="864"/>
      <c r="BL108" s="864"/>
      <c r="BM108" s="864"/>
      <c r="BN108" s="864"/>
      <c r="BO108" s="864"/>
      <c r="BP108" s="864"/>
      <c r="BQ108" s="864"/>
      <c r="BR108" s="864"/>
      <c r="BS108" s="864"/>
      <c r="BT108" s="1008" t="s">
        <v>152</v>
      </c>
      <c r="BU108" s="1008" t="s">
        <v>152</v>
      </c>
      <c r="BV108" s="1008" t="s">
        <v>152</v>
      </c>
      <c r="BW108" s="1008" t="s">
        <v>152</v>
      </c>
      <c r="BX108" s="866"/>
      <c r="BY108" s="866"/>
      <c r="BZ108" s="866"/>
      <c r="CA108" s="866"/>
      <c r="CB108" s="926">
        <v>0</v>
      </c>
      <c r="CC108" s="926">
        <v>0</v>
      </c>
      <c r="CD108" s="926">
        <v>0</v>
      </c>
      <c r="CE108" s="926" t="s">
        <v>152</v>
      </c>
      <c r="CF108" s="864"/>
      <c r="CG108" s="866"/>
      <c r="CH108" s="866"/>
      <c r="CI108" s="866"/>
      <c r="CJ108" s="866"/>
      <c r="CK108" s="866"/>
      <c r="CL108" s="866"/>
      <c r="CM108" s="866"/>
      <c r="CN108" s="866"/>
      <c r="CO108" s="866"/>
      <c r="CP108" s="866"/>
      <c r="CQ108" s="866"/>
      <c r="CR108" s="866"/>
      <c r="CS108" s="866"/>
      <c r="CT108" s="866"/>
      <c r="CU108" s="866"/>
      <c r="CV108" s="866"/>
      <c r="CW108" s="866"/>
      <c r="CX108" s="866"/>
      <c r="CY108" s="866"/>
      <c r="CZ108" s="866"/>
      <c r="DA108" s="866"/>
      <c r="DB108" s="866"/>
      <c r="DC108" s="866"/>
      <c r="DD108" s="866"/>
    </row>
    <row r="109" spans="1:108" x14ac:dyDescent="0.25">
      <c r="A109" s="888" t="s">
        <v>143</v>
      </c>
      <c r="B109" s="975">
        <v>0</v>
      </c>
      <c r="C109" s="937"/>
      <c r="D109" s="938"/>
      <c r="E109" s="938"/>
      <c r="F109" s="938"/>
      <c r="G109" s="939"/>
      <c r="H109" s="939"/>
      <c r="I109" s="937"/>
      <c r="J109" s="934"/>
      <c r="K109" s="937"/>
      <c r="L109" s="934"/>
      <c r="M109" s="963">
        <v>0</v>
      </c>
      <c r="N109" s="937"/>
      <c r="O109" s="938"/>
      <c r="P109" s="934"/>
      <c r="Q109" s="977">
        <v>0</v>
      </c>
      <c r="R109" s="937"/>
      <c r="S109" s="938"/>
      <c r="T109" s="991"/>
      <c r="U109" s="980"/>
      <c r="V109" s="980"/>
      <c r="W109" s="1014"/>
      <c r="X109" s="998"/>
      <c r="Y109" s="1003" t="s">
        <v>151</v>
      </c>
      <c r="Z109" s="864"/>
      <c r="AA109" s="872"/>
      <c r="AB109" s="872"/>
      <c r="AC109" s="864"/>
      <c r="AD109" s="864"/>
      <c r="AE109" s="872"/>
      <c r="AF109" s="864"/>
      <c r="AG109" s="864"/>
      <c r="AH109" s="872"/>
      <c r="AI109" s="864"/>
      <c r="AJ109" s="864"/>
      <c r="AK109" s="864"/>
      <c r="AL109" s="864"/>
      <c r="AM109" s="872"/>
      <c r="AN109" s="864"/>
      <c r="AO109" s="864"/>
      <c r="AP109" s="864"/>
      <c r="AQ109" s="864"/>
      <c r="AR109" s="864"/>
      <c r="AS109" s="864"/>
      <c r="AT109" s="864"/>
      <c r="AU109" s="864"/>
      <c r="AV109" s="864"/>
      <c r="AW109" s="866"/>
      <c r="AX109" s="866"/>
      <c r="AY109" s="866"/>
      <c r="AZ109" s="866"/>
      <c r="BA109" s="866"/>
      <c r="BB109" s="866"/>
      <c r="BC109" s="866"/>
      <c r="BD109" s="866"/>
      <c r="BE109" s="866"/>
      <c r="BF109" s="866"/>
      <c r="BG109" s="866"/>
      <c r="BH109" s="866"/>
      <c r="BI109" s="866"/>
      <c r="BJ109" s="864"/>
      <c r="BK109" s="864"/>
      <c r="BL109" s="864"/>
      <c r="BM109" s="864"/>
      <c r="BN109" s="864"/>
      <c r="BO109" s="864"/>
      <c r="BP109" s="864"/>
      <c r="BQ109" s="864"/>
      <c r="BR109" s="864"/>
      <c r="BS109" s="864"/>
      <c r="BT109" s="1008" t="s">
        <v>152</v>
      </c>
      <c r="BU109" s="1008" t="s">
        <v>152</v>
      </c>
      <c r="BV109" s="1008" t="s">
        <v>152</v>
      </c>
      <c r="BW109" s="1008" t="s">
        <v>152</v>
      </c>
      <c r="BX109" s="866"/>
      <c r="BY109" s="866"/>
      <c r="BZ109" s="866"/>
      <c r="CA109" s="866"/>
      <c r="CB109" s="926">
        <v>0</v>
      </c>
      <c r="CC109" s="926">
        <v>0</v>
      </c>
      <c r="CD109" s="926">
        <v>0</v>
      </c>
      <c r="CE109" s="926" t="s">
        <v>152</v>
      </c>
      <c r="CF109" s="864"/>
      <c r="CG109" s="866"/>
      <c r="CH109" s="866"/>
      <c r="CI109" s="866"/>
      <c r="CJ109" s="866"/>
      <c r="CK109" s="866"/>
      <c r="CL109" s="866"/>
      <c r="CM109" s="866"/>
      <c r="CN109" s="866"/>
      <c r="CO109" s="866"/>
      <c r="CP109" s="866"/>
      <c r="CQ109" s="866"/>
      <c r="CR109" s="866"/>
      <c r="CS109" s="866"/>
      <c r="CT109" s="866"/>
      <c r="CU109" s="866"/>
      <c r="CV109" s="866"/>
      <c r="CW109" s="866"/>
      <c r="CX109" s="866"/>
      <c r="CY109" s="866"/>
      <c r="CZ109" s="866"/>
      <c r="DA109" s="866"/>
      <c r="DB109" s="866"/>
      <c r="DC109" s="866"/>
      <c r="DD109" s="866"/>
    </row>
    <row r="110" spans="1:108" x14ac:dyDescent="0.25">
      <c r="A110" s="909" t="s">
        <v>144</v>
      </c>
      <c r="B110" s="951">
        <v>0</v>
      </c>
      <c r="C110" s="952"/>
      <c r="D110" s="953"/>
      <c r="E110" s="953"/>
      <c r="F110" s="953"/>
      <c r="G110" s="954"/>
      <c r="H110" s="954"/>
      <c r="I110" s="952"/>
      <c r="J110" s="935"/>
      <c r="K110" s="974"/>
      <c r="L110" s="966"/>
      <c r="M110" s="989">
        <v>0</v>
      </c>
      <c r="N110" s="952"/>
      <c r="O110" s="953"/>
      <c r="P110" s="935"/>
      <c r="Q110" s="978">
        <v>0</v>
      </c>
      <c r="R110" s="952"/>
      <c r="S110" s="953"/>
      <c r="T110" s="992"/>
      <c r="U110" s="980"/>
      <c r="V110" s="980"/>
      <c r="W110" s="1014"/>
      <c r="X110" s="998"/>
      <c r="Y110" s="1003" t="s">
        <v>151</v>
      </c>
      <c r="Z110" s="864"/>
      <c r="AA110" s="872"/>
      <c r="AB110" s="872"/>
      <c r="AC110" s="864"/>
      <c r="AD110" s="864"/>
      <c r="AE110" s="872"/>
      <c r="AF110" s="864"/>
      <c r="AG110" s="864"/>
      <c r="AH110" s="872"/>
      <c r="AI110" s="864"/>
      <c r="AJ110" s="864"/>
      <c r="AK110" s="864"/>
      <c r="AL110" s="864"/>
      <c r="AM110" s="872"/>
      <c r="AN110" s="864"/>
      <c r="AO110" s="864"/>
      <c r="AP110" s="864"/>
      <c r="AQ110" s="864"/>
      <c r="AR110" s="864"/>
      <c r="AS110" s="864"/>
      <c r="AT110" s="864"/>
      <c r="AU110" s="864"/>
      <c r="AV110" s="864"/>
      <c r="AW110" s="866"/>
      <c r="AX110" s="866"/>
      <c r="AY110" s="866"/>
      <c r="AZ110" s="866"/>
      <c r="BA110" s="866"/>
      <c r="BB110" s="866"/>
      <c r="BC110" s="866"/>
      <c r="BD110" s="866"/>
      <c r="BE110" s="866"/>
      <c r="BF110" s="866"/>
      <c r="BG110" s="866"/>
      <c r="BH110" s="866"/>
      <c r="BI110" s="866"/>
      <c r="BJ110" s="864"/>
      <c r="BK110" s="864"/>
      <c r="BL110" s="864"/>
      <c r="BM110" s="864"/>
      <c r="BN110" s="864"/>
      <c r="BO110" s="864"/>
      <c r="BP110" s="864"/>
      <c r="BQ110" s="864"/>
      <c r="BR110" s="864"/>
      <c r="BS110" s="864"/>
      <c r="BT110" s="1008" t="s">
        <v>152</v>
      </c>
      <c r="BU110" s="1008" t="s">
        <v>152</v>
      </c>
      <c r="BV110" s="1008" t="s">
        <v>152</v>
      </c>
      <c r="BW110" s="1008" t="s">
        <v>152</v>
      </c>
      <c r="BX110" s="866"/>
      <c r="BY110" s="866"/>
      <c r="BZ110" s="866"/>
      <c r="CA110" s="866"/>
      <c r="CB110" s="926">
        <v>0</v>
      </c>
      <c r="CC110" s="926">
        <v>0</v>
      </c>
      <c r="CD110" s="926">
        <v>0</v>
      </c>
      <c r="CE110" s="926" t="s">
        <v>152</v>
      </c>
      <c r="CF110" s="864"/>
      <c r="CG110" s="866"/>
      <c r="CH110" s="866"/>
      <c r="CI110" s="866"/>
      <c r="CJ110" s="866"/>
      <c r="CK110" s="866"/>
      <c r="CL110" s="866"/>
      <c r="CM110" s="866"/>
      <c r="CN110" s="866"/>
      <c r="CO110" s="866"/>
      <c r="CP110" s="866"/>
      <c r="CQ110" s="866"/>
      <c r="CR110" s="866"/>
      <c r="CS110" s="866"/>
      <c r="CT110" s="866"/>
      <c r="CU110" s="866"/>
      <c r="CV110" s="866"/>
      <c r="CW110" s="866"/>
      <c r="CX110" s="866"/>
      <c r="CY110" s="866"/>
      <c r="CZ110" s="866"/>
      <c r="DA110" s="866"/>
      <c r="DB110" s="866"/>
      <c r="DC110" s="866"/>
      <c r="DD110" s="866"/>
    </row>
    <row r="111" spans="1:108" x14ac:dyDescent="0.25">
      <c r="A111" s="906" t="s">
        <v>40</v>
      </c>
      <c r="B111" s="956">
        <v>0</v>
      </c>
      <c r="C111" s="965">
        <v>0</v>
      </c>
      <c r="D111" s="958">
        <v>0</v>
      </c>
      <c r="E111" s="981">
        <v>0</v>
      </c>
      <c r="F111" s="959">
        <v>0</v>
      </c>
      <c r="G111" s="959">
        <v>0</v>
      </c>
      <c r="H111" s="959">
        <v>0</v>
      </c>
      <c r="I111" s="965">
        <v>0</v>
      </c>
      <c r="J111" s="960">
        <v>0</v>
      </c>
      <c r="K111" s="965">
        <v>0</v>
      </c>
      <c r="L111" s="960">
        <v>0</v>
      </c>
      <c r="M111" s="965">
        <v>0</v>
      </c>
      <c r="N111" s="965">
        <v>0</v>
      </c>
      <c r="O111" s="958">
        <v>0</v>
      </c>
      <c r="P111" s="973">
        <v>0</v>
      </c>
      <c r="Q111" s="957">
        <v>0</v>
      </c>
      <c r="R111" s="965">
        <v>0</v>
      </c>
      <c r="S111" s="958">
        <v>0</v>
      </c>
      <c r="T111" s="1001">
        <v>0</v>
      </c>
      <c r="U111" s="961">
        <v>0</v>
      </c>
      <c r="V111" s="961">
        <v>0</v>
      </c>
      <c r="W111" s="957">
        <v>0</v>
      </c>
      <c r="X111" s="960">
        <v>0</v>
      </c>
      <c r="Y111" s="1003" t="s">
        <v>151</v>
      </c>
      <c r="Z111" s="864"/>
      <c r="AA111" s="872"/>
      <c r="AB111" s="872"/>
      <c r="AC111" s="864"/>
      <c r="AD111" s="864"/>
      <c r="AE111" s="872"/>
      <c r="AF111" s="864"/>
      <c r="AG111" s="864"/>
      <c r="AH111" s="872"/>
      <c r="AI111" s="864"/>
      <c r="AJ111" s="864"/>
      <c r="AK111" s="864"/>
      <c r="AL111" s="864"/>
      <c r="AM111" s="872"/>
      <c r="AN111" s="864"/>
      <c r="AO111" s="864"/>
      <c r="AP111" s="864"/>
      <c r="AQ111" s="864"/>
      <c r="AR111" s="864"/>
      <c r="AS111" s="864"/>
      <c r="AT111" s="864"/>
      <c r="AU111" s="864"/>
      <c r="AV111" s="864"/>
      <c r="AW111" s="866"/>
      <c r="AX111" s="866"/>
      <c r="AY111" s="866"/>
      <c r="AZ111" s="866"/>
      <c r="BA111" s="866"/>
      <c r="BB111" s="866"/>
      <c r="BC111" s="866"/>
      <c r="BD111" s="866"/>
      <c r="BE111" s="866"/>
      <c r="BF111" s="866"/>
      <c r="BG111" s="866"/>
      <c r="BH111" s="866"/>
      <c r="BI111" s="866"/>
      <c r="BJ111" s="864"/>
      <c r="BK111" s="864"/>
      <c r="BL111" s="864"/>
      <c r="BM111" s="864"/>
      <c r="BN111" s="864"/>
      <c r="BO111" s="864"/>
      <c r="BP111" s="864"/>
      <c r="BQ111" s="864"/>
      <c r="BR111" s="864"/>
      <c r="BS111" s="864"/>
      <c r="BT111" s="1008" t="s">
        <v>152</v>
      </c>
      <c r="BU111" s="1008" t="s">
        <v>152</v>
      </c>
      <c r="BV111" s="1008" t="s">
        <v>152</v>
      </c>
      <c r="BW111" s="1008" t="s">
        <v>152</v>
      </c>
      <c r="BX111" s="866"/>
      <c r="BY111" s="866"/>
      <c r="BZ111" s="866"/>
      <c r="CA111" s="866"/>
      <c r="CB111" s="926">
        <v>0</v>
      </c>
      <c r="CC111" s="926">
        <v>0</v>
      </c>
      <c r="CD111" s="926">
        <v>0</v>
      </c>
      <c r="CE111" s="926" t="s">
        <v>152</v>
      </c>
      <c r="CF111" s="864"/>
      <c r="CG111" s="866"/>
      <c r="CH111" s="866"/>
      <c r="CI111" s="866"/>
      <c r="CJ111" s="866"/>
      <c r="CK111" s="866"/>
      <c r="CL111" s="866"/>
      <c r="CM111" s="866"/>
      <c r="CN111" s="866"/>
      <c r="CO111" s="866"/>
      <c r="CP111" s="866"/>
      <c r="CQ111" s="866"/>
      <c r="CR111" s="866"/>
      <c r="CS111" s="866"/>
      <c r="CT111" s="866"/>
      <c r="CU111" s="866"/>
      <c r="CV111" s="866"/>
      <c r="CW111" s="866"/>
      <c r="CX111" s="866"/>
      <c r="CY111" s="866"/>
      <c r="CZ111" s="866"/>
      <c r="DA111" s="866"/>
      <c r="DB111" s="866"/>
      <c r="DC111" s="866"/>
      <c r="DD111" s="866"/>
    </row>
    <row r="112" spans="1:108" x14ac:dyDescent="0.25">
      <c r="A112" s="864" t="s">
        <v>145</v>
      </c>
      <c r="B112" s="864"/>
      <c r="C112" s="864"/>
      <c r="D112" s="864"/>
      <c r="E112" s="864"/>
      <c r="F112" s="864"/>
      <c r="G112" s="864"/>
      <c r="H112" s="864"/>
      <c r="I112" s="864"/>
      <c r="J112" s="864"/>
      <c r="K112" s="864"/>
      <c r="L112" s="864"/>
      <c r="M112" s="864"/>
      <c r="N112" s="864"/>
      <c r="O112" s="864"/>
      <c r="P112" s="864"/>
      <c r="Q112" s="864"/>
      <c r="R112" s="864"/>
      <c r="S112" s="864"/>
      <c r="T112" s="864"/>
      <c r="U112" s="864"/>
      <c r="V112" s="864"/>
      <c r="W112" s="1007"/>
      <c r="X112" s="864"/>
      <c r="Y112" s="864"/>
      <c r="Z112" s="864"/>
      <c r="AA112" s="864"/>
      <c r="AB112" s="864"/>
      <c r="AC112" s="872"/>
      <c r="AD112" s="872"/>
      <c r="AE112" s="864"/>
      <c r="AF112" s="864"/>
      <c r="AG112" s="872"/>
      <c r="AH112" s="864"/>
      <c r="AI112" s="864"/>
      <c r="AJ112" s="872"/>
      <c r="AK112" s="864"/>
      <c r="AL112" s="864"/>
      <c r="AM112" s="864"/>
      <c r="AN112" s="864"/>
      <c r="AO112" s="872"/>
      <c r="AP112" s="864"/>
      <c r="AQ112" s="864"/>
      <c r="AR112" s="864"/>
      <c r="AS112" s="864"/>
      <c r="AT112" s="864"/>
      <c r="AU112" s="864"/>
      <c r="AV112" s="864"/>
      <c r="AW112" s="864"/>
      <c r="AX112" s="864"/>
      <c r="AY112" s="864"/>
      <c r="AZ112" s="864"/>
      <c r="BA112" s="864"/>
      <c r="BB112" s="864"/>
      <c r="BC112" s="864"/>
      <c r="BD112" s="864"/>
      <c r="BE112" s="864"/>
      <c r="BF112" s="864"/>
      <c r="BG112" s="864"/>
      <c r="BH112" s="864"/>
      <c r="BI112" s="864"/>
      <c r="BJ112" s="864"/>
      <c r="BK112" s="864"/>
      <c r="BL112" s="864"/>
      <c r="BM112" s="864"/>
      <c r="BN112" s="864"/>
      <c r="BO112" s="864"/>
      <c r="BP112" s="864"/>
      <c r="BQ112" s="864"/>
      <c r="BR112" s="864"/>
      <c r="BS112" s="864"/>
      <c r="BT112" s="864"/>
      <c r="BU112" s="864"/>
      <c r="BV112" s="864"/>
      <c r="BW112" s="864"/>
      <c r="BX112" s="864"/>
      <c r="BY112" s="864"/>
      <c r="BZ112" s="864"/>
      <c r="CA112" s="864"/>
      <c r="CB112" s="864"/>
      <c r="CC112" s="864"/>
      <c r="CD112" s="864"/>
      <c r="CE112" s="864"/>
      <c r="CF112" s="864"/>
      <c r="CG112" s="864"/>
      <c r="CH112" s="864"/>
      <c r="CI112" s="864"/>
      <c r="CJ112" s="864"/>
      <c r="CK112" s="864"/>
      <c r="CL112" s="864"/>
      <c r="CM112" s="864"/>
      <c r="CN112" s="864"/>
      <c r="CO112" s="864"/>
      <c r="CP112" s="864"/>
      <c r="CQ112" s="864"/>
      <c r="CR112" s="864"/>
      <c r="CS112" s="864"/>
      <c r="CT112" s="864"/>
      <c r="CU112" s="864"/>
      <c r="CV112" s="864"/>
      <c r="CW112" s="864"/>
      <c r="CX112" s="864"/>
      <c r="CY112" s="864"/>
      <c r="CZ112" s="864"/>
      <c r="DA112" s="864"/>
      <c r="DB112" s="864"/>
      <c r="DC112" s="864"/>
      <c r="DD112" s="864"/>
    </row>
    <row r="113" spans="1:41" x14ac:dyDescent="0.25">
      <c r="A113" s="864" t="s">
        <v>146</v>
      </c>
      <c r="B113" s="864"/>
      <c r="C113" s="864"/>
      <c r="D113" s="864"/>
      <c r="E113" s="864"/>
      <c r="F113" s="864"/>
      <c r="G113" s="864"/>
      <c r="H113" s="864"/>
      <c r="I113" s="864"/>
      <c r="J113" s="864"/>
      <c r="K113" s="864"/>
      <c r="L113" s="864"/>
      <c r="M113" s="864"/>
      <c r="N113" s="864"/>
      <c r="O113" s="864"/>
      <c r="P113" s="864"/>
      <c r="Q113" s="864"/>
      <c r="R113" s="864"/>
      <c r="S113" s="864"/>
      <c r="T113" s="864"/>
      <c r="U113" s="864"/>
      <c r="V113" s="864"/>
      <c r="W113" s="864"/>
      <c r="X113" s="864"/>
      <c r="Y113" s="864"/>
      <c r="Z113" s="864"/>
      <c r="AA113" s="864"/>
      <c r="AB113" s="864"/>
      <c r="AC113" s="872"/>
      <c r="AD113" s="872"/>
      <c r="AE113" s="864"/>
      <c r="AF113" s="864"/>
      <c r="AG113" s="872"/>
      <c r="AH113" s="864"/>
      <c r="AI113" s="864"/>
      <c r="AJ113" s="872"/>
      <c r="AK113" s="864"/>
      <c r="AL113" s="864"/>
      <c r="AM113" s="864"/>
      <c r="AN113" s="864"/>
      <c r="AO113" s="872"/>
    </row>
    <row r="114" spans="1:41" x14ac:dyDescent="0.25">
      <c r="A114" s="864"/>
      <c r="B114" s="864"/>
      <c r="C114" s="864"/>
      <c r="D114" s="864"/>
      <c r="E114" s="864"/>
      <c r="F114" s="864"/>
      <c r="G114" s="864"/>
      <c r="H114" s="864"/>
      <c r="I114" s="864"/>
      <c r="J114" s="864"/>
      <c r="K114" s="864"/>
      <c r="L114" s="864"/>
      <c r="M114" s="864"/>
      <c r="N114" s="864"/>
      <c r="O114" s="864"/>
      <c r="P114" s="864"/>
      <c r="Q114" s="864"/>
      <c r="R114" s="864"/>
      <c r="S114" s="864"/>
      <c r="T114" s="864"/>
      <c r="U114" s="864"/>
      <c r="V114" s="864"/>
      <c r="W114" s="864"/>
      <c r="X114" s="864"/>
      <c r="Y114" s="864"/>
      <c r="Z114" s="864"/>
      <c r="AA114" s="864"/>
      <c r="AB114" s="864"/>
      <c r="AC114" s="872"/>
      <c r="AD114" s="872"/>
      <c r="AE114" s="864"/>
      <c r="AF114" s="864"/>
      <c r="AG114" s="872"/>
      <c r="AH114" s="864"/>
      <c r="AI114" s="864"/>
      <c r="AJ114" s="872"/>
      <c r="AK114" s="864"/>
      <c r="AL114" s="864"/>
      <c r="AM114" s="864"/>
      <c r="AN114" s="864"/>
      <c r="AO114" s="872"/>
    </row>
    <row r="115" spans="1:41" x14ac:dyDescent="0.25">
      <c r="A115" s="864"/>
      <c r="B115" s="864"/>
      <c r="C115" s="864"/>
      <c r="D115" s="864"/>
      <c r="E115" s="864"/>
      <c r="F115" s="864"/>
      <c r="G115" s="864"/>
      <c r="H115" s="864"/>
      <c r="I115" s="864"/>
      <c r="J115" s="864"/>
      <c r="K115" s="864"/>
      <c r="L115" s="864"/>
      <c r="M115" s="864"/>
      <c r="N115" s="864"/>
      <c r="O115" s="864"/>
      <c r="P115" s="864"/>
      <c r="Q115" s="864"/>
      <c r="R115" s="864"/>
      <c r="S115" s="864"/>
      <c r="T115" s="864"/>
      <c r="U115" s="864"/>
      <c r="V115" s="864"/>
      <c r="W115" s="864"/>
      <c r="X115" s="864"/>
      <c r="Y115" s="864"/>
      <c r="Z115" s="864"/>
      <c r="AA115" s="864"/>
      <c r="AB115" s="864"/>
      <c r="AC115" s="872"/>
      <c r="AD115" s="872"/>
      <c r="AE115" s="864"/>
      <c r="AF115" s="864"/>
      <c r="AG115" s="872"/>
      <c r="AH115" s="864"/>
      <c r="AI115" s="864"/>
      <c r="AJ115" s="872"/>
      <c r="AK115" s="864"/>
      <c r="AL115" s="864"/>
      <c r="AM115" s="864"/>
      <c r="AN115" s="864"/>
      <c r="AO115" s="872"/>
    </row>
    <row r="116" spans="1:41" x14ac:dyDescent="0.25">
      <c r="A116" s="864"/>
      <c r="B116" s="864"/>
      <c r="C116" s="864"/>
      <c r="D116" s="864"/>
      <c r="E116" s="864"/>
      <c r="F116" s="864"/>
      <c r="G116" s="864"/>
      <c r="H116" s="864"/>
      <c r="I116" s="864"/>
      <c r="J116" s="864"/>
      <c r="K116" s="864"/>
      <c r="L116" s="864"/>
      <c r="M116" s="864"/>
      <c r="N116" s="864"/>
      <c r="O116" s="864"/>
      <c r="P116" s="864"/>
      <c r="Q116" s="864"/>
      <c r="R116" s="864"/>
      <c r="S116" s="864"/>
      <c r="T116" s="864"/>
      <c r="U116" s="864"/>
      <c r="V116" s="864"/>
      <c r="W116" s="864"/>
      <c r="X116" s="864"/>
      <c r="Y116" s="864"/>
      <c r="Z116" s="864"/>
      <c r="AA116" s="864"/>
      <c r="AB116" s="864"/>
      <c r="AC116" s="872"/>
      <c r="AD116" s="872"/>
      <c r="AE116" s="864"/>
      <c r="AF116" s="864"/>
      <c r="AG116" s="872"/>
      <c r="AH116" s="864"/>
      <c r="AI116" s="864"/>
      <c r="AJ116" s="872"/>
      <c r="AK116" s="864"/>
      <c r="AL116" s="864"/>
      <c r="AM116" s="864"/>
      <c r="AN116" s="864"/>
      <c r="AO116" s="872"/>
    </row>
    <row r="117" spans="1:41" x14ac:dyDescent="0.25">
      <c r="A117" s="864"/>
      <c r="B117" s="864"/>
      <c r="C117" s="864"/>
      <c r="D117" s="864"/>
      <c r="E117" s="864"/>
      <c r="F117" s="864"/>
      <c r="G117" s="864"/>
      <c r="H117" s="864"/>
      <c r="I117" s="864"/>
      <c r="J117" s="864"/>
      <c r="K117" s="864"/>
      <c r="L117" s="864"/>
      <c r="M117" s="864"/>
      <c r="N117" s="864"/>
      <c r="O117" s="864"/>
      <c r="P117" s="864"/>
      <c r="Q117" s="864"/>
      <c r="R117" s="864"/>
      <c r="S117" s="864"/>
      <c r="T117" s="864"/>
      <c r="U117" s="864"/>
      <c r="V117" s="864"/>
      <c r="W117" s="864"/>
      <c r="X117" s="864"/>
      <c r="Y117" s="864"/>
      <c r="Z117" s="864"/>
      <c r="AA117" s="864"/>
      <c r="AB117" s="864"/>
      <c r="AC117" s="872"/>
      <c r="AD117" s="872"/>
      <c r="AE117" s="864"/>
      <c r="AF117" s="864"/>
      <c r="AG117" s="872"/>
      <c r="AH117" s="864"/>
      <c r="AI117" s="864"/>
      <c r="AJ117" s="872"/>
      <c r="AK117" s="864"/>
      <c r="AL117" s="864"/>
      <c r="AM117" s="864"/>
      <c r="AN117" s="864"/>
      <c r="AO117" s="872"/>
    </row>
    <row r="118" spans="1:41" x14ac:dyDescent="0.25">
      <c r="A118" s="864"/>
      <c r="B118" s="864"/>
      <c r="C118" s="864"/>
      <c r="D118" s="864"/>
      <c r="E118" s="864"/>
      <c r="F118" s="864"/>
      <c r="G118" s="864"/>
      <c r="H118" s="864"/>
      <c r="I118" s="864"/>
      <c r="J118" s="864"/>
      <c r="K118" s="864"/>
      <c r="L118" s="864"/>
      <c r="M118" s="864"/>
      <c r="N118" s="864"/>
      <c r="O118" s="864"/>
      <c r="P118" s="864"/>
      <c r="Q118" s="864"/>
      <c r="R118" s="864"/>
      <c r="S118" s="864"/>
      <c r="T118" s="864"/>
      <c r="U118" s="864"/>
      <c r="V118" s="864"/>
      <c r="W118" s="864"/>
      <c r="X118" s="864"/>
      <c r="Y118" s="864"/>
      <c r="Z118" s="864"/>
      <c r="AA118" s="864"/>
      <c r="AB118" s="864"/>
      <c r="AC118" s="872"/>
      <c r="AD118" s="872"/>
      <c r="AE118" s="864"/>
      <c r="AF118" s="864"/>
      <c r="AG118" s="872"/>
      <c r="AH118" s="864"/>
      <c r="AI118" s="864"/>
      <c r="AJ118" s="872"/>
      <c r="AK118" s="864"/>
      <c r="AL118" s="864"/>
      <c r="AM118" s="864"/>
      <c r="AN118" s="864"/>
      <c r="AO118" s="872"/>
    </row>
    <row r="119" spans="1:41" x14ac:dyDescent="0.25">
      <c r="A119" s="864"/>
      <c r="B119" s="864"/>
      <c r="C119" s="864"/>
      <c r="D119" s="864"/>
      <c r="E119" s="864"/>
      <c r="F119" s="864"/>
      <c r="G119" s="864"/>
      <c r="H119" s="864"/>
      <c r="I119" s="864"/>
      <c r="J119" s="864"/>
      <c r="K119" s="864"/>
      <c r="L119" s="864"/>
      <c r="M119" s="864"/>
      <c r="N119" s="864"/>
      <c r="O119" s="864"/>
      <c r="P119" s="864"/>
      <c r="Q119" s="864"/>
      <c r="R119" s="864"/>
      <c r="S119" s="864"/>
      <c r="T119" s="864"/>
      <c r="U119" s="864"/>
      <c r="V119" s="864"/>
      <c r="W119" s="864"/>
      <c r="X119" s="864"/>
      <c r="Y119" s="864"/>
      <c r="Z119" s="864"/>
      <c r="AA119" s="864"/>
      <c r="AB119" s="864"/>
      <c r="AC119" s="872"/>
      <c r="AD119" s="872"/>
      <c r="AE119" s="864"/>
      <c r="AF119" s="864"/>
      <c r="AG119" s="872"/>
      <c r="AH119" s="864"/>
      <c r="AI119" s="864"/>
      <c r="AJ119" s="872"/>
      <c r="AK119" s="864"/>
      <c r="AL119" s="864"/>
      <c r="AM119" s="864"/>
      <c r="AN119" s="864"/>
      <c r="AO119" s="872"/>
    </row>
    <row r="120" spans="1:41" x14ac:dyDescent="0.25">
      <c r="A120" s="864"/>
      <c r="B120" s="864"/>
      <c r="C120" s="864"/>
      <c r="D120" s="864"/>
      <c r="E120" s="864"/>
      <c r="F120" s="864"/>
      <c r="G120" s="864"/>
      <c r="H120" s="864"/>
      <c r="I120" s="864"/>
      <c r="J120" s="864"/>
      <c r="K120" s="864"/>
      <c r="L120" s="864"/>
      <c r="M120" s="864"/>
      <c r="N120" s="864"/>
      <c r="O120" s="864"/>
      <c r="P120" s="864"/>
      <c r="Q120" s="864"/>
      <c r="R120" s="864"/>
      <c r="S120" s="864"/>
      <c r="T120" s="864"/>
      <c r="U120" s="864"/>
      <c r="V120" s="864"/>
      <c r="W120" s="864"/>
      <c r="X120" s="864"/>
      <c r="Y120" s="864"/>
      <c r="Z120" s="864"/>
      <c r="AA120" s="864"/>
      <c r="AB120" s="864"/>
      <c r="AC120" s="872"/>
      <c r="AD120" s="872"/>
      <c r="AE120" s="864"/>
      <c r="AF120" s="864"/>
      <c r="AG120" s="872"/>
      <c r="AH120" s="864"/>
      <c r="AI120" s="864"/>
      <c r="AJ120" s="872"/>
      <c r="AK120" s="864"/>
      <c r="AL120" s="864"/>
      <c r="AM120" s="864"/>
      <c r="AN120" s="864"/>
      <c r="AO120" s="872"/>
    </row>
    <row r="121" spans="1:41" x14ac:dyDescent="0.25">
      <c r="A121" s="864"/>
      <c r="B121" s="864"/>
      <c r="C121" s="864"/>
      <c r="D121" s="864"/>
      <c r="E121" s="864"/>
      <c r="F121" s="864"/>
      <c r="G121" s="864"/>
      <c r="H121" s="864"/>
      <c r="I121" s="864"/>
      <c r="J121" s="864"/>
      <c r="K121" s="864"/>
      <c r="L121" s="864"/>
      <c r="M121" s="864"/>
      <c r="N121" s="864"/>
      <c r="O121" s="864"/>
      <c r="P121" s="864"/>
      <c r="Q121" s="864"/>
      <c r="R121" s="864"/>
      <c r="S121" s="864"/>
      <c r="T121" s="864"/>
      <c r="U121" s="864"/>
      <c r="V121" s="864"/>
      <c r="W121" s="864"/>
      <c r="X121" s="864"/>
      <c r="Y121" s="864"/>
      <c r="Z121" s="864"/>
      <c r="AA121" s="864"/>
      <c r="AB121" s="864"/>
      <c r="AC121" s="872"/>
      <c r="AD121" s="872"/>
      <c r="AE121" s="864"/>
      <c r="AF121" s="864"/>
      <c r="AG121" s="872"/>
      <c r="AH121" s="864"/>
      <c r="AI121" s="864"/>
      <c r="AJ121" s="872"/>
      <c r="AK121" s="864"/>
      <c r="AL121" s="864"/>
      <c r="AM121" s="864"/>
      <c r="AN121" s="864"/>
      <c r="AO121" s="872"/>
    </row>
    <row r="122" spans="1:41" x14ac:dyDescent="0.25">
      <c r="A122" s="864"/>
      <c r="B122" s="864"/>
      <c r="C122" s="864"/>
      <c r="D122" s="864"/>
      <c r="E122" s="864"/>
      <c r="F122" s="864"/>
      <c r="G122" s="864"/>
      <c r="H122" s="864"/>
      <c r="I122" s="864"/>
      <c r="J122" s="864"/>
      <c r="K122" s="864"/>
      <c r="L122" s="864"/>
      <c r="M122" s="864"/>
      <c r="N122" s="864"/>
      <c r="O122" s="864"/>
      <c r="P122" s="864"/>
      <c r="Q122" s="864"/>
      <c r="R122" s="864"/>
      <c r="S122" s="864"/>
      <c r="T122" s="864"/>
      <c r="U122" s="864"/>
      <c r="V122" s="864"/>
      <c r="W122" s="864"/>
      <c r="X122" s="864"/>
      <c r="Y122" s="864"/>
      <c r="Z122" s="864"/>
      <c r="AA122" s="864"/>
      <c r="AB122" s="864"/>
      <c r="AC122" s="872"/>
      <c r="AD122" s="872"/>
      <c r="AE122" s="864"/>
      <c r="AF122" s="864"/>
      <c r="AG122" s="872"/>
      <c r="AH122" s="864"/>
      <c r="AI122" s="864"/>
      <c r="AJ122" s="872"/>
      <c r="AK122" s="864"/>
      <c r="AL122" s="864"/>
      <c r="AM122" s="864"/>
      <c r="AN122" s="864"/>
      <c r="AO122" s="872"/>
    </row>
    <row r="123" spans="1:41" x14ac:dyDescent="0.25">
      <c r="A123" s="864"/>
      <c r="B123" s="864"/>
      <c r="C123" s="864"/>
      <c r="D123" s="864"/>
      <c r="E123" s="864"/>
      <c r="F123" s="864"/>
      <c r="G123" s="864"/>
      <c r="H123" s="864"/>
      <c r="I123" s="864"/>
      <c r="J123" s="864"/>
      <c r="K123" s="864"/>
      <c r="L123" s="864"/>
      <c r="M123" s="864"/>
      <c r="N123" s="864"/>
      <c r="O123" s="864"/>
      <c r="P123" s="864"/>
      <c r="Q123" s="864"/>
      <c r="R123" s="864"/>
      <c r="S123" s="864"/>
      <c r="T123" s="864"/>
      <c r="U123" s="864"/>
      <c r="V123" s="864"/>
      <c r="W123" s="864"/>
      <c r="X123" s="864"/>
      <c r="Y123" s="864"/>
      <c r="Z123" s="864"/>
      <c r="AA123" s="864"/>
      <c r="AB123" s="864"/>
      <c r="AC123" s="872"/>
      <c r="AD123" s="872"/>
      <c r="AE123" s="864"/>
      <c r="AF123" s="864"/>
      <c r="AG123" s="872"/>
      <c r="AH123" s="864"/>
      <c r="AI123" s="864"/>
      <c r="AJ123" s="872"/>
      <c r="AK123" s="864"/>
      <c r="AL123" s="864"/>
      <c r="AM123" s="864"/>
      <c r="AN123" s="864"/>
      <c r="AO123" s="872"/>
    </row>
    <row r="124" spans="1:41" x14ac:dyDescent="0.25">
      <c r="A124" s="864"/>
      <c r="B124" s="864"/>
      <c r="C124" s="864"/>
      <c r="D124" s="864"/>
      <c r="E124" s="864"/>
      <c r="F124" s="864"/>
      <c r="G124" s="864"/>
      <c r="H124" s="864"/>
      <c r="I124" s="864"/>
      <c r="J124" s="864"/>
      <c r="K124" s="864"/>
      <c r="L124" s="864"/>
      <c r="M124" s="864"/>
      <c r="N124" s="864"/>
      <c r="O124" s="864"/>
      <c r="P124" s="864"/>
      <c r="Q124" s="864"/>
      <c r="R124" s="864"/>
      <c r="S124" s="864"/>
      <c r="T124" s="864"/>
      <c r="U124" s="864"/>
      <c r="V124" s="864"/>
      <c r="W124" s="864"/>
      <c r="X124" s="864"/>
      <c r="Y124" s="864"/>
      <c r="Z124" s="864"/>
      <c r="AA124" s="864"/>
      <c r="AB124" s="864"/>
      <c r="AC124" s="872"/>
      <c r="AD124" s="872"/>
      <c r="AE124" s="864"/>
      <c r="AF124" s="864"/>
      <c r="AG124" s="872"/>
      <c r="AH124" s="864"/>
      <c r="AI124" s="864"/>
      <c r="AJ124" s="872"/>
      <c r="AK124" s="864"/>
      <c r="AL124" s="864"/>
      <c r="AM124" s="864"/>
      <c r="AN124" s="864"/>
      <c r="AO124" s="872"/>
    </row>
    <row r="125" spans="1:41" x14ac:dyDescent="0.25">
      <c r="A125" s="864"/>
      <c r="B125" s="864"/>
      <c r="C125" s="864"/>
      <c r="D125" s="864"/>
      <c r="E125" s="864"/>
      <c r="F125" s="864"/>
      <c r="G125" s="864"/>
      <c r="H125" s="864"/>
      <c r="I125" s="864"/>
      <c r="J125" s="864"/>
      <c r="K125" s="864"/>
      <c r="L125" s="864"/>
      <c r="M125" s="864"/>
      <c r="N125" s="864"/>
      <c r="O125" s="864"/>
      <c r="P125" s="864"/>
      <c r="Q125" s="864"/>
      <c r="R125" s="864"/>
      <c r="S125" s="864"/>
      <c r="T125" s="864"/>
      <c r="U125" s="864"/>
      <c r="V125" s="864"/>
      <c r="W125" s="864"/>
      <c r="X125" s="864"/>
      <c r="Y125" s="864"/>
      <c r="Z125" s="864"/>
      <c r="AA125" s="864"/>
      <c r="AB125" s="864"/>
      <c r="AC125" s="872"/>
      <c r="AD125" s="872"/>
      <c r="AE125" s="864"/>
      <c r="AF125" s="864"/>
      <c r="AG125" s="872"/>
      <c r="AH125" s="864"/>
      <c r="AI125" s="864"/>
      <c r="AJ125" s="872"/>
      <c r="AK125" s="864"/>
      <c r="AL125" s="864"/>
      <c r="AM125" s="864"/>
      <c r="AN125" s="864"/>
      <c r="AO125" s="872"/>
    </row>
    <row r="126" spans="1:41" x14ac:dyDescent="0.25">
      <c r="A126" s="864"/>
      <c r="B126" s="864"/>
      <c r="C126" s="864"/>
      <c r="D126" s="864"/>
      <c r="E126" s="864"/>
      <c r="F126" s="864"/>
      <c r="G126" s="864"/>
      <c r="H126" s="864"/>
      <c r="I126" s="864"/>
      <c r="J126" s="864"/>
      <c r="K126" s="864"/>
      <c r="L126" s="864"/>
      <c r="M126" s="864"/>
      <c r="N126" s="864"/>
      <c r="O126" s="864"/>
      <c r="P126" s="864"/>
      <c r="Q126" s="864"/>
      <c r="R126" s="864"/>
      <c r="S126" s="864"/>
      <c r="T126" s="864"/>
      <c r="U126" s="864"/>
      <c r="V126" s="864"/>
      <c r="W126" s="864"/>
      <c r="X126" s="864"/>
      <c r="Y126" s="864"/>
      <c r="Z126" s="864"/>
      <c r="AA126" s="864"/>
      <c r="AB126" s="864"/>
      <c r="AC126" s="872"/>
      <c r="AD126" s="872"/>
      <c r="AE126" s="864"/>
      <c r="AF126" s="864"/>
      <c r="AG126" s="872"/>
      <c r="AH126" s="864"/>
      <c r="AI126" s="864"/>
      <c r="AJ126" s="872"/>
      <c r="AK126" s="864"/>
      <c r="AL126" s="864"/>
      <c r="AM126" s="864"/>
      <c r="AN126" s="864"/>
      <c r="AO126" s="872"/>
    </row>
    <row r="127" spans="1:41" x14ac:dyDescent="0.25">
      <c r="A127" s="864"/>
      <c r="B127" s="864"/>
      <c r="C127" s="864"/>
      <c r="D127" s="864"/>
      <c r="E127" s="864"/>
      <c r="F127" s="864"/>
      <c r="G127" s="864"/>
      <c r="H127" s="864"/>
      <c r="I127" s="864"/>
      <c r="J127" s="864"/>
      <c r="K127" s="864"/>
      <c r="L127" s="864"/>
      <c r="M127" s="864"/>
      <c r="N127" s="864"/>
      <c r="O127" s="864"/>
      <c r="P127" s="864"/>
      <c r="Q127" s="864"/>
      <c r="R127" s="864"/>
      <c r="S127" s="864"/>
      <c r="T127" s="864"/>
      <c r="U127" s="864"/>
      <c r="V127" s="864"/>
      <c r="W127" s="864"/>
      <c r="X127" s="864"/>
      <c r="Y127" s="864"/>
      <c r="Z127" s="864"/>
      <c r="AA127" s="864"/>
      <c r="AB127" s="864"/>
      <c r="AC127" s="872"/>
      <c r="AD127" s="872"/>
      <c r="AE127" s="864"/>
      <c r="AF127" s="864"/>
      <c r="AG127" s="872"/>
      <c r="AH127" s="864"/>
      <c r="AI127" s="864"/>
      <c r="AJ127" s="872"/>
      <c r="AK127" s="864"/>
      <c r="AL127" s="864"/>
      <c r="AM127" s="864"/>
      <c r="AN127" s="864"/>
      <c r="AO127" s="872"/>
    </row>
    <row r="128" spans="1:41" x14ac:dyDescent="0.25">
      <c r="A128" s="864"/>
      <c r="B128" s="864"/>
      <c r="C128" s="864"/>
      <c r="D128" s="864"/>
      <c r="E128" s="864"/>
      <c r="F128" s="864"/>
      <c r="G128" s="864"/>
      <c r="H128" s="864"/>
      <c r="I128" s="864"/>
      <c r="J128" s="864"/>
      <c r="K128" s="864"/>
      <c r="L128" s="864"/>
      <c r="M128" s="864"/>
      <c r="N128" s="864"/>
      <c r="O128" s="864"/>
      <c r="P128" s="864"/>
      <c r="Q128" s="864"/>
      <c r="R128" s="864"/>
      <c r="S128" s="864"/>
      <c r="T128" s="864"/>
      <c r="U128" s="864"/>
      <c r="V128" s="864"/>
      <c r="W128" s="864"/>
      <c r="X128" s="864"/>
      <c r="Y128" s="864"/>
      <c r="Z128" s="864"/>
      <c r="AA128" s="864"/>
      <c r="AB128" s="864"/>
      <c r="AC128" s="872"/>
      <c r="AD128" s="872"/>
      <c r="AE128" s="864"/>
      <c r="AF128" s="864"/>
      <c r="AG128" s="872"/>
      <c r="AH128" s="864"/>
      <c r="AI128" s="864"/>
      <c r="AJ128" s="872"/>
      <c r="AK128" s="864"/>
      <c r="AL128" s="864"/>
      <c r="AM128" s="864"/>
      <c r="AN128" s="864"/>
      <c r="AO128" s="872"/>
    </row>
    <row r="129" spans="29:41" x14ac:dyDescent="0.25">
      <c r="AC129" s="872"/>
      <c r="AD129" s="872"/>
      <c r="AE129" s="864"/>
      <c r="AF129" s="864"/>
      <c r="AG129" s="872"/>
      <c r="AH129" s="864"/>
      <c r="AI129" s="864"/>
      <c r="AJ129" s="872"/>
      <c r="AK129" s="864"/>
      <c r="AL129" s="864"/>
      <c r="AM129" s="864"/>
      <c r="AN129" s="864"/>
      <c r="AO129" s="872"/>
    </row>
    <row r="130" spans="29:41" x14ac:dyDescent="0.25">
      <c r="AC130" s="872"/>
      <c r="AD130" s="872"/>
      <c r="AE130" s="864"/>
      <c r="AF130" s="864"/>
      <c r="AG130" s="872"/>
      <c r="AH130" s="864"/>
      <c r="AI130" s="864"/>
      <c r="AJ130" s="872"/>
      <c r="AK130" s="864"/>
      <c r="AL130" s="864"/>
      <c r="AM130" s="864"/>
      <c r="AN130" s="864"/>
      <c r="AO130" s="872"/>
    </row>
    <row r="131" spans="29:41" x14ac:dyDescent="0.25">
      <c r="AC131" s="872"/>
      <c r="AD131" s="872"/>
      <c r="AE131" s="864"/>
      <c r="AF131" s="864"/>
      <c r="AG131" s="872"/>
      <c r="AH131" s="864"/>
      <c r="AI131" s="864"/>
      <c r="AJ131" s="872"/>
      <c r="AK131" s="864"/>
      <c r="AL131" s="864"/>
      <c r="AM131" s="864"/>
      <c r="AN131" s="864"/>
      <c r="AO131" s="872"/>
    </row>
    <row r="132" spans="29:41" x14ac:dyDescent="0.25">
      <c r="AC132" s="872"/>
      <c r="AD132" s="872"/>
      <c r="AE132" s="864"/>
      <c r="AF132" s="864"/>
      <c r="AG132" s="872"/>
      <c r="AH132" s="864"/>
      <c r="AI132" s="864"/>
      <c r="AJ132" s="872"/>
      <c r="AK132" s="864"/>
      <c r="AL132" s="864"/>
      <c r="AM132" s="864"/>
      <c r="AN132" s="864"/>
      <c r="AO132" s="872"/>
    </row>
    <row r="133" spans="29:41" x14ac:dyDescent="0.25">
      <c r="AC133" s="872"/>
      <c r="AD133" s="872"/>
      <c r="AE133" s="864"/>
      <c r="AF133" s="864"/>
      <c r="AG133" s="872"/>
      <c r="AH133" s="864"/>
      <c r="AI133" s="864"/>
      <c r="AJ133" s="872"/>
      <c r="AK133" s="864"/>
      <c r="AL133" s="864"/>
      <c r="AM133" s="864"/>
      <c r="AN133" s="864"/>
      <c r="AO133" s="872"/>
    </row>
    <row r="134" spans="29:41" x14ac:dyDescent="0.25">
      <c r="AC134" s="872"/>
      <c r="AD134" s="872"/>
      <c r="AE134" s="864"/>
      <c r="AF134" s="864"/>
      <c r="AG134" s="872"/>
      <c r="AH134" s="864"/>
      <c r="AI134" s="864"/>
      <c r="AJ134" s="872"/>
      <c r="AK134" s="864"/>
      <c r="AL134" s="864"/>
      <c r="AM134" s="864"/>
      <c r="AN134" s="864"/>
      <c r="AO134" s="872"/>
    </row>
    <row r="135" spans="29:41" x14ac:dyDescent="0.25">
      <c r="AC135" s="872"/>
      <c r="AD135" s="872"/>
      <c r="AE135" s="864"/>
      <c r="AF135" s="864"/>
      <c r="AG135" s="872"/>
      <c r="AH135" s="864"/>
      <c r="AI135" s="864"/>
      <c r="AJ135" s="872"/>
      <c r="AK135" s="864"/>
      <c r="AL135" s="864"/>
      <c r="AM135" s="864"/>
      <c r="AN135" s="864"/>
      <c r="AO135" s="872"/>
    </row>
    <row r="136" spans="29:41" x14ac:dyDescent="0.25">
      <c r="AC136" s="872"/>
      <c r="AD136" s="872"/>
      <c r="AE136" s="864"/>
      <c r="AF136" s="864"/>
      <c r="AG136" s="872"/>
      <c r="AH136" s="864"/>
      <c r="AI136" s="864"/>
      <c r="AJ136" s="872"/>
      <c r="AK136" s="864"/>
      <c r="AL136" s="864"/>
      <c r="AM136" s="864"/>
      <c r="AN136" s="864"/>
      <c r="AO136" s="872"/>
    </row>
    <row r="137" spans="29:41" x14ac:dyDescent="0.25">
      <c r="AC137" s="872"/>
      <c r="AD137" s="872"/>
      <c r="AE137" s="864"/>
      <c r="AF137" s="864"/>
      <c r="AG137" s="872"/>
      <c r="AH137" s="864"/>
      <c r="AI137" s="864"/>
      <c r="AJ137" s="872"/>
      <c r="AK137" s="864"/>
      <c r="AL137" s="864"/>
      <c r="AM137" s="864"/>
      <c r="AN137" s="864"/>
      <c r="AO137" s="872"/>
    </row>
    <row r="138" spans="29:41" x14ac:dyDescent="0.25">
      <c r="AC138" s="872"/>
      <c r="AD138" s="872"/>
      <c r="AE138" s="864"/>
      <c r="AF138" s="864"/>
      <c r="AG138" s="872"/>
      <c r="AH138" s="864"/>
      <c r="AI138" s="864"/>
      <c r="AJ138" s="872"/>
      <c r="AK138" s="864"/>
      <c r="AL138" s="864"/>
      <c r="AM138" s="864"/>
      <c r="AN138" s="864"/>
      <c r="AO138" s="872"/>
    </row>
    <row r="139" spans="29:41" x14ac:dyDescent="0.25">
      <c r="AC139" s="872"/>
      <c r="AD139" s="872"/>
      <c r="AE139" s="864"/>
      <c r="AF139" s="864"/>
      <c r="AG139" s="872"/>
      <c r="AH139" s="864"/>
      <c r="AI139" s="864"/>
      <c r="AJ139" s="872"/>
      <c r="AK139" s="864"/>
      <c r="AL139" s="864"/>
      <c r="AM139" s="864"/>
      <c r="AN139" s="864"/>
      <c r="AO139" s="872"/>
    </row>
    <row r="140" spans="29:41" x14ac:dyDescent="0.25">
      <c r="AC140" s="872"/>
      <c r="AD140" s="872"/>
      <c r="AE140" s="864"/>
      <c r="AF140" s="864"/>
      <c r="AG140" s="872"/>
      <c r="AH140" s="864"/>
      <c r="AI140" s="864"/>
      <c r="AJ140" s="872"/>
      <c r="AK140" s="864"/>
      <c r="AL140" s="864"/>
      <c r="AM140" s="864"/>
      <c r="AN140" s="864"/>
      <c r="AO140" s="872"/>
    </row>
    <row r="141" spans="29:41" x14ac:dyDescent="0.25">
      <c r="AC141" s="872"/>
      <c r="AD141" s="872"/>
      <c r="AE141" s="864"/>
      <c r="AF141" s="864"/>
      <c r="AG141" s="872"/>
      <c r="AH141" s="864"/>
      <c r="AI141" s="864"/>
      <c r="AJ141" s="872"/>
      <c r="AK141" s="864"/>
      <c r="AL141" s="864"/>
      <c r="AM141" s="864"/>
      <c r="AN141" s="864"/>
      <c r="AO141" s="872"/>
    </row>
    <row r="142" spans="29:41" x14ac:dyDescent="0.25">
      <c r="AC142" s="872"/>
      <c r="AD142" s="872"/>
      <c r="AE142" s="864"/>
      <c r="AF142" s="864"/>
      <c r="AG142" s="872"/>
      <c r="AH142" s="864"/>
      <c r="AI142" s="864"/>
      <c r="AJ142" s="872"/>
      <c r="AK142" s="864"/>
      <c r="AL142" s="864"/>
      <c r="AM142" s="864"/>
      <c r="AN142" s="864"/>
      <c r="AO142" s="872"/>
    </row>
    <row r="143" spans="29:41" x14ac:dyDescent="0.25">
      <c r="AC143" s="872"/>
      <c r="AD143" s="872"/>
      <c r="AE143" s="864"/>
      <c r="AF143" s="864"/>
      <c r="AG143" s="872"/>
      <c r="AH143" s="864"/>
      <c r="AI143" s="864"/>
      <c r="AJ143" s="872"/>
      <c r="AK143" s="864"/>
      <c r="AL143" s="864"/>
      <c r="AM143" s="864"/>
      <c r="AN143" s="864"/>
      <c r="AO143" s="872"/>
    </row>
    <row r="144" spans="29:41" x14ac:dyDescent="0.25">
      <c r="AC144" s="872"/>
      <c r="AD144" s="872"/>
      <c r="AE144" s="864"/>
      <c r="AF144" s="864"/>
      <c r="AG144" s="872"/>
      <c r="AH144" s="864"/>
      <c r="AI144" s="864"/>
      <c r="AJ144" s="872"/>
      <c r="AK144" s="864"/>
      <c r="AL144" s="864"/>
      <c r="AM144" s="864"/>
      <c r="AN144" s="864"/>
      <c r="AO144" s="872"/>
    </row>
    <row r="145" spans="29:41" x14ac:dyDescent="0.25">
      <c r="AC145" s="872"/>
      <c r="AD145" s="872"/>
      <c r="AE145" s="864"/>
      <c r="AF145" s="864"/>
      <c r="AG145" s="872"/>
      <c r="AH145" s="864"/>
      <c r="AI145" s="864"/>
      <c r="AJ145" s="872"/>
      <c r="AK145" s="864"/>
      <c r="AL145" s="864"/>
      <c r="AM145" s="864"/>
      <c r="AN145" s="864"/>
      <c r="AO145" s="872"/>
    </row>
    <row r="146" spans="29:41" x14ac:dyDescent="0.25">
      <c r="AC146" s="872"/>
      <c r="AD146" s="872"/>
      <c r="AE146" s="864"/>
      <c r="AF146" s="864"/>
      <c r="AG146" s="872"/>
      <c r="AH146" s="864"/>
      <c r="AI146" s="864"/>
      <c r="AJ146" s="872"/>
      <c r="AK146" s="864"/>
      <c r="AL146" s="864"/>
      <c r="AM146" s="864"/>
      <c r="AN146" s="864"/>
      <c r="AO146" s="872"/>
    </row>
    <row r="147" spans="29:41" x14ac:dyDescent="0.25">
      <c r="AC147" s="872"/>
      <c r="AD147" s="872"/>
      <c r="AE147" s="864"/>
      <c r="AF147" s="864"/>
      <c r="AG147" s="872"/>
      <c r="AH147" s="864"/>
      <c r="AI147" s="864"/>
      <c r="AJ147" s="872"/>
      <c r="AK147" s="864"/>
      <c r="AL147" s="864"/>
      <c r="AM147" s="864"/>
      <c r="AN147" s="864"/>
      <c r="AO147" s="872"/>
    </row>
    <row r="148" spans="29:41" x14ac:dyDescent="0.25">
      <c r="AC148" s="872"/>
      <c r="AD148" s="872"/>
      <c r="AE148" s="864"/>
      <c r="AF148" s="864"/>
      <c r="AG148" s="872"/>
      <c r="AH148" s="864"/>
      <c r="AI148" s="864"/>
      <c r="AJ148" s="872"/>
      <c r="AK148" s="864"/>
      <c r="AL148" s="864"/>
      <c r="AM148" s="864"/>
      <c r="AN148" s="864"/>
      <c r="AO148" s="872"/>
    </row>
    <row r="149" spans="29:41" x14ac:dyDescent="0.25">
      <c r="AC149" s="872"/>
      <c r="AD149" s="872"/>
      <c r="AE149" s="864"/>
      <c r="AF149" s="864"/>
      <c r="AG149" s="872"/>
      <c r="AH149" s="864"/>
      <c r="AI149" s="864"/>
      <c r="AJ149" s="872"/>
      <c r="AK149" s="864"/>
      <c r="AL149" s="864"/>
      <c r="AM149" s="864"/>
      <c r="AN149" s="864"/>
      <c r="AO149" s="872"/>
    </row>
    <row r="150" spans="29:41" x14ac:dyDescent="0.25">
      <c r="AC150" s="872"/>
      <c r="AD150" s="872"/>
      <c r="AE150" s="864"/>
      <c r="AF150" s="864"/>
      <c r="AG150" s="872"/>
      <c r="AH150" s="864"/>
      <c r="AI150" s="864"/>
      <c r="AJ150" s="872"/>
      <c r="AK150" s="864"/>
      <c r="AL150" s="864"/>
      <c r="AM150" s="864"/>
      <c r="AN150" s="864"/>
      <c r="AO150" s="872"/>
    </row>
    <row r="151" spans="29:41" x14ac:dyDescent="0.25">
      <c r="AC151" s="872"/>
      <c r="AD151" s="872"/>
      <c r="AE151" s="864"/>
      <c r="AF151" s="864"/>
      <c r="AG151" s="872"/>
      <c r="AH151" s="864"/>
      <c r="AI151" s="864"/>
      <c r="AJ151" s="872"/>
      <c r="AK151" s="864"/>
      <c r="AL151" s="864"/>
      <c r="AM151" s="864"/>
      <c r="AN151" s="864"/>
      <c r="AO151" s="872"/>
    </row>
    <row r="152" spans="29:41" x14ac:dyDescent="0.25">
      <c r="AC152" s="872"/>
      <c r="AD152" s="872"/>
      <c r="AE152" s="864"/>
      <c r="AF152" s="864"/>
      <c r="AG152" s="872"/>
      <c r="AH152" s="864"/>
      <c r="AI152" s="864"/>
      <c r="AJ152" s="872"/>
      <c r="AK152" s="864"/>
      <c r="AL152" s="864"/>
      <c r="AM152" s="864"/>
      <c r="AN152" s="864"/>
      <c r="AO152" s="872"/>
    </row>
    <row r="153" spans="29:41" x14ac:dyDescent="0.25">
      <c r="AC153" s="872"/>
      <c r="AD153" s="872"/>
      <c r="AE153" s="864"/>
      <c r="AF153" s="864"/>
      <c r="AG153" s="872"/>
      <c r="AH153" s="864"/>
      <c r="AI153" s="864"/>
      <c r="AJ153" s="872"/>
      <c r="AK153" s="864"/>
      <c r="AL153" s="864"/>
      <c r="AM153" s="864"/>
      <c r="AN153" s="864"/>
      <c r="AO153" s="872"/>
    </row>
    <row r="154" spans="29:41" x14ac:dyDescent="0.25">
      <c r="AC154" s="872"/>
      <c r="AD154" s="872"/>
      <c r="AE154" s="864"/>
      <c r="AF154" s="864"/>
      <c r="AG154" s="872"/>
      <c r="AH154" s="864"/>
      <c r="AI154" s="864"/>
      <c r="AJ154" s="872"/>
      <c r="AK154" s="864"/>
      <c r="AL154" s="864"/>
      <c r="AM154" s="864"/>
      <c r="AN154" s="864"/>
      <c r="AO154" s="872"/>
    </row>
    <row r="155" spans="29:41" x14ac:dyDescent="0.25">
      <c r="AC155" s="872"/>
      <c r="AD155" s="872"/>
      <c r="AE155" s="864"/>
      <c r="AF155" s="864"/>
      <c r="AG155" s="872"/>
      <c r="AH155" s="864"/>
      <c r="AI155" s="864"/>
      <c r="AJ155" s="872"/>
      <c r="AK155" s="864"/>
      <c r="AL155" s="864"/>
      <c r="AM155" s="864"/>
      <c r="AN155" s="864"/>
      <c r="AO155" s="872"/>
    </row>
    <row r="156" spans="29:41" x14ac:dyDescent="0.25">
      <c r="AC156" s="872"/>
      <c r="AD156" s="872"/>
      <c r="AE156" s="864"/>
      <c r="AF156" s="864"/>
      <c r="AG156" s="872"/>
      <c r="AH156" s="864"/>
      <c r="AI156" s="864"/>
      <c r="AJ156" s="872"/>
      <c r="AK156" s="864"/>
      <c r="AL156" s="864"/>
      <c r="AM156" s="864"/>
      <c r="AN156" s="864"/>
      <c r="AO156" s="872"/>
    </row>
    <row r="157" spans="29:41" x14ac:dyDescent="0.25">
      <c r="AC157" s="872"/>
      <c r="AD157" s="872"/>
      <c r="AE157" s="864"/>
      <c r="AF157" s="864"/>
      <c r="AG157" s="872"/>
      <c r="AH157" s="864"/>
      <c r="AI157" s="864"/>
      <c r="AJ157" s="872"/>
      <c r="AK157" s="864"/>
      <c r="AL157" s="864"/>
      <c r="AM157" s="864"/>
      <c r="AN157" s="864"/>
      <c r="AO157" s="872"/>
    </row>
    <row r="158" spans="29:41" x14ac:dyDescent="0.25">
      <c r="AC158" s="872"/>
      <c r="AD158" s="872"/>
      <c r="AE158" s="864"/>
      <c r="AF158" s="864"/>
      <c r="AG158" s="872"/>
      <c r="AH158" s="864"/>
      <c r="AI158" s="864"/>
      <c r="AJ158" s="872"/>
      <c r="AK158" s="864"/>
      <c r="AL158" s="864"/>
      <c r="AM158" s="864"/>
      <c r="AN158" s="864"/>
      <c r="AO158" s="872"/>
    </row>
    <row r="159" spans="29:41" x14ac:dyDescent="0.25">
      <c r="AC159" s="872"/>
      <c r="AD159" s="872"/>
      <c r="AE159" s="864"/>
      <c r="AF159" s="864"/>
      <c r="AG159" s="872"/>
      <c r="AH159" s="864"/>
      <c r="AI159" s="864"/>
      <c r="AJ159" s="872"/>
      <c r="AK159" s="864"/>
      <c r="AL159" s="864"/>
      <c r="AM159" s="864"/>
      <c r="AN159" s="864"/>
      <c r="AO159" s="872"/>
    </row>
    <row r="160" spans="29:41" x14ac:dyDescent="0.25">
      <c r="AC160" s="872"/>
      <c r="AD160" s="872"/>
      <c r="AE160" s="864"/>
      <c r="AF160" s="864"/>
      <c r="AG160" s="872"/>
      <c r="AH160" s="864"/>
      <c r="AI160" s="864"/>
      <c r="AJ160" s="872"/>
      <c r="AK160" s="864"/>
      <c r="AL160" s="864"/>
      <c r="AM160" s="864"/>
      <c r="AN160" s="864"/>
      <c r="AO160" s="872"/>
    </row>
    <row r="161" spans="1:58" x14ac:dyDescent="0.25">
      <c r="A161" s="864"/>
      <c r="B161" s="864"/>
      <c r="C161" s="864"/>
      <c r="D161" s="864"/>
      <c r="E161" s="864"/>
      <c r="F161" s="864"/>
      <c r="G161" s="864"/>
      <c r="H161" s="864"/>
      <c r="I161" s="864"/>
      <c r="J161" s="864"/>
      <c r="K161" s="864"/>
      <c r="L161" s="864"/>
      <c r="M161" s="864"/>
      <c r="N161" s="864"/>
      <c r="O161" s="864"/>
      <c r="P161" s="864"/>
      <c r="Q161" s="864"/>
      <c r="R161" s="864"/>
      <c r="S161" s="864"/>
      <c r="T161" s="864"/>
      <c r="U161" s="864"/>
      <c r="V161" s="864"/>
      <c r="W161" s="864"/>
      <c r="X161" s="864"/>
      <c r="Y161" s="864"/>
      <c r="Z161" s="864"/>
      <c r="AA161" s="864"/>
      <c r="AB161" s="864"/>
      <c r="AC161" s="872"/>
      <c r="AD161" s="872"/>
      <c r="AE161" s="864"/>
      <c r="AF161" s="864"/>
      <c r="AG161" s="872"/>
      <c r="AH161" s="864"/>
      <c r="AI161" s="864"/>
      <c r="AJ161" s="872"/>
      <c r="AK161" s="864"/>
      <c r="AL161" s="864"/>
      <c r="AM161" s="864"/>
      <c r="AN161" s="864"/>
      <c r="AO161" s="872"/>
      <c r="AP161" s="864"/>
      <c r="AQ161" s="864"/>
      <c r="AR161" s="864"/>
      <c r="AS161" s="864"/>
      <c r="AT161" s="864"/>
      <c r="AU161" s="864"/>
      <c r="AV161" s="864"/>
      <c r="AW161" s="864"/>
      <c r="AX161" s="864"/>
      <c r="AY161" s="864"/>
      <c r="AZ161" s="864"/>
      <c r="BA161" s="864"/>
      <c r="BB161" s="864"/>
      <c r="BC161" s="864"/>
      <c r="BD161" s="864"/>
      <c r="BE161" s="864"/>
      <c r="BF161" s="864"/>
    </row>
    <row r="162" spans="1:58" x14ac:dyDescent="0.25">
      <c r="A162" s="864"/>
      <c r="B162" s="864"/>
      <c r="C162" s="864"/>
      <c r="D162" s="864"/>
      <c r="E162" s="864"/>
      <c r="F162" s="864"/>
      <c r="G162" s="864"/>
      <c r="H162" s="864"/>
      <c r="I162" s="864"/>
      <c r="J162" s="864"/>
      <c r="K162" s="864"/>
      <c r="L162" s="864"/>
      <c r="M162" s="864"/>
      <c r="N162" s="864"/>
      <c r="O162" s="864"/>
      <c r="P162" s="864"/>
      <c r="Q162" s="864"/>
      <c r="R162" s="864"/>
      <c r="S162" s="864"/>
      <c r="T162" s="864"/>
      <c r="U162" s="864"/>
      <c r="V162" s="864"/>
      <c r="W162" s="864"/>
      <c r="X162" s="864"/>
      <c r="Y162" s="864"/>
      <c r="Z162" s="864"/>
      <c r="AA162" s="864"/>
      <c r="AB162" s="864"/>
      <c r="AC162" s="872"/>
      <c r="AD162" s="872"/>
      <c r="AE162" s="864"/>
      <c r="AF162" s="864"/>
      <c r="AG162" s="872"/>
      <c r="AH162" s="864"/>
      <c r="AI162" s="864"/>
      <c r="AJ162" s="872"/>
      <c r="AK162" s="864"/>
      <c r="AL162" s="864"/>
      <c r="AM162" s="864"/>
      <c r="AN162" s="864"/>
      <c r="AO162" s="872"/>
      <c r="AP162" s="864"/>
      <c r="AQ162" s="864"/>
      <c r="AR162" s="864"/>
      <c r="AS162" s="864"/>
      <c r="AT162" s="864"/>
      <c r="AU162" s="864"/>
      <c r="AV162" s="864"/>
      <c r="AW162" s="864"/>
      <c r="AX162" s="864"/>
      <c r="AY162" s="864"/>
      <c r="AZ162" s="864"/>
      <c r="BA162" s="864"/>
      <c r="BB162" s="864"/>
      <c r="BC162" s="864"/>
      <c r="BD162" s="864"/>
      <c r="BE162" s="864"/>
      <c r="BF162" s="864"/>
    </row>
    <row r="163" spans="1:58" x14ac:dyDescent="0.25">
      <c r="A163" s="864"/>
      <c r="B163" s="864"/>
      <c r="C163" s="864"/>
      <c r="D163" s="864"/>
      <c r="E163" s="864"/>
      <c r="F163" s="864"/>
      <c r="G163" s="864"/>
      <c r="H163" s="864"/>
      <c r="I163" s="864"/>
      <c r="J163" s="864"/>
      <c r="K163" s="864"/>
      <c r="L163" s="864"/>
      <c r="M163" s="864"/>
      <c r="N163" s="864"/>
      <c r="O163" s="864"/>
      <c r="P163" s="864"/>
      <c r="Q163" s="864"/>
      <c r="R163" s="864"/>
      <c r="S163" s="864"/>
      <c r="T163" s="864"/>
      <c r="U163" s="864"/>
      <c r="V163" s="864"/>
      <c r="W163" s="864"/>
      <c r="X163" s="864"/>
      <c r="Y163" s="864"/>
      <c r="Z163" s="864"/>
      <c r="AA163" s="864"/>
      <c r="AB163" s="864"/>
      <c r="AC163" s="872"/>
      <c r="AD163" s="872"/>
      <c r="AE163" s="864"/>
      <c r="AF163" s="864"/>
      <c r="AG163" s="872"/>
      <c r="AH163" s="864"/>
      <c r="AI163" s="864"/>
      <c r="AJ163" s="872"/>
      <c r="AK163" s="864"/>
      <c r="AL163" s="864"/>
      <c r="AM163" s="864"/>
      <c r="AN163" s="864"/>
      <c r="AO163" s="872"/>
      <c r="AP163" s="864"/>
      <c r="AQ163" s="864"/>
      <c r="AR163" s="864"/>
      <c r="AS163" s="864"/>
      <c r="AT163" s="864"/>
      <c r="AU163" s="864"/>
      <c r="AV163" s="864"/>
      <c r="AW163" s="864"/>
      <c r="AX163" s="864"/>
      <c r="AY163" s="864"/>
      <c r="AZ163" s="864"/>
      <c r="BA163" s="864"/>
      <c r="BB163" s="864"/>
      <c r="BC163" s="864"/>
      <c r="BD163" s="864"/>
      <c r="BE163" s="864"/>
      <c r="BF163" s="864"/>
    </row>
    <row r="164" spans="1:58" x14ac:dyDescent="0.25">
      <c r="A164" s="864"/>
      <c r="B164" s="864"/>
      <c r="C164" s="864"/>
      <c r="D164" s="864"/>
      <c r="E164" s="864"/>
      <c r="F164" s="864"/>
      <c r="G164" s="864"/>
      <c r="H164" s="864"/>
      <c r="I164" s="864"/>
      <c r="J164" s="864"/>
      <c r="K164" s="864"/>
      <c r="L164" s="864"/>
      <c r="M164" s="864"/>
      <c r="N164" s="864"/>
      <c r="O164" s="864"/>
      <c r="P164" s="864"/>
      <c r="Q164" s="864"/>
      <c r="R164" s="864"/>
      <c r="S164" s="864"/>
      <c r="T164" s="864"/>
      <c r="U164" s="864"/>
      <c r="V164" s="864"/>
      <c r="W164" s="864"/>
      <c r="X164" s="864"/>
      <c r="Y164" s="864"/>
      <c r="Z164" s="864"/>
      <c r="AA164" s="864"/>
      <c r="AB164" s="864"/>
      <c r="AC164" s="872"/>
      <c r="AD164" s="872"/>
      <c r="AE164" s="864"/>
      <c r="AF164" s="864"/>
      <c r="AG164" s="872"/>
      <c r="AH164" s="864"/>
      <c r="AI164" s="864"/>
      <c r="AJ164" s="872"/>
      <c r="AK164" s="864"/>
      <c r="AL164" s="864"/>
      <c r="AM164" s="864"/>
      <c r="AN164" s="864"/>
      <c r="AO164" s="872"/>
      <c r="AP164" s="864"/>
      <c r="AQ164" s="864"/>
      <c r="AR164" s="864"/>
      <c r="AS164" s="864"/>
      <c r="AT164" s="864"/>
      <c r="AU164" s="864"/>
      <c r="AV164" s="864"/>
      <c r="AW164" s="864"/>
      <c r="AX164" s="864"/>
      <c r="AY164" s="864"/>
      <c r="AZ164" s="864"/>
      <c r="BA164" s="864"/>
      <c r="BB164" s="864"/>
      <c r="BC164" s="864"/>
      <c r="BD164" s="864"/>
      <c r="BE164" s="864"/>
      <c r="BF164" s="864"/>
    </row>
    <row r="165" spans="1:58" x14ac:dyDescent="0.25">
      <c r="A165" s="864"/>
      <c r="B165" s="864"/>
      <c r="C165" s="864"/>
      <c r="D165" s="864"/>
      <c r="E165" s="864"/>
      <c r="F165" s="864"/>
      <c r="G165" s="864"/>
      <c r="H165" s="864"/>
      <c r="I165" s="864"/>
      <c r="J165" s="864"/>
      <c r="K165" s="864"/>
      <c r="L165" s="864"/>
      <c r="M165" s="864"/>
      <c r="N165" s="864"/>
      <c r="O165" s="864"/>
      <c r="P165" s="864"/>
      <c r="Q165" s="864"/>
      <c r="R165" s="864"/>
      <c r="S165" s="864"/>
      <c r="T165" s="864"/>
      <c r="U165" s="864"/>
      <c r="V165" s="864"/>
      <c r="W165" s="864"/>
      <c r="X165" s="864"/>
      <c r="Y165" s="864"/>
      <c r="Z165" s="864"/>
      <c r="AA165" s="864"/>
      <c r="AB165" s="864"/>
      <c r="AC165" s="872"/>
      <c r="AD165" s="872"/>
      <c r="AE165" s="864"/>
      <c r="AF165" s="864"/>
      <c r="AG165" s="872"/>
      <c r="AH165" s="864"/>
      <c r="AI165" s="864"/>
      <c r="AJ165" s="872"/>
      <c r="AK165" s="864"/>
      <c r="AL165" s="864"/>
      <c r="AM165" s="864"/>
      <c r="AN165" s="864"/>
      <c r="AO165" s="872"/>
      <c r="AP165" s="864"/>
      <c r="AQ165" s="864"/>
      <c r="AR165" s="864"/>
      <c r="AS165" s="864"/>
      <c r="AT165" s="864"/>
      <c r="AU165" s="864"/>
      <c r="AV165" s="864"/>
      <c r="AW165" s="864"/>
      <c r="AX165" s="864"/>
      <c r="AY165" s="864"/>
      <c r="AZ165" s="864"/>
      <c r="BA165" s="864"/>
      <c r="BB165" s="864"/>
      <c r="BC165" s="864"/>
      <c r="BD165" s="864"/>
      <c r="BE165" s="864"/>
      <c r="BF165" s="864"/>
    </row>
    <row r="166" spans="1:58" x14ac:dyDescent="0.25">
      <c r="A166" s="864"/>
      <c r="B166" s="864"/>
      <c r="C166" s="864"/>
      <c r="D166" s="864"/>
      <c r="E166" s="864"/>
      <c r="F166" s="864"/>
      <c r="G166" s="864"/>
      <c r="H166" s="864"/>
      <c r="I166" s="864"/>
      <c r="J166" s="864"/>
      <c r="K166" s="864"/>
      <c r="L166" s="864"/>
      <c r="M166" s="864"/>
      <c r="N166" s="864"/>
      <c r="O166" s="864"/>
      <c r="P166" s="864"/>
      <c r="Q166" s="864"/>
      <c r="R166" s="864"/>
      <c r="S166" s="864"/>
      <c r="T166" s="864"/>
      <c r="U166" s="864"/>
      <c r="V166" s="864"/>
      <c r="W166" s="864"/>
      <c r="X166" s="864"/>
      <c r="Y166" s="864"/>
      <c r="Z166" s="864"/>
      <c r="AA166" s="864"/>
      <c r="AB166" s="864"/>
      <c r="AC166" s="872"/>
      <c r="AD166" s="872"/>
      <c r="AE166" s="864"/>
      <c r="AF166" s="864"/>
      <c r="AG166" s="872"/>
      <c r="AH166" s="864"/>
      <c r="AI166" s="864"/>
      <c r="AJ166" s="872"/>
      <c r="AK166" s="864"/>
      <c r="AL166" s="864"/>
      <c r="AM166" s="864"/>
      <c r="AN166" s="864"/>
      <c r="AO166" s="872"/>
      <c r="AP166" s="864"/>
      <c r="AQ166" s="864"/>
      <c r="AR166" s="864"/>
      <c r="AS166" s="864"/>
      <c r="AT166" s="864"/>
      <c r="AU166" s="864"/>
      <c r="AV166" s="864"/>
      <c r="AW166" s="864"/>
      <c r="AX166" s="864"/>
      <c r="AY166" s="864"/>
      <c r="AZ166" s="864"/>
      <c r="BA166" s="864"/>
      <c r="BB166" s="864"/>
      <c r="BC166" s="864"/>
      <c r="BD166" s="864"/>
      <c r="BE166" s="864"/>
      <c r="BF166" s="864"/>
    </row>
    <row r="167" spans="1:58" x14ac:dyDescent="0.25">
      <c r="A167" s="864"/>
      <c r="B167" s="864"/>
      <c r="C167" s="864"/>
      <c r="D167" s="864"/>
      <c r="E167" s="864"/>
      <c r="F167" s="864"/>
      <c r="G167" s="864"/>
      <c r="H167" s="864"/>
      <c r="I167" s="864"/>
      <c r="J167" s="864"/>
      <c r="K167" s="864"/>
      <c r="L167" s="864"/>
      <c r="M167" s="864"/>
      <c r="N167" s="864"/>
      <c r="O167" s="864"/>
      <c r="P167" s="864"/>
      <c r="Q167" s="864"/>
      <c r="R167" s="864"/>
      <c r="S167" s="864"/>
      <c r="T167" s="864"/>
      <c r="U167" s="864"/>
      <c r="V167" s="864"/>
      <c r="W167" s="864"/>
      <c r="X167" s="864"/>
      <c r="Y167" s="864"/>
      <c r="Z167" s="864"/>
      <c r="AA167" s="864"/>
      <c r="AB167" s="864"/>
      <c r="AC167" s="872"/>
      <c r="AD167" s="872"/>
      <c r="AE167" s="864"/>
      <c r="AF167" s="864"/>
      <c r="AG167" s="872"/>
      <c r="AH167" s="864"/>
      <c r="AI167" s="864"/>
      <c r="AJ167" s="872"/>
      <c r="AK167" s="864"/>
      <c r="AL167" s="864"/>
      <c r="AM167" s="864"/>
      <c r="AN167" s="864"/>
      <c r="AO167" s="872"/>
      <c r="AP167" s="864"/>
      <c r="AQ167" s="864"/>
      <c r="AR167" s="864"/>
      <c r="AS167" s="864"/>
      <c r="AT167" s="864"/>
      <c r="AU167" s="864"/>
      <c r="AV167" s="864"/>
      <c r="AW167" s="864"/>
      <c r="AX167" s="864"/>
      <c r="AY167" s="864"/>
      <c r="AZ167" s="864"/>
      <c r="BA167" s="864"/>
      <c r="BB167" s="864"/>
      <c r="BC167" s="864"/>
      <c r="BD167" s="864"/>
      <c r="BE167" s="864"/>
      <c r="BF167" s="864"/>
    </row>
    <row r="168" spans="1:58" x14ac:dyDescent="0.25">
      <c r="A168" s="864"/>
      <c r="B168" s="864"/>
      <c r="C168" s="864"/>
      <c r="D168" s="864"/>
      <c r="E168" s="864"/>
      <c r="F168" s="864"/>
      <c r="G168" s="864"/>
      <c r="H168" s="864"/>
      <c r="I168" s="864"/>
      <c r="J168" s="864"/>
      <c r="K168" s="864"/>
      <c r="L168" s="864"/>
      <c r="M168" s="864"/>
      <c r="N168" s="864"/>
      <c r="O168" s="864"/>
      <c r="P168" s="864"/>
      <c r="Q168" s="864"/>
      <c r="R168" s="864"/>
      <c r="S168" s="864"/>
      <c r="T168" s="864"/>
      <c r="U168" s="864"/>
      <c r="V168" s="864"/>
      <c r="W168" s="864"/>
      <c r="X168" s="864"/>
      <c r="Y168" s="864"/>
      <c r="Z168" s="864"/>
      <c r="AA168" s="864"/>
      <c r="AB168" s="864"/>
      <c r="AC168" s="872"/>
      <c r="AD168" s="872"/>
      <c r="AE168" s="864"/>
      <c r="AF168" s="864"/>
      <c r="AG168" s="872"/>
      <c r="AH168" s="864"/>
      <c r="AI168" s="864"/>
      <c r="AJ168" s="872"/>
      <c r="AK168" s="864"/>
      <c r="AL168" s="864"/>
      <c r="AM168" s="864"/>
      <c r="AN168" s="864"/>
      <c r="AO168" s="872"/>
      <c r="AP168" s="864"/>
      <c r="AQ168" s="864"/>
      <c r="AR168" s="864"/>
      <c r="AS168" s="864"/>
      <c r="AT168" s="864"/>
      <c r="AU168" s="864"/>
      <c r="AV168" s="864"/>
      <c r="AW168" s="864"/>
      <c r="AX168" s="864"/>
      <c r="AY168" s="864"/>
      <c r="AZ168" s="864"/>
      <c r="BA168" s="864"/>
      <c r="BB168" s="864"/>
      <c r="BC168" s="864"/>
      <c r="BD168" s="864"/>
      <c r="BE168" s="864"/>
      <c r="BF168" s="864"/>
    </row>
    <row r="169" spans="1:58" x14ac:dyDescent="0.25">
      <c r="A169" s="922">
        <v>0</v>
      </c>
      <c r="B169" s="864"/>
      <c r="C169" s="864"/>
      <c r="D169" s="864"/>
      <c r="E169" s="864"/>
      <c r="F169" s="864"/>
      <c r="G169" s="864"/>
      <c r="H169" s="864"/>
      <c r="I169" s="864"/>
      <c r="J169" s="864"/>
      <c r="K169" s="864"/>
      <c r="L169" s="864"/>
      <c r="M169" s="864"/>
      <c r="N169" s="864"/>
      <c r="O169" s="864"/>
      <c r="P169" s="864"/>
      <c r="Q169" s="864"/>
      <c r="R169" s="864"/>
      <c r="S169" s="864"/>
      <c r="T169" s="864"/>
      <c r="U169" s="864"/>
      <c r="V169" s="864"/>
      <c r="W169" s="864"/>
      <c r="X169" s="864"/>
      <c r="Y169" s="864"/>
      <c r="Z169" s="864"/>
      <c r="AA169" s="864"/>
      <c r="AB169" s="864"/>
      <c r="AC169" s="872"/>
      <c r="AD169" s="872"/>
      <c r="AE169" s="864"/>
      <c r="AF169" s="864"/>
      <c r="AG169" s="872"/>
      <c r="AH169" s="864"/>
      <c r="AI169" s="864"/>
      <c r="AJ169" s="872"/>
      <c r="AK169" s="864"/>
      <c r="AL169" s="864"/>
      <c r="AM169" s="864"/>
      <c r="AN169" s="864"/>
      <c r="AO169" s="872"/>
      <c r="AP169" s="864"/>
      <c r="AQ169" s="864"/>
      <c r="AR169" s="864"/>
      <c r="AS169" s="864"/>
      <c r="AT169" s="864"/>
      <c r="AU169" s="864"/>
      <c r="AV169" s="864"/>
      <c r="AW169" s="864"/>
      <c r="AX169" s="864"/>
      <c r="AY169" s="864"/>
      <c r="AZ169" s="864"/>
      <c r="BA169" s="864"/>
      <c r="BB169" s="864"/>
      <c r="BC169" s="864"/>
      <c r="BD169" s="864"/>
      <c r="BE169" s="864"/>
      <c r="BF169" s="864"/>
    </row>
    <row r="170" spans="1:58" x14ac:dyDescent="0.25">
      <c r="A170" s="864"/>
      <c r="B170" s="864"/>
      <c r="C170" s="864"/>
      <c r="D170" s="864"/>
      <c r="E170" s="864"/>
      <c r="F170" s="864"/>
      <c r="G170" s="864"/>
      <c r="H170" s="864"/>
      <c r="I170" s="864"/>
      <c r="J170" s="864"/>
      <c r="K170" s="864"/>
      <c r="L170" s="864"/>
      <c r="M170" s="864"/>
      <c r="N170" s="864"/>
      <c r="O170" s="864"/>
      <c r="P170" s="864"/>
      <c r="Q170" s="864"/>
      <c r="R170" s="864"/>
      <c r="S170" s="864"/>
      <c r="T170" s="864"/>
      <c r="U170" s="864"/>
      <c r="V170" s="864"/>
      <c r="W170" s="864"/>
      <c r="X170" s="864"/>
      <c r="Y170" s="864"/>
      <c r="Z170" s="864"/>
      <c r="AA170" s="864"/>
      <c r="AB170" s="864"/>
      <c r="AC170" s="872"/>
      <c r="AD170" s="872"/>
      <c r="AE170" s="864"/>
      <c r="AF170" s="864"/>
      <c r="AG170" s="872"/>
      <c r="AH170" s="864"/>
      <c r="AI170" s="864"/>
      <c r="AJ170" s="872"/>
      <c r="AK170" s="864"/>
      <c r="AL170" s="864"/>
      <c r="AM170" s="864"/>
      <c r="AN170" s="864"/>
      <c r="AO170" s="872"/>
      <c r="AP170" s="864"/>
      <c r="AQ170" s="864"/>
      <c r="AR170" s="864"/>
      <c r="AS170" s="864"/>
      <c r="AT170" s="864"/>
      <c r="AU170" s="864"/>
      <c r="AV170" s="864"/>
      <c r="AW170" s="864"/>
      <c r="AX170" s="864"/>
      <c r="AY170" s="864"/>
      <c r="AZ170" s="864"/>
      <c r="BA170" s="864"/>
      <c r="BB170" s="864"/>
      <c r="BC170" s="864"/>
      <c r="BD170" s="864"/>
      <c r="BE170" s="864"/>
      <c r="BF170" s="864">
        <v>0</v>
      </c>
    </row>
    <row r="171" spans="1:58" x14ac:dyDescent="0.25">
      <c r="A171" s="864"/>
      <c r="B171" s="864"/>
      <c r="C171" s="864"/>
      <c r="D171" s="864"/>
      <c r="E171" s="864"/>
      <c r="F171" s="864"/>
      <c r="G171" s="864"/>
      <c r="H171" s="864"/>
      <c r="I171" s="864"/>
      <c r="J171" s="864"/>
      <c r="K171" s="864"/>
      <c r="L171" s="864"/>
      <c r="M171" s="864"/>
      <c r="N171" s="864"/>
      <c r="O171" s="864"/>
      <c r="P171" s="864"/>
      <c r="Q171" s="864"/>
      <c r="R171" s="864"/>
      <c r="S171" s="864"/>
      <c r="T171" s="864"/>
      <c r="U171" s="864"/>
      <c r="V171" s="864"/>
      <c r="W171" s="864"/>
      <c r="X171" s="864"/>
      <c r="Y171" s="864"/>
      <c r="Z171" s="864"/>
      <c r="AA171" s="864"/>
      <c r="AB171" s="864"/>
      <c r="AC171" s="872"/>
      <c r="AD171" s="872"/>
      <c r="AE171" s="864"/>
      <c r="AF171" s="864"/>
      <c r="AG171" s="872"/>
      <c r="AH171" s="864"/>
      <c r="AI171" s="864"/>
      <c r="AJ171" s="872"/>
      <c r="AK171" s="864"/>
      <c r="AL171" s="864"/>
      <c r="AM171" s="864"/>
      <c r="AN171" s="864"/>
      <c r="AO171" s="872"/>
      <c r="AP171" s="864"/>
      <c r="AQ171" s="864"/>
      <c r="AR171" s="864"/>
      <c r="AS171" s="864"/>
      <c r="AT171" s="864"/>
      <c r="AU171" s="864"/>
      <c r="AV171" s="864"/>
      <c r="AW171" s="864"/>
      <c r="AX171" s="864"/>
      <c r="AY171" s="864"/>
      <c r="AZ171" s="864"/>
      <c r="BA171" s="864"/>
      <c r="BB171" s="864"/>
      <c r="BC171" s="864"/>
      <c r="BD171" s="864"/>
      <c r="BE171" s="864"/>
      <c r="BF171" s="864"/>
    </row>
    <row r="172" spans="1:58" x14ac:dyDescent="0.25">
      <c r="A172" s="864"/>
      <c r="B172" s="864"/>
      <c r="C172" s="864"/>
      <c r="D172" s="864"/>
      <c r="E172" s="864"/>
      <c r="F172" s="864"/>
      <c r="G172" s="864"/>
      <c r="H172" s="864"/>
      <c r="I172" s="864"/>
      <c r="J172" s="864"/>
      <c r="K172" s="864"/>
      <c r="L172" s="864"/>
      <c r="M172" s="864"/>
      <c r="N172" s="864"/>
      <c r="O172" s="864"/>
      <c r="P172" s="864"/>
      <c r="Q172" s="864"/>
      <c r="R172" s="864"/>
      <c r="S172" s="864"/>
      <c r="T172" s="864"/>
      <c r="U172" s="864"/>
      <c r="V172" s="864"/>
      <c r="W172" s="864"/>
      <c r="X172" s="864"/>
      <c r="Y172" s="864"/>
      <c r="Z172" s="864"/>
      <c r="AA172" s="864"/>
      <c r="AB172" s="864"/>
      <c r="AC172" s="872"/>
      <c r="AD172" s="872"/>
      <c r="AE172" s="864"/>
      <c r="AF172" s="864"/>
      <c r="AG172" s="872"/>
      <c r="AH172" s="864"/>
      <c r="AI172" s="864"/>
      <c r="AJ172" s="872"/>
      <c r="AK172" s="864"/>
      <c r="AL172" s="864"/>
      <c r="AM172" s="864"/>
      <c r="AN172" s="864"/>
      <c r="AO172" s="872"/>
      <c r="AP172" s="864"/>
      <c r="AQ172" s="864"/>
      <c r="AR172" s="864"/>
      <c r="AS172" s="864"/>
      <c r="AT172" s="864"/>
      <c r="AU172" s="864"/>
      <c r="AV172" s="864"/>
      <c r="AW172" s="864"/>
      <c r="AX172" s="864"/>
      <c r="AY172" s="864"/>
      <c r="AZ172" s="864"/>
      <c r="BA172" s="864"/>
      <c r="BB172" s="864"/>
      <c r="BC172" s="864"/>
      <c r="BD172" s="864"/>
      <c r="BE172" s="864"/>
      <c r="BF172" s="864"/>
    </row>
    <row r="173" spans="1:58" x14ac:dyDescent="0.25">
      <c r="A173" s="864"/>
      <c r="B173" s="864"/>
      <c r="C173" s="864"/>
      <c r="D173" s="864"/>
      <c r="E173" s="864"/>
      <c r="F173" s="864"/>
      <c r="G173" s="864"/>
      <c r="H173" s="864"/>
      <c r="I173" s="864"/>
      <c r="J173" s="864"/>
      <c r="K173" s="864"/>
      <c r="L173" s="864"/>
      <c r="M173" s="864"/>
      <c r="N173" s="864"/>
      <c r="O173" s="864"/>
      <c r="P173" s="864"/>
      <c r="Q173" s="864"/>
      <c r="R173" s="864"/>
      <c r="S173" s="864"/>
      <c r="T173" s="864"/>
      <c r="U173" s="864"/>
      <c r="V173" s="864"/>
      <c r="W173" s="864"/>
      <c r="X173" s="864"/>
      <c r="Y173" s="864"/>
      <c r="Z173" s="864"/>
      <c r="AA173" s="864"/>
      <c r="AB173" s="864"/>
      <c r="AC173" s="872"/>
      <c r="AD173" s="872"/>
      <c r="AE173" s="864"/>
      <c r="AF173" s="864"/>
      <c r="AG173" s="872"/>
      <c r="AH173" s="864"/>
      <c r="AI173" s="864"/>
      <c r="AJ173" s="872"/>
      <c r="AK173" s="864"/>
      <c r="AL173" s="864"/>
      <c r="AM173" s="864"/>
      <c r="AN173" s="864"/>
      <c r="AO173" s="872"/>
      <c r="AP173" s="864"/>
      <c r="AQ173" s="864"/>
      <c r="AR173" s="864"/>
      <c r="AS173" s="864"/>
      <c r="AT173" s="864"/>
      <c r="AU173" s="864"/>
      <c r="AV173" s="864"/>
      <c r="AW173" s="864"/>
      <c r="AX173" s="864"/>
      <c r="AY173" s="864"/>
      <c r="AZ173" s="864"/>
      <c r="BA173" s="864"/>
      <c r="BB173" s="864"/>
      <c r="BC173" s="864"/>
      <c r="BD173" s="864"/>
      <c r="BE173" s="864"/>
      <c r="BF173" s="864"/>
    </row>
    <row r="174" spans="1:58" x14ac:dyDescent="0.25">
      <c r="A174" s="864"/>
      <c r="B174" s="864"/>
      <c r="C174" s="864"/>
      <c r="D174" s="864"/>
      <c r="E174" s="864"/>
      <c r="F174" s="864"/>
      <c r="G174" s="864"/>
      <c r="H174" s="864"/>
      <c r="I174" s="864"/>
      <c r="J174" s="864"/>
      <c r="K174" s="864"/>
      <c r="L174" s="864"/>
      <c r="M174" s="864"/>
      <c r="N174" s="864"/>
      <c r="O174" s="864"/>
      <c r="P174" s="864"/>
      <c r="Q174" s="864"/>
      <c r="R174" s="864"/>
      <c r="S174" s="864"/>
      <c r="T174" s="864"/>
      <c r="U174" s="864"/>
      <c r="V174" s="864"/>
      <c r="W174" s="864"/>
      <c r="X174" s="864"/>
      <c r="Y174" s="864"/>
      <c r="Z174" s="864"/>
      <c r="AA174" s="864"/>
      <c r="AB174" s="864"/>
      <c r="AC174" s="872"/>
      <c r="AD174" s="872"/>
      <c r="AE174" s="864"/>
      <c r="AF174" s="864"/>
      <c r="AG174" s="872"/>
      <c r="AH174" s="864"/>
      <c r="AI174" s="864"/>
      <c r="AJ174" s="872"/>
      <c r="AK174" s="864"/>
      <c r="AL174" s="864"/>
      <c r="AM174" s="864"/>
      <c r="AN174" s="864"/>
      <c r="AO174" s="872"/>
      <c r="AP174" s="864"/>
      <c r="AQ174" s="864"/>
      <c r="AR174" s="864"/>
      <c r="AS174" s="864"/>
      <c r="AT174" s="864"/>
      <c r="AU174" s="864"/>
      <c r="AV174" s="864"/>
      <c r="AW174" s="864"/>
      <c r="AX174" s="864"/>
      <c r="AY174" s="864"/>
      <c r="AZ174" s="864"/>
      <c r="BA174" s="864"/>
      <c r="BB174" s="864"/>
      <c r="BC174" s="864"/>
      <c r="BD174" s="864"/>
      <c r="BE174" s="864"/>
      <c r="BF174" s="864"/>
    </row>
    <row r="175" spans="1:58" x14ac:dyDescent="0.25">
      <c r="A175" s="864"/>
      <c r="B175" s="864"/>
      <c r="C175" s="864"/>
      <c r="D175" s="864"/>
      <c r="E175" s="864"/>
      <c r="F175" s="864"/>
      <c r="G175" s="864"/>
      <c r="H175" s="864"/>
      <c r="I175" s="864"/>
      <c r="J175" s="864"/>
      <c r="K175" s="864"/>
      <c r="L175" s="864"/>
      <c r="M175" s="864"/>
      <c r="N175" s="864"/>
      <c r="O175" s="864"/>
      <c r="P175" s="864"/>
      <c r="Q175" s="864"/>
      <c r="R175" s="864"/>
      <c r="S175" s="864"/>
      <c r="T175" s="864"/>
      <c r="U175" s="864"/>
      <c r="V175" s="864"/>
      <c r="W175" s="864"/>
      <c r="X175" s="864"/>
      <c r="Y175" s="864"/>
      <c r="Z175" s="864"/>
      <c r="AA175" s="864"/>
      <c r="AB175" s="864"/>
      <c r="AC175" s="872"/>
      <c r="AD175" s="863"/>
      <c r="AE175" s="864"/>
      <c r="AF175" s="864"/>
      <c r="AG175" s="863"/>
      <c r="AH175" s="880"/>
      <c r="AI175" s="864"/>
      <c r="AJ175" s="863"/>
      <c r="AK175" s="864"/>
      <c r="AL175" s="864"/>
      <c r="AM175" s="863"/>
      <c r="AN175" s="864"/>
      <c r="AO175" s="863"/>
      <c r="AP175" s="880"/>
      <c r="AQ175" s="880"/>
      <c r="AR175" s="863"/>
      <c r="AS175" s="863"/>
      <c r="AT175" s="863"/>
      <c r="AU175" s="863"/>
      <c r="AV175" s="863"/>
      <c r="AW175" s="863"/>
      <c r="AX175" s="863"/>
      <c r="AY175" s="863"/>
      <c r="AZ175" s="863"/>
      <c r="BA175" s="863"/>
      <c r="BB175" s="863"/>
      <c r="BC175" s="863"/>
      <c r="BD175" s="863"/>
      <c r="BE175" s="863"/>
      <c r="BF175" s="863"/>
    </row>
    <row r="176" spans="1:58" x14ac:dyDescent="0.25">
      <c r="A176" s="864"/>
      <c r="B176" s="864"/>
      <c r="C176" s="864"/>
      <c r="D176" s="864"/>
      <c r="E176" s="864"/>
      <c r="F176" s="864"/>
      <c r="G176" s="864"/>
      <c r="H176" s="864"/>
      <c r="I176" s="864"/>
      <c r="J176" s="864"/>
      <c r="K176" s="864"/>
      <c r="L176" s="864"/>
      <c r="M176" s="864"/>
      <c r="N176" s="864"/>
      <c r="O176" s="864"/>
      <c r="P176" s="864"/>
      <c r="Q176" s="864"/>
      <c r="R176" s="864"/>
      <c r="S176" s="864"/>
      <c r="T176" s="864"/>
      <c r="U176" s="864"/>
      <c r="V176" s="864"/>
      <c r="W176" s="864"/>
      <c r="X176" s="864"/>
      <c r="Y176" s="864"/>
      <c r="Z176" s="864"/>
      <c r="AA176" s="864"/>
      <c r="AB176" s="864"/>
      <c r="AC176" s="872"/>
      <c r="AD176" s="863"/>
      <c r="AE176" s="864"/>
      <c r="AF176" s="864"/>
      <c r="AG176" s="863"/>
      <c r="AH176" s="880"/>
      <c r="AI176" s="864"/>
      <c r="AJ176" s="863"/>
      <c r="AK176" s="864"/>
      <c r="AL176" s="864"/>
      <c r="AM176" s="863"/>
      <c r="AN176" s="864"/>
      <c r="AO176" s="863"/>
      <c r="AP176" s="880"/>
      <c r="AQ176" s="880"/>
      <c r="AR176" s="863"/>
      <c r="AS176" s="863"/>
      <c r="AT176" s="863"/>
      <c r="AU176" s="863"/>
      <c r="AV176" s="863"/>
      <c r="AW176" s="863"/>
      <c r="AX176" s="863"/>
      <c r="AY176" s="863"/>
      <c r="AZ176" s="863"/>
      <c r="BA176" s="863"/>
      <c r="BB176" s="863"/>
      <c r="BC176" s="863"/>
      <c r="BD176" s="863"/>
      <c r="BE176" s="863"/>
      <c r="BF176" s="863"/>
    </row>
    <row r="177" spans="1:41" x14ac:dyDescent="0.25">
      <c r="A177" s="864"/>
      <c r="B177" s="864"/>
      <c r="C177" s="864"/>
      <c r="D177" s="864"/>
      <c r="E177" s="864"/>
      <c r="F177" s="864"/>
      <c r="G177" s="864"/>
      <c r="H177" s="864"/>
      <c r="I177" s="864"/>
      <c r="J177" s="864"/>
      <c r="K177" s="864"/>
      <c r="L177" s="864"/>
      <c r="M177" s="864"/>
      <c r="N177" s="864"/>
      <c r="O177" s="864"/>
      <c r="P177" s="864"/>
      <c r="Q177" s="864"/>
      <c r="R177" s="864"/>
      <c r="S177" s="864"/>
      <c r="T177" s="864"/>
      <c r="U177" s="864"/>
      <c r="V177" s="864"/>
      <c r="W177" s="864"/>
      <c r="X177" s="864"/>
      <c r="Y177" s="864"/>
      <c r="Z177" s="864"/>
      <c r="AA177" s="864"/>
      <c r="AB177" s="864"/>
      <c r="AC177" s="872"/>
      <c r="AD177" s="872"/>
      <c r="AE177" s="864"/>
      <c r="AF177" s="864"/>
      <c r="AG177" s="872"/>
      <c r="AH177" s="880"/>
      <c r="AI177" s="864"/>
      <c r="AJ177" s="872"/>
      <c r="AK177" s="864"/>
      <c r="AL177" s="864"/>
      <c r="AM177" s="864"/>
      <c r="AN177" s="864"/>
      <c r="AO177" s="872"/>
    </row>
    <row r="178" spans="1:41" x14ac:dyDescent="0.25">
      <c r="A178" s="864"/>
      <c r="B178" s="864"/>
      <c r="C178" s="864"/>
      <c r="D178" s="864"/>
      <c r="E178" s="864"/>
      <c r="F178" s="864"/>
      <c r="G178" s="864"/>
      <c r="H178" s="864"/>
      <c r="I178" s="864"/>
      <c r="J178" s="864"/>
      <c r="K178" s="864"/>
      <c r="L178" s="864"/>
      <c r="M178" s="864"/>
      <c r="N178" s="864"/>
      <c r="O178" s="864"/>
      <c r="P178" s="864"/>
      <c r="Q178" s="864"/>
      <c r="R178" s="864"/>
      <c r="S178" s="864"/>
      <c r="T178" s="864"/>
      <c r="U178" s="864"/>
      <c r="V178" s="864"/>
      <c r="W178" s="864"/>
      <c r="X178" s="864"/>
      <c r="Y178" s="864"/>
      <c r="Z178" s="864"/>
      <c r="AA178" s="864"/>
      <c r="AB178" s="864"/>
      <c r="AC178" s="872"/>
      <c r="AD178" s="872"/>
      <c r="AE178" s="864"/>
      <c r="AF178" s="864"/>
      <c r="AG178" s="872"/>
      <c r="AH178" s="880"/>
      <c r="AI178" s="864"/>
      <c r="AJ178" s="872"/>
      <c r="AK178" s="864"/>
      <c r="AL178" s="864"/>
      <c r="AM178" s="864"/>
      <c r="AN178" s="864"/>
      <c r="AO178" s="872"/>
    </row>
    <row r="179" spans="1:41" x14ac:dyDescent="0.25">
      <c r="A179" s="864"/>
      <c r="B179" s="864"/>
      <c r="C179" s="864"/>
      <c r="D179" s="864"/>
      <c r="E179" s="864"/>
      <c r="F179" s="864"/>
      <c r="G179" s="864"/>
      <c r="H179" s="864"/>
      <c r="I179" s="864"/>
      <c r="J179" s="864"/>
      <c r="K179" s="864"/>
      <c r="L179" s="864"/>
      <c r="M179" s="864"/>
      <c r="N179" s="864"/>
      <c r="O179" s="864"/>
      <c r="P179" s="864"/>
      <c r="Q179" s="864"/>
      <c r="R179" s="864"/>
      <c r="S179" s="864"/>
      <c r="T179" s="864"/>
      <c r="U179" s="864"/>
      <c r="V179" s="864"/>
      <c r="W179" s="864"/>
      <c r="X179" s="864"/>
      <c r="Y179" s="864"/>
      <c r="Z179" s="864"/>
      <c r="AA179" s="864"/>
      <c r="AB179" s="864"/>
      <c r="AC179" s="872"/>
      <c r="AD179" s="872"/>
      <c r="AE179" s="864"/>
      <c r="AF179" s="864"/>
      <c r="AG179" s="872"/>
      <c r="AH179" s="880"/>
      <c r="AI179" s="864"/>
      <c r="AJ179" s="872"/>
      <c r="AK179" s="864"/>
      <c r="AL179" s="864"/>
      <c r="AM179" s="864"/>
      <c r="AN179" s="864"/>
      <c r="AO179" s="872"/>
    </row>
    <row r="180" spans="1:41" x14ac:dyDescent="0.25">
      <c r="A180" s="864"/>
      <c r="B180" s="864"/>
      <c r="C180" s="864"/>
      <c r="D180" s="864"/>
      <c r="E180" s="864"/>
      <c r="F180" s="864"/>
      <c r="G180" s="864"/>
      <c r="H180" s="864"/>
      <c r="I180" s="864"/>
      <c r="J180" s="864"/>
      <c r="K180" s="864"/>
      <c r="L180" s="864"/>
      <c r="M180" s="864"/>
      <c r="N180" s="864"/>
      <c r="O180" s="864"/>
      <c r="P180" s="864"/>
      <c r="Q180" s="864"/>
      <c r="R180" s="864"/>
      <c r="S180" s="864"/>
      <c r="T180" s="864"/>
      <c r="U180" s="864"/>
      <c r="V180" s="864"/>
      <c r="W180" s="864"/>
      <c r="X180" s="864"/>
      <c r="Y180" s="864"/>
      <c r="Z180" s="864"/>
      <c r="AA180" s="864"/>
      <c r="AB180" s="864"/>
      <c r="AC180" s="872"/>
      <c r="AD180" s="872"/>
      <c r="AE180" s="864"/>
      <c r="AF180" s="864"/>
      <c r="AG180" s="872"/>
      <c r="AH180" s="880"/>
      <c r="AI180" s="864"/>
      <c r="AJ180" s="872"/>
      <c r="AK180" s="864"/>
      <c r="AL180" s="864"/>
      <c r="AM180" s="864"/>
      <c r="AN180" s="864"/>
      <c r="AO180" s="872"/>
    </row>
    <row r="181" spans="1:41" x14ac:dyDescent="0.25">
      <c r="A181" s="864"/>
      <c r="B181" s="864"/>
      <c r="C181" s="864"/>
      <c r="D181" s="864"/>
      <c r="E181" s="864"/>
      <c r="F181" s="864"/>
      <c r="G181" s="864"/>
      <c r="H181" s="864"/>
      <c r="I181" s="864"/>
      <c r="J181" s="864"/>
      <c r="K181" s="864"/>
      <c r="L181" s="864"/>
      <c r="M181" s="864"/>
      <c r="N181" s="864"/>
      <c r="O181" s="864"/>
      <c r="P181" s="864"/>
      <c r="Q181" s="864"/>
      <c r="R181" s="864"/>
      <c r="S181" s="864"/>
      <c r="T181" s="864"/>
      <c r="U181" s="864"/>
      <c r="V181" s="864"/>
      <c r="W181" s="864"/>
      <c r="X181" s="864"/>
      <c r="Y181" s="864"/>
      <c r="Z181" s="864"/>
      <c r="AA181" s="864"/>
      <c r="AB181" s="864"/>
      <c r="AC181" s="872"/>
      <c r="AD181" s="872"/>
      <c r="AE181" s="864"/>
      <c r="AF181" s="864"/>
      <c r="AG181" s="872"/>
      <c r="AH181" s="880"/>
      <c r="AI181" s="864"/>
      <c r="AJ181" s="872"/>
      <c r="AK181" s="864"/>
      <c r="AL181" s="864"/>
      <c r="AM181" s="864"/>
      <c r="AN181" s="864"/>
      <c r="AO181" s="872"/>
    </row>
    <row r="182" spans="1:41" x14ac:dyDescent="0.25">
      <c r="A182" s="864"/>
      <c r="B182" s="864"/>
      <c r="C182" s="864"/>
      <c r="D182" s="864"/>
      <c r="E182" s="864"/>
      <c r="F182" s="864"/>
      <c r="G182" s="864"/>
      <c r="H182" s="864"/>
      <c r="I182" s="864"/>
      <c r="J182" s="864"/>
      <c r="K182" s="864"/>
      <c r="L182" s="864"/>
      <c r="M182" s="864"/>
      <c r="N182" s="864"/>
      <c r="O182" s="864"/>
      <c r="P182" s="864"/>
      <c r="Q182" s="864"/>
      <c r="R182" s="864"/>
      <c r="S182" s="864"/>
      <c r="T182" s="864"/>
      <c r="U182" s="864"/>
      <c r="V182" s="864"/>
      <c r="W182" s="864"/>
      <c r="X182" s="864"/>
      <c r="Y182" s="864"/>
      <c r="Z182" s="864"/>
      <c r="AA182" s="864"/>
      <c r="AB182" s="864"/>
      <c r="AC182" s="872"/>
      <c r="AD182" s="872"/>
      <c r="AE182" s="864"/>
      <c r="AF182" s="864"/>
      <c r="AG182" s="872"/>
      <c r="AH182" s="880"/>
      <c r="AI182" s="864"/>
      <c r="AJ182" s="872"/>
      <c r="AK182" s="864"/>
      <c r="AL182" s="864"/>
      <c r="AM182" s="864"/>
      <c r="AN182" s="864"/>
      <c r="AO182" s="872"/>
    </row>
    <row r="183" spans="1:41" x14ac:dyDescent="0.25">
      <c r="A183" s="864"/>
      <c r="B183" s="864"/>
      <c r="C183" s="864"/>
      <c r="D183" s="864"/>
      <c r="E183" s="864"/>
      <c r="F183" s="864"/>
      <c r="G183" s="864"/>
      <c r="H183" s="864"/>
      <c r="I183" s="864"/>
      <c r="J183" s="864"/>
      <c r="K183" s="864"/>
      <c r="L183" s="864"/>
      <c r="M183" s="864"/>
      <c r="N183" s="864"/>
      <c r="O183" s="864"/>
      <c r="P183" s="864"/>
      <c r="Q183" s="864"/>
      <c r="R183" s="864"/>
      <c r="S183" s="864"/>
      <c r="T183" s="864"/>
      <c r="U183" s="864"/>
      <c r="V183" s="864"/>
      <c r="W183" s="864"/>
      <c r="X183" s="864"/>
      <c r="Y183" s="864"/>
      <c r="Z183" s="864"/>
      <c r="AA183" s="864"/>
      <c r="AB183" s="864"/>
      <c r="AC183" s="872"/>
      <c r="AD183" s="872"/>
      <c r="AE183" s="864"/>
      <c r="AF183" s="864"/>
      <c r="AG183" s="872"/>
      <c r="AH183" s="880"/>
      <c r="AI183" s="864"/>
      <c r="AJ183" s="872"/>
      <c r="AK183" s="864"/>
      <c r="AL183" s="864"/>
      <c r="AM183" s="864"/>
      <c r="AN183" s="864"/>
      <c r="AO183" s="872"/>
    </row>
    <row r="184" spans="1:41" x14ac:dyDescent="0.25">
      <c r="A184" s="864"/>
      <c r="B184" s="864"/>
      <c r="C184" s="864"/>
      <c r="D184" s="864"/>
      <c r="E184" s="864"/>
      <c r="F184" s="864"/>
      <c r="G184" s="864"/>
      <c r="H184" s="864"/>
      <c r="I184" s="864"/>
      <c r="J184" s="864"/>
      <c r="K184" s="864"/>
      <c r="L184" s="864"/>
      <c r="M184" s="864"/>
      <c r="N184" s="864"/>
      <c r="O184" s="864"/>
      <c r="P184" s="864"/>
      <c r="Q184" s="864"/>
      <c r="R184" s="864"/>
      <c r="S184" s="864"/>
      <c r="T184" s="864"/>
      <c r="U184" s="864"/>
      <c r="V184" s="864"/>
      <c r="W184" s="864"/>
      <c r="X184" s="864"/>
      <c r="Y184" s="864"/>
      <c r="Z184" s="864"/>
      <c r="AA184" s="864"/>
      <c r="AB184" s="864"/>
      <c r="AC184" s="872"/>
      <c r="AD184" s="872"/>
      <c r="AE184" s="864"/>
      <c r="AF184" s="864"/>
      <c r="AG184" s="872"/>
      <c r="AH184" s="880"/>
      <c r="AI184" s="864"/>
      <c r="AJ184" s="872"/>
      <c r="AK184" s="864"/>
      <c r="AL184" s="864"/>
      <c r="AM184" s="864"/>
      <c r="AN184" s="864"/>
      <c r="AO184" s="872"/>
    </row>
    <row r="185" spans="1:41" x14ac:dyDescent="0.25">
      <c r="A185" s="864"/>
      <c r="B185" s="864"/>
      <c r="C185" s="864"/>
      <c r="D185" s="864"/>
      <c r="E185" s="864"/>
      <c r="F185" s="864"/>
      <c r="G185" s="864"/>
      <c r="H185" s="864"/>
      <c r="I185" s="864"/>
      <c r="J185" s="864"/>
      <c r="K185" s="864"/>
      <c r="L185" s="864"/>
      <c r="M185" s="864"/>
      <c r="N185" s="864"/>
      <c r="O185" s="864"/>
      <c r="P185" s="864"/>
      <c r="Q185" s="864"/>
      <c r="R185" s="864"/>
      <c r="S185" s="864"/>
      <c r="T185" s="864"/>
      <c r="U185" s="864"/>
      <c r="V185" s="864"/>
      <c r="W185" s="864"/>
      <c r="X185" s="864"/>
      <c r="Y185" s="864"/>
      <c r="Z185" s="864"/>
      <c r="AA185" s="864"/>
      <c r="AB185" s="864"/>
      <c r="AC185" s="872"/>
      <c r="AD185" s="872"/>
      <c r="AE185" s="864"/>
      <c r="AF185" s="864"/>
      <c r="AG185" s="872"/>
      <c r="AH185" s="880"/>
      <c r="AI185" s="864"/>
      <c r="AJ185" s="872"/>
      <c r="AK185" s="864"/>
      <c r="AL185" s="864"/>
      <c r="AM185" s="864"/>
      <c r="AN185" s="864"/>
      <c r="AO185" s="872"/>
    </row>
    <row r="186" spans="1:41" x14ac:dyDescent="0.25">
      <c r="A186" s="864"/>
      <c r="B186" s="864"/>
      <c r="C186" s="864"/>
      <c r="D186" s="864"/>
      <c r="E186" s="864"/>
      <c r="F186" s="864"/>
      <c r="G186" s="864"/>
      <c r="H186" s="864"/>
      <c r="I186" s="864"/>
      <c r="J186" s="864"/>
      <c r="K186" s="864"/>
      <c r="L186" s="864"/>
      <c r="M186" s="864"/>
      <c r="N186" s="864"/>
      <c r="O186" s="864"/>
      <c r="P186" s="864"/>
      <c r="Q186" s="864"/>
      <c r="R186" s="864"/>
      <c r="S186" s="864"/>
      <c r="T186" s="864"/>
      <c r="U186" s="864"/>
      <c r="V186" s="864"/>
      <c r="W186" s="864"/>
      <c r="X186" s="864"/>
      <c r="Y186" s="864"/>
      <c r="Z186" s="864"/>
      <c r="AA186" s="864"/>
      <c r="AB186" s="864"/>
      <c r="AC186" s="872"/>
      <c r="AD186" s="872"/>
      <c r="AE186" s="864"/>
      <c r="AF186" s="864"/>
      <c r="AG186" s="872"/>
      <c r="AH186" s="880"/>
      <c r="AI186" s="864"/>
      <c r="AJ186" s="872"/>
      <c r="AK186" s="864"/>
      <c r="AL186" s="864"/>
      <c r="AM186" s="864"/>
      <c r="AN186" s="864"/>
      <c r="AO186" s="872"/>
    </row>
    <row r="187" spans="1:41" x14ac:dyDescent="0.25">
      <c r="A187" s="864"/>
      <c r="B187" s="864"/>
      <c r="C187" s="864"/>
      <c r="D187" s="864"/>
      <c r="E187" s="864"/>
      <c r="F187" s="864"/>
      <c r="G187" s="864"/>
      <c r="H187" s="864"/>
      <c r="I187" s="864"/>
      <c r="J187" s="864"/>
      <c r="K187" s="864"/>
      <c r="L187" s="864"/>
      <c r="M187" s="864"/>
      <c r="N187" s="864"/>
      <c r="O187" s="864"/>
      <c r="P187" s="864"/>
      <c r="Q187" s="864"/>
      <c r="R187" s="864"/>
      <c r="S187" s="864"/>
      <c r="T187" s="864"/>
      <c r="U187" s="864"/>
      <c r="V187" s="864"/>
      <c r="W187" s="864"/>
      <c r="X187" s="864"/>
      <c r="Y187" s="864"/>
      <c r="Z187" s="864"/>
      <c r="AA187" s="864"/>
      <c r="AB187" s="864"/>
      <c r="AC187" s="872"/>
      <c r="AD187" s="872"/>
      <c r="AE187" s="864"/>
      <c r="AF187" s="864"/>
      <c r="AG187" s="872"/>
      <c r="AH187" s="880"/>
      <c r="AI187" s="864"/>
      <c r="AJ187" s="872"/>
      <c r="AK187" s="864"/>
      <c r="AL187" s="864"/>
      <c r="AM187" s="864"/>
      <c r="AN187" s="864"/>
      <c r="AO187" s="872"/>
    </row>
    <row r="188" spans="1:41" x14ac:dyDescent="0.25">
      <c r="A188" s="864"/>
      <c r="B188" s="864"/>
      <c r="C188" s="864"/>
      <c r="D188" s="864"/>
      <c r="E188" s="864"/>
      <c r="F188" s="864"/>
      <c r="G188" s="864"/>
      <c r="H188" s="864"/>
      <c r="I188" s="864"/>
      <c r="J188" s="864"/>
      <c r="K188" s="864"/>
      <c r="L188" s="864"/>
      <c r="M188" s="864"/>
      <c r="N188" s="864"/>
      <c r="O188" s="864"/>
      <c r="P188" s="864"/>
      <c r="Q188" s="864"/>
      <c r="R188" s="864"/>
      <c r="S188" s="864"/>
      <c r="T188" s="864"/>
      <c r="U188" s="864"/>
      <c r="V188" s="864"/>
      <c r="W188" s="864"/>
      <c r="X188" s="864"/>
      <c r="Y188" s="864"/>
      <c r="Z188" s="864"/>
      <c r="AA188" s="864"/>
      <c r="AB188" s="864"/>
      <c r="AC188" s="872"/>
      <c r="AD188" s="872"/>
      <c r="AE188" s="864"/>
      <c r="AF188" s="864"/>
      <c r="AG188" s="872"/>
      <c r="AH188" s="880"/>
      <c r="AI188" s="864"/>
      <c r="AJ188" s="872"/>
      <c r="AK188" s="864"/>
      <c r="AL188" s="864"/>
      <c r="AM188" s="864"/>
      <c r="AN188" s="864"/>
      <c r="AO188" s="872"/>
    </row>
    <row r="189" spans="1:41" x14ac:dyDescent="0.25">
      <c r="A189" s="864"/>
      <c r="B189" s="864"/>
      <c r="C189" s="864"/>
      <c r="D189" s="864"/>
      <c r="E189" s="864"/>
      <c r="F189" s="864"/>
      <c r="G189" s="864"/>
      <c r="H189" s="864"/>
      <c r="I189" s="864"/>
      <c r="J189" s="864"/>
      <c r="K189" s="864"/>
      <c r="L189" s="864"/>
      <c r="M189" s="864"/>
      <c r="N189" s="864"/>
      <c r="O189" s="864"/>
      <c r="P189" s="864"/>
      <c r="Q189" s="864"/>
      <c r="R189" s="864"/>
      <c r="S189" s="864"/>
      <c r="T189" s="864"/>
      <c r="U189" s="864"/>
      <c r="V189" s="864"/>
      <c r="W189" s="864"/>
      <c r="X189" s="864"/>
      <c r="Y189" s="864"/>
      <c r="Z189" s="864"/>
      <c r="AA189" s="864"/>
      <c r="AB189" s="864"/>
      <c r="AC189" s="872"/>
      <c r="AD189" s="872"/>
      <c r="AE189" s="864"/>
      <c r="AF189" s="864"/>
      <c r="AG189" s="872"/>
      <c r="AH189" s="880"/>
      <c r="AI189" s="864"/>
      <c r="AJ189" s="872"/>
      <c r="AK189" s="864"/>
      <c r="AL189" s="864"/>
      <c r="AM189" s="864"/>
      <c r="AN189" s="864"/>
      <c r="AO189" s="872"/>
    </row>
    <row r="190" spans="1:41" x14ac:dyDescent="0.25">
      <c r="A190" s="864"/>
      <c r="B190" s="864"/>
      <c r="C190" s="864"/>
      <c r="D190" s="864"/>
      <c r="E190" s="864"/>
      <c r="F190" s="864"/>
      <c r="G190" s="864"/>
      <c r="H190" s="864"/>
      <c r="I190" s="864"/>
      <c r="J190" s="864"/>
      <c r="K190" s="864"/>
      <c r="L190" s="864"/>
      <c r="M190" s="864"/>
      <c r="N190" s="864"/>
      <c r="O190" s="864"/>
      <c r="P190" s="864"/>
      <c r="Q190" s="864"/>
      <c r="R190" s="864"/>
      <c r="S190" s="864"/>
      <c r="T190" s="864"/>
      <c r="U190" s="864"/>
      <c r="V190" s="864"/>
      <c r="W190" s="864"/>
      <c r="X190" s="864"/>
      <c r="Y190" s="864"/>
      <c r="Z190" s="864"/>
      <c r="AA190" s="864"/>
      <c r="AB190" s="864"/>
      <c r="AC190" s="872"/>
      <c r="AD190" s="872"/>
      <c r="AE190" s="864"/>
      <c r="AF190" s="864"/>
      <c r="AG190" s="872"/>
      <c r="AH190" s="880"/>
      <c r="AI190" s="864"/>
      <c r="AJ190" s="872"/>
      <c r="AK190" s="864"/>
      <c r="AL190" s="864"/>
      <c r="AM190" s="864"/>
      <c r="AN190" s="864"/>
      <c r="AO190" s="872"/>
    </row>
    <row r="191" spans="1:41" x14ac:dyDescent="0.25">
      <c r="A191" s="864"/>
      <c r="B191" s="864"/>
      <c r="C191" s="864"/>
      <c r="D191" s="864"/>
      <c r="E191" s="864"/>
      <c r="F191" s="864"/>
      <c r="G191" s="864"/>
      <c r="H191" s="864"/>
      <c r="I191" s="864"/>
      <c r="J191" s="864"/>
      <c r="K191" s="864"/>
      <c r="L191" s="864"/>
      <c r="M191" s="864"/>
      <c r="N191" s="864"/>
      <c r="O191" s="864"/>
      <c r="P191" s="864"/>
      <c r="Q191" s="864"/>
      <c r="R191" s="864"/>
      <c r="S191" s="864"/>
      <c r="T191" s="864"/>
      <c r="U191" s="864"/>
      <c r="V191" s="864"/>
      <c r="W191" s="864"/>
      <c r="X191" s="864"/>
      <c r="Y191" s="864"/>
      <c r="Z191" s="864"/>
      <c r="AA191" s="864"/>
      <c r="AB191" s="864"/>
      <c r="AC191" s="872"/>
      <c r="AD191" s="872"/>
      <c r="AE191" s="864"/>
      <c r="AF191" s="864"/>
      <c r="AG191" s="872"/>
      <c r="AH191" s="880"/>
      <c r="AI191" s="864"/>
      <c r="AJ191" s="872"/>
      <c r="AK191" s="864"/>
      <c r="AL191" s="864"/>
      <c r="AM191" s="864"/>
      <c r="AN191" s="864"/>
      <c r="AO191" s="872"/>
    </row>
    <row r="192" spans="1:41" x14ac:dyDescent="0.25">
      <c r="A192" s="864"/>
      <c r="B192" s="864"/>
      <c r="C192" s="864"/>
      <c r="D192" s="864"/>
      <c r="E192" s="864"/>
      <c r="F192" s="864"/>
      <c r="G192" s="864"/>
      <c r="H192" s="864"/>
      <c r="I192" s="864"/>
      <c r="J192" s="864"/>
      <c r="K192" s="864"/>
      <c r="L192" s="864"/>
      <c r="M192" s="864"/>
      <c r="N192" s="864"/>
      <c r="O192" s="864"/>
      <c r="P192" s="864"/>
      <c r="Q192" s="864"/>
      <c r="R192" s="864"/>
      <c r="S192" s="864"/>
      <c r="T192" s="864"/>
      <c r="U192" s="864"/>
      <c r="V192" s="864"/>
      <c r="W192" s="864"/>
      <c r="X192" s="864"/>
      <c r="Y192" s="864"/>
      <c r="Z192" s="864"/>
      <c r="AA192" s="864"/>
      <c r="AB192" s="864"/>
      <c r="AC192" s="872"/>
      <c r="AD192" s="872"/>
      <c r="AE192" s="864"/>
      <c r="AF192" s="864"/>
      <c r="AG192" s="872"/>
      <c r="AH192" s="880"/>
      <c r="AI192" s="864"/>
      <c r="AJ192" s="872"/>
      <c r="AK192" s="864"/>
      <c r="AL192" s="864"/>
      <c r="AM192" s="864"/>
      <c r="AN192" s="864"/>
      <c r="AO192" s="872"/>
    </row>
    <row r="193" spans="1:80" x14ac:dyDescent="0.25">
      <c r="A193" s="864"/>
      <c r="B193" s="864"/>
      <c r="C193" s="864"/>
      <c r="D193" s="864"/>
      <c r="E193" s="864"/>
      <c r="F193" s="864"/>
      <c r="G193" s="864"/>
      <c r="H193" s="864"/>
      <c r="I193" s="864"/>
      <c r="J193" s="864"/>
      <c r="K193" s="864"/>
      <c r="L193" s="864"/>
      <c r="M193" s="864"/>
      <c r="N193" s="864"/>
      <c r="O193" s="864"/>
      <c r="P193" s="864"/>
      <c r="Q193" s="864"/>
      <c r="R193" s="864"/>
      <c r="S193" s="864"/>
      <c r="T193" s="864"/>
      <c r="U193" s="864"/>
      <c r="V193" s="864"/>
      <c r="W193" s="864"/>
      <c r="X193" s="864"/>
      <c r="Y193" s="864"/>
      <c r="Z193" s="864"/>
      <c r="AA193" s="864"/>
      <c r="AB193" s="864"/>
      <c r="AC193" s="872"/>
      <c r="AD193" s="872"/>
      <c r="AE193" s="864"/>
      <c r="AF193" s="864"/>
      <c r="AG193" s="872"/>
      <c r="AH193" s="880"/>
      <c r="AI193" s="864"/>
      <c r="AJ193" s="872"/>
      <c r="AK193" s="864"/>
      <c r="AL193" s="864"/>
      <c r="AM193" s="864"/>
      <c r="AN193" s="864"/>
      <c r="AO193" s="872"/>
      <c r="AP193" s="880"/>
      <c r="AQ193" s="880"/>
      <c r="AR193" s="880"/>
      <c r="AS193" s="880"/>
      <c r="AT193" s="880"/>
      <c r="AU193" s="880"/>
      <c r="AV193" s="880"/>
      <c r="AW193" s="880"/>
      <c r="AX193" s="880"/>
      <c r="AY193" s="880"/>
      <c r="AZ193" s="880"/>
      <c r="BA193" s="880"/>
      <c r="BB193" s="880"/>
      <c r="BC193" s="880"/>
      <c r="BD193" s="880"/>
      <c r="BE193" s="880"/>
      <c r="BF193" s="880"/>
      <c r="BG193" s="880"/>
      <c r="BH193" s="880"/>
      <c r="BI193" s="880"/>
      <c r="BJ193" s="880"/>
      <c r="BK193" s="880"/>
      <c r="BL193" s="880"/>
      <c r="BM193" s="880"/>
      <c r="BN193" s="880"/>
      <c r="BO193" s="880"/>
      <c r="BP193" s="880"/>
      <c r="BQ193" s="880"/>
      <c r="BR193" s="880"/>
      <c r="BS193" s="880"/>
      <c r="BT193" s="880"/>
      <c r="BU193" s="880"/>
      <c r="BV193" s="880"/>
      <c r="BW193" s="880"/>
      <c r="BX193" s="880"/>
      <c r="BY193" s="880"/>
      <c r="BZ193" s="880"/>
      <c r="CA193" s="880"/>
      <c r="CB193" s="880"/>
    </row>
    <row r="194" spans="1:80" x14ac:dyDescent="0.25">
      <c r="A194" s="864"/>
      <c r="B194" s="864"/>
      <c r="C194" s="864"/>
      <c r="D194" s="864"/>
      <c r="E194" s="864"/>
      <c r="F194" s="864"/>
      <c r="G194" s="864"/>
      <c r="H194" s="864"/>
      <c r="I194" s="864"/>
      <c r="J194" s="864"/>
      <c r="K194" s="864"/>
      <c r="L194" s="864"/>
      <c r="M194" s="864"/>
      <c r="N194" s="864"/>
      <c r="O194" s="864"/>
      <c r="P194" s="864"/>
      <c r="Q194" s="864"/>
      <c r="R194" s="864"/>
      <c r="S194" s="864"/>
      <c r="T194" s="864"/>
      <c r="U194" s="864"/>
      <c r="V194" s="864"/>
      <c r="W194" s="864"/>
      <c r="X194" s="864"/>
      <c r="Y194" s="864"/>
      <c r="Z194" s="864"/>
      <c r="AA194" s="864"/>
      <c r="AB194" s="864"/>
      <c r="AC194" s="872"/>
      <c r="AD194" s="872"/>
      <c r="AE194" s="864"/>
      <c r="AF194" s="864"/>
      <c r="AG194" s="872"/>
      <c r="AH194" s="880"/>
      <c r="AI194" s="864"/>
      <c r="AJ194" s="872"/>
      <c r="AK194" s="864"/>
      <c r="AL194" s="864"/>
      <c r="AM194" s="864"/>
      <c r="AN194" s="864"/>
      <c r="AO194" s="872"/>
      <c r="AP194" s="880"/>
      <c r="AQ194" s="880"/>
      <c r="AR194" s="880"/>
      <c r="AS194" s="880"/>
      <c r="AT194" s="880"/>
      <c r="AU194" s="880"/>
      <c r="AV194" s="880"/>
      <c r="AW194" s="880"/>
      <c r="AX194" s="880"/>
      <c r="AY194" s="880"/>
      <c r="AZ194" s="880"/>
      <c r="BA194" s="880"/>
      <c r="BB194" s="880"/>
      <c r="BC194" s="880"/>
      <c r="BD194" s="880"/>
      <c r="BE194" s="880"/>
      <c r="BF194" s="880"/>
      <c r="BG194" s="880"/>
      <c r="BH194" s="880"/>
      <c r="BI194" s="880"/>
      <c r="BJ194" s="880"/>
      <c r="BK194" s="880"/>
      <c r="BL194" s="880"/>
      <c r="BM194" s="880"/>
      <c r="BN194" s="880"/>
      <c r="BO194" s="880"/>
      <c r="BP194" s="880"/>
      <c r="BQ194" s="880"/>
      <c r="BR194" s="880"/>
      <c r="BS194" s="880"/>
      <c r="BT194" s="880"/>
      <c r="BU194" s="880"/>
      <c r="BV194" s="880"/>
      <c r="BW194" s="880"/>
      <c r="BX194" s="880"/>
      <c r="BY194" s="880"/>
      <c r="BZ194" s="880"/>
      <c r="CA194" s="880"/>
      <c r="CB194" s="880"/>
    </row>
    <row r="195" spans="1:80" x14ac:dyDescent="0.25">
      <c r="A195" s="864"/>
      <c r="B195" s="864"/>
      <c r="C195" s="864"/>
      <c r="D195" s="864"/>
      <c r="E195" s="864"/>
      <c r="F195" s="864"/>
      <c r="G195" s="864"/>
      <c r="H195" s="864"/>
      <c r="I195" s="864"/>
      <c r="J195" s="864"/>
      <c r="K195" s="864"/>
      <c r="L195" s="864"/>
      <c r="M195" s="864"/>
      <c r="N195" s="864"/>
      <c r="O195" s="864"/>
      <c r="P195" s="864"/>
      <c r="Q195" s="864"/>
      <c r="R195" s="864"/>
      <c r="S195" s="864"/>
      <c r="T195" s="864"/>
      <c r="U195" s="864"/>
      <c r="V195" s="864"/>
      <c r="W195" s="864"/>
      <c r="X195" s="864"/>
      <c r="Y195" s="864"/>
      <c r="Z195" s="864"/>
      <c r="AA195" s="864"/>
      <c r="AB195" s="864"/>
      <c r="AC195" s="872"/>
      <c r="AD195" s="872"/>
      <c r="AE195" s="864"/>
      <c r="AF195" s="864"/>
      <c r="AG195" s="872"/>
      <c r="AH195" s="880"/>
      <c r="AI195" s="864"/>
      <c r="AJ195" s="872"/>
      <c r="AK195" s="864"/>
      <c r="AL195" s="864"/>
      <c r="AM195" s="864"/>
      <c r="AN195" s="864"/>
      <c r="AO195" s="872"/>
      <c r="AP195" s="880"/>
      <c r="AQ195" s="880"/>
      <c r="AR195" s="880"/>
      <c r="AS195" s="880"/>
      <c r="AT195" s="880"/>
      <c r="AU195" s="880"/>
      <c r="AV195" s="880"/>
      <c r="AW195" s="880"/>
      <c r="AX195" s="880"/>
      <c r="AY195" s="880"/>
      <c r="AZ195" s="880"/>
      <c r="BA195" s="880"/>
      <c r="BB195" s="880"/>
      <c r="BC195" s="880"/>
      <c r="BD195" s="880"/>
      <c r="BE195" s="880"/>
      <c r="BF195" s="880"/>
      <c r="BG195" s="880"/>
      <c r="BH195" s="880"/>
      <c r="BI195" s="880"/>
      <c r="BJ195" s="880"/>
      <c r="BK195" s="880"/>
      <c r="BL195" s="880"/>
      <c r="BM195" s="880"/>
      <c r="BN195" s="880"/>
      <c r="BO195" s="880"/>
      <c r="BP195" s="880"/>
      <c r="BQ195" s="880"/>
      <c r="BR195" s="880"/>
      <c r="BS195" s="880"/>
      <c r="BT195" s="880"/>
      <c r="BU195" s="880"/>
      <c r="BV195" s="880"/>
      <c r="BW195" s="880"/>
      <c r="BX195" s="880"/>
      <c r="BY195" s="880"/>
      <c r="BZ195" s="880"/>
      <c r="CA195" s="880"/>
      <c r="CB195" s="880"/>
    </row>
    <row r="196" spans="1:80" x14ac:dyDescent="0.25">
      <c r="A196" s="864"/>
      <c r="B196" s="864"/>
      <c r="C196" s="864"/>
      <c r="D196" s="864"/>
      <c r="E196" s="864"/>
      <c r="F196" s="864"/>
      <c r="G196" s="864"/>
      <c r="H196" s="864"/>
      <c r="I196" s="864"/>
      <c r="J196" s="864"/>
      <c r="K196" s="864"/>
      <c r="L196" s="864"/>
      <c r="M196" s="864"/>
      <c r="N196" s="864"/>
      <c r="O196" s="864"/>
      <c r="P196" s="864"/>
      <c r="Q196" s="864"/>
      <c r="R196" s="864"/>
      <c r="S196" s="864"/>
      <c r="T196" s="864"/>
      <c r="U196" s="864"/>
      <c r="V196" s="864"/>
      <c r="W196" s="864"/>
      <c r="X196" s="864"/>
      <c r="Y196" s="864"/>
      <c r="Z196" s="864"/>
      <c r="AA196" s="864"/>
      <c r="AB196" s="864"/>
      <c r="AC196" s="872"/>
      <c r="AD196" s="872"/>
      <c r="AE196" s="864"/>
      <c r="AF196" s="864"/>
      <c r="AG196" s="872"/>
      <c r="AH196" s="880"/>
      <c r="AI196" s="864"/>
      <c r="AJ196" s="872"/>
      <c r="AK196" s="864"/>
      <c r="AL196" s="864"/>
      <c r="AM196" s="864"/>
      <c r="AN196" s="864"/>
      <c r="AO196" s="872"/>
      <c r="AP196" s="880"/>
      <c r="AQ196" s="880"/>
      <c r="AR196" s="880"/>
      <c r="AS196" s="880"/>
      <c r="AT196" s="880"/>
      <c r="AU196" s="880"/>
      <c r="AV196" s="880"/>
      <c r="AW196" s="880"/>
      <c r="AX196" s="880"/>
      <c r="AY196" s="880"/>
      <c r="AZ196" s="880"/>
      <c r="BA196" s="880"/>
      <c r="BB196" s="880"/>
      <c r="BC196" s="880"/>
      <c r="BD196" s="880"/>
      <c r="BE196" s="880"/>
      <c r="BF196" s="880"/>
      <c r="BG196" s="880"/>
      <c r="BH196" s="880"/>
      <c r="BI196" s="880"/>
      <c r="BJ196" s="880"/>
      <c r="BK196" s="880"/>
      <c r="BL196" s="880"/>
      <c r="BM196" s="880"/>
      <c r="BN196" s="880"/>
      <c r="BO196" s="880"/>
      <c r="BP196" s="880"/>
      <c r="BQ196" s="880"/>
      <c r="BR196" s="880"/>
      <c r="BS196" s="880"/>
      <c r="BT196" s="880"/>
      <c r="BU196" s="880"/>
      <c r="BV196" s="880"/>
      <c r="BW196" s="880"/>
      <c r="BX196" s="880"/>
      <c r="BY196" s="880"/>
      <c r="BZ196" s="880"/>
      <c r="CA196" s="880"/>
      <c r="CB196" s="880"/>
    </row>
    <row r="197" spans="1:80" x14ac:dyDescent="0.25">
      <c r="A197" s="864"/>
      <c r="B197" s="864"/>
      <c r="C197" s="864"/>
      <c r="D197" s="864"/>
      <c r="E197" s="864"/>
      <c r="F197" s="864"/>
      <c r="G197" s="864"/>
      <c r="H197" s="864"/>
      <c r="I197" s="864"/>
      <c r="J197" s="864"/>
      <c r="K197" s="864"/>
      <c r="L197" s="864"/>
      <c r="M197" s="864"/>
      <c r="N197" s="864"/>
      <c r="O197" s="864"/>
      <c r="P197" s="864"/>
      <c r="Q197" s="864"/>
      <c r="R197" s="864"/>
      <c r="S197" s="864"/>
      <c r="T197" s="864"/>
      <c r="U197" s="864"/>
      <c r="V197" s="864"/>
      <c r="W197" s="864"/>
      <c r="X197" s="864"/>
      <c r="Y197" s="864"/>
      <c r="Z197" s="864"/>
      <c r="AA197" s="864"/>
      <c r="AB197" s="864"/>
      <c r="AC197" s="872"/>
      <c r="AD197" s="872"/>
      <c r="AE197" s="864"/>
      <c r="AF197" s="864"/>
      <c r="AG197" s="872"/>
      <c r="AH197" s="880"/>
      <c r="AI197" s="864"/>
      <c r="AJ197" s="872"/>
      <c r="AK197" s="864"/>
      <c r="AL197" s="864"/>
      <c r="AM197" s="864"/>
      <c r="AN197" s="864"/>
      <c r="AO197" s="872"/>
      <c r="AP197" s="880"/>
      <c r="AQ197" s="880"/>
      <c r="AR197" s="880"/>
      <c r="AS197" s="880"/>
      <c r="AT197" s="880"/>
      <c r="AU197" s="880"/>
      <c r="AV197" s="880"/>
      <c r="AW197" s="880"/>
      <c r="AX197" s="880"/>
      <c r="AY197" s="880"/>
      <c r="AZ197" s="880"/>
      <c r="BA197" s="880"/>
      <c r="BB197" s="880"/>
      <c r="BC197" s="880"/>
      <c r="BD197" s="880"/>
      <c r="BE197" s="880"/>
      <c r="BF197" s="880"/>
      <c r="BG197" s="880"/>
      <c r="BH197" s="880"/>
      <c r="BI197" s="880"/>
      <c r="BJ197" s="880"/>
      <c r="BK197" s="880"/>
      <c r="BL197" s="880"/>
      <c r="BM197" s="880"/>
      <c r="BN197" s="880"/>
      <c r="BO197" s="880"/>
      <c r="BP197" s="880"/>
      <c r="BQ197" s="880"/>
      <c r="BR197" s="880"/>
      <c r="BS197" s="880"/>
      <c r="BT197" s="880"/>
      <c r="BU197" s="880"/>
      <c r="BV197" s="880"/>
      <c r="BW197" s="880"/>
      <c r="BX197" s="880"/>
      <c r="BY197" s="880"/>
      <c r="BZ197" s="880"/>
      <c r="CA197" s="880"/>
      <c r="CB197" s="880"/>
    </row>
    <row r="198" spans="1:80" x14ac:dyDescent="0.25">
      <c r="A198" s="864"/>
      <c r="B198" s="864"/>
      <c r="C198" s="864"/>
      <c r="D198" s="864"/>
      <c r="E198" s="864"/>
      <c r="F198" s="864"/>
      <c r="G198" s="864"/>
      <c r="H198" s="864"/>
      <c r="I198" s="864"/>
      <c r="J198" s="864"/>
      <c r="K198" s="864"/>
      <c r="L198" s="864"/>
      <c r="M198" s="864"/>
      <c r="N198" s="864"/>
      <c r="O198" s="864"/>
      <c r="P198" s="864"/>
      <c r="Q198" s="864"/>
      <c r="R198" s="864"/>
      <c r="S198" s="864"/>
      <c r="T198" s="864"/>
      <c r="U198" s="864"/>
      <c r="V198" s="864"/>
      <c r="W198" s="864"/>
      <c r="X198" s="864"/>
      <c r="Y198" s="864"/>
      <c r="Z198" s="864"/>
      <c r="AA198" s="864"/>
      <c r="AB198" s="864"/>
      <c r="AC198" s="872"/>
      <c r="AD198" s="872"/>
      <c r="AE198" s="864"/>
      <c r="AF198" s="864"/>
      <c r="AG198" s="872"/>
      <c r="AH198" s="880"/>
      <c r="AI198" s="864"/>
      <c r="AJ198" s="872"/>
      <c r="AK198" s="864"/>
      <c r="AL198" s="864"/>
      <c r="AM198" s="864"/>
      <c r="AN198" s="864"/>
      <c r="AO198" s="872"/>
      <c r="AP198" s="880"/>
      <c r="AQ198" s="880"/>
      <c r="AR198" s="880"/>
      <c r="AS198" s="880"/>
      <c r="AT198" s="880"/>
      <c r="AU198" s="880"/>
      <c r="AV198" s="880"/>
      <c r="AW198" s="880"/>
      <c r="AX198" s="880"/>
      <c r="AY198" s="880"/>
      <c r="AZ198" s="880"/>
      <c r="BA198" s="880"/>
      <c r="BB198" s="880"/>
      <c r="BC198" s="880"/>
      <c r="BD198" s="880"/>
      <c r="BE198" s="880"/>
      <c r="BF198" s="880"/>
      <c r="BG198" s="880"/>
      <c r="BH198" s="880"/>
      <c r="BI198" s="880"/>
      <c r="BJ198" s="880"/>
      <c r="BK198" s="880"/>
      <c r="BL198" s="880"/>
      <c r="BM198" s="880"/>
      <c r="BN198" s="880"/>
      <c r="BO198" s="880"/>
      <c r="BP198" s="880"/>
      <c r="BQ198" s="880"/>
      <c r="BR198" s="880"/>
      <c r="BS198" s="880"/>
      <c r="BT198" s="880"/>
      <c r="BU198" s="880"/>
      <c r="BV198" s="880"/>
      <c r="BW198" s="880"/>
      <c r="BX198" s="880"/>
      <c r="BY198" s="880"/>
      <c r="BZ198" s="880"/>
      <c r="CA198" s="880"/>
      <c r="CB198" s="880"/>
    </row>
    <row r="199" spans="1:80" x14ac:dyDescent="0.25">
      <c r="A199" s="864"/>
      <c r="B199" s="864"/>
      <c r="C199" s="864"/>
      <c r="D199" s="864"/>
      <c r="E199" s="864"/>
      <c r="F199" s="864"/>
      <c r="G199" s="864"/>
      <c r="H199" s="864"/>
      <c r="I199" s="864"/>
      <c r="J199" s="864"/>
      <c r="K199" s="864"/>
      <c r="L199" s="864"/>
      <c r="M199" s="864"/>
      <c r="N199" s="864"/>
      <c r="O199" s="864"/>
      <c r="P199" s="864"/>
      <c r="Q199" s="864"/>
      <c r="R199" s="864"/>
      <c r="S199" s="864"/>
      <c r="T199" s="864"/>
      <c r="U199" s="864"/>
      <c r="V199" s="864"/>
      <c r="W199" s="864"/>
      <c r="X199" s="864"/>
      <c r="Y199" s="864"/>
      <c r="Z199" s="864"/>
      <c r="AA199" s="864"/>
      <c r="AB199" s="864"/>
      <c r="AC199" s="872"/>
      <c r="AD199" s="872"/>
      <c r="AE199" s="864"/>
      <c r="AF199" s="864"/>
      <c r="AG199" s="872"/>
      <c r="AH199" s="880"/>
      <c r="AI199" s="864"/>
      <c r="AJ199" s="872"/>
      <c r="AK199" s="864"/>
      <c r="AL199" s="864"/>
      <c r="AM199" s="864"/>
      <c r="AN199" s="864"/>
      <c r="AO199" s="872"/>
      <c r="AP199" s="880"/>
      <c r="AQ199" s="880"/>
      <c r="AR199" s="880"/>
      <c r="AS199" s="880"/>
      <c r="AT199" s="880"/>
      <c r="AU199" s="880"/>
      <c r="AV199" s="880"/>
      <c r="AW199" s="880"/>
      <c r="AX199" s="880"/>
      <c r="AY199" s="880"/>
      <c r="AZ199" s="880"/>
      <c r="BA199" s="880"/>
      <c r="BB199" s="880"/>
      <c r="BC199" s="880"/>
      <c r="BD199" s="880"/>
      <c r="BE199" s="880"/>
      <c r="BF199" s="880"/>
      <c r="BG199" s="880"/>
      <c r="BH199" s="880"/>
      <c r="BI199" s="880"/>
      <c r="BJ199" s="880"/>
      <c r="BK199" s="880"/>
      <c r="BL199" s="880"/>
      <c r="BM199" s="880"/>
      <c r="BN199" s="880"/>
      <c r="BO199" s="880"/>
      <c r="BP199" s="880"/>
      <c r="BQ199" s="880"/>
      <c r="BR199" s="880"/>
      <c r="BS199" s="880"/>
      <c r="BT199" s="880"/>
      <c r="BU199" s="880"/>
      <c r="BV199" s="880"/>
      <c r="BW199" s="880"/>
      <c r="BX199" s="880"/>
      <c r="BY199" s="880"/>
      <c r="BZ199" s="880"/>
      <c r="CA199" s="880"/>
      <c r="CB199" s="880"/>
    </row>
    <row r="200" spans="1:80" x14ac:dyDescent="0.25">
      <c r="A200" s="1006">
        <v>0</v>
      </c>
      <c r="B200" s="864"/>
      <c r="C200" s="864"/>
      <c r="D200" s="864"/>
      <c r="E200" s="864"/>
      <c r="F200" s="864"/>
      <c r="G200" s="864"/>
      <c r="H200" s="864"/>
      <c r="I200" s="864"/>
      <c r="J200" s="864"/>
      <c r="K200" s="864"/>
      <c r="L200" s="864"/>
      <c r="M200" s="864"/>
      <c r="N200" s="864"/>
      <c r="O200" s="864"/>
      <c r="P200" s="864"/>
      <c r="Q200" s="864"/>
      <c r="R200" s="864"/>
      <c r="S200" s="864"/>
      <c r="T200" s="864"/>
      <c r="U200" s="864"/>
      <c r="V200" s="864"/>
      <c r="W200" s="864"/>
      <c r="X200" s="864"/>
      <c r="Y200" s="864"/>
      <c r="Z200" s="864"/>
      <c r="AA200" s="864"/>
      <c r="AB200" s="864"/>
      <c r="AC200" s="872"/>
      <c r="AD200" s="872"/>
      <c r="AE200" s="864"/>
      <c r="AF200" s="864"/>
      <c r="AG200" s="872"/>
      <c r="AH200" s="880"/>
      <c r="AI200" s="864"/>
      <c r="AJ200" s="872"/>
      <c r="AK200" s="864"/>
      <c r="AL200" s="864"/>
      <c r="AM200" s="864"/>
      <c r="AN200" s="864"/>
      <c r="AO200" s="872"/>
      <c r="AP200" s="880"/>
      <c r="AQ200" s="880"/>
      <c r="AR200" s="880"/>
      <c r="AS200" s="880"/>
      <c r="AT200" s="880"/>
      <c r="AU200" s="880"/>
      <c r="AV200" s="880"/>
      <c r="AW200" s="880"/>
      <c r="AX200" s="880"/>
      <c r="AY200" s="880"/>
      <c r="AZ200" s="880"/>
      <c r="BA200" s="880"/>
      <c r="BB200" s="880"/>
      <c r="BC200" s="880"/>
      <c r="BD200" s="880"/>
      <c r="BE200" s="880"/>
      <c r="BF200" s="880"/>
      <c r="BG200" s="880"/>
      <c r="BH200" s="880"/>
      <c r="BI200" s="880"/>
      <c r="BJ200" s="880"/>
      <c r="BK200" s="880"/>
      <c r="BL200" s="880"/>
      <c r="BM200" s="880"/>
      <c r="BN200" s="880"/>
      <c r="BO200" s="880"/>
      <c r="BP200" s="880"/>
      <c r="BQ200" s="880"/>
      <c r="BR200" s="880"/>
      <c r="BS200" s="880"/>
      <c r="BT200" s="880"/>
      <c r="BU200" s="880"/>
      <c r="BV200" s="880"/>
      <c r="BW200" s="880"/>
      <c r="BX200" s="880"/>
      <c r="BY200" s="880"/>
      <c r="BZ200" s="880"/>
      <c r="CA200" s="880"/>
      <c r="CB200" s="1005">
        <v>0</v>
      </c>
    </row>
    <row r="201" spans="1:80" x14ac:dyDescent="0.25">
      <c r="A201" s="864"/>
      <c r="B201" s="864"/>
      <c r="C201" s="864"/>
      <c r="D201" s="864"/>
      <c r="E201" s="864"/>
      <c r="F201" s="864"/>
      <c r="G201" s="864"/>
      <c r="H201" s="864"/>
      <c r="I201" s="864"/>
      <c r="J201" s="864"/>
      <c r="K201" s="864"/>
      <c r="L201" s="864"/>
      <c r="M201" s="864"/>
      <c r="N201" s="864"/>
      <c r="O201" s="864"/>
      <c r="P201" s="864"/>
      <c r="Q201" s="864"/>
      <c r="R201" s="864"/>
      <c r="S201" s="864"/>
      <c r="T201" s="864"/>
      <c r="U201" s="864"/>
      <c r="V201" s="864"/>
      <c r="W201" s="864"/>
      <c r="X201" s="864"/>
      <c r="Y201" s="864"/>
      <c r="Z201" s="864"/>
      <c r="AA201" s="864"/>
      <c r="AB201" s="864"/>
      <c r="AC201" s="872"/>
      <c r="AD201" s="872"/>
      <c r="AE201" s="864"/>
      <c r="AF201" s="864"/>
      <c r="AG201" s="872"/>
      <c r="AH201" s="880"/>
      <c r="AI201" s="864"/>
      <c r="AJ201" s="872"/>
      <c r="AK201" s="864"/>
      <c r="AL201" s="864"/>
      <c r="AM201" s="864"/>
      <c r="AN201" s="864"/>
      <c r="AO201" s="872"/>
      <c r="AP201" s="880"/>
      <c r="AQ201" s="880"/>
      <c r="AR201" s="880"/>
      <c r="AS201" s="880"/>
      <c r="AT201" s="880"/>
      <c r="AU201" s="880"/>
      <c r="AV201" s="880"/>
      <c r="AW201" s="880"/>
      <c r="AX201" s="880"/>
      <c r="AY201" s="880"/>
      <c r="AZ201" s="880"/>
      <c r="BA201" s="880"/>
      <c r="BB201" s="880"/>
      <c r="BC201" s="880"/>
      <c r="BD201" s="880"/>
      <c r="BE201" s="880"/>
      <c r="BF201" s="880"/>
      <c r="BG201" s="880"/>
      <c r="BH201" s="880"/>
      <c r="BI201" s="880"/>
      <c r="BJ201" s="880"/>
      <c r="BK201" s="880"/>
      <c r="BL201" s="880"/>
      <c r="BM201" s="880"/>
      <c r="BN201" s="880"/>
      <c r="BO201" s="880"/>
      <c r="BP201" s="880"/>
      <c r="BQ201" s="880"/>
      <c r="BR201" s="880"/>
      <c r="BS201" s="880"/>
      <c r="BT201" s="880"/>
      <c r="BU201" s="880"/>
      <c r="BV201" s="880"/>
      <c r="BW201" s="880"/>
      <c r="BX201" s="880"/>
      <c r="BY201" s="880"/>
      <c r="BZ201" s="880"/>
      <c r="CA201" s="880"/>
      <c r="CB201" s="880"/>
    </row>
    <row r="202" spans="1:80" x14ac:dyDescent="0.25">
      <c r="A202" s="864"/>
      <c r="B202" s="864"/>
      <c r="C202" s="864"/>
      <c r="D202" s="864"/>
      <c r="E202" s="864"/>
      <c r="F202" s="864"/>
      <c r="G202" s="864"/>
      <c r="H202" s="864"/>
      <c r="I202" s="864"/>
      <c r="J202" s="864"/>
      <c r="K202" s="864"/>
      <c r="L202" s="864"/>
      <c r="M202" s="864"/>
      <c r="N202" s="864"/>
      <c r="O202" s="864"/>
      <c r="P202" s="864"/>
      <c r="Q202" s="864"/>
      <c r="R202" s="864"/>
      <c r="S202" s="864"/>
      <c r="T202" s="864"/>
      <c r="U202" s="864"/>
      <c r="V202" s="864"/>
      <c r="W202" s="864"/>
      <c r="X202" s="864"/>
      <c r="Y202" s="864"/>
      <c r="Z202" s="864"/>
      <c r="AA202" s="864"/>
      <c r="AB202" s="864"/>
      <c r="AC202" s="872"/>
      <c r="AD202" s="872"/>
      <c r="AE202" s="864"/>
      <c r="AF202" s="864"/>
      <c r="AG202" s="872"/>
      <c r="AH202" s="880"/>
      <c r="AI202" s="864"/>
      <c r="AJ202" s="872"/>
      <c r="AK202" s="864"/>
      <c r="AL202" s="864"/>
      <c r="AM202" s="864"/>
      <c r="AN202" s="864"/>
      <c r="AO202" s="872"/>
      <c r="AP202" s="880"/>
      <c r="AQ202" s="880"/>
      <c r="AR202" s="880"/>
      <c r="AS202" s="880"/>
      <c r="AT202" s="880"/>
      <c r="AU202" s="880"/>
      <c r="AV202" s="880"/>
      <c r="AW202" s="880"/>
      <c r="AX202" s="880"/>
      <c r="AY202" s="880"/>
      <c r="AZ202" s="880"/>
      <c r="BA202" s="880"/>
      <c r="BB202" s="880"/>
      <c r="BC202" s="880"/>
      <c r="BD202" s="880"/>
      <c r="BE202" s="880"/>
      <c r="BF202" s="880"/>
      <c r="BG202" s="880"/>
      <c r="BH202" s="880"/>
      <c r="BI202" s="880"/>
      <c r="BJ202" s="880"/>
      <c r="BK202" s="880"/>
      <c r="BL202" s="880"/>
      <c r="BM202" s="880"/>
      <c r="BN202" s="880"/>
      <c r="BO202" s="880"/>
      <c r="BP202" s="880"/>
      <c r="BQ202" s="880"/>
      <c r="BR202" s="880"/>
      <c r="BS202" s="880"/>
      <c r="BT202" s="880"/>
      <c r="BU202" s="880"/>
      <c r="BV202" s="880"/>
      <c r="BW202" s="880"/>
      <c r="BX202" s="880"/>
      <c r="BY202" s="880"/>
      <c r="BZ202" s="880"/>
      <c r="CA202" s="880"/>
      <c r="CB202" s="880"/>
    </row>
    <row r="203" spans="1:80" x14ac:dyDescent="0.25">
      <c r="A203" s="864"/>
      <c r="B203" s="864"/>
      <c r="C203" s="864"/>
      <c r="D203" s="864"/>
      <c r="E203" s="864"/>
      <c r="F203" s="864"/>
      <c r="G203" s="864"/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864"/>
      <c r="AC203" s="872"/>
      <c r="AD203" s="872"/>
      <c r="AE203" s="864"/>
      <c r="AF203" s="864"/>
      <c r="AG203" s="872"/>
      <c r="AH203" s="880"/>
      <c r="AI203" s="864"/>
      <c r="AJ203" s="872"/>
      <c r="AK203" s="864"/>
      <c r="AL203" s="864"/>
      <c r="AM203" s="864"/>
      <c r="AN203" s="864"/>
      <c r="AO203" s="872"/>
      <c r="AP203" s="880"/>
      <c r="AQ203" s="880"/>
      <c r="AR203" s="880"/>
      <c r="AS203" s="880"/>
      <c r="AT203" s="880"/>
      <c r="AU203" s="880"/>
      <c r="AV203" s="880"/>
      <c r="AW203" s="880"/>
      <c r="AX203" s="880"/>
      <c r="AY203" s="880"/>
      <c r="AZ203" s="880"/>
      <c r="BA203" s="880"/>
      <c r="BB203" s="880"/>
      <c r="BC203" s="880"/>
      <c r="BD203" s="880"/>
      <c r="BE203" s="880"/>
      <c r="BF203" s="880"/>
      <c r="BG203" s="880"/>
      <c r="BH203" s="880"/>
      <c r="BI203" s="880"/>
      <c r="BJ203" s="880"/>
      <c r="BK203" s="880"/>
      <c r="BL203" s="880"/>
      <c r="BM203" s="880"/>
      <c r="BN203" s="880"/>
      <c r="BO203" s="880"/>
      <c r="BP203" s="880"/>
      <c r="BQ203" s="880"/>
      <c r="BR203" s="880"/>
      <c r="BS203" s="880"/>
      <c r="BT203" s="880"/>
      <c r="BU203" s="880"/>
      <c r="BV203" s="880"/>
      <c r="BW203" s="880"/>
      <c r="BX203" s="880"/>
      <c r="BY203" s="880"/>
      <c r="BZ203" s="880"/>
      <c r="CA203" s="880"/>
      <c r="CB203" s="880"/>
    </row>
    <row r="204" spans="1:80" x14ac:dyDescent="0.25">
      <c r="A204" s="864"/>
      <c r="B204" s="864"/>
      <c r="C204" s="864"/>
      <c r="D204" s="864"/>
      <c r="E204" s="864"/>
      <c r="F204" s="864"/>
      <c r="G204" s="864"/>
      <c r="H204" s="864"/>
      <c r="I204" s="864"/>
      <c r="J204" s="864"/>
      <c r="K204" s="864"/>
      <c r="L204" s="864"/>
      <c r="M204" s="864"/>
      <c r="N204" s="864"/>
      <c r="O204" s="864"/>
      <c r="P204" s="864"/>
      <c r="Q204" s="864"/>
      <c r="R204" s="864"/>
      <c r="S204" s="864"/>
      <c r="T204" s="864"/>
      <c r="U204" s="864"/>
      <c r="V204" s="864"/>
      <c r="W204" s="864"/>
      <c r="X204" s="864"/>
      <c r="Y204" s="864"/>
      <c r="Z204" s="864"/>
      <c r="AA204" s="864"/>
      <c r="AB204" s="864"/>
      <c r="AC204" s="872"/>
      <c r="AD204" s="872"/>
      <c r="AE204" s="864"/>
      <c r="AF204" s="864"/>
      <c r="AG204" s="872"/>
      <c r="AH204" s="880"/>
      <c r="AI204" s="864"/>
      <c r="AJ204" s="872"/>
      <c r="AK204" s="864"/>
      <c r="AL204" s="864"/>
      <c r="AM204" s="864"/>
      <c r="AN204" s="864"/>
      <c r="AO204" s="872"/>
      <c r="AP204" s="880"/>
      <c r="AQ204" s="880"/>
      <c r="AR204" s="880"/>
      <c r="AS204" s="880"/>
      <c r="AT204" s="880"/>
      <c r="AU204" s="880"/>
      <c r="AV204" s="880"/>
      <c r="AW204" s="880"/>
      <c r="AX204" s="880"/>
      <c r="AY204" s="880"/>
      <c r="AZ204" s="880"/>
      <c r="BA204" s="880"/>
      <c r="BB204" s="880"/>
      <c r="BC204" s="880"/>
      <c r="BD204" s="880"/>
      <c r="BE204" s="880"/>
      <c r="BF204" s="880"/>
      <c r="BG204" s="880"/>
      <c r="BH204" s="880"/>
      <c r="BI204" s="880"/>
      <c r="BJ204" s="880"/>
      <c r="BK204" s="880"/>
      <c r="BL204" s="880"/>
      <c r="BM204" s="880"/>
      <c r="BN204" s="880"/>
      <c r="BO204" s="880"/>
      <c r="BP204" s="880"/>
      <c r="BQ204" s="880"/>
      <c r="BR204" s="880"/>
      <c r="BS204" s="880"/>
      <c r="BT204" s="880"/>
      <c r="BU204" s="880"/>
      <c r="BV204" s="880"/>
      <c r="BW204" s="880"/>
      <c r="BX204" s="880"/>
      <c r="BY204" s="880"/>
      <c r="BZ204" s="880"/>
      <c r="CA204" s="880"/>
      <c r="CB204" s="880"/>
    </row>
    <row r="205" spans="1:80" x14ac:dyDescent="0.25">
      <c r="A205" s="864"/>
      <c r="B205" s="864"/>
      <c r="C205" s="864"/>
      <c r="D205" s="864"/>
      <c r="E205" s="864"/>
      <c r="F205" s="864"/>
      <c r="G205" s="864"/>
      <c r="H205" s="864"/>
      <c r="I205" s="864"/>
      <c r="J205" s="864"/>
      <c r="K205" s="864"/>
      <c r="L205" s="864"/>
      <c r="M205" s="864"/>
      <c r="N205" s="864"/>
      <c r="O205" s="864"/>
      <c r="P205" s="864"/>
      <c r="Q205" s="864"/>
      <c r="R205" s="864"/>
      <c r="S205" s="864"/>
      <c r="T205" s="864"/>
      <c r="U205" s="864"/>
      <c r="V205" s="864"/>
      <c r="W205" s="864"/>
      <c r="X205" s="864"/>
      <c r="Y205" s="864"/>
      <c r="Z205" s="864"/>
      <c r="AA205" s="864"/>
      <c r="AB205" s="864"/>
      <c r="AC205" s="872"/>
      <c r="AD205" s="872"/>
      <c r="AE205" s="864"/>
      <c r="AF205" s="864"/>
      <c r="AG205" s="872"/>
      <c r="AH205" s="880"/>
      <c r="AI205" s="864"/>
      <c r="AJ205" s="872"/>
      <c r="AK205" s="864"/>
      <c r="AL205" s="864"/>
      <c r="AM205" s="864"/>
      <c r="AN205" s="864"/>
      <c r="AO205" s="872"/>
      <c r="AP205" s="880"/>
      <c r="AQ205" s="880"/>
      <c r="AR205" s="880"/>
      <c r="AS205" s="880"/>
      <c r="AT205" s="880"/>
      <c r="AU205" s="880"/>
      <c r="AV205" s="880"/>
      <c r="AW205" s="880"/>
      <c r="AX205" s="880"/>
      <c r="AY205" s="880"/>
      <c r="AZ205" s="880"/>
      <c r="BA205" s="880"/>
      <c r="BB205" s="880"/>
      <c r="BC205" s="880"/>
      <c r="BD205" s="880"/>
      <c r="BE205" s="880"/>
      <c r="BF205" s="880"/>
      <c r="BG205" s="880"/>
      <c r="BH205" s="880"/>
      <c r="BI205" s="880"/>
      <c r="BJ205" s="880"/>
      <c r="BK205" s="880"/>
      <c r="BL205" s="880"/>
      <c r="BM205" s="880"/>
      <c r="BN205" s="880"/>
      <c r="BO205" s="880"/>
      <c r="BP205" s="880"/>
      <c r="BQ205" s="880"/>
      <c r="BR205" s="880"/>
      <c r="BS205" s="880"/>
      <c r="BT205" s="880"/>
      <c r="BU205" s="880"/>
      <c r="BV205" s="880"/>
      <c r="BW205" s="880"/>
      <c r="BX205" s="880"/>
      <c r="BY205" s="880"/>
      <c r="BZ205" s="880"/>
      <c r="CA205" s="880"/>
      <c r="CB205" s="880"/>
    </row>
    <row r="206" spans="1:80" x14ac:dyDescent="0.25">
      <c r="A206" s="864"/>
      <c r="B206" s="864"/>
      <c r="C206" s="864"/>
      <c r="D206" s="864"/>
      <c r="E206" s="864"/>
      <c r="F206" s="864"/>
      <c r="G206" s="864"/>
      <c r="H206" s="864"/>
      <c r="I206" s="864"/>
      <c r="J206" s="864"/>
      <c r="K206" s="864"/>
      <c r="L206" s="864"/>
      <c r="M206" s="864"/>
      <c r="N206" s="864"/>
      <c r="O206" s="864"/>
      <c r="P206" s="864"/>
      <c r="Q206" s="864"/>
      <c r="R206" s="864"/>
      <c r="S206" s="864"/>
      <c r="T206" s="864"/>
      <c r="U206" s="864"/>
      <c r="V206" s="864"/>
      <c r="W206" s="864"/>
      <c r="X206" s="864"/>
      <c r="Y206" s="864"/>
      <c r="Z206" s="864"/>
      <c r="AA206" s="864"/>
      <c r="AB206" s="864"/>
      <c r="AC206" s="872"/>
      <c r="AD206" s="872"/>
      <c r="AE206" s="864"/>
      <c r="AF206" s="864"/>
      <c r="AG206" s="872"/>
      <c r="AH206" s="880"/>
      <c r="AI206" s="864"/>
      <c r="AJ206" s="872"/>
      <c r="AK206" s="864"/>
      <c r="AL206" s="864"/>
      <c r="AM206" s="864"/>
      <c r="AN206" s="864"/>
      <c r="AO206" s="872"/>
      <c r="AP206" s="880"/>
      <c r="AQ206" s="880"/>
      <c r="AR206" s="880"/>
      <c r="AS206" s="880"/>
      <c r="AT206" s="880"/>
      <c r="AU206" s="880"/>
      <c r="AV206" s="880"/>
      <c r="AW206" s="880"/>
      <c r="AX206" s="880"/>
      <c r="AY206" s="880"/>
      <c r="AZ206" s="880"/>
      <c r="BA206" s="880"/>
      <c r="BB206" s="880"/>
      <c r="BC206" s="880"/>
      <c r="BD206" s="880"/>
      <c r="BE206" s="880"/>
      <c r="BF206" s="880"/>
      <c r="BG206" s="880"/>
      <c r="BH206" s="880"/>
      <c r="BI206" s="880"/>
      <c r="BJ206" s="880"/>
      <c r="BK206" s="880"/>
      <c r="BL206" s="880"/>
      <c r="BM206" s="880"/>
      <c r="BN206" s="880"/>
      <c r="BO206" s="880"/>
      <c r="BP206" s="880"/>
      <c r="BQ206" s="880"/>
      <c r="BR206" s="880"/>
      <c r="BS206" s="880"/>
      <c r="BT206" s="880"/>
      <c r="BU206" s="880"/>
      <c r="BV206" s="880"/>
      <c r="BW206" s="880"/>
      <c r="BX206" s="880"/>
      <c r="BY206" s="880"/>
      <c r="BZ206" s="880"/>
      <c r="CA206" s="880"/>
      <c r="CB206" s="880"/>
    </row>
    <row r="207" spans="1:80" x14ac:dyDescent="0.25">
      <c r="A207" s="864"/>
      <c r="B207" s="864"/>
      <c r="C207" s="864"/>
      <c r="D207" s="864"/>
      <c r="E207" s="864"/>
      <c r="F207" s="864"/>
      <c r="G207" s="864"/>
      <c r="H207" s="864"/>
      <c r="I207" s="864"/>
      <c r="J207" s="864"/>
      <c r="K207" s="864"/>
      <c r="L207" s="864"/>
      <c r="M207" s="864"/>
      <c r="N207" s="864"/>
      <c r="O207" s="864"/>
      <c r="P207" s="864"/>
      <c r="Q207" s="864"/>
      <c r="R207" s="864"/>
      <c r="S207" s="864"/>
      <c r="T207" s="864"/>
      <c r="U207" s="864"/>
      <c r="V207" s="864"/>
      <c r="W207" s="864"/>
      <c r="X207" s="864"/>
      <c r="Y207" s="864"/>
      <c r="Z207" s="864"/>
      <c r="AA207" s="864"/>
      <c r="AB207" s="864"/>
      <c r="AC207" s="872"/>
      <c r="AD207" s="872"/>
      <c r="AE207" s="864"/>
      <c r="AF207" s="864"/>
      <c r="AG207" s="872"/>
      <c r="AH207" s="880"/>
      <c r="AI207" s="864"/>
      <c r="AJ207" s="872"/>
      <c r="AK207" s="864"/>
      <c r="AL207" s="864"/>
      <c r="AM207" s="864"/>
      <c r="AN207" s="864"/>
      <c r="AO207" s="872"/>
      <c r="AP207" s="880"/>
      <c r="AQ207" s="880"/>
      <c r="AR207" s="880"/>
      <c r="AS207" s="880"/>
      <c r="AT207" s="880"/>
      <c r="AU207" s="880"/>
      <c r="AV207" s="880"/>
      <c r="AW207" s="880"/>
      <c r="AX207" s="880"/>
      <c r="AY207" s="880"/>
      <c r="AZ207" s="880"/>
      <c r="BA207" s="880"/>
      <c r="BB207" s="880"/>
      <c r="BC207" s="880"/>
      <c r="BD207" s="880"/>
      <c r="BE207" s="880"/>
      <c r="BF207" s="880"/>
      <c r="BG207" s="880"/>
      <c r="BH207" s="880"/>
      <c r="BI207" s="880"/>
      <c r="BJ207" s="880"/>
      <c r="BK207" s="880"/>
      <c r="BL207" s="880"/>
      <c r="BM207" s="880"/>
      <c r="BN207" s="880"/>
      <c r="BO207" s="880"/>
      <c r="BP207" s="880"/>
      <c r="BQ207" s="880"/>
      <c r="BR207" s="880"/>
      <c r="BS207" s="880"/>
      <c r="BT207" s="880"/>
      <c r="BU207" s="880"/>
      <c r="BV207" s="880"/>
      <c r="BW207" s="880"/>
      <c r="BX207" s="880"/>
      <c r="BY207" s="880"/>
      <c r="BZ207" s="880"/>
      <c r="CA207" s="880"/>
      <c r="CB207" s="880"/>
    </row>
    <row r="208" spans="1:80" x14ac:dyDescent="0.25">
      <c r="A208" s="864"/>
      <c r="B208" s="864"/>
      <c r="C208" s="864"/>
      <c r="D208" s="864"/>
      <c r="E208" s="864"/>
      <c r="F208" s="864"/>
      <c r="G208" s="864"/>
      <c r="H208" s="864"/>
      <c r="I208" s="864"/>
      <c r="J208" s="864"/>
      <c r="K208" s="864"/>
      <c r="L208" s="864"/>
      <c r="M208" s="864"/>
      <c r="N208" s="864"/>
      <c r="O208" s="864"/>
      <c r="P208" s="864"/>
      <c r="Q208" s="864"/>
      <c r="R208" s="864"/>
      <c r="S208" s="864"/>
      <c r="T208" s="864"/>
      <c r="U208" s="864"/>
      <c r="V208" s="864"/>
      <c r="W208" s="864"/>
      <c r="X208" s="864"/>
      <c r="Y208" s="864"/>
      <c r="Z208" s="864"/>
      <c r="AA208" s="864"/>
      <c r="AB208" s="864"/>
      <c r="AC208" s="872"/>
      <c r="AD208" s="872"/>
      <c r="AE208" s="864"/>
      <c r="AF208" s="864"/>
      <c r="AG208" s="872"/>
      <c r="AH208" s="880"/>
      <c r="AI208" s="864"/>
      <c r="AJ208" s="872"/>
      <c r="AK208" s="864"/>
      <c r="AL208" s="864"/>
      <c r="AM208" s="864"/>
      <c r="AN208" s="864"/>
      <c r="AO208" s="872"/>
      <c r="AP208" s="880"/>
      <c r="AQ208" s="880"/>
      <c r="AR208" s="880"/>
      <c r="AS208" s="880"/>
      <c r="AT208" s="880"/>
      <c r="AU208" s="880"/>
      <c r="AV208" s="880"/>
      <c r="AW208" s="880"/>
      <c r="AX208" s="880"/>
      <c r="AY208" s="880"/>
      <c r="AZ208" s="880"/>
      <c r="BA208" s="880"/>
      <c r="BB208" s="880"/>
      <c r="BC208" s="880"/>
      <c r="BD208" s="880"/>
      <c r="BE208" s="880"/>
      <c r="BF208" s="880"/>
      <c r="BG208" s="880"/>
      <c r="BH208" s="880"/>
      <c r="BI208" s="880"/>
      <c r="BJ208" s="880"/>
      <c r="BK208" s="880"/>
      <c r="BL208" s="880"/>
      <c r="BM208" s="880"/>
      <c r="BN208" s="880"/>
      <c r="BO208" s="880"/>
      <c r="BP208" s="880"/>
      <c r="BQ208" s="880"/>
      <c r="BR208" s="880"/>
      <c r="BS208" s="880"/>
      <c r="BT208" s="880"/>
      <c r="BU208" s="880"/>
      <c r="BV208" s="880"/>
      <c r="BW208" s="880"/>
      <c r="BX208" s="880"/>
      <c r="BY208" s="880"/>
      <c r="BZ208" s="880"/>
      <c r="CA208" s="880"/>
      <c r="CB208" s="880"/>
    </row>
    <row r="209" spans="1:41" x14ac:dyDescent="0.25">
      <c r="A209" s="864"/>
      <c r="B209" s="864"/>
      <c r="C209" s="864"/>
      <c r="D209" s="864"/>
      <c r="E209" s="864"/>
      <c r="F209" s="864"/>
      <c r="G209" s="864"/>
      <c r="H209" s="864"/>
      <c r="I209" s="864"/>
      <c r="J209" s="864"/>
      <c r="K209" s="864"/>
      <c r="L209" s="864"/>
      <c r="M209" s="864"/>
      <c r="N209" s="864"/>
      <c r="O209" s="864"/>
      <c r="P209" s="864"/>
      <c r="Q209" s="864"/>
      <c r="R209" s="864"/>
      <c r="S209" s="864"/>
      <c r="T209" s="864"/>
      <c r="U209" s="864"/>
      <c r="V209" s="864"/>
      <c r="W209" s="864"/>
      <c r="X209" s="864"/>
      <c r="Y209" s="864"/>
      <c r="Z209" s="864"/>
      <c r="AA209" s="864"/>
      <c r="AB209" s="864"/>
      <c r="AC209" s="872"/>
      <c r="AD209" s="872"/>
      <c r="AE209" s="864"/>
      <c r="AF209" s="864"/>
      <c r="AG209" s="872"/>
      <c r="AH209" s="880"/>
      <c r="AI209" s="864"/>
      <c r="AJ209" s="872"/>
      <c r="AK209" s="864"/>
      <c r="AL209" s="864"/>
      <c r="AM209" s="864"/>
      <c r="AN209" s="864"/>
      <c r="AO209" s="872"/>
    </row>
    <row r="210" spans="1:41" x14ac:dyDescent="0.25">
      <c r="A210" s="864"/>
      <c r="B210" s="864"/>
      <c r="C210" s="864"/>
      <c r="D210" s="864"/>
      <c r="E210" s="864"/>
      <c r="F210" s="864"/>
      <c r="G210" s="864"/>
      <c r="H210" s="864"/>
      <c r="I210" s="864"/>
      <c r="J210" s="864"/>
      <c r="K210" s="864"/>
      <c r="L210" s="864"/>
      <c r="M210" s="864"/>
      <c r="N210" s="864"/>
      <c r="O210" s="864"/>
      <c r="P210" s="864"/>
      <c r="Q210" s="864"/>
      <c r="R210" s="864"/>
      <c r="S210" s="864"/>
      <c r="T210" s="864"/>
      <c r="U210" s="864"/>
      <c r="V210" s="864"/>
      <c r="W210" s="864"/>
      <c r="X210" s="864"/>
      <c r="Y210" s="864"/>
      <c r="Z210" s="864"/>
      <c r="AA210" s="864"/>
      <c r="AB210" s="864"/>
      <c r="AC210" s="872"/>
      <c r="AD210" s="872"/>
      <c r="AE210" s="864"/>
      <c r="AF210" s="864"/>
      <c r="AG210" s="872"/>
      <c r="AH210" s="880"/>
      <c r="AI210" s="864"/>
      <c r="AJ210" s="872"/>
      <c r="AK210" s="864"/>
      <c r="AL210" s="864"/>
      <c r="AM210" s="864"/>
      <c r="AN210" s="864"/>
      <c r="AO210" s="872"/>
    </row>
    <row r="211" spans="1:41" x14ac:dyDescent="0.25">
      <c r="A211" s="864"/>
      <c r="B211" s="864"/>
      <c r="C211" s="864"/>
      <c r="D211" s="864"/>
      <c r="E211" s="864"/>
      <c r="F211" s="864"/>
      <c r="G211" s="864"/>
      <c r="H211" s="864"/>
      <c r="I211" s="864"/>
      <c r="J211" s="864"/>
      <c r="K211" s="864"/>
      <c r="L211" s="864"/>
      <c r="M211" s="864"/>
      <c r="N211" s="864"/>
      <c r="O211" s="864"/>
      <c r="P211" s="864"/>
      <c r="Q211" s="864"/>
      <c r="R211" s="864"/>
      <c r="S211" s="864"/>
      <c r="T211" s="864"/>
      <c r="U211" s="864"/>
      <c r="V211" s="864"/>
      <c r="W211" s="864"/>
      <c r="X211" s="864"/>
      <c r="Y211" s="864"/>
      <c r="Z211" s="864"/>
      <c r="AA211" s="864"/>
      <c r="AB211" s="864"/>
      <c r="AC211" s="872"/>
      <c r="AD211" s="872"/>
      <c r="AE211" s="864"/>
      <c r="AF211" s="864"/>
      <c r="AG211" s="872"/>
      <c r="AH211" s="880"/>
      <c r="AI211" s="864"/>
      <c r="AJ211" s="872"/>
      <c r="AK211" s="864"/>
      <c r="AL211" s="864"/>
      <c r="AM211" s="864"/>
      <c r="AN211" s="864"/>
      <c r="AO211" s="872"/>
    </row>
    <row r="212" spans="1:41" x14ac:dyDescent="0.25">
      <c r="A212" s="864"/>
      <c r="B212" s="864"/>
      <c r="C212" s="864"/>
      <c r="D212" s="864"/>
      <c r="E212" s="864"/>
      <c r="F212" s="864"/>
      <c r="G212" s="864"/>
      <c r="H212" s="864"/>
      <c r="I212" s="864"/>
      <c r="J212" s="864"/>
      <c r="K212" s="864"/>
      <c r="L212" s="864"/>
      <c r="M212" s="864"/>
      <c r="N212" s="864"/>
      <c r="O212" s="864"/>
      <c r="P212" s="864"/>
      <c r="Q212" s="864"/>
      <c r="R212" s="864"/>
      <c r="S212" s="864"/>
      <c r="T212" s="864"/>
      <c r="U212" s="864"/>
      <c r="V212" s="864"/>
      <c r="W212" s="864"/>
      <c r="X212" s="864"/>
      <c r="Y212" s="864"/>
      <c r="Z212" s="864"/>
      <c r="AA212" s="864"/>
      <c r="AB212" s="864"/>
      <c r="AC212" s="872"/>
      <c r="AD212" s="872"/>
      <c r="AE212" s="864"/>
      <c r="AF212" s="864"/>
      <c r="AG212" s="872"/>
      <c r="AH212" s="880"/>
      <c r="AI212" s="864"/>
      <c r="AJ212" s="872"/>
      <c r="AK212" s="864"/>
      <c r="AL212" s="864"/>
      <c r="AM212" s="864"/>
      <c r="AN212" s="864"/>
      <c r="AO212" s="872"/>
    </row>
    <row r="213" spans="1:41" x14ac:dyDescent="0.25">
      <c r="A213" s="864"/>
      <c r="B213" s="864"/>
      <c r="C213" s="864"/>
      <c r="D213" s="864"/>
      <c r="E213" s="864"/>
      <c r="F213" s="864"/>
      <c r="G213" s="864"/>
      <c r="H213" s="864"/>
      <c r="I213" s="864"/>
      <c r="J213" s="864"/>
      <c r="K213" s="864"/>
      <c r="L213" s="864"/>
      <c r="M213" s="864"/>
      <c r="N213" s="864"/>
      <c r="O213" s="864"/>
      <c r="P213" s="864"/>
      <c r="Q213" s="864"/>
      <c r="R213" s="864"/>
      <c r="S213" s="864"/>
      <c r="T213" s="864"/>
      <c r="U213" s="864"/>
      <c r="V213" s="864"/>
      <c r="W213" s="864"/>
      <c r="X213" s="864"/>
      <c r="Y213" s="864"/>
      <c r="Z213" s="864"/>
      <c r="AA213" s="864"/>
      <c r="AB213" s="864"/>
      <c r="AC213" s="872"/>
      <c r="AD213" s="872"/>
      <c r="AE213" s="864"/>
      <c r="AF213" s="864"/>
      <c r="AG213" s="872"/>
      <c r="AH213" s="880"/>
      <c r="AI213" s="864"/>
      <c r="AJ213" s="872"/>
      <c r="AK213" s="864"/>
      <c r="AL213" s="864"/>
      <c r="AM213" s="864"/>
      <c r="AN213" s="864"/>
      <c r="AO213" s="872"/>
    </row>
    <row r="214" spans="1:41" x14ac:dyDescent="0.25">
      <c r="A214" s="864"/>
      <c r="B214" s="864"/>
      <c r="C214" s="864"/>
      <c r="D214" s="864"/>
      <c r="E214" s="864"/>
      <c r="F214" s="864"/>
      <c r="G214" s="864"/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A214" s="864"/>
      <c r="AB214" s="864"/>
      <c r="AC214" s="872"/>
      <c r="AD214" s="872"/>
      <c r="AE214" s="864"/>
      <c r="AF214" s="864"/>
      <c r="AG214" s="872"/>
      <c r="AH214" s="880"/>
      <c r="AI214" s="864"/>
      <c r="AJ214" s="872"/>
      <c r="AK214" s="864"/>
      <c r="AL214" s="864"/>
      <c r="AM214" s="864"/>
      <c r="AN214" s="864"/>
      <c r="AO214" s="872"/>
    </row>
    <row r="215" spans="1:41" x14ac:dyDescent="0.25">
      <c r="A215" s="864"/>
      <c r="B215" s="864"/>
      <c r="C215" s="864"/>
      <c r="D215" s="864"/>
      <c r="E215" s="864"/>
      <c r="F215" s="864"/>
      <c r="G215" s="864"/>
      <c r="H215" s="864"/>
      <c r="I215" s="864"/>
      <c r="J215" s="864"/>
      <c r="K215" s="864"/>
      <c r="L215" s="864"/>
      <c r="M215" s="864"/>
      <c r="N215" s="864"/>
      <c r="O215" s="864"/>
      <c r="P215" s="864"/>
      <c r="Q215" s="864"/>
      <c r="R215" s="864"/>
      <c r="S215" s="864"/>
      <c r="T215" s="864"/>
      <c r="U215" s="864"/>
      <c r="V215" s="864"/>
      <c r="W215" s="864"/>
      <c r="X215" s="864"/>
      <c r="Y215" s="864"/>
      <c r="Z215" s="864"/>
      <c r="AA215" s="864"/>
      <c r="AB215" s="864"/>
      <c r="AC215" s="872"/>
      <c r="AD215" s="872"/>
      <c r="AE215" s="864"/>
      <c r="AF215" s="864"/>
      <c r="AG215" s="872"/>
      <c r="AH215" s="880"/>
      <c r="AI215" s="864"/>
      <c r="AJ215" s="872"/>
      <c r="AK215" s="864"/>
      <c r="AL215" s="864"/>
      <c r="AM215" s="864"/>
      <c r="AN215" s="864"/>
      <c r="AO215" s="872"/>
    </row>
    <row r="216" spans="1:41" x14ac:dyDescent="0.25">
      <c r="A216" s="864"/>
      <c r="B216" s="864"/>
      <c r="C216" s="864"/>
      <c r="D216" s="864"/>
      <c r="E216" s="864"/>
      <c r="F216" s="864"/>
      <c r="G216" s="864"/>
      <c r="H216" s="864"/>
      <c r="I216" s="864"/>
      <c r="J216" s="864"/>
      <c r="K216" s="864"/>
      <c r="L216" s="864"/>
      <c r="M216" s="864"/>
      <c r="N216" s="864"/>
      <c r="O216" s="864"/>
      <c r="P216" s="864"/>
      <c r="Q216" s="864"/>
      <c r="R216" s="864"/>
      <c r="S216" s="864"/>
      <c r="T216" s="864"/>
      <c r="U216" s="864"/>
      <c r="V216" s="864"/>
      <c r="W216" s="864"/>
      <c r="X216" s="864"/>
      <c r="Y216" s="864"/>
      <c r="Z216" s="864"/>
      <c r="AA216" s="864"/>
      <c r="AB216" s="864"/>
      <c r="AC216" s="872"/>
      <c r="AD216" s="872"/>
      <c r="AE216" s="864"/>
      <c r="AF216" s="864"/>
      <c r="AG216" s="872"/>
      <c r="AH216" s="880"/>
      <c r="AI216" s="864"/>
      <c r="AJ216" s="872"/>
      <c r="AK216" s="864"/>
      <c r="AL216" s="864"/>
      <c r="AM216" s="864"/>
      <c r="AN216" s="864"/>
      <c r="AO216" s="872"/>
    </row>
    <row r="217" spans="1:41" x14ac:dyDescent="0.25">
      <c r="A217" s="864"/>
      <c r="B217" s="864"/>
      <c r="C217" s="864"/>
      <c r="D217" s="864"/>
      <c r="E217" s="864"/>
      <c r="F217" s="864"/>
      <c r="G217" s="864"/>
      <c r="H217" s="864"/>
      <c r="I217" s="864"/>
      <c r="J217" s="864"/>
      <c r="K217" s="864"/>
      <c r="L217" s="864"/>
      <c r="M217" s="864"/>
      <c r="N217" s="864"/>
      <c r="O217" s="864"/>
      <c r="P217" s="864"/>
      <c r="Q217" s="864"/>
      <c r="R217" s="864"/>
      <c r="S217" s="864"/>
      <c r="T217" s="864"/>
      <c r="U217" s="864"/>
      <c r="V217" s="864"/>
      <c r="W217" s="864"/>
      <c r="X217" s="864"/>
      <c r="Y217" s="864"/>
      <c r="Z217" s="864"/>
      <c r="AA217" s="864"/>
      <c r="AB217" s="864"/>
      <c r="AC217" s="872"/>
      <c r="AD217" s="872"/>
      <c r="AE217" s="864"/>
      <c r="AF217" s="864"/>
      <c r="AG217" s="872"/>
      <c r="AH217" s="880"/>
      <c r="AI217" s="864"/>
      <c r="AJ217" s="872"/>
      <c r="AK217" s="864"/>
      <c r="AL217" s="864"/>
      <c r="AM217" s="864"/>
      <c r="AN217" s="864"/>
      <c r="AO217" s="872"/>
    </row>
    <row r="218" spans="1:41" x14ac:dyDescent="0.25">
      <c r="A218" s="864"/>
      <c r="B218" s="864"/>
      <c r="C218" s="864"/>
      <c r="D218" s="864"/>
      <c r="E218" s="864"/>
      <c r="F218" s="864"/>
      <c r="G218" s="864"/>
      <c r="H218" s="864"/>
      <c r="I218" s="864"/>
      <c r="J218" s="864"/>
      <c r="K218" s="864"/>
      <c r="L218" s="864"/>
      <c r="M218" s="864"/>
      <c r="N218" s="864"/>
      <c r="O218" s="864"/>
      <c r="P218" s="864"/>
      <c r="Q218" s="864"/>
      <c r="R218" s="864"/>
      <c r="S218" s="864"/>
      <c r="T218" s="864"/>
      <c r="U218" s="864"/>
      <c r="V218" s="864"/>
      <c r="W218" s="864"/>
      <c r="X218" s="864"/>
      <c r="Y218" s="864"/>
      <c r="Z218" s="864"/>
      <c r="AA218" s="864"/>
      <c r="AB218" s="864"/>
      <c r="AC218" s="872"/>
      <c r="AD218" s="872"/>
      <c r="AE218" s="864"/>
      <c r="AF218" s="864"/>
      <c r="AG218" s="872"/>
      <c r="AH218" s="880"/>
      <c r="AI218" s="864"/>
      <c r="AJ218" s="872"/>
      <c r="AK218" s="864"/>
      <c r="AL218" s="864"/>
      <c r="AM218" s="864"/>
      <c r="AN218" s="864"/>
      <c r="AO218" s="872"/>
    </row>
    <row r="219" spans="1:41" x14ac:dyDescent="0.25">
      <c r="A219" s="864"/>
      <c r="B219" s="864"/>
      <c r="C219" s="864"/>
      <c r="D219" s="864"/>
      <c r="E219" s="864"/>
      <c r="F219" s="864"/>
      <c r="G219" s="864"/>
      <c r="H219" s="864"/>
      <c r="I219" s="864"/>
      <c r="J219" s="864"/>
      <c r="K219" s="864"/>
      <c r="L219" s="864"/>
      <c r="M219" s="864"/>
      <c r="N219" s="864"/>
      <c r="O219" s="864"/>
      <c r="P219" s="864"/>
      <c r="Q219" s="864"/>
      <c r="R219" s="864"/>
      <c r="S219" s="864"/>
      <c r="T219" s="864"/>
      <c r="U219" s="864"/>
      <c r="V219" s="864"/>
      <c r="W219" s="864"/>
      <c r="X219" s="864"/>
      <c r="Y219" s="864"/>
      <c r="Z219" s="864"/>
      <c r="AA219" s="864"/>
      <c r="AB219" s="864"/>
      <c r="AC219" s="872"/>
      <c r="AD219" s="872"/>
      <c r="AE219" s="864"/>
      <c r="AF219" s="864"/>
      <c r="AG219" s="872"/>
      <c r="AH219" s="880"/>
      <c r="AI219" s="864"/>
      <c r="AJ219" s="872"/>
      <c r="AK219" s="864"/>
      <c r="AL219" s="864"/>
      <c r="AM219" s="864"/>
      <c r="AN219" s="864"/>
      <c r="AO219" s="872"/>
    </row>
    <row r="220" spans="1:41" x14ac:dyDescent="0.25">
      <c r="A220" s="864"/>
      <c r="B220" s="864"/>
      <c r="C220" s="864"/>
      <c r="D220" s="864"/>
      <c r="E220" s="864"/>
      <c r="F220" s="864"/>
      <c r="G220" s="864"/>
      <c r="H220" s="864"/>
      <c r="I220" s="864"/>
      <c r="J220" s="864"/>
      <c r="K220" s="864"/>
      <c r="L220" s="864"/>
      <c r="M220" s="864"/>
      <c r="N220" s="864"/>
      <c r="O220" s="864"/>
      <c r="P220" s="864"/>
      <c r="Q220" s="864"/>
      <c r="R220" s="864"/>
      <c r="S220" s="864"/>
      <c r="T220" s="864"/>
      <c r="U220" s="864"/>
      <c r="V220" s="864"/>
      <c r="W220" s="864"/>
      <c r="X220" s="864"/>
      <c r="Y220" s="864"/>
      <c r="Z220" s="864"/>
      <c r="AA220" s="864"/>
      <c r="AB220" s="864"/>
      <c r="AC220" s="872"/>
      <c r="AD220" s="872"/>
      <c r="AE220" s="864"/>
      <c r="AF220" s="864"/>
      <c r="AG220" s="872"/>
      <c r="AH220" s="880"/>
      <c r="AI220" s="864"/>
      <c r="AJ220" s="872"/>
      <c r="AK220" s="864"/>
      <c r="AL220" s="864"/>
      <c r="AM220" s="864"/>
      <c r="AN220" s="864"/>
      <c r="AO220" s="872"/>
    </row>
    <row r="221" spans="1:41" x14ac:dyDescent="0.25">
      <c r="A221" s="864"/>
      <c r="B221" s="864"/>
      <c r="C221" s="864"/>
      <c r="D221" s="864"/>
      <c r="E221" s="864"/>
      <c r="F221" s="864"/>
      <c r="G221" s="864"/>
      <c r="H221" s="864"/>
      <c r="I221" s="864"/>
      <c r="J221" s="864"/>
      <c r="K221" s="864"/>
      <c r="L221" s="864"/>
      <c r="M221" s="864"/>
      <c r="N221" s="864"/>
      <c r="O221" s="864"/>
      <c r="P221" s="864"/>
      <c r="Q221" s="864"/>
      <c r="R221" s="864"/>
      <c r="S221" s="864"/>
      <c r="T221" s="864"/>
      <c r="U221" s="864"/>
      <c r="V221" s="864"/>
      <c r="W221" s="864"/>
      <c r="X221" s="864"/>
      <c r="Y221" s="864"/>
      <c r="Z221" s="864"/>
      <c r="AA221" s="864"/>
      <c r="AB221" s="864"/>
      <c r="AC221" s="872"/>
      <c r="AD221" s="872"/>
      <c r="AE221" s="864"/>
      <c r="AF221" s="864"/>
      <c r="AG221" s="872"/>
      <c r="AH221" s="880"/>
      <c r="AI221" s="864"/>
      <c r="AJ221" s="872"/>
      <c r="AK221" s="864"/>
      <c r="AL221" s="864"/>
      <c r="AM221" s="864"/>
      <c r="AN221" s="864"/>
      <c r="AO221" s="872"/>
    </row>
    <row r="222" spans="1:41" x14ac:dyDescent="0.25">
      <c r="A222" s="864"/>
      <c r="B222" s="864"/>
      <c r="C222" s="864"/>
      <c r="D222" s="864"/>
      <c r="E222" s="864"/>
      <c r="F222" s="864"/>
      <c r="G222" s="864"/>
      <c r="H222" s="864"/>
      <c r="I222" s="864"/>
      <c r="J222" s="864"/>
      <c r="K222" s="864"/>
      <c r="L222" s="864"/>
      <c r="M222" s="864"/>
      <c r="N222" s="864"/>
      <c r="O222" s="864"/>
      <c r="P222" s="864"/>
      <c r="Q222" s="864"/>
      <c r="R222" s="864"/>
      <c r="S222" s="864"/>
      <c r="T222" s="864"/>
      <c r="U222" s="864"/>
      <c r="V222" s="864"/>
      <c r="W222" s="864"/>
      <c r="X222" s="864"/>
      <c r="Y222" s="864"/>
      <c r="Z222" s="864"/>
      <c r="AA222" s="864"/>
      <c r="AB222" s="864"/>
      <c r="AC222" s="872"/>
      <c r="AD222" s="872"/>
      <c r="AE222" s="864"/>
      <c r="AF222" s="864"/>
      <c r="AG222" s="872"/>
      <c r="AH222" s="880"/>
      <c r="AI222" s="864"/>
      <c r="AJ222" s="872"/>
      <c r="AK222" s="864"/>
      <c r="AL222" s="864"/>
      <c r="AM222" s="864"/>
      <c r="AN222" s="864"/>
      <c r="AO222" s="872"/>
    </row>
    <row r="223" spans="1:41" x14ac:dyDescent="0.25">
      <c r="A223" s="864"/>
      <c r="B223" s="864"/>
      <c r="C223" s="864"/>
      <c r="D223" s="864"/>
      <c r="E223" s="864"/>
      <c r="F223" s="864"/>
      <c r="G223" s="864"/>
      <c r="H223" s="864"/>
      <c r="I223" s="864"/>
      <c r="J223" s="864"/>
      <c r="K223" s="864"/>
      <c r="L223" s="864"/>
      <c r="M223" s="864"/>
      <c r="N223" s="864"/>
      <c r="O223" s="864"/>
      <c r="P223" s="864"/>
      <c r="Q223" s="864"/>
      <c r="R223" s="864"/>
      <c r="S223" s="864"/>
      <c r="T223" s="864"/>
      <c r="U223" s="864"/>
      <c r="V223" s="864"/>
      <c r="W223" s="864"/>
      <c r="X223" s="864"/>
      <c r="Y223" s="864"/>
      <c r="Z223" s="864"/>
      <c r="AA223" s="864"/>
      <c r="AB223" s="864"/>
      <c r="AC223" s="872"/>
      <c r="AD223" s="872"/>
      <c r="AE223" s="864"/>
      <c r="AF223" s="864"/>
      <c r="AG223" s="872"/>
      <c r="AH223" s="880"/>
      <c r="AI223" s="864"/>
      <c r="AJ223" s="872"/>
      <c r="AK223" s="864"/>
      <c r="AL223" s="864"/>
      <c r="AM223" s="864"/>
      <c r="AN223" s="864"/>
      <c r="AO223" s="872"/>
    </row>
    <row r="224" spans="1:41" x14ac:dyDescent="0.25">
      <c r="A224" s="864"/>
      <c r="B224" s="864"/>
      <c r="C224" s="864"/>
      <c r="D224" s="864"/>
      <c r="E224" s="864"/>
      <c r="F224" s="864"/>
      <c r="G224" s="864"/>
      <c r="H224" s="864"/>
      <c r="I224" s="864"/>
      <c r="J224" s="864"/>
      <c r="K224" s="864"/>
      <c r="L224" s="864"/>
      <c r="M224" s="864"/>
      <c r="N224" s="864"/>
      <c r="O224" s="864"/>
      <c r="P224" s="864"/>
      <c r="Q224" s="864"/>
      <c r="R224" s="864"/>
      <c r="S224" s="864"/>
      <c r="T224" s="864"/>
      <c r="U224" s="864"/>
      <c r="V224" s="864"/>
      <c r="W224" s="864"/>
      <c r="X224" s="864"/>
      <c r="Y224" s="864"/>
      <c r="Z224" s="864"/>
      <c r="AA224" s="864"/>
      <c r="AB224" s="864"/>
      <c r="AC224" s="872"/>
      <c r="AD224" s="872"/>
      <c r="AE224" s="864"/>
      <c r="AF224" s="864"/>
      <c r="AG224" s="872"/>
      <c r="AH224" s="880"/>
      <c r="AI224" s="864"/>
      <c r="AJ224" s="872"/>
      <c r="AK224" s="864"/>
      <c r="AL224" s="864"/>
      <c r="AM224" s="864"/>
      <c r="AN224" s="864"/>
      <c r="AO224" s="872"/>
    </row>
    <row r="225" spans="1:41" x14ac:dyDescent="0.25">
      <c r="A225" s="864"/>
      <c r="B225" s="864"/>
      <c r="C225" s="864"/>
      <c r="D225" s="864"/>
      <c r="E225" s="864"/>
      <c r="F225" s="864"/>
      <c r="G225" s="864"/>
      <c r="H225" s="864"/>
      <c r="I225" s="864"/>
      <c r="J225" s="864"/>
      <c r="K225" s="864"/>
      <c r="L225" s="864"/>
      <c r="M225" s="864"/>
      <c r="N225" s="864"/>
      <c r="O225" s="864"/>
      <c r="P225" s="864"/>
      <c r="Q225" s="864"/>
      <c r="R225" s="864"/>
      <c r="S225" s="864"/>
      <c r="T225" s="864"/>
      <c r="U225" s="864"/>
      <c r="V225" s="864"/>
      <c r="W225" s="864"/>
      <c r="X225" s="864"/>
      <c r="Y225" s="864"/>
      <c r="Z225" s="864"/>
      <c r="AA225" s="864"/>
      <c r="AB225" s="864"/>
      <c r="AC225" s="872"/>
      <c r="AD225" s="872"/>
      <c r="AE225" s="864"/>
      <c r="AF225" s="864"/>
      <c r="AG225" s="872"/>
      <c r="AH225" s="880"/>
      <c r="AI225" s="864"/>
      <c r="AJ225" s="872"/>
      <c r="AK225" s="864"/>
      <c r="AL225" s="864"/>
      <c r="AM225" s="864"/>
      <c r="AN225" s="864"/>
      <c r="AO225" s="872"/>
    </row>
    <row r="226" spans="1:41" x14ac:dyDescent="0.25">
      <c r="A226" s="864"/>
      <c r="B226" s="864"/>
      <c r="C226" s="864"/>
      <c r="D226" s="864"/>
      <c r="E226" s="864"/>
      <c r="F226" s="864"/>
      <c r="G226" s="864"/>
      <c r="H226" s="864"/>
      <c r="I226" s="864"/>
      <c r="J226" s="864"/>
      <c r="K226" s="864"/>
      <c r="L226" s="864"/>
      <c r="M226" s="864"/>
      <c r="N226" s="864"/>
      <c r="O226" s="864"/>
      <c r="P226" s="864"/>
      <c r="Q226" s="864"/>
      <c r="R226" s="864"/>
      <c r="S226" s="864"/>
      <c r="T226" s="864"/>
      <c r="U226" s="864"/>
      <c r="V226" s="864"/>
      <c r="W226" s="864"/>
      <c r="X226" s="864"/>
      <c r="Y226" s="864"/>
      <c r="Z226" s="864"/>
      <c r="AA226" s="864"/>
      <c r="AB226" s="864"/>
      <c r="AC226" s="872"/>
      <c r="AD226" s="872"/>
      <c r="AE226" s="864"/>
      <c r="AF226" s="864"/>
      <c r="AG226" s="872"/>
      <c r="AH226" s="880"/>
      <c r="AI226" s="864"/>
      <c r="AJ226" s="872"/>
      <c r="AK226" s="864"/>
      <c r="AL226" s="864"/>
      <c r="AM226" s="864"/>
      <c r="AN226" s="864"/>
      <c r="AO226" s="87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1154" t="s">
        <v>0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1"/>
      <c r="M1" s="1021"/>
      <c r="N1" s="1021"/>
      <c r="O1" s="1021"/>
      <c r="P1" s="1021"/>
      <c r="Q1" s="1021"/>
      <c r="R1" s="1021"/>
      <c r="S1" s="1021"/>
      <c r="T1" s="1021"/>
      <c r="U1" s="1021"/>
      <c r="V1" s="1021"/>
      <c r="W1" s="1021"/>
      <c r="X1" s="1021"/>
      <c r="Y1" s="1021"/>
      <c r="Z1" s="1021"/>
      <c r="AA1" s="1021"/>
      <c r="AB1" s="1021"/>
      <c r="AC1" s="1020"/>
      <c r="AD1" s="1020"/>
      <c r="AE1" s="1021"/>
      <c r="AF1" s="1021"/>
      <c r="AG1" s="1020"/>
      <c r="AH1" s="1021"/>
      <c r="AI1" s="1021"/>
      <c r="AJ1" s="1020"/>
      <c r="AK1" s="1020"/>
      <c r="AL1" s="1020"/>
      <c r="AM1" s="1020"/>
      <c r="AN1" s="1020"/>
      <c r="AO1" s="1020"/>
      <c r="AP1" s="1021"/>
      <c r="AQ1" s="1021"/>
      <c r="AR1" s="1021"/>
      <c r="AS1" s="1021"/>
      <c r="AT1" s="1021"/>
      <c r="AU1" s="1021"/>
      <c r="AV1" s="1021"/>
      <c r="AW1" s="1021"/>
      <c r="AX1" s="1021"/>
      <c r="AY1" s="1021"/>
      <c r="AZ1" s="1021"/>
      <c r="BA1" s="1021"/>
      <c r="BB1" s="1021"/>
      <c r="BC1" s="1021"/>
      <c r="BD1" s="1021"/>
      <c r="BE1" s="1021"/>
      <c r="BF1" s="1021"/>
      <c r="BG1" s="1021"/>
      <c r="BH1" s="1021"/>
      <c r="BI1" s="1021"/>
      <c r="BJ1" s="1021"/>
      <c r="BK1" s="1021"/>
      <c r="BL1" s="1021"/>
      <c r="BM1" s="1021"/>
      <c r="BN1" s="1021"/>
      <c r="BO1" s="1021"/>
      <c r="BP1" s="1021"/>
      <c r="BQ1" s="1021"/>
      <c r="BR1" s="1021"/>
      <c r="BS1" s="1021"/>
      <c r="BT1" s="1021"/>
      <c r="BU1" s="1021"/>
      <c r="BV1" s="1021"/>
      <c r="BW1" s="1021"/>
      <c r="BX1" s="1021"/>
      <c r="BY1" s="1021"/>
      <c r="BZ1" s="1021"/>
      <c r="CA1" s="1021"/>
      <c r="CB1" s="1021"/>
      <c r="CC1" s="1021"/>
      <c r="CD1" s="1021"/>
      <c r="CE1" s="1021"/>
      <c r="CF1" s="1021"/>
      <c r="CG1" s="1021"/>
      <c r="CH1" s="1021"/>
      <c r="CI1" s="1021"/>
      <c r="CJ1" s="1021"/>
      <c r="CK1" s="1021"/>
      <c r="CL1" s="1021"/>
      <c r="CM1" s="1021"/>
      <c r="CN1" s="1021"/>
      <c r="CO1" s="1021"/>
      <c r="CP1" s="1021"/>
      <c r="CQ1" s="1021"/>
      <c r="CR1" s="1021"/>
      <c r="CS1" s="1021"/>
      <c r="CT1" s="1021"/>
      <c r="CU1" s="1021"/>
      <c r="CV1" s="1021"/>
      <c r="CW1" s="1021"/>
      <c r="CX1" s="1021"/>
      <c r="CY1" s="1021"/>
      <c r="CZ1" s="1021"/>
      <c r="DA1" s="1021"/>
      <c r="DB1" s="1021"/>
      <c r="DC1" s="1021"/>
      <c r="DD1" s="1021"/>
    </row>
    <row r="2" spans="1:108" x14ac:dyDescent="0.25">
      <c r="A2" s="1154" t="s">
        <v>147</v>
      </c>
      <c r="B2" s="1020"/>
      <c r="C2" s="1020"/>
      <c r="D2" s="1020"/>
      <c r="E2" s="1020"/>
      <c r="F2" s="1020"/>
      <c r="G2" s="1020"/>
      <c r="H2" s="1020"/>
      <c r="I2" s="1020"/>
      <c r="J2" s="1020"/>
      <c r="K2" s="1020"/>
      <c r="L2" s="1021"/>
      <c r="M2" s="1021"/>
      <c r="N2" s="1021"/>
      <c r="O2" s="1021"/>
      <c r="P2" s="1021"/>
      <c r="Q2" s="1021"/>
      <c r="R2" s="1021"/>
      <c r="S2" s="1021"/>
      <c r="T2" s="1021"/>
      <c r="U2" s="1021"/>
      <c r="V2" s="1021"/>
      <c r="W2" s="1021"/>
      <c r="X2" s="1021"/>
      <c r="Y2" s="1021"/>
      <c r="Z2" s="1021"/>
      <c r="AA2" s="1021"/>
      <c r="AB2" s="1021"/>
      <c r="AC2" s="1020"/>
      <c r="AD2" s="1020"/>
      <c r="AE2" s="1021"/>
      <c r="AF2" s="1021"/>
      <c r="AG2" s="1020"/>
      <c r="AH2" s="1021"/>
      <c r="AI2" s="1021"/>
      <c r="AJ2" s="1020"/>
      <c r="AK2" s="1020"/>
      <c r="AL2" s="1020"/>
      <c r="AM2" s="1020"/>
      <c r="AN2" s="1020"/>
      <c r="AO2" s="1020"/>
      <c r="AP2" s="1021"/>
      <c r="AQ2" s="1021"/>
      <c r="AR2" s="1021"/>
      <c r="AS2" s="1021"/>
      <c r="AT2" s="1021"/>
      <c r="AU2" s="1021"/>
      <c r="AV2" s="1021"/>
      <c r="AW2" s="1021"/>
      <c r="AX2" s="1021"/>
      <c r="AY2" s="1021"/>
      <c r="AZ2" s="1021"/>
      <c r="BA2" s="1021"/>
      <c r="BB2" s="1021"/>
      <c r="BC2" s="1021"/>
      <c r="BD2" s="1021"/>
      <c r="BE2" s="1021"/>
      <c r="BF2" s="1021"/>
      <c r="BG2" s="1021"/>
      <c r="BH2" s="1021"/>
      <c r="BI2" s="1021"/>
      <c r="BJ2" s="1021"/>
      <c r="BK2" s="1021"/>
      <c r="BL2" s="1021"/>
      <c r="BM2" s="1021"/>
      <c r="BN2" s="1021"/>
      <c r="BO2" s="1021"/>
      <c r="BP2" s="1021"/>
      <c r="BQ2" s="1021"/>
      <c r="BR2" s="1021"/>
      <c r="BS2" s="1021"/>
      <c r="BT2" s="1021"/>
      <c r="BU2" s="1021"/>
      <c r="BV2" s="1021"/>
      <c r="BW2" s="1021"/>
      <c r="BX2" s="1021"/>
      <c r="BY2" s="1021"/>
      <c r="BZ2" s="1021"/>
      <c r="CA2" s="1021"/>
      <c r="CB2" s="1021"/>
      <c r="CC2" s="1021"/>
      <c r="CD2" s="1021"/>
      <c r="CE2" s="1021"/>
      <c r="CF2" s="1021"/>
      <c r="CG2" s="1021"/>
      <c r="CH2" s="1021"/>
      <c r="CI2" s="1021"/>
      <c r="CJ2" s="1021"/>
      <c r="CK2" s="1021"/>
      <c r="CL2" s="1021"/>
      <c r="CM2" s="1021"/>
      <c r="CN2" s="1021"/>
      <c r="CO2" s="1021"/>
      <c r="CP2" s="1021"/>
      <c r="CQ2" s="1021"/>
      <c r="CR2" s="1021"/>
      <c r="CS2" s="1021"/>
      <c r="CT2" s="1021"/>
      <c r="CU2" s="1021"/>
      <c r="CV2" s="1021"/>
      <c r="CW2" s="1021"/>
      <c r="CX2" s="1021"/>
      <c r="CY2" s="1021"/>
      <c r="CZ2" s="1021"/>
      <c r="DA2" s="1021"/>
      <c r="DB2" s="1021"/>
      <c r="DC2" s="1021"/>
      <c r="DD2" s="1021"/>
    </row>
    <row r="3" spans="1:108" x14ac:dyDescent="0.25">
      <c r="A3" s="1154" t="s">
        <v>148</v>
      </c>
      <c r="B3" s="1020"/>
      <c r="C3" s="1020"/>
      <c r="D3" s="1022"/>
      <c r="E3" s="1020"/>
      <c r="F3" s="1020"/>
      <c r="G3" s="1020"/>
      <c r="H3" s="1020"/>
      <c r="I3" s="1020"/>
      <c r="J3" s="1020"/>
      <c r="K3" s="1020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1"/>
      <c r="AB3" s="1021"/>
      <c r="AC3" s="1020"/>
      <c r="AD3" s="1020"/>
      <c r="AE3" s="1021"/>
      <c r="AF3" s="1021"/>
      <c r="AG3" s="1020"/>
      <c r="AH3" s="1021"/>
      <c r="AI3" s="1021"/>
      <c r="AJ3" s="1020"/>
      <c r="AK3" s="1020"/>
      <c r="AL3" s="1020"/>
      <c r="AM3" s="1020"/>
      <c r="AN3" s="1020"/>
      <c r="AO3" s="1020"/>
      <c r="AP3" s="1021"/>
      <c r="AQ3" s="1021"/>
      <c r="AR3" s="1021"/>
      <c r="AS3" s="1021"/>
      <c r="AT3" s="1021"/>
      <c r="AU3" s="1021"/>
      <c r="AV3" s="1021"/>
      <c r="AW3" s="1021"/>
      <c r="AX3" s="1021"/>
      <c r="AY3" s="1021"/>
      <c r="AZ3" s="1021"/>
      <c r="BA3" s="1021"/>
      <c r="BB3" s="1021"/>
      <c r="BC3" s="1021"/>
      <c r="BD3" s="1021"/>
      <c r="BE3" s="1021"/>
      <c r="BF3" s="1021"/>
      <c r="BG3" s="1021"/>
      <c r="BH3" s="1021"/>
      <c r="BI3" s="1021"/>
      <c r="BJ3" s="1021"/>
      <c r="BK3" s="1021"/>
      <c r="BL3" s="1021"/>
      <c r="BM3" s="1021"/>
      <c r="BN3" s="1021"/>
      <c r="BO3" s="1021"/>
      <c r="BP3" s="1021"/>
      <c r="BQ3" s="1021"/>
      <c r="BR3" s="1021"/>
      <c r="BS3" s="1021"/>
      <c r="BT3" s="1021"/>
      <c r="BU3" s="1021"/>
      <c r="BV3" s="1021"/>
      <c r="BW3" s="1021"/>
      <c r="BX3" s="1021"/>
      <c r="BY3" s="1021"/>
      <c r="BZ3" s="1021"/>
      <c r="CA3" s="1021"/>
      <c r="CB3" s="1021"/>
      <c r="CC3" s="1021"/>
      <c r="CD3" s="1021"/>
      <c r="CE3" s="1021"/>
      <c r="CF3" s="1021"/>
      <c r="CG3" s="1021"/>
      <c r="CH3" s="1021"/>
      <c r="CI3" s="1021"/>
      <c r="CJ3" s="1021"/>
      <c r="CK3" s="1021"/>
      <c r="CL3" s="1021"/>
      <c r="CM3" s="1021"/>
      <c r="CN3" s="1021"/>
      <c r="CO3" s="1021"/>
      <c r="CP3" s="1021"/>
      <c r="CQ3" s="1021"/>
      <c r="CR3" s="1021"/>
      <c r="CS3" s="1021"/>
      <c r="CT3" s="1021"/>
      <c r="CU3" s="1021"/>
      <c r="CV3" s="1021"/>
      <c r="CW3" s="1021"/>
      <c r="CX3" s="1021"/>
      <c r="CY3" s="1021"/>
      <c r="CZ3" s="1021"/>
      <c r="DA3" s="1021"/>
      <c r="DB3" s="1021"/>
      <c r="DC3" s="1021"/>
      <c r="DD3" s="1021"/>
    </row>
    <row r="4" spans="1:108" x14ac:dyDescent="0.25">
      <c r="A4" s="1154" t="s">
        <v>149</v>
      </c>
      <c r="B4" s="1020"/>
      <c r="C4" s="1020"/>
      <c r="D4" s="1020"/>
      <c r="E4" s="1020"/>
      <c r="F4" s="1020"/>
      <c r="G4" s="1020"/>
      <c r="H4" s="1020"/>
      <c r="I4" s="1020"/>
      <c r="J4" s="1020"/>
      <c r="K4" s="1020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0"/>
      <c r="AD4" s="1020"/>
      <c r="AE4" s="1021"/>
      <c r="AF4" s="1021"/>
      <c r="AG4" s="1020"/>
      <c r="AH4" s="1021"/>
      <c r="AI4" s="1021"/>
      <c r="AJ4" s="1020"/>
      <c r="AK4" s="1020"/>
      <c r="AL4" s="1020"/>
      <c r="AM4" s="1020"/>
      <c r="AN4" s="1020"/>
      <c r="AO4" s="1020"/>
      <c r="AP4" s="1021"/>
      <c r="AQ4" s="1021"/>
      <c r="AR4" s="1021"/>
      <c r="AS4" s="1021"/>
      <c r="AT4" s="1021"/>
      <c r="AU4" s="1021"/>
      <c r="AV4" s="1021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1"/>
      <c r="BM4" s="1021"/>
      <c r="BN4" s="1021"/>
      <c r="BO4" s="1021"/>
      <c r="BP4" s="1021"/>
      <c r="BQ4" s="1021"/>
      <c r="BR4" s="1021"/>
      <c r="BS4" s="1021"/>
      <c r="BT4" s="1021"/>
      <c r="BU4" s="1021"/>
      <c r="BV4" s="1021"/>
      <c r="BW4" s="1021"/>
      <c r="BX4" s="1021"/>
      <c r="BY4" s="1021"/>
      <c r="BZ4" s="1021"/>
      <c r="CA4" s="1021"/>
      <c r="CB4" s="1021"/>
      <c r="CC4" s="1021"/>
      <c r="CD4" s="1021"/>
      <c r="CE4" s="1021"/>
      <c r="CF4" s="1021"/>
      <c r="CG4" s="1021"/>
      <c r="CH4" s="1021"/>
      <c r="CI4" s="1021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</row>
    <row r="5" spans="1:108" x14ac:dyDescent="0.25">
      <c r="A5" s="1019" t="s">
        <v>150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1"/>
      <c r="M5" s="1021"/>
      <c r="N5" s="1021"/>
      <c r="O5" s="1021"/>
      <c r="P5" s="1021"/>
      <c r="Q5" s="1021"/>
      <c r="R5" s="1021"/>
      <c r="S5" s="1021"/>
      <c r="T5" s="1021"/>
      <c r="U5" s="1021"/>
      <c r="V5" s="1021"/>
      <c r="W5" s="1021"/>
      <c r="X5" s="1021"/>
      <c r="Y5" s="1021"/>
      <c r="Z5" s="1021"/>
      <c r="AA5" s="1021"/>
      <c r="AB5" s="1021"/>
      <c r="AC5" s="1020"/>
      <c r="AD5" s="1020"/>
      <c r="AE5" s="1021"/>
      <c r="AF5" s="1021"/>
      <c r="AG5" s="1020"/>
      <c r="AH5" s="1021"/>
      <c r="AI5" s="1021"/>
      <c r="AJ5" s="1020"/>
      <c r="AK5" s="1020"/>
      <c r="AL5" s="1020"/>
      <c r="AM5" s="1020"/>
      <c r="AN5" s="1020"/>
      <c r="AO5" s="1020"/>
      <c r="AP5" s="1021"/>
      <c r="AQ5" s="1021"/>
      <c r="AR5" s="1021"/>
      <c r="AS5" s="1021"/>
      <c r="AT5" s="1021"/>
      <c r="AU5" s="1021"/>
      <c r="AV5" s="1021"/>
      <c r="AW5" s="1021"/>
      <c r="AX5" s="1021"/>
      <c r="AY5" s="1021"/>
      <c r="AZ5" s="1021"/>
      <c r="BA5" s="1021"/>
      <c r="BB5" s="1021"/>
      <c r="BC5" s="1021"/>
      <c r="BD5" s="1021"/>
      <c r="BE5" s="1021"/>
      <c r="BF5" s="1021"/>
      <c r="BG5" s="1021"/>
      <c r="BH5" s="1021"/>
      <c r="BI5" s="1021"/>
      <c r="BJ5" s="1021"/>
      <c r="BK5" s="1021"/>
      <c r="BL5" s="1021"/>
      <c r="BM5" s="1021"/>
      <c r="BN5" s="1021"/>
      <c r="BO5" s="1021"/>
      <c r="BP5" s="1021"/>
      <c r="BQ5" s="1021"/>
      <c r="BR5" s="1021"/>
      <c r="BS5" s="1021"/>
      <c r="BT5" s="1021"/>
      <c r="BU5" s="1021"/>
      <c r="BV5" s="1021"/>
      <c r="BW5" s="1021"/>
      <c r="BX5" s="1021"/>
      <c r="BY5" s="1021"/>
      <c r="BZ5" s="1021"/>
      <c r="CA5" s="1021"/>
      <c r="CB5" s="1021"/>
      <c r="CC5" s="1021"/>
      <c r="CD5" s="1021"/>
      <c r="CE5" s="1021"/>
      <c r="CF5" s="1021"/>
      <c r="CG5" s="1021"/>
      <c r="CH5" s="1021"/>
      <c r="CI5" s="1021"/>
      <c r="CJ5" s="1021"/>
      <c r="CK5" s="1021"/>
      <c r="CL5" s="1021"/>
      <c r="CM5" s="1021"/>
      <c r="CN5" s="1021"/>
      <c r="CO5" s="1021"/>
      <c r="CP5" s="1021"/>
      <c r="CQ5" s="1021"/>
      <c r="CR5" s="1021"/>
      <c r="CS5" s="1021"/>
      <c r="CT5" s="1021"/>
      <c r="CU5" s="1021"/>
      <c r="CV5" s="1021"/>
      <c r="CW5" s="1021"/>
      <c r="CX5" s="1021"/>
      <c r="CY5" s="1021"/>
      <c r="CZ5" s="1021"/>
      <c r="DA5" s="1021"/>
      <c r="DB5" s="1021"/>
      <c r="DC5" s="1021"/>
      <c r="DD5" s="1021"/>
    </row>
    <row r="6" spans="1:108" ht="19.5" x14ac:dyDescent="0.2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D6" s="1016"/>
      <c r="AE6" s="1534" t="s">
        <v>2</v>
      </c>
      <c r="AF6" s="1534"/>
      <c r="AG6" s="1052"/>
      <c r="AH6" s="1534" t="s">
        <v>3</v>
      </c>
      <c r="AI6" s="1534"/>
      <c r="AJ6" s="1052"/>
      <c r="AK6" s="1534" t="s">
        <v>4</v>
      </c>
      <c r="AL6" s="1534"/>
      <c r="AM6" s="1051"/>
      <c r="AN6" s="1536" t="s">
        <v>5</v>
      </c>
      <c r="AO6" s="1016"/>
      <c r="AP6" s="1534" t="s">
        <v>6</v>
      </c>
      <c r="AQ6" s="1534"/>
      <c r="AR6" s="1021"/>
      <c r="AS6" s="1016"/>
      <c r="AT6" s="1016"/>
      <c r="AU6" s="1016"/>
      <c r="AV6" s="1016"/>
      <c r="AW6" s="1016"/>
      <c r="AX6" s="1016"/>
      <c r="AY6" s="1016"/>
      <c r="AZ6" s="1016"/>
      <c r="BA6" s="1016"/>
      <c r="BB6" s="1016"/>
      <c r="BC6" s="1016"/>
      <c r="BD6" s="1016"/>
      <c r="BE6" s="1016"/>
      <c r="BF6" s="1016"/>
      <c r="BG6" s="1016"/>
      <c r="BH6" s="1016"/>
      <c r="BI6" s="1016"/>
      <c r="BJ6" s="1016"/>
      <c r="BK6" s="1016"/>
      <c r="BL6" s="1016"/>
      <c r="BM6" s="1016"/>
      <c r="BN6" s="1016"/>
      <c r="BO6" s="1016"/>
      <c r="BP6" s="1016"/>
      <c r="BQ6" s="1016"/>
      <c r="BR6" s="1016"/>
      <c r="BS6" s="1016"/>
      <c r="BT6" s="1016"/>
      <c r="BU6" s="1016"/>
      <c r="BV6" s="1016"/>
      <c r="BW6" s="1016"/>
      <c r="BX6" s="1016"/>
      <c r="BY6" s="1016"/>
      <c r="BZ6" s="1016"/>
      <c r="CA6" s="1016"/>
      <c r="CB6" s="1016"/>
      <c r="CC6" s="1016"/>
      <c r="CD6" s="1016"/>
      <c r="CE6" s="1016"/>
      <c r="CF6" s="1016"/>
      <c r="CG6" s="1016"/>
      <c r="CH6" s="1016"/>
      <c r="CI6" s="1016"/>
      <c r="CJ6" s="1016"/>
      <c r="CK6" s="1016"/>
      <c r="CL6" s="1016"/>
      <c r="CM6" s="1016"/>
      <c r="CN6" s="1016"/>
      <c r="CO6" s="1016"/>
      <c r="CP6" s="1016"/>
      <c r="CQ6" s="1016"/>
      <c r="CR6" s="1016"/>
      <c r="CS6" s="1016"/>
      <c r="CT6" s="1016"/>
      <c r="CU6" s="1016"/>
      <c r="CV6" s="1016"/>
      <c r="CW6" s="1016"/>
      <c r="CX6" s="1016"/>
      <c r="CY6" s="1016"/>
      <c r="CZ6" s="1016"/>
      <c r="DA6" s="1016"/>
      <c r="DB6" s="1016"/>
      <c r="DC6" s="1021"/>
      <c r="DD6" s="1021"/>
    </row>
    <row r="7" spans="1:108" x14ac:dyDescent="0.25">
      <c r="A7" s="1076" t="s">
        <v>7</v>
      </c>
      <c r="B7" s="1053"/>
      <c r="C7" s="1053"/>
      <c r="D7" s="1053"/>
      <c r="E7" s="1053"/>
      <c r="F7" s="1053"/>
      <c r="G7" s="1053"/>
      <c r="H7" s="1053"/>
      <c r="I7" s="1053"/>
      <c r="J7" s="1053"/>
      <c r="K7" s="1053"/>
      <c r="L7" s="1053"/>
      <c r="M7" s="1156"/>
      <c r="N7" s="1053"/>
      <c r="O7" s="1053"/>
      <c r="P7" s="1053"/>
      <c r="Q7" s="1053"/>
      <c r="R7" s="1053"/>
      <c r="S7" s="1053"/>
      <c r="T7" s="1053"/>
      <c r="U7" s="1053"/>
      <c r="V7" s="1053"/>
      <c r="W7" s="1053"/>
      <c r="X7" s="1053"/>
      <c r="Y7" s="1053"/>
      <c r="Z7" s="1053"/>
      <c r="AA7" s="1053"/>
      <c r="AB7" s="1053"/>
      <c r="AC7" s="1033"/>
      <c r="AD7" s="1054"/>
      <c r="AE7" s="1535"/>
      <c r="AF7" s="1535"/>
      <c r="AG7" s="1054"/>
      <c r="AH7" s="1535"/>
      <c r="AI7" s="1535"/>
      <c r="AJ7" s="1052"/>
      <c r="AK7" s="1535"/>
      <c r="AL7" s="1535"/>
      <c r="AM7" s="1051"/>
      <c r="AN7" s="1537"/>
      <c r="AO7" s="1051"/>
      <c r="AP7" s="1535"/>
      <c r="AQ7" s="1535"/>
      <c r="AR7" s="1021"/>
      <c r="AS7" s="1016"/>
      <c r="AT7" s="1016"/>
      <c r="AU7" s="1016"/>
      <c r="AV7" s="1016"/>
      <c r="AW7" s="1016"/>
      <c r="AX7" s="1016"/>
      <c r="AY7" s="1016"/>
      <c r="AZ7" s="1016"/>
      <c r="BA7" s="1016"/>
      <c r="BB7" s="1016"/>
      <c r="BC7" s="1016"/>
      <c r="BD7" s="1016"/>
      <c r="BE7" s="1016"/>
      <c r="BF7" s="1016"/>
      <c r="BG7" s="1016"/>
      <c r="BH7" s="1016"/>
      <c r="BI7" s="1016"/>
      <c r="BJ7" s="1016"/>
      <c r="BK7" s="1016"/>
      <c r="BL7" s="1016"/>
      <c r="BM7" s="1016"/>
      <c r="BN7" s="1016"/>
      <c r="BO7" s="1016"/>
      <c r="BP7" s="1016"/>
      <c r="BQ7" s="1016"/>
      <c r="BR7" s="1016"/>
      <c r="BS7" s="1016"/>
      <c r="BT7" s="1016"/>
      <c r="BU7" s="1016"/>
      <c r="BV7" s="1016"/>
      <c r="BW7" s="1016"/>
      <c r="BX7" s="1016"/>
      <c r="BY7" s="1016"/>
      <c r="BZ7" s="1016"/>
      <c r="CA7" s="1016"/>
      <c r="CB7" s="1016"/>
      <c r="CC7" s="1016"/>
      <c r="CD7" s="1016"/>
      <c r="CE7" s="1016"/>
      <c r="CF7" s="1016"/>
      <c r="CG7" s="1016"/>
      <c r="CH7" s="1016"/>
      <c r="CI7" s="1016"/>
      <c r="CJ7" s="1016"/>
      <c r="CK7" s="1016"/>
      <c r="CL7" s="1016"/>
      <c r="CM7" s="1016"/>
      <c r="CN7" s="1016"/>
      <c r="CO7" s="1016"/>
      <c r="CP7" s="1016"/>
      <c r="CQ7" s="1016"/>
      <c r="CR7" s="1016"/>
      <c r="CS7" s="1016"/>
      <c r="CT7" s="1016"/>
      <c r="CU7" s="1016"/>
      <c r="CV7" s="1016"/>
      <c r="CW7" s="1016"/>
      <c r="CX7" s="1016"/>
      <c r="CY7" s="1016"/>
      <c r="CZ7" s="1016"/>
      <c r="DA7" s="1016"/>
      <c r="DB7" s="1016"/>
      <c r="DC7" s="1021"/>
      <c r="DD7" s="1021"/>
    </row>
    <row r="8" spans="1:108" x14ac:dyDescent="0.2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1055"/>
      <c r="AE8" s="1497" t="s">
        <v>15</v>
      </c>
      <c r="AF8" s="1497" t="s">
        <v>16</v>
      </c>
      <c r="AG8" s="1056"/>
      <c r="AH8" s="1497" t="s">
        <v>17</v>
      </c>
      <c r="AI8" s="1497" t="s">
        <v>18</v>
      </c>
      <c r="AJ8" s="1036"/>
      <c r="AK8" s="1497" t="s">
        <v>19</v>
      </c>
      <c r="AL8" s="1497" t="s">
        <v>20</v>
      </c>
      <c r="AM8" s="1056"/>
      <c r="AN8" s="1494" t="s">
        <v>21</v>
      </c>
      <c r="AO8" s="1056"/>
      <c r="AP8" s="1543" t="s">
        <v>22</v>
      </c>
      <c r="AQ8" s="1540" t="s">
        <v>23</v>
      </c>
      <c r="AR8" s="1016"/>
      <c r="AS8" s="1016"/>
      <c r="AT8" s="1016"/>
      <c r="AU8" s="1016"/>
      <c r="AV8" s="1016"/>
      <c r="AW8" s="1016"/>
      <c r="AX8" s="1016"/>
      <c r="AY8" s="1016"/>
      <c r="AZ8" s="1016"/>
      <c r="BA8" s="1016"/>
      <c r="BB8" s="1016"/>
      <c r="BC8" s="1016"/>
      <c r="BD8" s="1016"/>
      <c r="BE8" s="1016"/>
      <c r="BF8" s="1016"/>
      <c r="BG8" s="1016"/>
      <c r="BH8" s="1016"/>
      <c r="BI8" s="1016"/>
      <c r="BJ8" s="1016"/>
      <c r="BK8" s="1016"/>
      <c r="BL8" s="1016"/>
      <c r="BM8" s="1016"/>
      <c r="BN8" s="1016"/>
      <c r="BO8" s="1016"/>
      <c r="BP8" s="1016"/>
      <c r="BQ8" s="1016"/>
      <c r="BR8" s="1016"/>
      <c r="BS8" s="1016"/>
      <c r="BT8" s="1016"/>
      <c r="BU8" s="1016"/>
      <c r="BV8" s="1016"/>
      <c r="BW8" s="1018"/>
      <c r="BX8" s="1018"/>
      <c r="BY8" s="1018"/>
      <c r="BZ8" s="1018"/>
      <c r="CA8" s="1018"/>
      <c r="CB8" s="1018"/>
      <c r="CC8" s="1018"/>
      <c r="CD8" s="1018"/>
      <c r="CE8" s="1018"/>
      <c r="CF8" s="1018"/>
      <c r="CG8" s="1018"/>
      <c r="CH8" s="1018"/>
      <c r="CI8" s="1018"/>
      <c r="CJ8" s="1018"/>
      <c r="CK8" s="1018"/>
      <c r="CL8" s="1018"/>
      <c r="CM8" s="1018"/>
      <c r="CN8" s="1018"/>
      <c r="CO8" s="1018"/>
      <c r="CP8" s="1018"/>
      <c r="CQ8" s="1018"/>
      <c r="CR8" s="1018"/>
      <c r="CS8" s="1018"/>
      <c r="CT8" s="1018"/>
      <c r="CU8" s="1018"/>
      <c r="CV8" s="1018"/>
      <c r="CW8" s="1018"/>
      <c r="CX8" s="1018"/>
      <c r="CY8" s="1018"/>
      <c r="CZ8" s="1018"/>
      <c r="DA8" s="1018"/>
      <c r="DB8" s="1018"/>
      <c r="DC8" s="1030"/>
      <c r="DD8" s="1030"/>
    </row>
    <row r="9" spans="1:108" x14ac:dyDescent="0.2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1046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1033"/>
      <c r="AE9" s="1498"/>
      <c r="AF9" s="1498"/>
      <c r="AG9" s="1033"/>
      <c r="AH9" s="1498"/>
      <c r="AI9" s="1498"/>
      <c r="AJ9" s="1057"/>
      <c r="AK9" s="1498"/>
      <c r="AL9" s="1498"/>
      <c r="AM9" s="1056"/>
      <c r="AN9" s="1495"/>
      <c r="AO9" s="1056"/>
      <c r="AP9" s="1544"/>
      <c r="AQ9" s="1541"/>
      <c r="AR9" s="1016"/>
      <c r="AS9" s="1016"/>
      <c r="AT9" s="1016"/>
      <c r="AU9" s="1016"/>
      <c r="AV9" s="1016"/>
      <c r="AW9" s="1016"/>
      <c r="AX9" s="1016"/>
      <c r="AY9" s="1016"/>
      <c r="AZ9" s="1016"/>
      <c r="BA9" s="1016"/>
      <c r="BB9" s="1016"/>
      <c r="BC9" s="1016"/>
      <c r="BD9" s="1016"/>
      <c r="BE9" s="1016"/>
      <c r="BF9" s="1016"/>
      <c r="BG9" s="1016"/>
      <c r="BH9" s="1016"/>
      <c r="BI9" s="1016"/>
      <c r="BJ9" s="1016"/>
      <c r="BK9" s="1016"/>
      <c r="BL9" s="1016"/>
      <c r="BM9" s="1016"/>
      <c r="BN9" s="1016"/>
      <c r="BO9" s="1016"/>
      <c r="BP9" s="1016"/>
      <c r="BQ9" s="1016"/>
      <c r="BR9" s="1016"/>
      <c r="BS9" s="1016"/>
      <c r="BT9" s="1016"/>
      <c r="BU9" s="1016"/>
      <c r="BV9" s="1016"/>
      <c r="BW9" s="1018"/>
      <c r="BX9" s="1018"/>
      <c r="BY9" s="1018"/>
      <c r="BZ9" s="1018"/>
      <c r="CA9" s="1018"/>
      <c r="CB9" s="1018"/>
      <c r="CC9" s="1018"/>
      <c r="CD9" s="1018"/>
      <c r="CE9" s="1018"/>
      <c r="CF9" s="1018"/>
      <c r="CG9" s="1018"/>
      <c r="CH9" s="1018"/>
      <c r="CI9" s="1018"/>
      <c r="CJ9" s="1018"/>
      <c r="CK9" s="1018"/>
      <c r="CL9" s="1018"/>
      <c r="CM9" s="1018"/>
      <c r="CN9" s="1018"/>
      <c r="CO9" s="1018"/>
      <c r="CP9" s="1018"/>
      <c r="CQ9" s="1018"/>
      <c r="CR9" s="1018"/>
      <c r="CS9" s="1018"/>
      <c r="CT9" s="1018"/>
      <c r="CU9" s="1018"/>
      <c r="CV9" s="1018"/>
      <c r="CW9" s="1018"/>
      <c r="CX9" s="1018"/>
      <c r="CY9" s="1018"/>
      <c r="CZ9" s="1018"/>
      <c r="DA9" s="1018"/>
      <c r="DB9" s="1018"/>
      <c r="DC9" s="1030"/>
      <c r="DD9" s="1030"/>
    </row>
    <row r="10" spans="1:108" x14ac:dyDescent="0.2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1033"/>
      <c r="AE10" s="1498"/>
      <c r="AF10" s="1498"/>
      <c r="AG10" s="1033"/>
      <c r="AH10" s="1498"/>
      <c r="AI10" s="1498"/>
      <c r="AJ10" s="1059"/>
      <c r="AK10" s="1498"/>
      <c r="AL10" s="1498"/>
      <c r="AM10" s="1056"/>
      <c r="AN10" s="1495"/>
      <c r="AO10" s="1056"/>
      <c r="AP10" s="1544"/>
      <c r="AQ10" s="1541"/>
      <c r="AR10" s="1016"/>
      <c r="AS10" s="1016"/>
      <c r="AT10" s="1016"/>
      <c r="AU10" s="1016"/>
      <c r="AV10" s="1016"/>
      <c r="AW10" s="1016"/>
      <c r="AX10" s="1016"/>
      <c r="AY10" s="1016"/>
      <c r="AZ10" s="1016"/>
      <c r="BA10" s="1016"/>
      <c r="BB10" s="1016"/>
      <c r="BC10" s="1016"/>
      <c r="BD10" s="1016"/>
      <c r="BE10" s="1016"/>
      <c r="BF10" s="1016"/>
      <c r="BG10" s="1016"/>
      <c r="BH10" s="1016"/>
      <c r="BI10" s="1016"/>
      <c r="BJ10" s="1016"/>
      <c r="BK10" s="1016"/>
      <c r="BL10" s="1016"/>
      <c r="BM10" s="1016"/>
      <c r="BN10" s="1016"/>
      <c r="BO10" s="1016"/>
      <c r="BP10" s="1016"/>
      <c r="BQ10" s="1016"/>
      <c r="BR10" s="1016"/>
      <c r="BS10" s="1016"/>
      <c r="BT10" s="1016"/>
      <c r="BU10" s="1016"/>
      <c r="BV10" s="1016"/>
      <c r="BW10" s="1018"/>
      <c r="BX10" s="1018"/>
      <c r="BY10" s="1018"/>
      <c r="BZ10" s="1018"/>
      <c r="CA10" s="1018"/>
      <c r="CB10" s="1018"/>
      <c r="CC10" s="1018"/>
      <c r="CD10" s="1018"/>
      <c r="CE10" s="1018"/>
      <c r="CF10" s="1018"/>
      <c r="CG10" s="1018"/>
      <c r="CH10" s="1018"/>
      <c r="CI10" s="1018"/>
      <c r="CJ10" s="1018"/>
      <c r="CK10" s="1018"/>
      <c r="CL10" s="1018"/>
      <c r="CM10" s="1018"/>
      <c r="CN10" s="1018"/>
      <c r="CO10" s="1018"/>
      <c r="CP10" s="1018"/>
      <c r="CQ10" s="1018"/>
      <c r="CR10" s="1018"/>
      <c r="CS10" s="1018"/>
      <c r="CT10" s="1018"/>
      <c r="CU10" s="1018"/>
      <c r="CV10" s="1018"/>
      <c r="CW10" s="1018"/>
      <c r="CX10" s="1018"/>
      <c r="CY10" s="1018"/>
      <c r="CZ10" s="1018"/>
      <c r="DA10" s="1018"/>
      <c r="DB10" s="1018"/>
      <c r="DC10" s="1030"/>
      <c r="DD10" s="1030"/>
    </row>
    <row r="11" spans="1:108" ht="31.5" x14ac:dyDescent="0.25">
      <c r="A11" s="1505"/>
      <c r="B11" s="1499"/>
      <c r="C11" s="1521"/>
      <c r="D11" s="1501"/>
      <c r="E11" s="1501"/>
      <c r="F11" s="1501"/>
      <c r="G11" s="1501"/>
      <c r="H11" s="1518"/>
      <c r="I11" s="1023" t="s">
        <v>22</v>
      </c>
      <c r="J11" s="1035" t="s">
        <v>37</v>
      </c>
      <c r="K11" s="1047" t="s">
        <v>38</v>
      </c>
      <c r="L11" s="1035" t="s">
        <v>39</v>
      </c>
      <c r="M11" s="1058" t="s">
        <v>40</v>
      </c>
      <c r="N11" s="1045" t="s">
        <v>41</v>
      </c>
      <c r="O11" s="1026" t="s">
        <v>42</v>
      </c>
      <c r="P11" s="1035" t="s">
        <v>43</v>
      </c>
      <c r="Q11" s="1045" t="s">
        <v>40</v>
      </c>
      <c r="R11" s="1045" t="s">
        <v>41</v>
      </c>
      <c r="S11" s="1026" t="s">
        <v>42</v>
      </c>
      <c r="T11" s="1035" t="s">
        <v>43</v>
      </c>
      <c r="U11" s="1023" t="s">
        <v>44</v>
      </c>
      <c r="V11" s="1077" t="s">
        <v>45</v>
      </c>
      <c r="W11" s="1023" t="s">
        <v>22</v>
      </c>
      <c r="X11" s="1035" t="s">
        <v>37</v>
      </c>
      <c r="Y11" s="1548"/>
      <c r="Z11" s="1023" t="s">
        <v>22</v>
      </c>
      <c r="AA11" s="1035" t="s">
        <v>37</v>
      </c>
      <c r="AB11" s="1023" t="s">
        <v>22</v>
      </c>
      <c r="AC11" s="1035" t="s">
        <v>37</v>
      </c>
      <c r="AD11" s="1042"/>
      <c r="AE11" s="1499"/>
      <c r="AF11" s="1499"/>
      <c r="AG11" s="1042"/>
      <c r="AH11" s="1499"/>
      <c r="AI11" s="1499"/>
      <c r="AJ11" s="1059"/>
      <c r="AK11" s="1499"/>
      <c r="AL11" s="1499"/>
      <c r="AM11" s="1056"/>
      <c r="AN11" s="1496"/>
      <c r="AO11" s="1056"/>
      <c r="AP11" s="1545"/>
      <c r="AQ11" s="1542"/>
      <c r="AR11" s="1028"/>
      <c r="AS11" s="1016"/>
      <c r="AT11" s="1016"/>
      <c r="AU11" s="1016"/>
      <c r="AV11" s="1016"/>
      <c r="AW11" s="1016"/>
      <c r="AX11" s="1016"/>
      <c r="AY11" s="1016"/>
      <c r="AZ11" s="1016"/>
      <c r="BA11" s="1016"/>
      <c r="BB11" s="1016"/>
      <c r="BC11" s="1016"/>
      <c r="BD11" s="1016"/>
      <c r="BE11" s="1016"/>
      <c r="BF11" s="1016"/>
      <c r="BG11" s="1016"/>
      <c r="BH11" s="1016"/>
      <c r="BI11" s="1016"/>
      <c r="BJ11" s="1016"/>
      <c r="BK11" s="1016"/>
      <c r="BL11" s="1016"/>
      <c r="BM11" s="1016"/>
      <c r="BN11" s="1016"/>
      <c r="BO11" s="1016"/>
      <c r="BP11" s="1016"/>
      <c r="BQ11" s="1016"/>
      <c r="BR11" s="1016"/>
      <c r="BS11" s="1016"/>
      <c r="BT11" s="1016"/>
      <c r="BU11" s="1016"/>
      <c r="BV11" s="1016"/>
      <c r="BW11" s="1018"/>
      <c r="BX11" s="1018"/>
      <c r="BY11" s="1018"/>
      <c r="BZ11" s="1018"/>
      <c r="CA11" s="1018"/>
      <c r="CB11" s="1018"/>
      <c r="CC11" s="1018"/>
      <c r="CD11" s="1018"/>
      <c r="CE11" s="1018"/>
      <c r="CF11" s="1018"/>
      <c r="CG11" s="1018"/>
      <c r="CH11" s="1018"/>
      <c r="CI11" s="1018"/>
      <c r="CJ11" s="1018"/>
      <c r="CK11" s="1018"/>
      <c r="CL11" s="1018"/>
      <c r="CM11" s="1018"/>
      <c r="CN11" s="1018"/>
      <c r="CO11" s="1018"/>
      <c r="CP11" s="1018"/>
      <c r="CQ11" s="1018"/>
      <c r="CR11" s="1018"/>
      <c r="CS11" s="1018"/>
      <c r="CT11" s="1018"/>
      <c r="CU11" s="1018"/>
      <c r="CV11" s="1018"/>
      <c r="CW11" s="1018"/>
      <c r="CX11" s="1018"/>
      <c r="CY11" s="1018"/>
      <c r="CZ11" s="1018"/>
      <c r="DA11" s="1018"/>
      <c r="DB11" s="1018"/>
      <c r="DC11" s="1030"/>
      <c r="DD11" s="1030"/>
    </row>
    <row r="12" spans="1:108" x14ac:dyDescent="0.25">
      <c r="A12" s="1039" t="s">
        <v>46</v>
      </c>
      <c r="B12" s="1127">
        <v>0</v>
      </c>
      <c r="C12" s="1100"/>
      <c r="D12" s="1101"/>
      <c r="E12" s="1101"/>
      <c r="F12" s="1101"/>
      <c r="G12" s="1136"/>
      <c r="H12" s="1136"/>
      <c r="I12" s="1137"/>
      <c r="J12" s="1114"/>
      <c r="K12" s="1089"/>
      <c r="L12" s="1086"/>
      <c r="M12" s="1115">
        <v>0</v>
      </c>
      <c r="N12" s="1089"/>
      <c r="O12" s="1090"/>
      <c r="P12" s="1086"/>
      <c r="Q12" s="1129">
        <v>0</v>
      </c>
      <c r="R12" s="1089"/>
      <c r="S12" s="1090"/>
      <c r="T12" s="1086"/>
      <c r="U12" s="1100"/>
      <c r="V12" s="1123"/>
      <c r="W12" s="1137"/>
      <c r="X12" s="1114"/>
      <c r="Y12" s="1123"/>
      <c r="Z12" s="1137"/>
      <c r="AA12" s="1114"/>
      <c r="AB12" s="1137"/>
      <c r="AC12" s="1114"/>
      <c r="AD12" s="1138"/>
      <c r="AE12" s="1088"/>
      <c r="AF12" s="1088"/>
      <c r="AG12" s="1138"/>
      <c r="AH12" s="1088"/>
      <c r="AI12" s="1088"/>
      <c r="AJ12" s="1145"/>
      <c r="AK12" s="1132"/>
      <c r="AL12" s="1128"/>
      <c r="AM12" s="1146"/>
      <c r="AN12" s="1121"/>
      <c r="AO12" s="1145"/>
      <c r="AP12" s="1147"/>
      <c r="AQ12" s="1148"/>
      <c r="AR12" s="1155" t="s">
        <v>151</v>
      </c>
      <c r="AS12" s="1021"/>
      <c r="AT12" s="1025"/>
      <c r="AU12" s="1025"/>
      <c r="AV12" s="1025"/>
      <c r="AW12" s="1018"/>
      <c r="AX12" s="1018"/>
      <c r="AY12" s="1018"/>
      <c r="AZ12" s="1018"/>
      <c r="BA12" s="1018"/>
      <c r="BB12" s="1018"/>
      <c r="BC12" s="1018"/>
      <c r="BD12" s="1018"/>
      <c r="BE12" s="1018"/>
      <c r="BF12" s="1018"/>
      <c r="BG12" s="1018"/>
      <c r="BH12" s="1018"/>
      <c r="BI12" s="1018"/>
      <c r="BJ12" s="1016"/>
      <c r="BK12" s="1016"/>
      <c r="BL12" s="1016"/>
      <c r="BM12" s="1016"/>
      <c r="BN12" s="1016"/>
      <c r="BO12" s="1016"/>
      <c r="BP12" s="1016"/>
      <c r="BQ12" s="1016"/>
      <c r="BR12" s="1016"/>
      <c r="BS12" s="1016"/>
      <c r="BT12" s="1160" t="s">
        <v>152</v>
      </c>
      <c r="BU12" s="1043" t="s">
        <v>152</v>
      </c>
      <c r="BV12" s="1043" t="s">
        <v>152</v>
      </c>
      <c r="BW12" s="1043" t="s">
        <v>152</v>
      </c>
      <c r="BX12" s="1043" t="s">
        <v>152</v>
      </c>
      <c r="BY12" s="1043" t="s">
        <v>152</v>
      </c>
      <c r="BZ12" s="1161" t="s">
        <v>152</v>
      </c>
      <c r="CA12" s="1034"/>
      <c r="CB12" s="1163">
        <v>0</v>
      </c>
      <c r="CC12" s="1163">
        <v>0</v>
      </c>
      <c r="CD12" s="1163">
        <v>0</v>
      </c>
      <c r="CE12" s="1163">
        <v>0</v>
      </c>
      <c r="CF12" s="1163">
        <v>0</v>
      </c>
      <c r="CG12" s="1163" t="s">
        <v>152</v>
      </c>
      <c r="CH12" s="1163">
        <v>0</v>
      </c>
      <c r="CI12" s="1018"/>
      <c r="CJ12" s="1018"/>
      <c r="CK12" s="1018"/>
      <c r="CL12" s="1018"/>
      <c r="CM12" s="1018"/>
      <c r="CN12" s="1018"/>
      <c r="CO12" s="1018"/>
      <c r="CP12" s="1018"/>
      <c r="CQ12" s="1018"/>
      <c r="CR12" s="1018"/>
      <c r="CS12" s="1018"/>
      <c r="CT12" s="1018"/>
      <c r="CU12" s="1018"/>
      <c r="CV12" s="1018"/>
      <c r="CW12" s="1018"/>
      <c r="CX12" s="1018"/>
      <c r="CY12" s="1018"/>
      <c r="CZ12" s="1018"/>
      <c r="DA12" s="1018"/>
      <c r="DB12" s="1018"/>
      <c r="DC12" s="1030"/>
      <c r="DD12" s="1030"/>
    </row>
    <row r="13" spans="1:108" x14ac:dyDescent="0.25">
      <c r="A13" s="1040" t="s">
        <v>47</v>
      </c>
      <c r="B13" s="1127">
        <v>0</v>
      </c>
      <c r="C13" s="1089"/>
      <c r="D13" s="1116"/>
      <c r="E13" s="1116"/>
      <c r="F13" s="1116"/>
      <c r="G13" s="1091"/>
      <c r="H13" s="1091"/>
      <c r="I13" s="1089"/>
      <c r="J13" s="1086"/>
      <c r="K13" s="1089"/>
      <c r="L13" s="1086"/>
      <c r="M13" s="1115">
        <v>0</v>
      </c>
      <c r="N13" s="1089"/>
      <c r="O13" s="1090"/>
      <c r="P13" s="1086"/>
      <c r="Q13" s="1129">
        <v>0</v>
      </c>
      <c r="R13" s="1089"/>
      <c r="S13" s="1090"/>
      <c r="T13" s="1086"/>
      <c r="U13" s="1089"/>
      <c r="V13" s="1123"/>
      <c r="W13" s="1089"/>
      <c r="X13" s="1086"/>
      <c r="Y13" s="1123"/>
      <c r="Z13" s="1137"/>
      <c r="AA13" s="1086"/>
      <c r="AB13" s="1137"/>
      <c r="AC13" s="1086"/>
      <c r="AD13" s="1138"/>
      <c r="AE13" s="1083"/>
      <c r="AF13" s="1083"/>
      <c r="AG13" s="1138"/>
      <c r="AH13" s="1083"/>
      <c r="AI13" s="1083"/>
      <c r="AJ13" s="1145"/>
      <c r="AK13" s="1132"/>
      <c r="AL13" s="1128"/>
      <c r="AM13" s="1146"/>
      <c r="AN13" s="1102"/>
      <c r="AO13" s="1145"/>
      <c r="AP13" s="1149"/>
      <c r="AQ13" s="1150"/>
      <c r="AR13" s="1155" t="s">
        <v>151</v>
      </c>
      <c r="AS13" s="1016"/>
      <c r="AT13" s="1016"/>
      <c r="AU13" s="1016"/>
      <c r="AV13" s="1016"/>
      <c r="AW13" s="1018"/>
      <c r="AX13" s="1018"/>
      <c r="AY13" s="1018"/>
      <c r="AZ13" s="1018"/>
      <c r="BA13" s="1018"/>
      <c r="BB13" s="1018"/>
      <c r="BC13" s="1018"/>
      <c r="BD13" s="1018"/>
      <c r="BE13" s="1018"/>
      <c r="BF13" s="1018"/>
      <c r="BG13" s="1018"/>
      <c r="BH13" s="1018"/>
      <c r="BI13" s="1018"/>
      <c r="BJ13" s="1016"/>
      <c r="BK13" s="1016"/>
      <c r="BL13" s="1016"/>
      <c r="BM13" s="1016"/>
      <c r="BN13" s="1016"/>
      <c r="BO13" s="1016"/>
      <c r="BP13" s="1016"/>
      <c r="BQ13" s="1016"/>
      <c r="BR13" s="1016"/>
      <c r="BS13" s="1016"/>
      <c r="BT13" s="1160" t="s">
        <v>152</v>
      </c>
      <c r="BU13" s="1160" t="s">
        <v>152</v>
      </c>
      <c r="BV13" s="1160" t="s">
        <v>152</v>
      </c>
      <c r="BW13" s="1160" t="s">
        <v>152</v>
      </c>
      <c r="BX13" s="1160" t="s">
        <v>152</v>
      </c>
      <c r="BY13" s="1160" t="s">
        <v>152</v>
      </c>
      <c r="BZ13" s="1038" t="s">
        <v>152</v>
      </c>
      <c r="CA13" s="1034"/>
      <c r="CB13" s="1163">
        <v>0</v>
      </c>
      <c r="CC13" s="1163">
        <v>0</v>
      </c>
      <c r="CD13" s="1163">
        <v>0</v>
      </c>
      <c r="CE13" s="1163">
        <v>0</v>
      </c>
      <c r="CF13" s="1163">
        <v>0</v>
      </c>
      <c r="CG13" s="1163" t="s">
        <v>152</v>
      </c>
      <c r="CH13" s="1163">
        <v>0</v>
      </c>
      <c r="CI13" s="1018"/>
      <c r="CJ13" s="1018"/>
      <c r="CK13" s="1018"/>
      <c r="CL13" s="1018"/>
      <c r="CM13" s="1018"/>
      <c r="CN13" s="1018"/>
      <c r="CO13" s="1018"/>
      <c r="CP13" s="1018"/>
      <c r="CQ13" s="1018"/>
      <c r="CR13" s="1018"/>
      <c r="CS13" s="1018"/>
      <c r="CT13" s="1018"/>
      <c r="CU13" s="1018"/>
      <c r="CV13" s="1018"/>
      <c r="CW13" s="1018"/>
      <c r="CX13" s="1018"/>
      <c r="CY13" s="1018"/>
      <c r="CZ13" s="1018"/>
      <c r="DA13" s="1018"/>
      <c r="DB13" s="1018"/>
      <c r="DC13" s="1030"/>
      <c r="DD13" s="1030"/>
    </row>
    <row r="14" spans="1:108" x14ac:dyDescent="0.25">
      <c r="A14" s="1040" t="s">
        <v>48</v>
      </c>
      <c r="B14" s="1127">
        <v>0</v>
      </c>
      <c r="C14" s="1089"/>
      <c r="D14" s="1098"/>
      <c r="E14" s="1098"/>
      <c r="F14" s="1098"/>
      <c r="G14" s="1131"/>
      <c r="H14" s="1131"/>
      <c r="I14" s="1089"/>
      <c r="J14" s="1099"/>
      <c r="K14" s="1089"/>
      <c r="L14" s="1086"/>
      <c r="M14" s="1115">
        <v>0</v>
      </c>
      <c r="N14" s="1089"/>
      <c r="O14" s="1090"/>
      <c r="P14" s="1086"/>
      <c r="Q14" s="1097"/>
      <c r="R14" s="1097"/>
      <c r="S14" s="1098"/>
      <c r="T14" s="1099"/>
      <c r="U14" s="1097"/>
      <c r="V14" s="1139"/>
      <c r="W14" s="1089"/>
      <c r="X14" s="1099"/>
      <c r="Y14" s="1123"/>
      <c r="Z14" s="1137"/>
      <c r="AA14" s="1099"/>
      <c r="AB14" s="1137"/>
      <c r="AC14" s="1099"/>
      <c r="AD14" s="1138"/>
      <c r="AE14" s="1083"/>
      <c r="AF14" s="1083"/>
      <c r="AG14" s="1138"/>
      <c r="AH14" s="1083"/>
      <c r="AI14" s="1083"/>
      <c r="AJ14" s="1145"/>
      <c r="AK14" s="1132"/>
      <c r="AL14" s="1128"/>
      <c r="AM14" s="1146"/>
      <c r="AN14" s="1102"/>
      <c r="AO14" s="1145"/>
      <c r="AP14" s="1149"/>
      <c r="AQ14" s="1099"/>
      <c r="AR14" s="1155" t="s">
        <v>151</v>
      </c>
      <c r="AS14" s="1016"/>
      <c r="AT14" s="1016"/>
      <c r="AU14" s="1016"/>
      <c r="AV14" s="1016"/>
      <c r="AW14" s="1018"/>
      <c r="AX14" s="1018"/>
      <c r="AY14" s="1018"/>
      <c r="AZ14" s="1018"/>
      <c r="BA14" s="1018"/>
      <c r="BB14" s="1018"/>
      <c r="BC14" s="1018"/>
      <c r="BD14" s="1018"/>
      <c r="BE14" s="1018"/>
      <c r="BF14" s="1018"/>
      <c r="BG14" s="1018"/>
      <c r="BH14" s="1018"/>
      <c r="BI14" s="1018"/>
      <c r="BJ14" s="1016"/>
      <c r="BK14" s="1016"/>
      <c r="BL14" s="1016"/>
      <c r="BM14" s="1016"/>
      <c r="BN14" s="1016"/>
      <c r="BO14" s="1016"/>
      <c r="BP14" s="1016"/>
      <c r="BQ14" s="1016"/>
      <c r="BR14" s="1016"/>
      <c r="BS14" s="1016"/>
      <c r="BT14" s="1160" t="s">
        <v>152</v>
      </c>
      <c r="BU14" s="1160" t="s">
        <v>152</v>
      </c>
      <c r="BV14" s="1160" t="s">
        <v>152</v>
      </c>
      <c r="BW14" s="1160" t="s">
        <v>152</v>
      </c>
      <c r="BX14" s="1160" t="s">
        <v>152</v>
      </c>
      <c r="BY14" s="1160" t="s">
        <v>152</v>
      </c>
      <c r="BZ14" s="1034"/>
      <c r="CA14" s="1034"/>
      <c r="CB14" s="1163">
        <v>0</v>
      </c>
      <c r="CC14" s="1163">
        <v>0</v>
      </c>
      <c r="CD14" s="1163">
        <v>0</v>
      </c>
      <c r="CE14" s="1163">
        <v>0</v>
      </c>
      <c r="CF14" s="1163">
        <v>0</v>
      </c>
      <c r="CG14" s="1163" t="s">
        <v>152</v>
      </c>
      <c r="CH14" s="1037"/>
      <c r="CI14" s="1018"/>
      <c r="CJ14" s="1018"/>
      <c r="CK14" s="1018"/>
      <c r="CL14" s="1018"/>
      <c r="CM14" s="1018"/>
      <c r="CN14" s="1018"/>
      <c r="CO14" s="1018"/>
      <c r="CP14" s="1018"/>
      <c r="CQ14" s="1018"/>
      <c r="CR14" s="1018"/>
      <c r="CS14" s="1018"/>
      <c r="CT14" s="1018"/>
      <c r="CU14" s="1018"/>
      <c r="CV14" s="1018"/>
      <c r="CW14" s="1018"/>
      <c r="CX14" s="1018"/>
      <c r="CY14" s="1018"/>
      <c r="CZ14" s="1018"/>
      <c r="DA14" s="1018"/>
      <c r="DB14" s="1018"/>
      <c r="DC14" s="1030"/>
      <c r="DD14" s="1030"/>
    </row>
    <row r="15" spans="1:108" x14ac:dyDescent="0.25">
      <c r="A15" s="1040" t="s">
        <v>49</v>
      </c>
      <c r="B15" s="1127">
        <v>0</v>
      </c>
      <c r="C15" s="1089"/>
      <c r="D15" s="1090"/>
      <c r="E15" s="1090"/>
      <c r="F15" s="1090"/>
      <c r="G15" s="1091"/>
      <c r="H15" s="1091"/>
      <c r="I15" s="1089"/>
      <c r="J15" s="1086"/>
      <c r="K15" s="1089"/>
      <c r="L15" s="1086"/>
      <c r="M15" s="1115">
        <v>0</v>
      </c>
      <c r="N15" s="1089"/>
      <c r="O15" s="1090"/>
      <c r="P15" s="1086"/>
      <c r="Q15" s="1129">
        <v>0</v>
      </c>
      <c r="R15" s="1089"/>
      <c r="S15" s="1090"/>
      <c r="T15" s="1086"/>
      <c r="U15" s="1089"/>
      <c r="V15" s="1123"/>
      <c r="W15" s="1089"/>
      <c r="X15" s="1086"/>
      <c r="Y15" s="1123"/>
      <c r="Z15" s="1137"/>
      <c r="AA15" s="1086"/>
      <c r="AB15" s="1137"/>
      <c r="AC15" s="1086"/>
      <c r="AD15" s="1138"/>
      <c r="AE15" s="1083"/>
      <c r="AF15" s="1083"/>
      <c r="AG15" s="1138"/>
      <c r="AH15" s="1083"/>
      <c r="AI15" s="1083"/>
      <c r="AJ15" s="1145"/>
      <c r="AK15" s="1132"/>
      <c r="AL15" s="1128"/>
      <c r="AM15" s="1146"/>
      <c r="AN15" s="1102"/>
      <c r="AO15" s="1145"/>
      <c r="AP15" s="1149"/>
      <c r="AQ15" s="1150"/>
      <c r="AR15" s="1155" t="s">
        <v>151</v>
      </c>
      <c r="AS15" s="1016"/>
      <c r="AT15" s="1016"/>
      <c r="AU15" s="1016"/>
      <c r="AV15" s="1016"/>
      <c r="AW15" s="1018"/>
      <c r="AX15" s="1018"/>
      <c r="AY15" s="1018"/>
      <c r="AZ15" s="1018"/>
      <c r="BA15" s="1018"/>
      <c r="BB15" s="1018"/>
      <c r="BC15" s="1018"/>
      <c r="BD15" s="1018"/>
      <c r="BE15" s="1018"/>
      <c r="BF15" s="1018"/>
      <c r="BG15" s="1018"/>
      <c r="BH15" s="1018"/>
      <c r="BI15" s="1018"/>
      <c r="BJ15" s="1016"/>
      <c r="BK15" s="1016"/>
      <c r="BL15" s="1016"/>
      <c r="BM15" s="1016"/>
      <c r="BN15" s="1016"/>
      <c r="BO15" s="1016"/>
      <c r="BP15" s="1016"/>
      <c r="BQ15" s="1016"/>
      <c r="BR15" s="1016"/>
      <c r="BS15" s="1016"/>
      <c r="BT15" s="1160" t="s">
        <v>152</v>
      </c>
      <c r="BU15" s="1160" t="s">
        <v>152</v>
      </c>
      <c r="BV15" s="1160" t="s">
        <v>152</v>
      </c>
      <c r="BW15" s="1160" t="s">
        <v>152</v>
      </c>
      <c r="BX15" s="1160" t="s">
        <v>152</v>
      </c>
      <c r="BY15" s="1160" t="s">
        <v>152</v>
      </c>
      <c r="BZ15" s="1038" t="s">
        <v>152</v>
      </c>
      <c r="CA15" s="1034"/>
      <c r="CB15" s="1163">
        <v>0</v>
      </c>
      <c r="CC15" s="1163">
        <v>0</v>
      </c>
      <c r="CD15" s="1163">
        <v>0</v>
      </c>
      <c r="CE15" s="1163">
        <v>0</v>
      </c>
      <c r="CF15" s="1163">
        <v>0</v>
      </c>
      <c r="CG15" s="1163" t="s">
        <v>152</v>
      </c>
      <c r="CH15" s="1163">
        <v>0</v>
      </c>
      <c r="CI15" s="1018"/>
      <c r="CJ15" s="1018"/>
      <c r="CK15" s="1018"/>
      <c r="CL15" s="1018"/>
      <c r="CM15" s="1018"/>
      <c r="CN15" s="1018"/>
      <c r="CO15" s="1018"/>
      <c r="CP15" s="1018"/>
      <c r="CQ15" s="1018"/>
      <c r="CR15" s="1018"/>
      <c r="CS15" s="1018"/>
      <c r="CT15" s="1018"/>
      <c r="CU15" s="1018"/>
      <c r="CV15" s="1018"/>
      <c r="CW15" s="1018"/>
      <c r="CX15" s="1018"/>
      <c r="CY15" s="1018"/>
      <c r="CZ15" s="1018"/>
      <c r="DA15" s="1018"/>
      <c r="DB15" s="1018"/>
      <c r="DC15" s="1030"/>
      <c r="DD15" s="1030"/>
    </row>
    <row r="16" spans="1:108" x14ac:dyDescent="0.25">
      <c r="A16" s="1040" t="s">
        <v>50</v>
      </c>
      <c r="B16" s="1127">
        <v>0</v>
      </c>
      <c r="C16" s="1089"/>
      <c r="D16" s="1090"/>
      <c r="E16" s="1090"/>
      <c r="F16" s="1090"/>
      <c r="G16" s="1091"/>
      <c r="H16" s="1091"/>
      <c r="I16" s="1089"/>
      <c r="J16" s="1086"/>
      <c r="K16" s="1089"/>
      <c r="L16" s="1086"/>
      <c r="M16" s="1115">
        <v>0</v>
      </c>
      <c r="N16" s="1089"/>
      <c r="O16" s="1090"/>
      <c r="P16" s="1086"/>
      <c r="Q16" s="1129">
        <v>0</v>
      </c>
      <c r="R16" s="1089"/>
      <c r="S16" s="1090"/>
      <c r="T16" s="1086"/>
      <c r="U16" s="1089"/>
      <c r="V16" s="1123"/>
      <c r="W16" s="1089"/>
      <c r="X16" s="1086"/>
      <c r="Y16" s="1123"/>
      <c r="Z16" s="1137"/>
      <c r="AA16" s="1086"/>
      <c r="AB16" s="1137"/>
      <c r="AC16" s="1086"/>
      <c r="AD16" s="1138"/>
      <c r="AE16" s="1083"/>
      <c r="AF16" s="1083"/>
      <c r="AG16" s="1138"/>
      <c r="AH16" s="1083"/>
      <c r="AI16" s="1083"/>
      <c r="AJ16" s="1145"/>
      <c r="AK16" s="1132"/>
      <c r="AL16" s="1128"/>
      <c r="AM16" s="1146"/>
      <c r="AN16" s="1102"/>
      <c r="AO16" s="1145"/>
      <c r="AP16" s="1149"/>
      <c r="AQ16" s="1150"/>
      <c r="AR16" s="1155" t="s">
        <v>151</v>
      </c>
      <c r="AS16" s="1016"/>
      <c r="AT16" s="1016"/>
      <c r="AU16" s="1016"/>
      <c r="AV16" s="1016"/>
      <c r="AW16" s="1018"/>
      <c r="AX16" s="1018"/>
      <c r="AY16" s="1018"/>
      <c r="AZ16" s="1018"/>
      <c r="BA16" s="1018"/>
      <c r="BB16" s="1018"/>
      <c r="BC16" s="1018"/>
      <c r="BD16" s="1018"/>
      <c r="BE16" s="1018"/>
      <c r="BF16" s="1018"/>
      <c r="BG16" s="1018"/>
      <c r="BH16" s="1018"/>
      <c r="BI16" s="1018"/>
      <c r="BJ16" s="1016"/>
      <c r="BK16" s="1016"/>
      <c r="BL16" s="1016"/>
      <c r="BM16" s="1016"/>
      <c r="BN16" s="1016"/>
      <c r="BO16" s="1016"/>
      <c r="BP16" s="1016"/>
      <c r="BQ16" s="1016"/>
      <c r="BR16" s="1016"/>
      <c r="BS16" s="1016"/>
      <c r="BT16" s="1160" t="s">
        <v>152</v>
      </c>
      <c r="BU16" s="1160" t="s">
        <v>152</v>
      </c>
      <c r="BV16" s="1160" t="s">
        <v>152</v>
      </c>
      <c r="BW16" s="1160" t="s">
        <v>152</v>
      </c>
      <c r="BX16" s="1160" t="s">
        <v>152</v>
      </c>
      <c r="BY16" s="1160" t="s">
        <v>152</v>
      </c>
      <c r="BZ16" s="1038" t="s">
        <v>152</v>
      </c>
      <c r="CA16" s="1034"/>
      <c r="CB16" s="1163">
        <v>0</v>
      </c>
      <c r="CC16" s="1163">
        <v>0</v>
      </c>
      <c r="CD16" s="1163">
        <v>0</v>
      </c>
      <c r="CE16" s="1163">
        <v>0</v>
      </c>
      <c r="CF16" s="1163">
        <v>0</v>
      </c>
      <c r="CG16" s="1163" t="s">
        <v>152</v>
      </c>
      <c r="CH16" s="1163">
        <v>0</v>
      </c>
      <c r="CI16" s="1018"/>
      <c r="CJ16" s="1018"/>
      <c r="CK16" s="1018"/>
      <c r="CL16" s="1018"/>
      <c r="CM16" s="1018"/>
      <c r="CN16" s="1018"/>
      <c r="CO16" s="1018"/>
      <c r="CP16" s="1018"/>
      <c r="CQ16" s="1018"/>
      <c r="CR16" s="1018"/>
      <c r="CS16" s="1018"/>
      <c r="CT16" s="1018"/>
      <c r="CU16" s="1018"/>
      <c r="CV16" s="1018"/>
      <c r="CW16" s="1018"/>
      <c r="CX16" s="1018"/>
      <c r="CY16" s="1018"/>
      <c r="CZ16" s="1018"/>
      <c r="DA16" s="1018"/>
      <c r="DB16" s="1018"/>
      <c r="DC16" s="1030"/>
      <c r="DD16" s="1030"/>
    </row>
    <row r="17" spans="1:108" x14ac:dyDescent="0.25">
      <c r="A17" s="1040" t="s">
        <v>51</v>
      </c>
      <c r="B17" s="1127">
        <v>0</v>
      </c>
      <c r="C17" s="1089"/>
      <c r="D17" s="1090"/>
      <c r="E17" s="1090"/>
      <c r="F17" s="1090"/>
      <c r="G17" s="1091"/>
      <c r="H17" s="1091"/>
      <c r="I17" s="1089"/>
      <c r="J17" s="1086"/>
      <c r="K17" s="1089"/>
      <c r="L17" s="1086"/>
      <c r="M17" s="1115">
        <v>0</v>
      </c>
      <c r="N17" s="1089"/>
      <c r="O17" s="1090"/>
      <c r="P17" s="1086"/>
      <c r="Q17" s="1129">
        <v>0</v>
      </c>
      <c r="R17" s="1089"/>
      <c r="S17" s="1090"/>
      <c r="T17" s="1086"/>
      <c r="U17" s="1089"/>
      <c r="V17" s="1123"/>
      <c r="W17" s="1089"/>
      <c r="X17" s="1086"/>
      <c r="Y17" s="1123"/>
      <c r="Z17" s="1137"/>
      <c r="AA17" s="1086"/>
      <c r="AB17" s="1137"/>
      <c r="AC17" s="1086"/>
      <c r="AD17" s="1138"/>
      <c r="AE17" s="1083"/>
      <c r="AF17" s="1083"/>
      <c r="AG17" s="1138"/>
      <c r="AH17" s="1083"/>
      <c r="AI17" s="1083"/>
      <c r="AJ17" s="1145"/>
      <c r="AK17" s="1132"/>
      <c r="AL17" s="1128"/>
      <c r="AM17" s="1146"/>
      <c r="AN17" s="1102"/>
      <c r="AO17" s="1145"/>
      <c r="AP17" s="1149"/>
      <c r="AQ17" s="1150"/>
      <c r="AR17" s="1155" t="s">
        <v>151</v>
      </c>
      <c r="AS17" s="1016"/>
      <c r="AT17" s="1016"/>
      <c r="AU17" s="1016"/>
      <c r="AV17" s="1016"/>
      <c r="AW17" s="1018"/>
      <c r="AX17" s="1018"/>
      <c r="AY17" s="1018"/>
      <c r="AZ17" s="1018"/>
      <c r="BA17" s="1018"/>
      <c r="BB17" s="1018"/>
      <c r="BC17" s="1018"/>
      <c r="BD17" s="1018"/>
      <c r="BE17" s="1018"/>
      <c r="BF17" s="1018"/>
      <c r="BG17" s="1018"/>
      <c r="BH17" s="1018"/>
      <c r="BI17" s="1018"/>
      <c r="BJ17" s="1016"/>
      <c r="BK17" s="1016"/>
      <c r="BL17" s="1016"/>
      <c r="BM17" s="1016"/>
      <c r="BN17" s="1016"/>
      <c r="BO17" s="1016"/>
      <c r="BP17" s="1016"/>
      <c r="BQ17" s="1016"/>
      <c r="BR17" s="1016"/>
      <c r="BS17" s="1016"/>
      <c r="BT17" s="1160" t="s">
        <v>152</v>
      </c>
      <c r="BU17" s="1160" t="s">
        <v>152</v>
      </c>
      <c r="BV17" s="1160" t="s">
        <v>152</v>
      </c>
      <c r="BW17" s="1160" t="s">
        <v>152</v>
      </c>
      <c r="BX17" s="1160" t="s">
        <v>152</v>
      </c>
      <c r="BY17" s="1160" t="s">
        <v>152</v>
      </c>
      <c r="BZ17" s="1038" t="s">
        <v>152</v>
      </c>
      <c r="CA17" s="1034"/>
      <c r="CB17" s="1163">
        <v>0</v>
      </c>
      <c r="CC17" s="1163">
        <v>0</v>
      </c>
      <c r="CD17" s="1163">
        <v>0</v>
      </c>
      <c r="CE17" s="1163">
        <v>0</v>
      </c>
      <c r="CF17" s="1163">
        <v>0</v>
      </c>
      <c r="CG17" s="1163" t="s">
        <v>152</v>
      </c>
      <c r="CH17" s="1163">
        <v>0</v>
      </c>
      <c r="CI17" s="1018"/>
      <c r="CJ17" s="1018"/>
      <c r="CK17" s="1018"/>
      <c r="CL17" s="1018"/>
      <c r="CM17" s="1018"/>
      <c r="CN17" s="1018"/>
      <c r="CO17" s="1018"/>
      <c r="CP17" s="1018"/>
      <c r="CQ17" s="1018"/>
      <c r="CR17" s="1018"/>
      <c r="CS17" s="1018"/>
      <c r="CT17" s="1018"/>
      <c r="CU17" s="1018"/>
      <c r="CV17" s="1018"/>
      <c r="CW17" s="1018"/>
      <c r="CX17" s="1018"/>
      <c r="CY17" s="1018"/>
      <c r="CZ17" s="1018"/>
      <c r="DA17" s="1018"/>
      <c r="DB17" s="1018"/>
      <c r="DC17" s="1030"/>
      <c r="DD17" s="1030"/>
    </row>
    <row r="18" spans="1:108" x14ac:dyDescent="0.25">
      <c r="A18" s="1040" t="s">
        <v>52</v>
      </c>
      <c r="B18" s="1127">
        <v>0</v>
      </c>
      <c r="C18" s="1089"/>
      <c r="D18" s="1090"/>
      <c r="E18" s="1090"/>
      <c r="F18" s="1090"/>
      <c r="G18" s="1091"/>
      <c r="H18" s="1091"/>
      <c r="I18" s="1089"/>
      <c r="J18" s="1086"/>
      <c r="K18" s="1089"/>
      <c r="L18" s="1086"/>
      <c r="M18" s="1115">
        <v>0</v>
      </c>
      <c r="N18" s="1089"/>
      <c r="O18" s="1090"/>
      <c r="P18" s="1086"/>
      <c r="Q18" s="1129">
        <v>0</v>
      </c>
      <c r="R18" s="1089"/>
      <c r="S18" s="1090"/>
      <c r="T18" s="1086"/>
      <c r="U18" s="1089"/>
      <c r="V18" s="1123"/>
      <c r="W18" s="1089"/>
      <c r="X18" s="1086"/>
      <c r="Y18" s="1123"/>
      <c r="Z18" s="1137"/>
      <c r="AA18" s="1086"/>
      <c r="AB18" s="1137"/>
      <c r="AC18" s="1086"/>
      <c r="AD18" s="1138"/>
      <c r="AE18" s="1083"/>
      <c r="AF18" s="1083"/>
      <c r="AG18" s="1138"/>
      <c r="AH18" s="1083"/>
      <c r="AI18" s="1083"/>
      <c r="AJ18" s="1145"/>
      <c r="AK18" s="1132"/>
      <c r="AL18" s="1128"/>
      <c r="AM18" s="1146"/>
      <c r="AN18" s="1102"/>
      <c r="AO18" s="1145"/>
      <c r="AP18" s="1149"/>
      <c r="AQ18" s="1150"/>
      <c r="AR18" s="1155" t="s">
        <v>151</v>
      </c>
      <c r="AS18" s="1016"/>
      <c r="AT18" s="1016"/>
      <c r="AU18" s="1016"/>
      <c r="AV18" s="1016"/>
      <c r="AW18" s="1018"/>
      <c r="AX18" s="1018"/>
      <c r="AY18" s="1018"/>
      <c r="AZ18" s="1018"/>
      <c r="BA18" s="1018"/>
      <c r="BB18" s="1018"/>
      <c r="BC18" s="1018"/>
      <c r="BD18" s="1018"/>
      <c r="BE18" s="1018"/>
      <c r="BF18" s="1018"/>
      <c r="BG18" s="1018"/>
      <c r="BH18" s="1018"/>
      <c r="BI18" s="1018"/>
      <c r="BJ18" s="1016"/>
      <c r="BK18" s="1016"/>
      <c r="BL18" s="1016"/>
      <c r="BM18" s="1016"/>
      <c r="BN18" s="1016"/>
      <c r="BO18" s="1016"/>
      <c r="BP18" s="1016"/>
      <c r="BQ18" s="1016"/>
      <c r="BR18" s="1016"/>
      <c r="BS18" s="1016"/>
      <c r="BT18" s="1160" t="s">
        <v>152</v>
      </c>
      <c r="BU18" s="1160" t="s">
        <v>152</v>
      </c>
      <c r="BV18" s="1160" t="s">
        <v>152</v>
      </c>
      <c r="BW18" s="1160" t="s">
        <v>152</v>
      </c>
      <c r="BX18" s="1160" t="s">
        <v>152</v>
      </c>
      <c r="BY18" s="1160" t="s">
        <v>152</v>
      </c>
      <c r="BZ18" s="1038" t="s">
        <v>152</v>
      </c>
      <c r="CA18" s="1034"/>
      <c r="CB18" s="1163">
        <v>0</v>
      </c>
      <c r="CC18" s="1163">
        <v>0</v>
      </c>
      <c r="CD18" s="1163">
        <v>0</v>
      </c>
      <c r="CE18" s="1163">
        <v>0</v>
      </c>
      <c r="CF18" s="1163">
        <v>0</v>
      </c>
      <c r="CG18" s="1163" t="s">
        <v>152</v>
      </c>
      <c r="CH18" s="1163">
        <v>0</v>
      </c>
      <c r="CI18" s="1018"/>
      <c r="CJ18" s="1018"/>
      <c r="CK18" s="1018"/>
      <c r="CL18" s="1018"/>
      <c r="CM18" s="1018"/>
      <c r="CN18" s="1018"/>
      <c r="CO18" s="1018"/>
      <c r="CP18" s="1018"/>
      <c r="CQ18" s="1018"/>
      <c r="CR18" s="1018"/>
      <c r="CS18" s="1018"/>
      <c r="CT18" s="1018"/>
      <c r="CU18" s="1018"/>
      <c r="CV18" s="1018"/>
      <c r="CW18" s="1018"/>
      <c r="CX18" s="1018"/>
      <c r="CY18" s="1018"/>
      <c r="CZ18" s="1018"/>
      <c r="DA18" s="1018"/>
      <c r="DB18" s="1018"/>
      <c r="DC18" s="1030"/>
      <c r="DD18" s="1030"/>
    </row>
    <row r="19" spans="1:108" x14ac:dyDescent="0.25">
      <c r="A19" s="1040" t="s">
        <v>53</v>
      </c>
      <c r="B19" s="1127">
        <v>0</v>
      </c>
      <c r="C19" s="1089"/>
      <c r="D19" s="1090"/>
      <c r="E19" s="1090"/>
      <c r="F19" s="1090"/>
      <c r="G19" s="1091"/>
      <c r="H19" s="1091"/>
      <c r="I19" s="1089"/>
      <c r="J19" s="1086"/>
      <c r="K19" s="1089"/>
      <c r="L19" s="1086"/>
      <c r="M19" s="1115">
        <v>0</v>
      </c>
      <c r="N19" s="1089"/>
      <c r="O19" s="1090"/>
      <c r="P19" s="1086"/>
      <c r="Q19" s="1129">
        <v>0</v>
      </c>
      <c r="R19" s="1089"/>
      <c r="S19" s="1090"/>
      <c r="T19" s="1086"/>
      <c r="U19" s="1097"/>
      <c r="V19" s="1139"/>
      <c r="W19" s="1089"/>
      <c r="X19" s="1086"/>
      <c r="Y19" s="1123"/>
      <c r="Z19" s="1137"/>
      <c r="AA19" s="1086"/>
      <c r="AB19" s="1137"/>
      <c r="AC19" s="1086"/>
      <c r="AD19" s="1138"/>
      <c r="AE19" s="1083"/>
      <c r="AF19" s="1083"/>
      <c r="AG19" s="1138"/>
      <c r="AH19" s="1083"/>
      <c r="AI19" s="1083"/>
      <c r="AJ19" s="1145"/>
      <c r="AK19" s="1132"/>
      <c r="AL19" s="1128"/>
      <c r="AM19" s="1146"/>
      <c r="AN19" s="1102"/>
      <c r="AO19" s="1145"/>
      <c r="AP19" s="1149"/>
      <c r="AQ19" s="1150"/>
      <c r="AR19" s="1155" t="s">
        <v>151</v>
      </c>
      <c r="AS19" s="1016"/>
      <c r="AT19" s="1016"/>
      <c r="AU19" s="1016"/>
      <c r="AV19" s="1016"/>
      <c r="AW19" s="1018"/>
      <c r="AX19" s="1018"/>
      <c r="AY19" s="1018"/>
      <c r="AZ19" s="1018"/>
      <c r="BA19" s="1018"/>
      <c r="BB19" s="1018"/>
      <c r="BC19" s="1018"/>
      <c r="BD19" s="1018"/>
      <c r="BE19" s="1018"/>
      <c r="BF19" s="1018"/>
      <c r="BG19" s="1018"/>
      <c r="BH19" s="1018"/>
      <c r="BI19" s="1018"/>
      <c r="BJ19" s="1016"/>
      <c r="BK19" s="1016"/>
      <c r="BL19" s="1016"/>
      <c r="BM19" s="1016"/>
      <c r="BN19" s="1016"/>
      <c r="BO19" s="1016"/>
      <c r="BP19" s="1016"/>
      <c r="BQ19" s="1016"/>
      <c r="BR19" s="1016"/>
      <c r="BS19" s="1016"/>
      <c r="BT19" s="1160" t="s">
        <v>152</v>
      </c>
      <c r="BU19" s="1160" t="s">
        <v>152</v>
      </c>
      <c r="BV19" s="1160" t="s">
        <v>152</v>
      </c>
      <c r="BW19" s="1160" t="s">
        <v>152</v>
      </c>
      <c r="BX19" s="1160" t="s">
        <v>152</v>
      </c>
      <c r="BY19" s="1160" t="s">
        <v>152</v>
      </c>
      <c r="BZ19" s="1034"/>
      <c r="CA19" s="1034"/>
      <c r="CB19" s="1163">
        <v>0</v>
      </c>
      <c r="CC19" s="1163">
        <v>0</v>
      </c>
      <c r="CD19" s="1163">
        <v>0</v>
      </c>
      <c r="CE19" s="1163">
        <v>0</v>
      </c>
      <c r="CF19" s="1163">
        <v>0</v>
      </c>
      <c r="CG19" s="1163" t="s">
        <v>152</v>
      </c>
      <c r="CH19" s="1037"/>
      <c r="CI19" s="1018"/>
      <c r="CJ19" s="1018"/>
      <c r="CK19" s="1018"/>
      <c r="CL19" s="1018"/>
      <c r="CM19" s="1018"/>
      <c r="CN19" s="1018"/>
      <c r="CO19" s="1018"/>
      <c r="CP19" s="1018"/>
      <c r="CQ19" s="1018"/>
      <c r="CR19" s="1018"/>
      <c r="CS19" s="1018"/>
      <c r="CT19" s="1018"/>
      <c r="CU19" s="1018"/>
      <c r="CV19" s="1018"/>
      <c r="CW19" s="1018"/>
      <c r="CX19" s="1018"/>
      <c r="CY19" s="1018"/>
      <c r="CZ19" s="1018"/>
      <c r="DA19" s="1018"/>
      <c r="DB19" s="1018"/>
      <c r="DC19" s="1030"/>
      <c r="DD19" s="1030"/>
    </row>
    <row r="20" spans="1:108" x14ac:dyDescent="0.25">
      <c r="A20" s="1040" t="s">
        <v>54</v>
      </c>
      <c r="B20" s="1127">
        <v>0</v>
      </c>
      <c r="C20" s="1089"/>
      <c r="D20" s="1090"/>
      <c r="E20" s="1090"/>
      <c r="F20" s="1090"/>
      <c r="G20" s="1091"/>
      <c r="H20" s="1091"/>
      <c r="I20" s="1089"/>
      <c r="J20" s="1086"/>
      <c r="K20" s="1089"/>
      <c r="L20" s="1086"/>
      <c r="M20" s="1115">
        <v>0</v>
      </c>
      <c r="N20" s="1089"/>
      <c r="O20" s="1090"/>
      <c r="P20" s="1086"/>
      <c r="Q20" s="1129">
        <v>0</v>
      </c>
      <c r="R20" s="1089"/>
      <c r="S20" s="1090"/>
      <c r="T20" s="1086"/>
      <c r="U20" s="1089"/>
      <c r="V20" s="1123"/>
      <c r="W20" s="1089"/>
      <c r="X20" s="1086"/>
      <c r="Y20" s="1123"/>
      <c r="Z20" s="1137"/>
      <c r="AA20" s="1086"/>
      <c r="AB20" s="1137"/>
      <c r="AC20" s="1086"/>
      <c r="AD20" s="1138"/>
      <c r="AE20" s="1083"/>
      <c r="AF20" s="1083"/>
      <c r="AG20" s="1138"/>
      <c r="AH20" s="1083"/>
      <c r="AI20" s="1083"/>
      <c r="AJ20" s="1145"/>
      <c r="AK20" s="1132"/>
      <c r="AL20" s="1128"/>
      <c r="AM20" s="1146"/>
      <c r="AN20" s="1102"/>
      <c r="AO20" s="1145"/>
      <c r="AP20" s="1149"/>
      <c r="AQ20" s="1150"/>
      <c r="AR20" s="1155" t="s">
        <v>151</v>
      </c>
      <c r="AS20" s="1016"/>
      <c r="AT20" s="1016"/>
      <c r="AU20" s="1016"/>
      <c r="AV20" s="1016"/>
      <c r="AW20" s="1018"/>
      <c r="AX20" s="1018"/>
      <c r="AY20" s="1018"/>
      <c r="AZ20" s="1018"/>
      <c r="BA20" s="1018"/>
      <c r="BB20" s="1018"/>
      <c r="BC20" s="1018"/>
      <c r="BD20" s="1018"/>
      <c r="BE20" s="1018"/>
      <c r="BF20" s="1018"/>
      <c r="BG20" s="1018"/>
      <c r="BH20" s="1018"/>
      <c r="BI20" s="1018"/>
      <c r="BJ20" s="1016"/>
      <c r="BK20" s="1016"/>
      <c r="BL20" s="1016"/>
      <c r="BM20" s="1016"/>
      <c r="BN20" s="1016"/>
      <c r="BO20" s="1016"/>
      <c r="BP20" s="1016"/>
      <c r="BQ20" s="1016"/>
      <c r="BR20" s="1016"/>
      <c r="BS20" s="1016"/>
      <c r="BT20" s="1160" t="s">
        <v>152</v>
      </c>
      <c r="BU20" s="1160" t="s">
        <v>152</v>
      </c>
      <c r="BV20" s="1160" t="s">
        <v>152</v>
      </c>
      <c r="BW20" s="1160" t="s">
        <v>152</v>
      </c>
      <c r="BX20" s="1160" t="s">
        <v>152</v>
      </c>
      <c r="BY20" s="1160" t="s">
        <v>152</v>
      </c>
      <c r="BZ20" s="1038" t="s">
        <v>152</v>
      </c>
      <c r="CA20" s="1034"/>
      <c r="CB20" s="1163">
        <v>0</v>
      </c>
      <c r="CC20" s="1163">
        <v>0</v>
      </c>
      <c r="CD20" s="1163">
        <v>0</v>
      </c>
      <c r="CE20" s="1163">
        <v>0</v>
      </c>
      <c r="CF20" s="1163">
        <v>0</v>
      </c>
      <c r="CG20" s="1163" t="s">
        <v>152</v>
      </c>
      <c r="CH20" s="1163">
        <v>0</v>
      </c>
      <c r="CI20" s="1018"/>
      <c r="CJ20" s="1018"/>
      <c r="CK20" s="1018"/>
      <c r="CL20" s="1018"/>
      <c r="CM20" s="1018"/>
      <c r="CN20" s="1018"/>
      <c r="CO20" s="1018"/>
      <c r="CP20" s="1018"/>
      <c r="CQ20" s="1018"/>
      <c r="CR20" s="1018"/>
      <c r="CS20" s="1018"/>
      <c r="CT20" s="1018"/>
      <c r="CU20" s="1018"/>
      <c r="CV20" s="1018"/>
      <c r="CW20" s="1018"/>
      <c r="CX20" s="1018"/>
      <c r="CY20" s="1018"/>
      <c r="CZ20" s="1018"/>
      <c r="DA20" s="1018"/>
      <c r="DB20" s="1018"/>
      <c r="DC20" s="1030"/>
      <c r="DD20" s="1030"/>
    </row>
    <row r="21" spans="1:108" x14ac:dyDescent="0.25">
      <c r="A21" s="1040" t="s">
        <v>55</v>
      </c>
      <c r="B21" s="1127">
        <v>0</v>
      </c>
      <c r="C21" s="1089"/>
      <c r="D21" s="1090"/>
      <c r="E21" s="1090"/>
      <c r="F21" s="1090"/>
      <c r="G21" s="1091"/>
      <c r="H21" s="1091"/>
      <c r="I21" s="1089"/>
      <c r="J21" s="1086"/>
      <c r="K21" s="1089"/>
      <c r="L21" s="1086"/>
      <c r="M21" s="1115">
        <v>0</v>
      </c>
      <c r="N21" s="1089"/>
      <c r="O21" s="1090"/>
      <c r="P21" s="1086"/>
      <c r="Q21" s="1129">
        <v>0</v>
      </c>
      <c r="R21" s="1089"/>
      <c r="S21" s="1090"/>
      <c r="T21" s="1086"/>
      <c r="U21" s="1097"/>
      <c r="V21" s="1139"/>
      <c r="W21" s="1089"/>
      <c r="X21" s="1086"/>
      <c r="Y21" s="1123"/>
      <c r="Z21" s="1137"/>
      <c r="AA21" s="1086"/>
      <c r="AB21" s="1137"/>
      <c r="AC21" s="1086"/>
      <c r="AD21" s="1138"/>
      <c r="AE21" s="1083"/>
      <c r="AF21" s="1083"/>
      <c r="AG21" s="1138"/>
      <c r="AH21" s="1083"/>
      <c r="AI21" s="1083"/>
      <c r="AJ21" s="1145"/>
      <c r="AK21" s="1132"/>
      <c r="AL21" s="1128"/>
      <c r="AM21" s="1146"/>
      <c r="AN21" s="1102"/>
      <c r="AO21" s="1145"/>
      <c r="AP21" s="1149"/>
      <c r="AQ21" s="1150"/>
      <c r="AR21" s="1155" t="s">
        <v>151</v>
      </c>
      <c r="AS21" s="1016"/>
      <c r="AT21" s="1016"/>
      <c r="AU21" s="1016"/>
      <c r="AV21" s="1016"/>
      <c r="AW21" s="1018"/>
      <c r="AX21" s="1018"/>
      <c r="AY21" s="1018"/>
      <c r="AZ21" s="1018"/>
      <c r="BA21" s="1018"/>
      <c r="BB21" s="1018"/>
      <c r="BC21" s="1018"/>
      <c r="BD21" s="1018"/>
      <c r="BE21" s="1018"/>
      <c r="BF21" s="1018"/>
      <c r="BG21" s="1018"/>
      <c r="BH21" s="1018"/>
      <c r="BI21" s="1018"/>
      <c r="BJ21" s="1016"/>
      <c r="BK21" s="1016"/>
      <c r="BL21" s="1016"/>
      <c r="BM21" s="1016"/>
      <c r="BN21" s="1016"/>
      <c r="BO21" s="1016"/>
      <c r="BP21" s="1016"/>
      <c r="BQ21" s="1016"/>
      <c r="BR21" s="1016"/>
      <c r="BS21" s="1016"/>
      <c r="BT21" s="1160" t="s">
        <v>152</v>
      </c>
      <c r="BU21" s="1160" t="s">
        <v>152</v>
      </c>
      <c r="BV21" s="1160" t="s">
        <v>152</v>
      </c>
      <c r="BW21" s="1160" t="s">
        <v>152</v>
      </c>
      <c r="BX21" s="1160" t="s">
        <v>152</v>
      </c>
      <c r="BY21" s="1160" t="s">
        <v>152</v>
      </c>
      <c r="BZ21" s="1034"/>
      <c r="CA21" s="1034"/>
      <c r="CB21" s="1163">
        <v>0</v>
      </c>
      <c r="CC21" s="1163">
        <v>0</v>
      </c>
      <c r="CD21" s="1163">
        <v>0</v>
      </c>
      <c r="CE21" s="1163">
        <v>0</v>
      </c>
      <c r="CF21" s="1163">
        <v>0</v>
      </c>
      <c r="CG21" s="1163" t="s">
        <v>152</v>
      </c>
      <c r="CH21" s="1037"/>
      <c r="CI21" s="1018"/>
      <c r="CJ21" s="1018"/>
      <c r="CK21" s="1018"/>
      <c r="CL21" s="1018"/>
      <c r="CM21" s="1018"/>
      <c r="CN21" s="1018"/>
      <c r="CO21" s="1018"/>
      <c r="CP21" s="1018"/>
      <c r="CQ21" s="1018"/>
      <c r="CR21" s="1018"/>
      <c r="CS21" s="1018"/>
      <c r="CT21" s="1018"/>
      <c r="CU21" s="1018"/>
      <c r="CV21" s="1018"/>
      <c r="CW21" s="1018"/>
      <c r="CX21" s="1018"/>
      <c r="CY21" s="1018"/>
      <c r="CZ21" s="1018"/>
      <c r="DA21" s="1018"/>
      <c r="DB21" s="1018"/>
      <c r="DC21" s="1030"/>
      <c r="DD21" s="1030"/>
    </row>
    <row r="22" spans="1:108" x14ac:dyDescent="0.25">
      <c r="A22" s="1040" t="s">
        <v>56</v>
      </c>
      <c r="B22" s="1127">
        <v>0</v>
      </c>
      <c r="C22" s="1089"/>
      <c r="D22" s="1090"/>
      <c r="E22" s="1090"/>
      <c r="F22" s="1090"/>
      <c r="G22" s="1091"/>
      <c r="H22" s="1091"/>
      <c r="I22" s="1089"/>
      <c r="J22" s="1086"/>
      <c r="K22" s="1089"/>
      <c r="L22" s="1086"/>
      <c r="M22" s="1115">
        <v>0</v>
      </c>
      <c r="N22" s="1089"/>
      <c r="O22" s="1090"/>
      <c r="P22" s="1086"/>
      <c r="Q22" s="1129">
        <v>0</v>
      </c>
      <c r="R22" s="1089"/>
      <c r="S22" s="1090"/>
      <c r="T22" s="1086"/>
      <c r="U22" s="1089"/>
      <c r="V22" s="1123"/>
      <c r="W22" s="1089"/>
      <c r="X22" s="1086"/>
      <c r="Y22" s="1123"/>
      <c r="Z22" s="1137"/>
      <c r="AA22" s="1086"/>
      <c r="AB22" s="1137"/>
      <c r="AC22" s="1086"/>
      <c r="AD22" s="1138"/>
      <c r="AE22" s="1083"/>
      <c r="AF22" s="1083"/>
      <c r="AG22" s="1138"/>
      <c r="AH22" s="1083"/>
      <c r="AI22" s="1083"/>
      <c r="AJ22" s="1145"/>
      <c r="AK22" s="1132"/>
      <c r="AL22" s="1128"/>
      <c r="AM22" s="1146"/>
      <c r="AN22" s="1102"/>
      <c r="AO22" s="1145"/>
      <c r="AP22" s="1149"/>
      <c r="AQ22" s="1150"/>
      <c r="AR22" s="1155" t="s">
        <v>151</v>
      </c>
      <c r="AS22" s="1016"/>
      <c r="AT22" s="1016"/>
      <c r="AU22" s="1016"/>
      <c r="AV22" s="1016"/>
      <c r="AW22" s="1018"/>
      <c r="AX22" s="1018"/>
      <c r="AY22" s="1018"/>
      <c r="AZ22" s="1018"/>
      <c r="BA22" s="1018"/>
      <c r="BB22" s="1018"/>
      <c r="BC22" s="1018"/>
      <c r="BD22" s="1018"/>
      <c r="BE22" s="1018"/>
      <c r="BF22" s="1018"/>
      <c r="BG22" s="1018"/>
      <c r="BH22" s="1018"/>
      <c r="BI22" s="1018"/>
      <c r="BJ22" s="1016"/>
      <c r="BK22" s="1016"/>
      <c r="BL22" s="1016"/>
      <c r="BM22" s="1016"/>
      <c r="BN22" s="1016"/>
      <c r="BO22" s="1016"/>
      <c r="BP22" s="1016"/>
      <c r="BQ22" s="1016"/>
      <c r="BR22" s="1016"/>
      <c r="BS22" s="1016"/>
      <c r="BT22" s="1160" t="s">
        <v>152</v>
      </c>
      <c r="BU22" s="1160" t="s">
        <v>152</v>
      </c>
      <c r="BV22" s="1160" t="s">
        <v>152</v>
      </c>
      <c r="BW22" s="1160" t="s">
        <v>152</v>
      </c>
      <c r="BX22" s="1160" t="s">
        <v>152</v>
      </c>
      <c r="BY22" s="1160" t="s">
        <v>152</v>
      </c>
      <c r="BZ22" s="1038" t="s">
        <v>152</v>
      </c>
      <c r="CA22" s="1034"/>
      <c r="CB22" s="1163">
        <v>0</v>
      </c>
      <c r="CC22" s="1163">
        <v>0</v>
      </c>
      <c r="CD22" s="1163">
        <v>0</v>
      </c>
      <c r="CE22" s="1163">
        <v>0</v>
      </c>
      <c r="CF22" s="1163">
        <v>0</v>
      </c>
      <c r="CG22" s="1163" t="s">
        <v>152</v>
      </c>
      <c r="CH22" s="1163">
        <v>0</v>
      </c>
      <c r="CI22" s="1018"/>
      <c r="CJ22" s="1018"/>
      <c r="CK22" s="1018"/>
      <c r="CL22" s="1018"/>
      <c r="CM22" s="1018"/>
      <c r="CN22" s="1018"/>
      <c r="CO22" s="1018"/>
      <c r="CP22" s="1018"/>
      <c r="CQ22" s="1018"/>
      <c r="CR22" s="1018"/>
      <c r="CS22" s="1018"/>
      <c r="CT22" s="1018"/>
      <c r="CU22" s="1018"/>
      <c r="CV22" s="1018"/>
      <c r="CW22" s="1018"/>
      <c r="CX22" s="1018"/>
      <c r="CY22" s="1018"/>
      <c r="CZ22" s="1018"/>
      <c r="DA22" s="1018"/>
      <c r="DB22" s="1018"/>
      <c r="DC22" s="1030"/>
      <c r="DD22" s="1030"/>
    </row>
    <row r="23" spans="1:108" x14ac:dyDescent="0.25">
      <c r="A23" s="1040" t="s">
        <v>57</v>
      </c>
      <c r="B23" s="1127">
        <v>0</v>
      </c>
      <c r="C23" s="1089"/>
      <c r="D23" s="1090"/>
      <c r="E23" s="1090"/>
      <c r="F23" s="1090"/>
      <c r="G23" s="1091"/>
      <c r="H23" s="1091"/>
      <c r="I23" s="1089"/>
      <c r="J23" s="1086"/>
      <c r="K23" s="1089"/>
      <c r="L23" s="1086"/>
      <c r="M23" s="1115">
        <v>0</v>
      </c>
      <c r="N23" s="1089"/>
      <c r="O23" s="1090"/>
      <c r="P23" s="1086"/>
      <c r="Q23" s="1129">
        <v>0</v>
      </c>
      <c r="R23" s="1089"/>
      <c r="S23" s="1090"/>
      <c r="T23" s="1086"/>
      <c r="U23" s="1097"/>
      <c r="V23" s="1139"/>
      <c r="W23" s="1089"/>
      <c r="X23" s="1086"/>
      <c r="Y23" s="1123"/>
      <c r="Z23" s="1137"/>
      <c r="AA23" s="1086"/>
      <c r="AB23" s="1137"/>
      <c r="AC23" s="1086"/>
      <c r="AD23" s="1138"/>
      <c r="AE23" s="1083"/>
      <c r="AF23" s="1083"/>
      <c r="AG23" s="1138"/>
      <c r="AH23" s="1083"/>
      <c r="AI23" s="1083"/>
      <c r="AJ23" s="1145"/>
      <c r="AK23" s="1132"/>
      <c r="AL23" s="1128"/>
      <c r="AM23" s="1146"/>
      <c r="AN23" s="1102"/>
      <c r="AO23" s="1145"/>
      <c r="AP23" s="1149"/>
      <c r="AQ23" s="1150"/>
      <c r="AR23" s="1155" t="s">
        <v>151</v>
      </c>
      <c r="AS23" s="1016"/>
      <c r="AT23" s="1016"/>
      <c r="AU23" s="1016"/>
      <c r="AV23" s="1016"/>
      <c r="AW23" s="1018"/>
      <c r="AX23" s="1018"/>
      <c r="AY23" s="1018"/>
      <c r="AZ23" s="1018"/>
      <c r="BA23" s="1018"/>
      <c r="BB23" s="1018"/>
      <c r="BC23" s="1018"/>
      <c r="BD23" s="1018"/>
      <c r="BE23" s="1018"/>
      <c r="BF23" s="1018"/>
      <c r="BG23" s="1018"/>
      <c r="BH23" s="1018"/>
      <c r="BI23" s="1018"/>
      <c r="BJ23" s="1016"/>
      <c r="BK23" s="1016"/>
      <c r="BL23" s="1016"/>
      <c r="BM23" s="1016"/>
      <c r="BN23" s="1016"/>
      <c r="BO23" s="1016"/>
      <c r="BP23" s="1016"/>
      <c r="BQ23" s="1016"/>
      <c r="BR23" s="1016"/>
      <c r="BS23" s="1016"/>
      <c r="BT23" s="1160" t="s">
        <v>152</v>
      </c>
      <c r="BU23" s="1160" t="s">
        <v>152</v>
      </c>
      <c r="BV23" s="1160" t="s">
        <v>152</v>
      </c>
      <c r="BW23" s="1160" t="s">
        <v>152</v>
      </c>
      <c r="BX23" s="1160" t="s">
        <v>152</v>
      </c>
      <c r="BY23" s="1160" t="s">
        <v>152</v>
      </c>
      <c r="BZ23" s="1034"/>
      <c r="CA23" s="1034"/>
      <c r="CB23" s="1163">
        <v>0</v>
      </c>
      <c r="CC23" s="1163">
        <v>0</v>
      </c>
      <c r="CD23" s="1163">
        <v>0</v>
      </c>
      <c r="CE23" s="1163">
        <v>0</v>
      </c>
      <c r="CF23" s="1163">
        <v>0</v>
      </c>
      <c r="CG23" s="1163" t="s">
        <v>152</v>
      </c>
      <c r="CH23" s="1037"/>
      <c r="CI23" s="1018"/>
      <c r="CJ23" s="1018"/>
      <c r="CK23" s="1018"/>
      <c r="CL23" s="1018"/>
      <c r="CM23" s="1018"/>
      <c r="CN23" s="1018"/>
      <c r="CO23" s="1018"/>
      <c r="CP23" s="1018"/>
      <c r="CQ23" s="1018"/>
      <c r="CR23" s="1018"/>
      <c r="CS23" s="1018"/>
      <c r="CT23" s="1018"/>
      <c r="CU23" s="1018"/>
      <c r="CV23" s="1018"/>
      <c r="CW23" s="1018"/>
      <c r="CX23" s="1018"/>
      <c r="CY23" s="1018"/>
      <c r="CZ23" s="1018"/>
      <c r="DA23" s="1018"/>
      <c r="DB23" s="1018"/>
      <c r="DC23" s="1030"/>
      <c r="DD23" s="1030"/>
    </row>
    <row r="24" spans="1:108" x14ac:dyDescent="0.25">
      <c r="A24" s="1040" t="s">
        <v>58</v>
      </c>
      <c r="B24" s="1127">
        <v>0</v>
      </c>
      <c r="C24" s="1089"/>
      <c r="D24" s="1090"/>
      <c r="E24" s="1090"/>
      <c r="F24" s="1090"/>
      <c r="G24" s="1091"/>
      <c r="H24" s="1091"/>
      <c r="I24" s="1089"/>
      <c r="J24" s="1086"/>
      <c r="K24" s="1089"/>
      <c r="L24" s="1086"/>
      <c r="M24" s="1115">
        <v>0</v>
      </c>
      <c r="N24" s="1089"/>
      <c r="O24" s="1090"/>
      <c r="P24" s="1086"/>
      <c r="Q24" s="1129">
        <v>0</v>
      </c>
      <c r="R24" s="1089"/>
      <c r="S24" s="1090"/>
      <c r="T24" s="1086"/>
      <c r="U24" s="1089"/>
      <c r="V24" s="1123"/>
      <c r="W24" s="1089"/>
      <c r="X24" s="1086"/>
      <c r="Y24" s="1123"/>
      <c r="Z24" s="1137"/>
      <c r="AA24" s="1086"/>
      <c r="AB24" s="1137"/>
      <c r="AC24" s="1086"/>
      <c r="AD24" s="1138"/>
      <c r="AE24" s="1083"/>
      <c r="AF24" s="1083"/>
      <c r="AG24" s="1138"/>
      <c r="AH24" s="1083"/>
      <c r="AI24" s="1083"/>
      <c r="AJ24" s="1145"/>
      <c r="AK24" s="1132"/>
      <c r="AL24" s="1128"/>
      <c r="AM24" s="1146"/>
      <c r="AN24" s="1102"/>
      <c r="AO24" s="1145"/>
      <c r="AP24" s="1149"/>
      <c r="AQ24" s="1150"/>
      <c r="AR24" s="1155" t="s">
        <v>151</v>
      </c>
      <c r="AS24" s="1016"/>
      <c r="AT24" s="1016"/>
      <c r="AU24" s="1016"/>
      <c r="AV24" s="1016"/>
      <c r="AW24" s="1018"/>
      <c r="AX24" s="1018"/>
      <c r="AY24" s="1018"/>
      <c r="AZ24" s="1018"/>
      <c r="BA24" s="1018"/>
      <c r="BB24" s="1018"/>
      <c r="BC24" s="1018"/>
      <c r="BD24" s="1018"/>
      <c r="BE24" s="1018"/>
      <c r="BF24" s="1018"/>
      <c r="BG24" s="1018"/>
      <c r="BH24" s="1018"/>
      <c r="BI24" s="1018"/>
      <c r="BJ24" s="1016"/>
      <c r="BK24" s="1016"/>
      <c r="BL24" s="1016"/>
      <c r="BM24" s="1016"/>
      <c r="BN24" s="1016"/>
      <c r="BO24" s="1016"/>
      <c r="BP24" s="1016"/>
      <c r="BQ24" s="1016"/>
      <c r="BR24" s="1016"/>
      <c r="BS24" s="1016"/>
      <c r="BT24" s="1160" t="s">
        <v>152</v>
      </c>
      <c r="BU24" s="1160" t="s">
        <v>152</v>
      </c>
      <c r="BV24" s="1160" t="s">
        <v>152</v>
      </c>
      <c r="BW24" s="1160" t="s">
        <v>152</v>
      </c>
      <c r="BX24" s="1160" t="s">
        <v>152</v>
      </c>
      <c r="BY24" s="1160" t="s">
        <v>152</v>
      </c>
      <c r="BZ24" s="1038" t="s">
        <v>152</v>
      </c>
      <c r="CA24" s="1034"/>
      <c r="CB24" s="1163">
        <v>0</v>
      </c>
      <c r="CC24" s="1163">
        <v>0</v>
      </c>
      <c r="CD24" s="1163">
        <v>0</v>
      </c>
      <c r="CE24" s="1163">
        <v>0</v>
      </c>
      <c r="CF24" s="1163">
        <v>0</v>
      </c>
      <c r="CG24" s="1163" t="s">
        <v>152</v>
      </c>
      <c r="CH24" s="1163">
        <v>0</v>
      </c>
      <c r="CI24" s="1018"/>
      <c r="CJ24" s="1018"/>
      <c r="CK24" s="1018"/>
      <c r="CL24" s="1018"/>
      <c r="CM24" s="1018"/>
      <c r="CN24" s="1018"/>
      <c r="CO24" s="1018"/>
      <c r="CP24" s="1018"/>
      <c r="CQ24" s="1018"/>
      <c r="CR24" s="1018"/>
      <c r="CS24" s="1018"/>
      <c r="CT24" s="1018"/>
      <c r="CU24" s="1018"/>
      <c r="CV24" s="1018"/>
      <c r="CW24" s="1018"/>
      <c r="CX24" s="1018"/>
      <c r="CY24" s="1018"/>
      <c r="CZ24" s="1018"/>
      <c r="DA24" s="1018"/>
      <c r="DB24" s="1018"/>
      <c r="DC24" s="1030"/>
      <c r="DD24" s="1030"/>
    </row>
    <row r="25" spans="1:108" x14ac:dyDescent="0.25">
      <c r="A25" s="1040" t="s">
        <v>59</v>
      </c>
      <c r="B25" s="1127">
        <v>0</v>
      </c>
      <c r="C25" s="1089"/>
      <c r="D25" s="1090"/>
      <c r="E25" s="1090"/>
      <c r="F25" s="1090"/>
      <c r="G25" s="1091"/>
      <c r="H25" s="1091"/>
      <c r="I25" s="1089"/>
      <c r="J25" s="1086"/>
      <c r="K25" s="1089"/>
      <c r="L25" s="1086"/>
      <c r="M25" s="1115">
        <v>0</v>
      </c>
      <c r="N25" s="1089"/>
      <c r="O25" s="1090"/>
      <c r="P25" s="1086"/>
      <c r="Q25" s="1129">
        <v>0</v>
      </c>
      <c r="R25" s="1089"/>
      <c r="S25" s="1090"/>
      <c r="T25" s="1086"/>
      <c r="U25" s="1089"/>
      <c r="V25" s="1123"/>
      <c r="W25" s="1089"/>
      <c r="X25" s="1086"/>
      <c r="Y25" s="1123"/>
      <c r="Z25" s="1137"/>
      <c r="AA25" s="1086"/>
      <c r="AB25" s="1137"/>
      <c r="AC25" s="1086"/>
      <c r="AD25" s="1138"/>
      <c r="AE25" s="1083"/>
      <c r="AF25" s="1083"/>
      <c r="AG25" s="1138"/>
      <c r="AH25" s="1083"/>
      <c r="AI25" s="1083"/>
      <c r="AJ25" s="1145"/>
      <c r="AK25" s="1132"/>
      <c r="AL25" s="1128"/>
      <c r="AM25" s="1146"/>
      <c r="AN25" s="1102"/>
      <c r="AO25" s="1145"/>
      <c r="AP25" s="1149"/>
      <c r="AQ25" s="1150"/>
      <c r="AR25" s="1155" t="s">
        <v>151</v>
      </c>
      <c r="AS25" s="1016"/>
      <c r="AT25" s="1016"/>
      <c r="AU25" s="1016"/>
      <c r="AV25" s="1016"/>
      <c r="AW25" s="1018"/>
      <c r="AX25" s="1018"/>
      <c r="AY25" s="1018"/>
      <c r="AZ25" s="1018"/>
      <c r="BA25" s="1018"/>
      <c r="BB25" s="1018"/>
      <c r="BC25" s="1018"/>
      <c r="BD25" s="1018"/>
      <c r="BE25" s="1018"/>
      <c r="BF25" s="1018"/>
      <c r="BG25" s="1018"/>
      <c r="BH25" s="1018"/>
      <c r="BI25" s="1018"/>
      <c r="BJ25" s="1016"/>
      <c r="BK25" s="1016"/>
      <c r="BL25" s="1016"/>
      <c r="BM25" s="1016"/>
      <c r="BN25" s="1016"/>
      <c r="BO25" s="1016"/>
      <c r="BP25" s="1016"/>
      <c r="BQ25" s="1016"/>
      <c r="BR25" s="1016"/>
      <c r="BS25" s="1016"/>
      <c r="BT25" s="1160" t="s">
        <v>152</v>
      </c>
      <c r="BU25" s="1160" t="s">
        <v>152</v>
      </c>
      <c r="BV25" s="1160" t="s">
        <v>152</v>
      </c>
      <c r="BW25" s="1160" t="s">
        <v>152</v>
      </c>
      <c r="BX25" s="1160" t="s">
        <v>152</v>
      </c>
      <c r="BY25" s="1160" t="s">
        <v>152</v>
      </c>
      <c r="BZ25" s="1038" t="s">
        <v>152</v>
      </c>
      <c r="CA25" s="1034"/>
      <c r="CB25" s="1163">
        <v>0</v>
      </c>
      <c r="CC25" s="1163">
        <v>0</v>
      </c>
      <c r="CD25" s="1163">
        <v>0</v>
      </c>
      <c r="CE25" s="1163">
        <v>0</v>
      </c>
      <c r="CF25" s="1163">
        <v>0</v>
      </c>
      <c r="CG25" s="1163" t="s">
        <v>152</v>
      </c>
      <c r="CH25" s="1163">
        <v>0</v>
      </c>
      <c r="CI25" s="1018"/>
      <c r="CJ25" s="1018"/>
      <c r="CK25" s="1018"/>
      <c r="CL25" s="1018"/>
      <c r="CM25" s="1018"/>
      <c r="CN25" s="1018"/>
      <c r="CO25" s="1018"/>
      <c r="CP25" s="1018"/>
      <c r="CQ25" s="1018"/>
      <c r="CR25" s="1018"/>
      <c r="CS25" s="1018"/>
      <c r="CT25" s="1018"/>
      <c r="CU25" s="1018"/>
      <c r="CV25" s="1018"/>
      <c r="CW25" s="1018"/>
      <c r="CX25" s="1018"/>
      <c r="CY25" s="1018"/>
      <c r="CZ25" s="1018"/>
      <c r="DA25" s="1018"/>
      <c r="DB25" s="1018"/>
      <c r="DC25" s="1030"/>
      <c r="DD25" s="1030"/>
    </row>
    <row r="26" spans="1:108" ht="54" x14ac:dyDescent="0.25">
      <c r="A26" s="1060" t="s">
        <v>60</v>
      </c>
      <c r="B26" s="1127">
        <v>0</v>
      </c>
      <c r="C26" s="1089"/>
      <c r="D26" s="1090"/>
      <c r="E26" s="1090"/>
      <c r="F26" s="1090"/>
      <c r="G26" s="1091"/>
      <c r="H26" s="1091"/>
      <c r="I26" s="1089"/>
      <c r="J26" s="1086"/>
      <c r="K26" s="1089"/>
      <c r="L26" s="1086"/>
      <c r="M26" s="1115">
        <v>0</v>
      </c>
      <c r="N26" s="1089"/>
      <c r="O26" s="1090"/>
      <c r="P26" s="1086"/>
      <c r="Q26" s="1129">
        <v>0</v>
      </c>
      <c r="R26" s="1089"/>
      <c r="S26" s="1090"/>
      <c r="T26" s="1086"/>
      <c r="U26" s="1089"/>
      <c r="V26" s="1123"/>
      <c r="W26" s="1089"/>
      <c r="X26" s="1086"/>
      <c r="Y26" s="1123"/>
      <c r="Z26" s="1137"/>
      <c r="AA26" s="1086"/>
      <c r="AB26" s="1137"/>
      <c r="AC26" s="1086"/>
      <c r="AD26" s="1138"/>
      <c r="AE26" s="1083"/>
      <c r="AF26" s="1083"/>
      <c r="AG26" s="1138"/>
      <c r="AH26" s="1083"/>
      <c r="AI26" s="1083"/>
      <c r="AJ26" s="1145"/>
      <c r="AK26" s="1132"/>
      <c r="AL26" s="1128"/>
      <c r="AM26" s="1146"/>
      <c r="AN26" s="1102"/>
      <c r="AO26" s="1145"/>
      <c r="AP26" s="1149"/>
      <c r="AQ26" s="1150"/>
      <c r="AR26" s="1155" t="s">
        <v>151</v>
      </c>
      <c r="AS26" s="1016"/>
      <c r="AT26" s="1016"/>
      <c r="AU26" s="1016"/>
      <c r="AV26" s="1016"/>
      <c r="AW26" s="1018"/>
      <c r="AX26" s="1018"/>
      <c r="AY26" s="1018"/>
      <c r="AZ26" s="1018"/>
      <c r="BA26" s="1018"/>
      <c r="BB26" s="1018"/>
      <c r="BC26" s="1018"/>
      <c r="BD26" s="1018"/>
      <c r="BE26" s="1018"/>
      <c r="BF26" s="1018"/>
      <c r="BG26" s="1018"/>
      <c r="BH26" s="1018"/>
      <c r="BI26" s="1018"/>
      <c r="BJ26" s="1016"/>
      <c r="BK26" s="1016"/>
      <c r="BL26" s="1016"/>
      <c r="BM26" s="1016"/>
      <c r="BN26" s="1016"/>
      <c r="BO26" s="1016"/>
      <c r="BP26" s="1016"/>
      <c r="BQ26" s="1016"/>
      <c r="BR26" s="1016"/>
      <c r="BS26" s="1016"/>
      <c r="BT26" s="1160" t="s">
        <v>152</v>
      </c>
      <c r="BU26" s="1160" t="s">
        <v>152</v>
      </c>
      <c r="BV26" s="1160" t="s">
        <v>152</v>
      </c>
      <c r="BW26" s="1160" t="s">
        <v>152</v>
      </c>
      <c r="BX26" s="1160" t="s">
        <v>152</v>
      </c>
      <c r="BY26" s="1160" t="s">
        <v>152</v>
      </c>
      <c r="BZ26" s="1038" t="s">
        <v>152</v>
      </c>
      <c r="CA26" s="1034"/>
      <c r="CB26" s="1163">
        <v>0</v>
      </c>
      <c r="CC26" s="1163">
        <v>0</v>
      </c>
      <c r="CD26" s="1163">
        <v>0</v>
      </c>
      <c r="CE26" s="1163">
        <v>0</v>
      </c>
      <c r="CF26" s="1163">
        <v>0</v>
      </c>
      <c r="CG26" s="1163" t="s">
        <v>152</v>
      </c>
      <c r="CH26" s="1163">
        <v>0</v>
      </c>
      <c r="CI26" s="1018"/>
      <c r="CJ26" s="1018"/>
      <c r="CK26" s="1018"/>
      <c r="CL26" s="1018"/>
      <c r="CM26" s="1018"/>
      <c r="CN26" s="1018"/>
      <c r="CO26" s="1018"/>
      <c r="CP26" s="1018"/>
      <c r="CQ26" s="1018"/>
      <c r="CR26" s="1018"/>
      <c r="CS26" s="1018"/>
      <c r="CT26" s="1018"/>
      <c r="CU26" s="1018"/>
      <c r="CV26" s="1018"/>
      <c r="CW26" s="1018"/>
      <c r="CX26" s="1018"/>
      <c r="CY26" s="1018"/>
      <c r="CZ26" s="1018"/>
      <c r="DA26" s="1018"/>
      <c r="DB26" s="1018"/>
      <c r="DC26" s="1030"/>
      <c r="DD26" s="1030"/>
    </row>
    <row r="27" spans="1:108" x14ac:dyDescent="0.25">
      <c r="A27" s="1040" t="s">
        <v>61</v>
      </c>
      <c r="B27" s="1127">
        <v>0</v>
      </c>
      <c r="C27" s="1089"/>
      <c r="D27" s="1090"/>
      <c r="E27" s="1090"/>
      <c r="F27" s="1090"/>
      <c r="G27" s="1091"/>
      <c r="H27" s="1091"/>
      <c r="I27" s="1089"/>
      <c r="J27" s="1086"/>
      <c r="K27" s="1089"/>
      <c r="L27" s="1086"/>
      <c r="M27" s="1115">
        <v>0</v>
      </c>
      <c r="N27" s="1089"/>
      <c r="O27" s="1090"/>
      <c r="P27" s="1086"/>
      <c r="Q27" s="1129">
        <v>0</v>
      </c>
      <c r="R27" s="1089"/>
      <c r="S27" s="1090"/>
      <c r="T27" s="1086"/>
      <c r="U27" s="1089"/>
      <c r="V27" s="1123"/>
      <c r="W27" s="1089"/>
      <c r="X27" s="1086"/>
      <c r="Y27" s="1123"/>
      <c r="Z27" s="1137"/>
      <c r="AA27" s="1086"/>
      <c r="AB27" s="1137"/>
      <c r="AC27" s="1086"/>
      <c r="AD27" s="1138"/>
      <c r="AE27" s="1083"/>
      <c r="AF27" s="1083"/>
      <c r="AG27" s="1138"/>
      <c r="AH27" s="1083"/>
      <c r="AI27" s="1083"/>
      <c r="AJ27" s="1145"/>
      <c r="AK27" s="1132"/>
      <c r="AL27" s="1128"/>
      <c r="AM27" s="1146"/>
      <c r="AN27" s="1102"/>
      <c r="AO27" s="1145"/>
      <c r="AP27" s="1149"/>
      <c r="AQ27" s="1150"/>
      <c r="AR27" s="1155" t="s">
        <v>151</v>
      </c>
      <c r="AS27" s="1016"/>
      <c r="AT27" s="1016"/>
      <c r="AU27" s="1016"/>
      <c r="AV27" s="1016"/>
      <c r="AW27" s="1018"/>
      <c r="AX27" s="1018"/>
      <c r="AY27" s="1018"/>
      <c r="AZ27" s="1018"/>
      <c r="BA27" s="1018"/>
      <c r="BB27" s="1018"/>
      <c r="BC27" s="1018"/>
      <c r="BD27" s="1018"/>
      <c r="BE27" s="1018"/>
      <c r="BF27" s="1018"/>
      <c r="BG27" s="1018"/>
      <c r="BH27" s="1018"/>
      <c r="BI27" s="1018"/>
      <c r="BJ27" s="1016"/>
      <c r="BK27" s="1016"/>
      <c r="BL27" s="1016"/>
      <c r="BM27" s="1016"/>
      <c r="BN27" s="1016"/>
      <c r="BO27" s="1016"/>
      <c r="BP27" s="1016"/>
      <c r="BQ27" s="1016"/>
      <c r="BR27" s="1016"/>
      <c r="BS27" s="1016"/>
      <c r="BT27" s="1160" t="s">
        <v>152</v>
      </c>
      <c r="BU27" s="1160" t="s">
        <v>152</v>
      </c>
      <c r="BV27" s="1160" t="s">
        <v>152</v>
      </c>
      <c r="BW27" s="1160" t="s">
        <v>152</v>
      </c>
      <c r="BX27" s="1160" t="s">
        <v>152</v>
      </c>
      <c r="BY27" s="1160" t="s">
        <v>152</v>
      </c>
      <c r="BZ27" s="1038" t="s">
        <v>152</v>
      </c>
      <c r="CA27" s="1034"/>
      <c r="CB27" s="1163">
        <v>0</v>
      </c>
      <c r="CC27" s="1163">
        <v>0</v>
      </c>
      <c r="CD27" s="1163">
        <v>0</v>
      </c>
      <c r="CE27" s="1163">
        <v>0</v>
      </c>
      <c r="CF27" s="1163">
        <v>0</v>
      </c>
      <c r="CG27" s="1163" t="s">
        <v>152</v>
      </c>
      <c r="CH27" s="1163">
        <v>0</v>
      </c>
      <c r="CI27" s="1018"/>
      <c r="CJ27" s="1018"/>
      <c r="CK27" s="1018"/>
      <c r="CL27" s="1018"/>
      <c r="CM27" s="1018"/>
      <c r="CN27" s="1018"/>
      <c r="CO27" s="1018"/>
      <c r="CP27" s="1018"/>
      <c r="CQ27" s="1018"/>
      <c r="CR27" s="1018"/>
      <c r="CS27" s="1018"/>
      <c r="CT27" s="1018"/>
      <c r="CU27" s="1018"/>
      <c r="CV27" s="1018"/>
      <c r="CW27" s="1018"/>
      <c r="CX27" s="1018"/>
      <c r="CY27" s="1018"/>
      <c r="CZ27" s="1018"/>
      <c r="DA27" s="1018"/>
      <c r="DB27" s="1018"/>
      <c r="DC27" s="1030"/>
      <c r="DD27" s="1030"/>
    </row>
    <row r="28" spans="1:108" x14ac:dyDescent="0.25">
      <c r="A28" s="1040" t="s">
        <v>62</v>
      </c>
      <c r="B28" s="1127">
        <v>0</v>
      </c>
      <c r="C28" s="1097"/>
      <c r="D28" s="1098"/>
      <c r="E28" s="1098"/>
      <c r="F28" s="1098"/>
      <c r="G28" s="1091"/>
      <c r="H28" s="1091"/>
      <c r="I28" s="1097"/>
      <c r="J28" s="1086"/>
      <c r="K28" s="1089"/>
      <c r="L28" s="1086"/>
      <c r="M28" s="1140"/>
      <c r="N28" s="1097"/>
      <c r="O28" s="1098"/>
      <c r="P28" s="1099"/>
      <c r="Q28" s="1129">
        <v>0</v>
      </c>
      <c r="R28" s="1089"/>
      <c r="S28" s="1090"/>
      <c r="T28" s="1086"/>
      <c r="U28" s="1089"/>
      <c r="V28" s="1123"/>
      <c r="W28" s="1097"/>
      <c r="X28" s="1086"/>
      <c r="Y28" s="1123"/>
      <c r="Z28" s="1140"/>
      <c r="AA28" s="1086"/>
      <c r="AB28" s="1140"/>
      <c r="AC28" s="1086"/>
      <c r="AD28" s="1138"/>
      <c r="AE28" s="1083"/>
      <c r="AF28" s="1083"/>
      <c r="AG28" s="1138"/>
      <c r="AH28" s="1083"/>
      <c r="AI28" s="1083"/>
      <c r="AJ28" s="1145"/>
      <c r="AK28" s="1132"/>
      <c r="AL28" s="1128"/>
      <c r="AM28" s="1146"/>
      <c r="AN28" s="1102"/>
      <c r="AO28" s="1145"/>
      <c r="AP28" s="1140"/>
      <c r="AQ28" s="1099"/>
      <c r="AR28" s="1155" t="s">
        <v>151</v>
      </c>
      <c r="AS28" s="1016"/>
      <c r="AT28" s="1016"/>
      <c r="AU28" s="1016"/>
      <c r="AV28" s="1016"/>
      <c r="AW28" s="1018"/>
      <c r="AX28" s="1018"/>
      <c r="AY28" s="1018"/>
      <c r="AZ28" s="1018"/>
      <c r="BA28" s="1018"/>
      <c r="BB28" s="1018"/>
      <c r="BC28" s="1018"/>
      <c r="BD28" s="1018"/>
      <c r="BE28" s="1018"/>
      <c r="BF28" s="1018"/>
      <c r="BG28" s="1018"/>
      <c r="BH28" s="1018"/>
      <c r="BI28" s="1018"/>
      <c r="BJ28" s="1016"/>
      <c r="BK28" s="1016"/>
      <c r="BL28" s="1016"/>
      <c r="BM28" s="1016"/>
      <c r="BN28" s="1016"/>
      <c r="BO28" s="1016"/>
      <c r="BP28" s="1016"/>
      <c r="BQ28" s="1016"/>
      <c r="BR28" s="1016"/>
      <c r="BS28" s="1016"/>
      <c r="BT28" s="1160" t="s">
        <v>152</v>
      </c>
      <c r="BU28" s="1160" t="s">
        <v>152</v>
      </c>
      <c r="BV28" s="1160" t="s">
        <v>152</v>
      </c>
      <c r="BW28" s="1160" t="s">
        <v>152</v>
      </c>
      <c r="BX28" s="1160" t="s">
        <v>152</v>
      </c>
      <c r="BY28" s="1160" t="s">
        <v>152</v>
      </c>
      <c r="BZ28" s="1038" t="s">
        <v>152</v>
      </c>
      <c r="CA28" s="1034"/>
      <c r="CB28" s="1163">
        <v>0</v>
      </c>
      <c r="CC28" s="1163">
        <v>0</v>
      </c>
      <c r="CD28" s="1163">
        <v>0</v>
      </c>
      <c r="CE28" s="1163">
        <v>0</v>
      </c>
      <c r="CF28" s="1163">
        <v>0</v>
      </c>
      <c r="CG28" s="1163" t="s">
        <v>152</v>
      </c>
      <c r="CH28" s="1163">
        <v>0</v>
      </c>
      <c r="CI28" s="1018"/>
      <c r="CJ28" s="1018"/>
      <c r="CK28" s="1018"/>
      <c r="CL28" s="1018"/>
      <c r="CM28" s="1018"/>
      <c r="CN28" s="1018"/>
      <c r="CO28" s="1018"/>
      <c r="CP28" s="1018"/>
      <c r="CQ28" s="1018"/>
      <c r="CR28" s="1018"/>
      <c r="CS28" s="1018"/>
      <c r="CT28" s="1018"/>
      <c r="CU28" s="1018"/>
      <c r="CV28" s="1018"/>
      <c r="CW28" s="1018"/>
      <c r="CX28" s="1018"/>
      <c r="CY28" s="1018"/>
      <c r="CZ28" s="1018"/>
      <c r="DA28" s="1018"/>
      <c r="DB28" s="1018"/>
      <c r="DC28" s="1030"/>
      <c r="DD28" s="1030"/>
    </row>
    <row r="29" spans="1:108" x14ac:dyDescent="0.25">
      <c r="A29" s="1040" t="s">
        <v>63</v>
      </c>
      <c r="B29" s="1127">
        <v>0</v>
      </c>
      <c r="C29" s="1089"/>
      <c r="D29" s="1090"/>
      <c r="E29" s="1090"/>
      <c r="F29" s="1090"/>
      <c r="G29" s="1091"/>
      <c r="H29" s="1091"/>
      <c r="I29" s="1089"/>
      <c r="J29" s="1086"/>
      <c r="K29" s="1089"/>
      <c r="L29" s="1086"/>
      <c r="M29" s="1115">
        <v>0</v>
      </c>
      <c r="N29" s="1089"/>
      <c r="O29" s="1090"/>
      <c r="P29" s="1086"/>
      <c r="Q29" s="1129">
        <v>0</v>
      </c>
      <c r="R29" s="1089"/>
      <c r="S29" s="1090"/>
      <c r="T29" s="1086"/>
      <c r="U29" s="1089"/>
      <c r="V29" s="1123"/>
      <c r="W29" s="1089"/>
      <c r="X29" s="1086"/>
      <c r="Y29" s="1123"/>
      <c r="Z29" s="1137"/>
      <c r="AA29" s="1086"/>
      <c r="AB29" s="1137"/>
      <c r="AC29" s="1086"/>
      <c r="AD29" s="1138"/>
      <c r="AE29" s="1083"/>
      <c r="AF29" s="1083"/>
      <c r="AG29" s="1138"/>
      <c r="AH29" s="1083"/>
      <c r="AI29" s="1083"/>
      <c r="AJ29" s="1145"/>
      <c r="AK29" s="1132"/>
      <c r="AL29" s="1128"/>
      <c r="AM29" s="1146"/>
      <c r="AN29" s="1102"/>
      <c r="AO29" s="1145"/>
      <c r="AP29" s="1149"/>
      <c r="AQ29" s="1150"/>
      <c r="AR29" s="1155" t="s">
        <v>151</v>
      </c>
      <c r="AS29" s="1016"/>
      <c r="AT29" s="1016"/>
      <c r="AU29" s="1016"/>
      <c r="AV29" s="1016"/>
      <c r="AW29" s="1018"/>
      <c r="AX29" s="1018"/>
      <c r="AY29" s="1018"/>
      <c r="AZ29" s="1018"/>
      <c r="BA29" s="1018"/>
      <c r="BB29" s="1018"/>
      <c r="BC29" s="1018"/>
      <c r="BD29" s="1018"/>
      <c r="BE29" s="1018"/>
      <c r="BF29" s="1018"/>
      <c r="BG29" s="1018"/>
      <c r="BH29" s="1018"/>
      <c r="BI29" s="1018"/>
      <c r="BJ29" s="1016"/>
      <c r="BK29" s="1016"/>
      <c r="BL29" s="1016"/>
      <c r="BM29" s="1016"/>
      <c r="BN29" s="1016"/>
      <c r="BO29" s="1016"/>
      <c r="BP29" s="1016"/>
      <c r="BQ29" s="1016"/>
      <c r="BR29" s="1016"/>
      <c r="BS29" s="1016"/>
      <c r="BT29" s="1160" t="s">
        <v>152</v>
      </c>
      <c r="BU29" s="1160" t="s">
        <v>152</v>
      </c>
      <c r="BV29" s="1160" t="s">
        <v>152</v>
      </c>
      <c r="BW29" s="1160" t="s">
        <v>152</v>
      </c>
      <c r="BX29" s="1160" t="s">
        <v>152</v>
      </c>
      <c r="BY29" s="1160" t="s">
        <v>152</v>
      </c>
      <c r="BZ29" s="1038" t="s">
        <v>152</v>
      </c>
      <c r="CA29" s="1034"/>
      <c r="CB29" s="1163">
        <v>0</v>
      </c>
      <c r="CC29" s="1163">
        <v>0</v>
      </c>
      <c r="CD29" s="1163">
        <v>0</v>
      </c>
      <c r="CE29" s="1163">
        <v>0</v>
      </c>
      <c r="CF29" s="1163">
        <v>0</v>
      </c>
      <c r="CG29" s="1163" t="s">
        <v>152</v>
      </c>
      <c r="CH29" s="1163">
        <v>0</v>
      </c>
      <c r="CI29" s="1018"/>
      <c r="CJ29" s="1018"/>
      <c r="CK29" s="1018"/>
      <c r="CL29" s="1018"/>
      <c r="CM29" s="1018"/>
      <c r="CN29" s="1018"/>
      <c r="CO29" s="1018"/>
      <c r="CP29" s="1018"/>
      <c r="CQ29" s="1018"/>
      <c r="CR29" s="1018"/>
      <c r="CS29" s="1018"/>
      <c r="CT29" s="1018"/>
      <c r="CU29" s="1018"/>
      <c r="CV29" s="1018"/>
      <c r="CW29" s="1018"/>
      <c r="CX29" s="1018"/>
      <c r="CY29" s="1018"/>
      <c r="CZ29" s="1018"/>
      <c r="DA29" s="1018"/>
      <c r="DB29" s="1018"/>
      <c r="DC29" s="1030"/>
      <c r="DD29" s="1030"/>
    </row>
    <row r="30" spans="1:108" x14ac:dyDescent="0.25">
      <c r="A30" s="1040" t="s">
        <v>64</v>
      </c>
      <c r="B30" s="1127">
        <v>0</v>
      </c>
      <c r="C30" s="1089"/>
      <c r="D30" s="1090"/>
      <c r="E30" s="1090"/>
      <c r="F30" s="1090"/>
      <c r="G30" s="1091"/>
      <c r="H30" s="1091"/>
      <c r="I30" s="1089"/>
      <c r="J30" s="1086"/>
      <c r="K30" s="1089"/>
      <c r="L30" s="1086"/>
      <c r="M30" s="1115">
        <v>0</v>
      </c>
      <c r="N30" s="1089"/>
      <c r="O30" s="1090"/>
      <c r="P30" s="1086"/>
      <c r="Q30" s="1129">
        <v>0</v>
      </c>
      <c r="R30" s="1089"/>
      <c r="S30" s="1090"/>
      <c r="T30" s="1086"/>
      <c r="U30" s="1089"/>
      <c r="V30" s="1123"/>
      <c r="W30" s="1089"/>
      <c r="X30" s="1086"/>
      <c r="Y30" s="1123"/>
      <c r="Z30" s="1137"/>
      <c r="AA30" s="1086"/>
      <c r="AB30" s="1137"/>
      <c r="AC30" s="1086"/>
      <c r="AD30" s="1138"/>
      <c r="AE30" s="1083"/>
      <c r="AF30" s="1083"/>
      <c r="AG30" s="1138"/>
      <c r="AH30" s="1083"/>
      <c r="AI30" s="1083"/>
      <c r="AJ30" s="1145"/>
      <c r="AK30" s="1132"/>
      <c r="AL30" s="1128"/>
      <c r="AM30" s="1146"/>
      <c r="AN30" s="1102"/>
      <c r="AO30" s="1145"/>
      <c r="AP30" s="1149"/>
      <c r="AQ30" s="1150"/>
      <c r="AR30" s="1155" t="s">
        <v>151</v>
      </c>
      <c r="AS30" s="1016"/>
      <c r="AT30" s="1016"/>
      <c r="AU30" s="1016"/>
      <c r="AV30" s="1016"/>
      <c r="AW30" s="1018"/>
      <c r="AX30" s="1018"/>
      <c r="AY30" s="1018"/>
      <c r="AZ30" s="1018"/>
      <c r="BA30" s="1018"/>
      <c r="BB30" s="1018"/>
      <c r="BC30" s="1018"/>
      <c r="BD30" s="1018"/>
      <c r="BE30" s="1018"/>
      <c r="BF30" s="1018"/>
      <c r="BG30" s="1018"/>
      <c r="BH30" s="1018"/>
      <c r="BI30" s="1018"/>
      <c r="BJ30" s="1016"/>
      <c r="BK30" s="1016"/>
      <c r="BL30" s="1016"/>
      <c r="BM30" s="1016"/>
      <c r="BN30" s="1016"/>
      <c r="BO30" s="1016"/>
      <c r="BP30" s="1016"/>
      <c r="BQ30" s="1016"/>
      <c r="BR30" s="1016"/>
      <c r="BS30" s="1016"/>
      <c r="BT30" s="1160" t="s">
        <v>152</v>
      </c>
      <c r="BU30" s="1160" t="s">
        <v>152</v>
      </c>
      <c r="BV30" s="1160" t="s">
        <v>152</v>
      </c>
      <c r="BW30" s="1160" t="s">
        <v>152</v>
      </c>
      <c r="BX30" s="1160" t="s">
        <v>152</v>
      </c>
      <c r="BY30" s="1160" t="s">
        <v>152</v>
      </c>
      <c r="BZ30" s="1038" t="s">
        <v>152</v>
      </c>
      <c r="CA30" s="1034"/>
      <c r="CB30" s="1163">
        <v>0</v>
      </c>
      <c r="CC30" s="1163">
        <v>0</v>
      </c>
      <c r="CD30" s="1163">
        <v>0</v>
      </c>
      <c r="CE30" s="1163">
        <v>0</v>
      </c>
      <c r="CF30" s="1163">
        <v>0</v>
      </c>
      <c r="CG30" s="1163" t="s">
        <v>152</v>
      </c>
      <c r="CH30" s="1163">
        <v>0</v>
      </c>
      <c r="CI30" s="1018"/>
      <c r="CJ30" s="1018"/>
      <c r="CK30" s="1018"/>
      <c r="CL30" s="1018"/>
      <c r="CM30" s="1018"/>
      <c r="CN30" s="1018"/>
      <c r="CO30" s="1018"/>
      <c r="CP30" s="1018"/>
      <c r="CQ30" s="1018"/>
      <c r="CR30" s="1018"/>
      <c r="CS30" s="1018"/>
      <c r="CT30" s="1018"/>
      <c r="CU30" s="1018"/>
      <c r="CV30" s="1018"/>
      <c r="CW30" s="1018"/>
      <c r="CX30" s="1018"/>
      <c r="CY30" s="1018"/>
      <c r="CZ30" s="1018"/>
      <c r="DA30" s="1018"/>
      <c r="DB30" s="1018"/>
      <c r="DC30" s="1030"/>
      <c r="DD30" s="1030"/>
    </row>
    <row r="31" spans="1:108" x14ac:dyDescent="0.25">
      <c r="A31" s="1040" t="s">
        <v>65</v>
      </c>
      <c r="B31" s="1127">
        <v>0</v>
      </c>
      <c r="C31" s="1089"/>
      <c r="D31" s="1090"/>
      <c r="E31" s="1090"/>
      <c r="F31" s="1090"/>
      <c r="G31" s="1091"/>
      <c r="H31" s="1091"/>
      <c r="I31" s="1089"/>
      <c r="J31" s="1086"/>
      <c r="K31" s="1089"/>
      <c r="L31" s="1086"/>
      <c r="M31" s="1115">
        <v>0</v>
      </c>
      <c r="N31" s="1089"/>
      <c r="O31" s="1090"/>
      <c r="P31" s="1086"/>
      <c r="Q31" s="1129">
        <v>0</v>
      </c>
      <c r="R31" s="1089"/>
      <c r="S31" s="1090"/>
      <c r="T31" s="1086"/>
      <c r="U31" s="1089"/>
      <c r="V31" s="1123"/>
      <c r="W31" s="1089"/>
      <c r="X31" s="1086"/>
      <c r="Y31" s="1123"/>
      <c r="Z31" s="1137"/>
      <c r="AA31" s="1086"/>
      <c r="AB31" s="1137"/>
      <c r="AC31" s="1086"/>
      <c r="AD31" s="1138"/>
      <c r="AE31" s="1083"/>
      <c r="AF31" s="1083"/>
      <c r="AG31" s="1138"/>
      <c r="AH31" s="1083"/>
      <c r="AI31" s="1083"/>
      <c r="AJ31" s="1145"/>
      <c r="AK31" s="1132"/>
      <c r="AL31" s="1128"/>
      <c r="AM31" s="1146"/>
      <c r="AN31" s="1102"/>
      <c r="AO31" s="1145"/>
      <c r="AP31" s="1149"/>
      <c r="AQ31" s="1150"/>
      <c r="AR31" s="1155" t="s">
        <v>151</v>
      </c>
      <c r="AS31" s="1016"/>
      <c r="AT31" s="1016"/>
      <c r="AU31" s="1016"/>
      <c r="AV31" s="1016"/>
      <c r="AW31" s="1018"/>
      <c r="AX31" s="1018"/>
      <c r="AY31" s="1018"/>
      <c r="AZ31" s="1018"/>
      <c r="BA31" s="1018"/>
      <c r="BB31" s="1018"/>
      <c r="BC31" s="1018"/>
      <c r="BD31" s="1018"/>
      <c r="BE31" s="1018"/>
      <c r="BF31" s="1018"/>
      <c r="BG31" s="1018"/>
      <c r="BH31" s="1018"/>
      <c r="BI31" s="1018"/>
      <c r="BJ31" s="1016"/>
      <c r="BK31" s="1016"/>
      <c r="BL31" s="1016"/>
      <c r="BM31" s="1016"/>
      <c r="BN31" s="1016"/>
      <c r="BO31" s="1016"/>
      <c r="BP31" s="1016"/>
      <c r="BQ31" s="1016"/>
      <c r="BR31" s="1016"/>
      <c r="BS31" s="1016"/>
      <c r="BT31" s="1160" t="s">
        <v>152</v>
      </c>
      <c r="BU31" s="1160" t="s">
        <v>152</v>
      </c>
      <c r="BV31" s="1160" t="s">
        <v>152</v>
      </c>
      <c r="BW31" s="1160" t="s">
        <v>152</v>
      </c>
      <c r="BX31" s="1160" t="s">
        <v>152</v>
      </c>
      <c r="BY31" s="1160" t="s">
        <v>152</v>
      </c>
      <c r="BZ31" s="1038" t="s">
        <v>152</v>
      </c>
      <c r="CA31" s="1034"/>
      <c r="CB31" s="1163">
        <v>0</v>
      </c>
      <c r="CC31" s="1163">
        <v>0</v>
      </c>
      <c r="CD31" s="1163">
        <v>0</v>
      </c>
      <c r="CE31" s="1163">
        <v>0</v>
      </c>
      <c r="CF31" s="1163">
        <v>0</v>
      </c>
      <c r="CG31" s="1163" t="s">
        <v>152</v>
      </c>
      <c r="CH31" s="1163">
        <v>0</v>
      </c>
      <c r="CI31" s="1018"/>
      <c r="CJ31" s="1018"/>
      <c r="CK31" s="1018"/>
      <c r="CL31" s="1018"/>
      <c r="CM31" s="1018"/>
      <c r="CN31" s="1018"/>
      <c r="CO31" s="1018"/>
      <c r="CP31" s="1018"/>
      <c r="CQ31" s="1018"/>
      <c r="CR31" s="1018"/>
      <c r="CS31" s="1018"/>
      <c r="CT31" s="1018"/>
      <c r="CU31" s="1018"/>
      <c r="CV31" s="1018"/>
      <c r="CW31" s="1018"/>
      <c r="CX31" s="1018"/>
      <c r="CY31" s="1018"/>
      <c r="CZ31" s="1018"/>
      <c r="DA31" s="1018"/>
      <c r="DB31" s="1018"/>
      <c r="DC31" s="1030"/>
      <c r="DD31" s="1030"/>
    </row>
    <row r="32" spans="1:108" x14ac:dyDescent="0.25">
      <c r="A32" s="1040" t="s">
        <v>66</v>
      </c>
      <c r="B32" s="1127">
        <v>0</v>
      </c>
      <c r="C32" s="1089"/>
      <c r="D32" s="1090"/>
      <c r="E32" s="1090"/>
      <c r="F32" s="1090"/>
      <c r="G32" s="1091"/>
      <c r="H32" s="1091"/>
      <c r="I32" s="1089"/>
      <c r="J32" s="1086"/>
      <c r="K32" s="1089"/>
      <c r="L32" s="1086"/>
      <c r="M32" s="1115">
        <v>0</v>
      </c>
      <c r="N32" s="1089"/>
      <c r="O32" s="1090"/>
      <c r="P32" s="1086"/>
      <c r="Q32" s="1129">
        <v>0</v>
      </c>
      <c r="R32" s="1089"/>
      <c r="S32" s="1090"/>
      <c r="T32" s="1086"/>
      <c r="U32" s="1089"/>
      <c r="V32" s="1123"/>
      <c r="W32" s="1089"/>
      <c r="X32" s="1086"/>
      <c r="Y32" s="1123"/>
      <c r="Z32" s="1137"/>
      <c r="AA32" s="1086"/>
      <c r="AB32" s="1137"/>
      <c r="AC32" s="1086"/>
      <c r="AD32" s="1138"/>
      <c r="AE32" s="1083"/>
      <c r="AF32" s="1083"/>
      <c r="AG32" s="1138"/>
      <c r="AH32" s="1083"/>
      <c r="AI32" s="1083"/>
      <c r="AJ32" s="1145"/>
      <c r="AK32" s="1132"/>
      <c r="AL32" s="1128"/>
      <c r="AM32" s="1146"/>
      <c r="AN32" s="1102"/>
      <c r="AO32" s="1145"/>
      <c r="AP32" s="1149"/>
      <c r="AQ32" s="1150"/>
      <c r="AR32" s="1155" t="s">
        <v>151</v>
      </c>
      <c r="AS32" s="1016"/>
      <c r="AT32" s="1016"/>
      <c r="AU32" s="1016"/>
      <c r="AV32" s="1016"/>
      <c r="AW32" s="1018"/>
      <c r="AX32" s="1018"/>
      <c r="AY32" s="1018"/>
      <c r="AZ32" s="1018"/>
      <c r="BA32" s="1018"/>
      <c r="BB32" s="1018"/>
      <c r="BC32" s="1018"/>
      <c r="BD32" s="1018"/>
      <c r="BE32" s="1018"/>
      <c r="BF32" s="1018"/>
      <c r="BG32" s="1018"/>
      <c r="BH32" s="1018"/>
      <c r="BI32" s="1018"/>
      <c r="BJ32" s="1016"/>
      <c r="BK32" s="1016"/>
      <c r="BL32" s="1016"/>
      <c r="BM32" s="1016"/>
      <c r="BN32" s="1016"/>
      <c r="BO32" s="1016"/>
      <c r="BP32" s="1016"/>
      <c r="BQ32" s="1016"/>
      <c r="BR32" s="1016"/>
      <c r="BS32" s="1016"/>
      <c r="BT32" s="1160" t="s">
        <v>152</v>
      </c>
      <c r="BU32" s="1160" t="s">
        <v>152</v>
      </c>
      <c r="BV32" s="1160" t="s">
        <v>152</v>
      </c>
      <c r="BW32" s="1160" t="s">
        <v>152</v>
      </c>
      <c r="BX32" s="1160" t="s">
        <v>152</v>
      </c>
      <c r="BY32" s="1160" t="s">
        <v>152</v>
      </c>
      <c r="BZ32" s="1038" t="s">
        <v>152</v>
      </c>
      <c r="CA32" s="1034"/>
      <c r="CB32" s="1163">
        <v>0</v>
      </c>
      <c r="CC32" s="1163">
        <v>0</v>
      </c>
      <c r="CD32" s="1163">
        <v>0</v>
      </c>
      <c r="CE32" s="1163">
        <v>0</v>
      </c>
      <c r="CF32" s="1163">
        <v>0</v>
      </c>
      <c r="CG32" s="1163" t="s">
        <v>152</v>
      </c>
      <c r="CH32" s="1163">
        <v>0</v>
      </c>
      <c r="CI32" s="1018"/>
      <c r="CJ32" s="1018"/>
      <c r="CK32" s="1018"/>
      <c r="CL32" s="1018"/>
      <c r="CM32" s="1018"/>
      <c r="CN32" s="1018"/>
      <c r="CO32" s="1018"/>
      <c r="CP32" s="1018"/>
      <c r="CQ32" s="1018"/>
      <c r="CR32" s="1018"/>
      <c r="CS32" s="1018"/>
      <c r="CT32" s="1018"/>
      <c r="CU32" s="1018"/>
      <c r="CV32" s="1018"/>
      <c r="CW32" s="1018"/>
      <c r="CX32" s="1018"/>
      <c r="CY32" s="1018"/>
      <c r="CZ32" s="1018"/>
      <c r="DA32" s="1018"/>
      <c r="DB32" s="1018"/>
      <c r="DC32" s="1030"/>
      <c r="DD32" s="1030"/>
    </row>
    <row r="33" spans="1:108" x14ac:dyDescent="0.25">
      <c r="A33" s="1040" t="s">
        <v>67</v>
      </c>
      <c r="B33" s="1127">
        <v>0</v>
      </c>
      <c r="C33" s="1089"/>
      <c r="D33" s="1090"/>
      <c r="E33" s="1090"/>
      <c r="F33" s="1090"/>
      <c r="G33" s="1091"/>
      <c r="H33" s="1091"/>
      <c r="I33" s="1089"/>
      <c r="J33" s="1087"/>
      <c r="K33" s="1089"/>
      <c r="L33" s="1086"/>
      <c r="M33" s="1115">
        <v>0</v>
      </c>
      <c r="N33" s="1089"/>
      <c r="O33" s="1090"/>
      <c r="P33" s="1086"/>
      <c r="Q33" s="1129">
        <v>0</v>
      </c>
      <c r="R33" s="1089"/>
      <c r="S33" s="1090"/>
      <c r="T33" s="1086"/>
      <c r="U33" s="1089"/>
      <c r="V33" s="1123"/>
      <c r="W33" s="1089"/>
      <c r="X33" s="1086"/>
      <c r="Y33" s="1123"/>
      <c r="Z33" s="1137"/>
      <c r="AA33" s="1086"/>
      <c r="AB33" s="1137"/>
      <c r="AC33" s="1086"/>
      <c r="AD33" s="1138"/>
      <c r="AE33" s="1083"/>
      <c r="AF33" s="1083"/>
      <c r="AG33" s="1138"/>
      <c r="AH33" s="1083"/>
      <c r="AI33" s="1083"/>
      <c r="AJ33" s="1145"/>
      <c r="AK33" s="1132"/>
      <c r="AL33" s="1128"/>
      <c r="AM33" s="1146"/>
      <c r="AN33" s="1102"/>
      <c r="AO33" s="1145"/>
      <c r="AP33" s="1149"/>
      <c r="AQ33" s="1150"/>
      <c r="AR33" s="1155" t="s">
        <v>151</v>
      </c>
      <c r="AS33" s="1016"/>
      <c r="AT33" s="1016"/>
      <c r="AU33" s="1016"/>
      <c r="AV33" s="1016"/>
      <c r="AW33" s="1018"/>
      <c r="AX33" s="1018"/>
      <c r="AY33" s="1018"/>
      <c r="AZ33" s="1018"/>
      <c r="BA33" s="1018"/>
      <c r="BB33" s="1018"/>
      <c r="BC33" s="1018"/>
      <c r="BD33" s="1018"/>
      <c r="BE33" s="1018"/>
      <c r="BF33" s="1018"/>
      <c r="BG33" s="1018"/>
      <c r="BH33" s="1018"/>
      <c r="BI33" s="1018"/>
      <c r="BJ33" s="1016"/>
      <c r="BK33" s="1016"/>
      <c r="BL33" s="1016"/>
      <c r="BM33" s="1016"/>
      <c r="BN33" s="1016"/>
      <c r="BO33" s="1016"/>
      <c r="BP33" s="1016"/>
      <c r="BQ33" s="1016"/>
      <c r="BR33" s="1016"/>
      <c r="BS33" s="1016"/>
      <c r="BT33" s="1160" t="s">
        <v>152</v>
      </c>
      <c r="BU33" s="1160" t="s">
        <v>152</v>
      </c>
      <c r="BV33" s="1160" t="s">
        <v>152</v>
      </c>
      <c r="BW33" s="1160" t="s">
        <v>152</v>
      </c>
      <c r="BX33" s="1160" t="s">
        <v>152</v>
      </c>
      <c r="BY33" s="1160" t="s">
        <v>152</v>
      </c>
      <c r="BZ33" s="1038" t="s">
        <v>152</v>
      </c>
      <c r="CA33" s="1034"/>
      <c r="CB33" s="1163">
        <v>0</v>
      </c>
      <c r="CC33" s="1163">
        <v>0</v>
      </c>
      <c r="CD33" s="1163">
        <v>0</v>
      </c>
      <c r="CE33" s="1163">
        <v>0</v>
      </c>
      <c r="CF33" s="1163">
        <v>0</v>
      </c>
      <c r="CG33" s="1163" t="s">
        <v>152</v>
      </c>
      <c r="CH33" s="1163">
        <v>0</v>
      </c>
      <c r="CI33" s="1018"/>
      <c r="CJ33" s="1018"/>
      <c r="CK33" s="1018"/>
      <c r="CL33" s="1018"/>
      <c r="CM33" s="1018"/>
      <c r="CN33" s="1018"/>
      <c r="CO33" s="1018"/>
      <c r="CP33" s="1018"/>
      <c r="CQ33" s="1018"/>
      <c r="CR33" s="1018"/>
      <c r="CS33" s="1018"/>
      <c r="CT33" s="1018"/>
      <c r="CU33" s="1018"/>
      <c r="CV33" s="1018"/>
      <c r="CW33" s="1018"/>
      <c r="CX33" s="1018"/>
      <c r="CY33" s="1018"/>
      <c r="CZ33" s="1018"/>
      <c r="DA33" s="1018"/>
      <c r="DB33" s="1018"/>
      <c r="DC33" s="1030"/>
      <c r="DD33" s="1030"/>
    </row>
    <row r="34" spans="1:108" x14ac:dyDescent="0.25">
      <c r="A34" s="1040" t="s">
        <v>68</v>
      </c>
      <c r="B34" s="1127">
        <v>0</v>
      </c>
      <c r="C34" s="1089"/>
      <c r="D34" s="1090"/>
      <c r="E34" s="1090"/>
      <c r="F34" s="1090"/>
      <c r="G34" s="1131"/>
      <c r="H34" s="1131"/>
      <c r="I34" s="1137"/>
      <c r="J34" s="1086"/>
      <c r="K34" s="1089"/>
      <c r="L34" s="1086"/>
      <c r="M34" s="1115">
        <v>0</v>
      </c>
      <c r="N34" s="1089"/>
      <c r="O34" s="1090"/>
      <c r="P34" s="1086"/>
      <c r="Q34" s="1129">
        <v>0</v>
      </c>
      <c r="R34" s="1089"/>
      <c r="S34" s="1090"/>
      <c r="T34" s="1086"/>
      <c r="U34" s="1089"/>
      <c r="V34" s="1123"/>
      <c r="W34" s="1089"/>
      <c r="X34" s="1102"/>
      <c r="Y34" s="1123"/>
      <c r="Z34" s="1137"/>
      <c r="AA34" s="1086"/>
      <c r="AB34" s="1137"/>
      <c r="AC34" s="1086"/>
      <c r="AD34" s="1138"/>
      <c r="AE34" s="1083"/>
      <c r="AF34" s="1083"/>
      <c r="AG34" s="1138"/>
      <c r="AH34" s="1083"/>
      <c r="AI34" s="1083"/>
      <c r="AJ34" s="1145"/>
      <c r="AK34" s="1132"/>
      <c r="AL34" s="1128"/>
      <c r="AM34" s="1146"/>
      <c r="AN34" s="1102"/>
      <c r="AO34" s="1145"/>
      <c r="AP34" s="1149"/>
      <c r="AQ34" s="1150"/>
      <c r="AR34" s="1155" t="s">
        <v>151</v>
      </c>
      <c r="AS34" s="1016"/>
      <c r="AT34" s="1016"/>
      <c r="AU34" s="1016"/>
      <c r="AV34" s="1016"/>
      <c r="AW34" s="1018"/>
      <c r="AX34" s="1018"/>
      <c r="AY34" s="1018"/>
      <c r="AZ34" s="1018"/>
      <c r="BA34" s="1018"/>
      <c r="BB34" s="1018"/>
      <c r="BC34" s="1018"/>
      <c r="BD34" s="1018"/>
      <c r="BE34" s="1018"/>
      <c r="BF34" s="1018"/>
      <c r="BG34" s="1018"/>
      <c r="BH34" s="1018"/>
      <c r="BI34" s="1018"/>
      <c r="BJ34" s="1016"/>
      <c r="BK34" s="1016"/>
      <c r="BL34" s="1016"/>
      <c r="BM34" s="1016"/>
      <c r="BN34" s="1016"/>
      <c r="BO34" s="1016"/>
      <c r="BP34" s="1016"/>
      <c r="BQ34" s="1016"/>
      <c r="BR34" s="1016"/>
      <c r="BS34" s="1016"/>
      <c r="BT34" s="1160" t="s">
        <v>152</v>
      </c>
      <c r="BU34" s="1160" t="s">
        <v>152</v>
      </c>
      <c r="BV34" s="1160" t="s">
        <v>152</v>
      </c>
      <c r="BW34" s="1160" t="s">
        <v>152</v>
      </c>
      <c r="BX34" s="1160" t="s">
        <v>152</v>
      </c>
      <c r="BY34" s="1160" t="s">
        <v>152</v>
      </c>
      <c r="BZ34" s="1038" t="s">
        <v>152</v>
      </c>
      <c r="CA34" s="1034"/>
      <c r="CB34" s="1163">
        <v>0</v>
      </c>
      <c r="CC34" s="1163">
        <v>0</v>
      </c>
      <c r="CD34" s="1163">
        <v>0</v>
      </c>
      <c r="CE34" s="1163">
        <v>0</v>
      </c>
      <c r="CF34" s="1163">
        <v>0</v>
      </c>
      <c r="CG34" s="1163" t="s">
        <v>152</v>
      </c>
      <c r="CH34" s="1163">
        <v>0</v>
      </c>
      <c r="CI34" s="1018"/>
      <c r="CJ34" s="1018"/>
      <c r="CK34" s="1018"/>
      <c r="CL34" s="1018"/>
      <c r="CM34" s="1018"/>
      <c r="CN34" s="1018"/>
      <c r="CO34" s="1018"/>
      <c r="CP34" s="1018"/>
      <c r="CQ34" s="1018"/>
      <c r="CR34" s="1018"/>
      <c r="CS34" s="1018"/>
      <c r="CT34" s="1018"/>
      <c r="CU34" s="1018"/>
      <c r="CV34" s="1018"/>
      <c r="CW34" s="1018"/>
      <c r="CX34" s="1018"/>
      <c r="CY34" s="1018"/>
      <c r="CZ34" s="1018"/>
      <c r="DA34" s="1018"/>
      <c r="DB34" s="1018"/>
      <c r="DC34" s="1030"/>
      <c r="DD34" s="1030"/>
    </row>
    <row r="35" spans="1:108" x14ac:dyDescent="0.25">
      <c r="A35" s="1040" t="s">
        <v>69</v>
      </c>
      <c r="B35" s="1127">
        <v>0</v>
      </c>
      <c r="C35" s="1098"/>
      <c r="D35" s="1098"/>
      <c r="E35" s="1090"/>
      <c r="F35" s="1090"/>
      <c r="G35" s="1091"/>
      <c r="H35" s="1091"/>
      <c r="I35" s="1097"/>
      <c r="J35" s="1086"/>
      <c r="K35" s="1089"/>
      <c r="L35" s="1086"/>
      <c r="M35" s="1140"/>
      <c r="N35" s="1097"/>
      <c r="O35" s="1098"/>
      <c r="P35" s="1099"/>
      <c r="Q35" s="1129">
        <v>0</v>
      </c>
      <c r="R35" s="1089"/>
      <c r="S35" s="1090"/>
      <c r="T35" s="1086"/>
      <c r="U35" s="1089"/>
      <c r="V35" s="1123"/>
      <c r="W35" s="1097"/>
      <c r="X35" s="1102"/>
      <c r="Y35" s="1102"/>
      <c r="Z35" s="1140"/>
      <c r="AA35" s="1086"/>
      <c r="AB35" s="1140"/>
      <c r="AC35" s="1086"/>
      <c r="AD35" s="1138"/>
      <c r="AE35" s="1083"/>
      <c r="AF35" s="1083"/>
      <c r="AG35" s="1138"/>
      <c r="AH35" s="1083"/>
      <c r="AI35" s="1083"/>
      <c r="AJ35" s="1145"/>
      <c r="AK35" s="1132"/>
      <c r="AL35" s="1128"/>
      <c r="AM35" s="1146"/>
      <c r="AN35" s="1102"/>
      <c r="AO35" s="1138"/>
      <c r="AP35" s="1131"/>
      <c r="AQ35" s="1150"/>
      <c r="AR35" s="1155" t="s">
        <v>151</v>
      </c>
      <c r="AS35" s="1016"/>
      <c r="AT35" s="1016"/>
      <c r="AU35" s="1016"/>
      <c r="AV35" s="1016"/>
      <c r="AW35" s="1018"/>
      <c r="AX35" s="1018"/>
      <c r="AY35" s="1018"/>
      <c r="AZ35" s="1018"/>
      <c r="BA35" s="1018"/>
      <c r="BB35" s="1018"/>
      <c r="BC35" s="1018"/>
      <c r="BD35" s="1018"/>
      <c r="BE35" s="1018"/>
      <c r="BF35" s="1018"/>
      <c r="BG35" s="1018"/>
      <c r="BH35" s="1018"/>
      <c r="BI35" s="1018"/>
      <c r="BJ35" s="1016"/>
      <c r="BK35" s="1016"/>
      <c r="BL35" s="1016"/>
      <c r="BM35" s="1016"/>
      <c r="BN35" s="1016"/>
      <c r="BO35" s="1016"/>
      <c r="BP35" s="1016"/>
      <c r="BQ35" s="1016"/>
      <c r="BR35" s="1016"/>
      <c r="BS35" s="1016"/>
      <c r="BT35" s="1160" t="s">
        <v>152</v>
      </c>
      <c r="BU35" s="1160" t="s">
        <v>152</v>
      </c>
      <c r="BV35" s="1160" t="s">
        <v>152</v>
      </c>
      <c r="BW35" s="1160" t="s">
        <v>152</v>
      </c>
      <c r="BX35" s="1160" t="s">
        <v>152</v>
      </c>
      <c r="BY35" s="1160" t="s">
        <v>152</v>
      </c>
      <c r="BZ35" s="1038" t="s">
        <v>152</v>
      </c>
      <c r="CA35" s="1034"/>
      <c r="CB35" s="1163">
        <v>0</v>
      </c>
      <c r="CC35" s="1163">
        <v>0</v>
      </c>
      <c r="CD35" s="1163">
        <v>0</v>
      </c>
      <c r="CE35" s="1163">
        <v>0</v>
      </c>
      <c r="CF35" s="1163">
        <v>0</v>
      </c>
      <c r="CG35" s="1163" t="s">
        <v>152</v>
      </c>
      <c r="CH35" s="1163">
        <v>0</v>
      </c>
      <c r="CI35" s="1018"/>
      <c r="CJ35" s="1018"/>
      <c r="CK35" s="1018"/>
      <c r="CL35" s="1018"/>
      <c r="CM35" s="1018"/>
      <c r="CN35" s="1018"/>
      <c r="CO35" s="1018"/>
      <c r="CP35" s="1018"/>
      <c r="CQ35" s="1018"/>
      <c r="CR35" s="1018"/>
      <c r="CS35" s="1018"/>
      <c r="CT35" s="1018"/>
      <c r="CU35" s="1018"/>
      <c r="CV35" s="1018"/>
      <c r="CW35" s="1018"/>
      <c r="CX35" s="1018"/>
      <c r="CY35" s="1018"/>
      <c r="CZ35" s="1018"/>
      <c r="DA35" s="1018"/>
      <c r="DB35" s="1018"/>
      <c r="DC35" s="1030"/>
      <c r="DD35" s="1030"/>
    </row>
    <row r="36" spans="1:108" x14ac:dyDescent="0.25">
      <c r="A36" s="1040" t="s">
        <v>70</v>
      </c>
      <c r="B36" s="1127">
        <v>0</v>
      </c>
      <c r="C36" s="1089"/>
      <c r="D36" s="1090"/>
      <c r="E36" s="1090"/>
      <c r="F36" s="1090"/>
      <c r="G36" s="1091"/>
      <c r="H36" s="1091"/>
      <c r="I36" s="1089"/>
      <c r="J36" s="1086"/>
      <c r="K36" s="1089"/>
      <c r="L36" s="1086"/>
      <c r="M36" s="1115">
        <v>0</v>
      </c>
      <c r="N36" s="1089"/>
      <c r="O36" s="1090"/>
      <c r="P36" s="1086"/>
      <c r="Q36" s="1129">
        <v>0</v>
      </c>
      <c r="R36" s="1089"/>
      <c r="S36" s="1090"/>
      <c r="T36" s="1086"/>
      <c r="U36" s="1089"/>
      <c r="V36" s="1123"/>
      <c r="W36" s="1089"/>
      <c r="X36" s="1086"/>
      <c r="Y36" s="1123"/>
      <c r="Z36" s="1137"/>
      <c r="AA36" s="1086"/>
      <c r="AB36" s="1137"/>
      <c r="AC36" s="1086"/>
      <c r="AD36" s="1138"/>
      <c r="AE36" s="1083"/>
      <c r="AF36" s="1083"/>
      <c r="AG36" s="1138"/>
      <c r="AH36" s="1083"/>
      <c r="AI36" s="1083"/>
      <c r="AJ36" s="1145"/>
      <c r="AK36" s="1132"/>
      <c r="AL36" s="1128"/>
      <c r="AM36" s="1146"/>
      <c r="AN36" s="1102"/>
      <c r="AO36" s="1145"/>
      <c r="AP36" s="1149"/>
      <c r="AQ36" s="1150"/>
      <c r="AR36" s="1155" t="s">
        <v>151</v>
      </c>
      <c r="AS36" s="1016"/>
      <c r="AT36" s="1016"/>
      <c r="AU36" s="1016"/>
      <c r="AV36" s="1016"/>
      <c r="AW36" s="1018"/>
      <c r="AX36" s="1018"/>
      <c r="AY36" s="1018"/>
      <c r="AZ36" s="1018"/>
      <c r="BA36" s="1018"/>
      <c r="BB36" s="1018"/>
      <c r="BC36" s="1018"/>
      <c r="BD36" s="1018"/>
      <c r="BE36" s="1018"/>
      <c r="BF36" s="1018"/>
      <c r="BG36" s="1018"/>
      <c r="BH36" s="1018"/>
      <c r="BI36" s="1018"/>
      <c r="BJ36" s="1016"/>
      <c r="BK36" s="1016"/>
      <c r="BL36" s="1016"/>
      <c r="BM36" s="1016"/>
      <c r="BN36" s="1016"/>
      <c r="BO36" s="1016"/>
      <c r="BP36" s="1016"/>
      <c r="BQ36" s="1016"/>
      <c r="BR36" s="1016"/>
      <c r="BS36" s="1016"/>
      <c r="BT36" s="1160" t="s">
        <v>152</v>
      </c>
      <c r="BU36" s="1160" t="s">
        <v>152</v>
      </c>
      <c r="BV36" s="1160" t="s">
        <v>152</v>
      </c>
      <c r="BW36" s="1160" t="s">
        <v>152</v>
      </c>
      <c r="BX36" s="1160" t="s">
        <v>152</v>
      </c>
      <c r="BY36" s="1160" t="s">
        <v>152</v>
      </c>
      <c r="BZ36" s="1038" t="s">
        <v>152</v>
      </c>
      <c r="CA36" s="1034"/>
      <c r="CB36" s="1163">
        <v>0</v>
      </c>
      <c r="CC36" s="1163">
        <v>0</v>
      </c>
      <c r="CD36" s="1163">
        <v>0</v>
      </c>
      <c r="CE36" s="1163">
        <v>0</v>
      </c>
      <c r="CF36" s="1163">
        <v>0</v>
      </c>
      <c r="CG36" s="1163" t="s">
        <v>152</v>
      </c>
      <c r="CH36" s="1163">
        <v>0</v>
      </c>
      <c r="CI36" s="1018"/>
      <c r="CJ36" s="1018"/>
      <c r="CK36" s="1018"/>
      <c r="CL36" s="1018"/>
      <c r="CM36" s="1018"/>
      <c r="CN36" s="1018"/>
      <c r="CO36" s="1018"/>
      <c r="CP36" s="1018"/>
      <c r="CQ36" s="1018"/>
      <c r="CR36" s="1018"/>
      <c r="CS36" s="1018"/>
      <c r="CT36" s="1018"/>
      <c r="CU36" s="1018"/>
      <c r="CV36" s="1018"/>
      <c r="CW36" s="1018"/>
      <c r="CX36" s="1018"/>
      <c r="CY36" s="1018"/>
      <c r="CZ36" s="1018"/>
      <c r="DA36" s="1018"/>
      <c r="DB36" s="1018"/>
      <c r="DC36" s="1030"/>
      <c r="DD36" s="1030"/>
    </row>
    <row r="37" spans="1:108" ht="54" x14ac:dyDescent="0.25">
      <c r="A37" s="1060" t="s">
        <v>71</v>
      </c>
      <c r="B37" s="1127">
        <v>0</v>
      </c>
      <c r="C37" s="1097"/>
      <c r="D37" s="1098"/>
      <c r="E37" s="1090"/>
      <c r="F37" s="1090"/>
      <c r="G37" s="1091"/>
      <c r="H37" s="1091"/>
      <c r="I37" s="1097"/>
      <c r="J37" s="1086"/>
      <c r="K37" s="1089"/>
      <c r="L37" s="1086"/>
      <c r="M37" s="1140"/>
      <c r="N37" s="1097"/>
      <c r="O37" s="1098"/>
      <c r="P37" s="1099"/>
      <c r="Q37" s="1129">
        <v>0</v>
      </c>
      <c r="R37" s="1089"/>
      <c r="S37" s="1090"/>
      <c r="T37" s="1086"/>
      <c r="U37" s="1089"/>
      <c r="V37" s="1123"/>
      <c r="W37" s="1097"/>
      <c r="X37" s="1086"/>
      <c r="Y37" s="1123"/>
      <c r="Z37" s="1140"/>
      <c r="AA37" s="1086"/>
      <c r="AB37" s="1140"/>
      <c r="AC37" s="1086"/>
      <c r="AD37" s="1138"/>
      <c r="AE37" s="1083"/>
      <c r="AF37" s="1083"/>
      <c r="AG37" s="1138"/>
      <c r="AH37" s="1083"/>
      <c r="AI37" s="1083"/>
      <c r="AJ37" s="1145"/>
      <c r="AK37" s="1132"/>
      <c r="AL37" s="1128"/>
      <c r="AM37" s="1146"/>
      <c r="AN37" s="1102"/>
      <c r="AO37" s="1145"/>
      <c r="AP37" s="1140"/>
      <c r="AQ37" s="1150"/>
      <c r="AR37" s="1155" t="s">
        <v>151</v>
      </c>
      <c r="AS37" s="1016"/>
      <c r="AT37" s="1016"/>
      <c r="AU37" s="1016"/>
      <c r="AV37" s="1016"/>
      <c r="AW37" s="1018"/>
      <c r="AX37" s="1018"/>
      <c r="AY37" s="1018"/>
      <c r="AZ37" s="1018"/>
      <c r="BA37" s="1018"/>
      <c r="BB37" s="1018"/>
      <c r="BC37" s="1018"/>
      <c r="BD37" s="1018"/>
      <c r="BE37" s="1018"/>
      <c r="BF37" s="1018"/>
      <c r="BG37" s="1018"/>
      <c r="BH37" s="1018"/>
      <c r="BI37" s="1018"/>
      <c r="BJ37" s="1016"/>
      <c r="BK37" s="1016"/>
      <c r="BL37" s="1016"/>
      <c r="BM37" s="1016"/>
      <c r="BN37" s="1016"/>
      <c r="BO37" s="1016"/>
      <c r="BP37" s="1016"/>
      <c r="BQ37" s="1016"/>
      <c r="BR37" s="1016"/>
      <c r="BS37" s="1016"/>
      <c r="BT37" s="1160" t="s">
        <v>152</v>
      </c>
      <c r="BU37" s="1160" t="s">
        <v>152</v>
      </c>
      <c r="BV37" s="1160" t="s">
        <v>152</v>
      </c>
      <c r="BW37" s="1160" t="s">
        <v>152</v>
      </c>
      <c r="BX37" s="1160" t="s">
        <v>152</v>
      </c>
      <c r="BY37" s="1160" t="s">
        <v>152</v>
      </c>
      <c r="BZ37" s="1038" t="s">
        <v>152</v>
      </c>
      <c r="CA37" s="1034"/>
      <c r="CB37" s="1163">
        <v>0</v>
      </c>
      <c r="CC37" s="1163">
        <v>0</v>
      </c>
      <c r="CD37" s="1163">
        <v>0</v>
      </c>
      <c r="CE37" s="1163">
        <v>0</v>
      </c>
      <c r="CF37" s="1163">
        <v>0</v>
      </c>
      <c r="CG37" s="1163" t="s">
        <v>152</v>
      </c>
      <c r="CH37" s="1163">
        <v>0</v>
      </c>
      <c r="CI37" s="1018"/>
      <c r="CJ37" s="1018"/>
      <c r="CK37" s="1018"/>
      <c r="CL37" s="1018"/>
      <c r="CM37" s="1018"/>
      <c r="CN37" s="1018"/>
      <c r="CO37" s="1018"/>
      <c r="CP37" s="1018"/>
      <c r="CQ37" s="1018"/>
      <c r="CR37" s="1018"/>
      <c r="CS37" s="1018"/>
      <c r="CT37" s="1018"/>
      <c r="CU37" s="1018"/>
      <c r="CV37" s="1018"/>
      <c r="CW37" s="1018"/>
      <c r="CX37" s="1018"/>
      <c r="CY37" s="1018"/>
      <c r="CZ37" s="1018"/>
      <c r="DA37" s="1018"/>
      <c r="DB37" s="1018"/>
      <c r="DC37" s="1030"/>
      <c r="DD37" s="1030"/>
    </row>
    <row r="38" spans="1:108" ht="43.5" x14ac:dyDescent="0.25">
      <c r="A38" s="1060" t="s">
        <v>72</v>
      </c>
      <c r="B38" s="1127">
        <v>0</v>
      </c>
      <c r="C38" s="1097"/>
      <c r="D38" s="1098"/>
      <c r="E38" s="1090"/>
      <c r="F38" s="1090"/>
      <c r="G38" s="1091"/>
      <c r="H38" s="1091"/>
      <c r="I38" s="1097"/>
      <c r="J38" s="1086"/>
      <c r="K38" s="1089"/>
      <c r="L38" s="1086"/>
      <c r="M38" s="1140"/>
      <c r="N38" s="1097"/>
      <c r="O38" s="1098"/>
      <c r="P38" s="1099"/>
      <c r="Q38" s="1129">
        <v>0</v>
      </c>
      <c r="R38" s="1089"/>
      <c r="S38" s="1090"/>
      <c r="T38" s="1086"/>
      <c r="U38" s="1089"/>
      <c r="V38" s="1123"/>
      <c r="W38" s="1097"/>
      <c r="X38" s="1086"/>
      <c r="Y38" s="1123"/>
      <c r="Z38" s="1140"/>
      <c r="AA38" s="1086"/>
      <c r="AB38" s="1140"/>
      <c r="AC38" s="1086"/>
      <c r="AD38" s="1138"/>
      <c r="AE38" s="1083"/>
      <c r="AF38" s="1083"/>
      <c r="AG38" s="1138"/>
      <c r="AH38" s="1083"/>
      <c r="AI38" s="1083"/>
      <c r="AJ38" s="1145"/>
      <c r="AK38" s="1132"/>
      <c r="AL38" s="1128"/>
      <c r="AM38" s="1146"/>
      <c r="AN38" s="1102"/>
      <c r="AO38" s="1145"/>
      <c r="AP38" s="1140"/>
      <c r="AQ38" s="1150"/>
      <c r="AR38" s="1155" t="s">
        <v>151</v>
      </c>
      <c r="AS38" s="1016"/>
      <c r="AT38" s="1016"/>
      <c r="AU38" s="1016"/>
      <c r="AV38" s="1016"/>
      <c r="AW38" s="1018"/>
      <c r="AX38" s="1018"/>
      <c r="AY38" s="1018"/>
      <c r="AZ38" s="1018"/>
      <c r="BA38" s="1018"/>
      <c r="BB38" s="1018"/>
      <c r="BC38" s="1018"/>
      <c r="BD38" s="1018"/>
      <c r="BE38" s="1018"/>
      <c r="BF38" s="1018"/>
      <c r="BG38" s="1018"/>
      <c r="BH38" s="1018"/>
      <c r="BI38" s="1018"/>
      <c r="BJ38" s="1016"/>
      <c r="BK38" s="1016"/>
      <c r="BL38" s="1016"/>
      <c r="BM38" s="1016"/>
      <c r="BN38" s="1016"/>
      <c r="BO38" s="1016"/>
      <c r="BP38" s="1016"/>
      <c r="BQ38" s="1016"/>
      <c r="BR38" s="1016"/>
      <c r="BS38" s="1016"/>
      <c r="BT38" s="1160" t="s">
        <v>152</v>
      </c>
      <c r="BU38" s="1160" t="s">
        <v>152</v>
      </c>
      <c r="BV38" s="1160" t="s">
        <v>152</v>
      </c>
      <c r="BW38" s="1160" t="s">
        <v>152</v>
      </c>
      <c r="BX38" s="1160" t="s">
        <v>152</v>
      </c>
      <c r="BY38" s="1160" t="s">
        <v>152</v>
      </c>
      <c r="BZ38" s="1038" t="s">
        <v>152</v>
      </c>
      <c r="CA38" s="1034"/>
      <c r="CB38" s="1163">
        <v>0</v>
      </c>
      <c r="CC38" s="1163">
        <v>0</v>
      </c>
      <c r="CD38" s="1163">
        <v>0</v>
      </c>
      <c r="CE38" s="1163">
        <v>0</v>
      </c>
      <c r="CF38" s="1163">
        <v>0</v>
      </c>
      <c r="CG38" s="1163" t="s">
        <v>152</v>
      </c>
      <c r="CH38" s="1163">
        <v>0</v>
      </c>
      <c r="CI38" s="1018"/>
      <c r="CJ38" s="1018"/>
      <c r="CK38" s="1018"/>
      <c r="CL38" s="1018"/>
      <c r="CM38" s="1018"/>
      <c r="CN38" s="1018"/>
      <c r="CO38" s="1018"/>
      <c r="CP38" s="1018"/>
      <c r="CQ38" s="1018"/>
      <c r="CR38" s="1018"/>
      <c r="CS38" s="1018"/>
      <c r="CT38" s="1018"/>
      <c r="CU38" s="1018"/>
      <c r="CV38" s="1018"/>
      <c r="CW38" s="1018"/>
      <c r="CX38" s="1018"/>
      <c r="CY38" s="1018"/>
      <c r="CZ38" s="1018"/>
      <c r="DA38" s="1018"/>
      <c r="DB38" s="1018"/>
      <c r="DC38" s="1030"/>
      <c r="DD38" s="1030"/>
    </row>
    <row r="39" spans="1:108" x14ac:dyDescent="0.25">
      <c r="A39" s="1040" t="s">
        <v>73</v>
      </c>
      <c r="B39" s="1127">
        <v>0</v>
      </c>
      <c r="C39" s="1089"/>
      <c r="D39" s="1090"/>
      <c r="E39" s="1090"/>
      <c r="F39" s="1090"/>
      <c r="G39" s="1091"/>
      <c r="H39" s="1091"/>
      <c r="I39" s="1089"/>
      <c r="J39" s="1086"/>
      <c r="K39" s="1089"/>
      <c r="L39" s="1086"/>
      <c r="M39" s="1115">
        <v>0</v>
      </c>
      <c r="N39" s="1089"/>
      <c r="O39" s="1090"/>
      <c r="P39" s="1086"/>
      <c r="Q39" s="1129">
        <v>0</v>
      </c>
      <c r="R39" s="1089"/>
      <c r="S39" s="1090"/>
      <c r="T39" s="1086"/>
      <c r="U39" s="1089"/>
      <c r="V39" s="1123"/>
      <c r="W39" s="1089"/>
      <c r="X39" s="1086"/>
      <c r="Y39" s="1123"/>
      <c r="Z39" s="1137"/>
      <c r="AA39" s="1086"/>
      <c r="AB39" s="1137"/>
      <c r="AC39" s="1086"/>
      <c r="AD39" s="1138"/>
      <c r="AE39" s="1083"/>
      <c r="AF39" s="1083"/>
      <c r="AG39" s="1138"/>
      <c r="AH39" s="1083"/>
      <c r="AI39" s="1083"/>
      <c r="AJ39" s="1145"/>
      <c r="AK39" s="1132"/>
      <c r="AL39" s="1128"/>
      <c r="AM39" s="1146"/>
      <c r="AN39" s="1102"/>
      <c r="AO39" s="1145"/>
      <c r="AP39" s="1149"/>
      <c r="AQ39" s="1150"/>
      <c r="AR39" s="1155" t="s">
        <v>151</v>
      </c>
      <c r="AS39" s="1016"/>
      <c r="AT39" s="1016"/>
      <c r="AU39" s="1016"/>
      <c r="AV39" s="1016"/>
      <c r="AW39" s="1018"/>
      <c r="AX39" s="1018"/>
      <c r="AY39" s="1018"/>
      <c r="AZ39" s="1018"/>
      <c r="BA39" s="1018"/>
      <c r="BB39" s="1018"/>
      <c r="BC39" s="1018"/>
      <c r="BD39" s="1018"/>
      <c r="BE39" s="1018"/>
      <c r="BF39" s="1018"/>
      <c r="BG39" s="1018"/>
      <c r="BH39" s="1018"/>
      <c r="BI39" s="1018"/>
      <c r="BJ39" s="1016"/>
      <c r="BK39" s="1016"/>
      <c r="BL39" s="1016"/>
      <c r="BM39" s="1016"/>
      <c r="BN39" s="1016"/>
      <c r="BO39" s="1016"/>
      <c r="BP39" s="1016"/>
      <c r="BQ39" s="1016"/>
      <c r="BR39" s="1016"/>
      <c r="BS39" s="1016"/>
      <c r="BT39" s="1160" t="s">
        <v>152</v>
      </c>
      <c r="BU39" s="1160" t="s">
        <v>152</v>
      </c>
      <c r="BV39" s="1160" t="s">
        <v>152</v>
      </c>
      <c r="BW39" s="1160" t="s">
        <v>152</v>
      </c>
      <c r="BX39" s="1160" t="s">
        <v>152</v>
      </c>
      <c r="BY39" s="1160" t="s">
        <v>152</v>
      </c>
      <c r="BZ39" s="1038" t="s">
        <v>152</v>
      </c>
      <c r="CA39" s="1034"/>
      <c r="CB39" s="1163">
        <v>0</v>
      </c>
      <c r="CC39" s="1163">
        <v>0</v>
      </c>
      <c r="CD39" s="1163">
        <v>0</v>
      </c>
      <c r="CE39" s="1163">
        <v>0</v>
      </c>
      <c r="CF39" s="1163">
        <v>0</v>
      </c>
      <c r="CG39" s="1163" t="s">
        <v>152</v>
      </c>
      <c r="CH39" s="1163">
        <v>0</v>
      </c>
      <c r="CI39" s="1018"/>
      <c r="CJ39" s="1018"/>
      <c r="CK39" s="1018"/>
      <c r="CL39" s="1018"/>
      <c r="CM39" s="1018"/>
      <c r="CN39" s="1018"/>
      <c r="CO39" s="1018"/>
      <c r="CP39" s="1018"/>
      <c r="CQ39" s="1018"/>
      <c r="CR39" s="1018"/>
      <c r="CS39" s="1018"/>
      <c r="CT39" s="1018"/>
      <c r="CU39" s="1018"/>
      <c r="CV39" s="1018"/>
      <c r="CW39" s="1018"/>
      <c r="CX39" s="1018"/>
      <c r="CY39" s="1018"/>
      <c r="CZ39" s="1018"/>
      <c r="DA39" s="1018"/>
      <c r="DB39" s="1018"/>
      <c r="DC39" s="1030"/>
      <c r="DD39" s="1030"/>
    </row>
    <row r="40" spans="1:108" x14ac:dyDescent="0.25">
      <c r="A40" s="1040" t="s">
        <v>74</v>
      </c>
      <c r="B40" s="1127">
        <v>0</v>
      </c>
      <c r="C40" s="1089"/>
      <c r="D40" s="1090"/>
      <c r="E40" s="1090"/>
      <c r="F40" s="1090"/>
      <c r="G40" s="1091"/>
      <c r="H40" s="1091"/>
      <c r="I40" s="1089"/>
      <c r="J40" s="1086"/>
      <c r="K40" s="1089"/>
      <c r="L40" s="1086"/>
      <c r="M40" s="1115">
        <v>0</v>
      </c>
      <c r="N40" s="1089"/>
      <c r="O40" s="1090"/>
      <c r="P40" s="1086"/>
      <c r="Q40" s="1129">
        <v>0</v>
      </c>
      <c r="R40" s="1089"/>
      <c r="S40" s="1090"/>
      <c r="T40" s="1086"/>
      <c r="U40" s="1089"/>
      <c r="V40" s="1123"/>
      <c r="W40" s="1089"/>
      <c r="X40" s="1086"/>
      <c r="Y40" s="1123"/>
      <c r="Z40" s="1137"/>
      <c r="AA40" s="1086"/>
      <c r="AB40" s="1137"/>
      <c r="AC40" s="1086"/>
      <c r="AD40" s="1138"/>
      <c r="AE40" s="1083"/>
      <c r="AF40" s="1083"/>
      <c r="AG40" s="1138"/>
      <c r="AH40" s="1083"/>
      <c r="AI40" s="1083"/>
      <c r="AJ40" s="1145"/>
      <c r="AK40" s="1132"/>
      <c r="AL40" s="1128"/>
      <c r="AM40" s="1146"/>
      <c r="AN40" s="1102"/>
      <c r="AO40" s="1145"/>
      <c r="AP40" s="1149"/>
      <c r="AQ40" s="1150"/>
      <c r="AR40" s="1155" t="s">
        <v>151</v>
      </c>
      <c r="AS40" s="1016"/>
      <c r="AT40" s="1016"/>
      <c r="AU40" s="1016"/>
      <c r="AV40" s="1016"/>
      <c r="AW40" s="1018"/>
      <c r="AX40" s="1018"/>
      <c r="AY40" s="1018"/>
      <c r="AZ40" s="1018"/>
      <c r="BA40" s="1018"/>
      <c r="BB40" s="1018"/>
      <c r="BC40" s="1018"/>
      <c r="BD40" s="1018"/>
      <c r="BE40" s="1018"/>
      <c r="BF40" s="1018"/>
      <c r="BG40" s="1018"/>
      <c r="BH40" s="1018"/>
      <c r="BI40" s="1018"/>
      <c r="BJ40" s="1016"/>
      <c r="BK40" s="1016"/>
      <c r="BL40" s="1016"/>
      <c r="BM40" s="1016"/>
      <c r="BN40" s="1016"/>
      <c r="BO40" s="1016"/>
      <c r="BP40" s="1016"/>
      <c r="BQ40" s="1016"/>
      <c r="BR40" s="1016"/>
      <c r="BS40" s="1016"/>
      <c r="BT40" s="1160" t="s">
        <v>152</v>
      </c>
      <c r="BU40" s="1160" t="s">
        <v>152</v>
      </c>
      <c r="BV40" s="1160" t="s">
        <v>152</v>
      </c>
      <c r="BW40" s="1160" t="s">
        <v>152</v>
      </c>
      <c r="BX40" s="1160" t="s">
        <v>152</v>
      </c>
      <c r="BY40" s="1160" t="s">
        <v>152</v>
      </c>
      <c r="BZ40" s="1038" t="s">
        <v>152</v>
      </c>
      <c r="CA40" s="1034"/>
      <c r="CB40" s="1163">
        <v>0</v>
      </c>
      <c r="CC40" s="1163">
        <v>0</v>
      </c>
      <c r="CD40" s="1163">
        <v>0</v>
      </c>
      <c r="CE40" s="1163">
        <v>0</v>
      </c>
      <c r="CF40" s="1163">
        <v>0</v>
      </c>
      <c r="CG40" s="1163" t="s">
        <v>152</v>
      </c>
      <c r="CH40" s="1163">
        <v>0</v>
      </c>
      <c r="CI40" s="1018"/>
      <c r="CJ40" s="1018"/>
      <c r="CK40" s="1018"/>
      <c r="CL40" s="1018"/>
      <c r="CM40" s="1018"/>
      <c r="CN40" s="1018"/>
      <c r="CO40" s="1018"/>
      <c r="CP40" s="1018"/>
      <c r="CQ40" s="1018"/>
      <c r="CR40" s="1018"/>
      <c r="CS40" s="1018"/>
      <c r="CT40" s="1018"/>
      <c r="CU40" s="1018"/>
      <c r="CV40" s="1018"/>
      <c r="CW40" s="1018"/>
      <c r="CX40" s="1018"/>
      <c r="CY40" s="1018"/>
      <c r="CZ40" s="1018"/>
      <c r="DA40" s="1018"/>
      <c r="DB40" s="1018"/>
      <c r="DC40" s="1030"/>
      <c r="DD40" s="1030"/>
    </row>
    <row r="41" spans="1:108" x14ac:dyDescent="0.25">
      <c r="A41" s="1040" t="s">
        <v>75</v>
      </c>
      <c r="B41" s="1127">
        <v>0</v>
      </c>
      <c r="C41" s="1097"/>
      <c r="D41" s="1098"/>
      <c r="E41" s="1090"/>
      <c r="F41" s="1090"/>
      <c r="G41" s="1091"/>
      <c r="H41" s="1091"/>
      <c r="I41" s="1097"/>
      <c r="J41" s="1086"/>
      <c r="K41" s="1089"/>
      <c r="L41" s="1086"/>
      <c r="M41" s="1140"/>
      <c r="N41" s="1097"/>
      <c r="O41" s="1098"/>
      <c r="P41" s="1099"/>
      <c r="Q41" s="1129">
        <v>0</v>
      </c>
      <c r="R41" s="1089"/>
      <c r="S41" s="1090"/>
      <c r="T41" s="1086"/>
      <c r="U41" s="1089"/>
      <c r="V41" s="1123"/>
      <c r="W41" s="1097"/>
      <c r="X41" s="1086"/>
      <c r="Y41" s="1123"/>
      <c r="Z41" s="1140"/>
      <c r="AA41" s="1086"/>
      <c r="AB41" s="1140"/>
      <c r="AC41" s="1086"/>
      <c r="AD41" s="1138"/>
      <c r="AE41" s="1083"/>
      <c r="AF41" s="1083"/>
      <c r="AG41" s="1138"/>
      <c r="AH41" s="1083"/>
      <c r="AI41" s="1083"/>
      <c r="AJ41" s="1145"/>
      <c r="AK41" s="1132"/>
      <c r="AL41" s="1128"/>
      <c r="AM41" s="1146"/>
      <c r="AN41" s="1102"/>
      <c r="AO41" s="1145"/>
      <c r="AP41" s="1140"/>
      <c r="AQ41" s="1150"/>
      <c r="AR41" s="1155" t="s">
        <v>151</v>
      </c>
      <c r="AS41" s="1016"/>
      <c r="AT41" s="1016"/>
      <c r="AU41" s="1016"/>
      <c r="AV41" s="1016"/>
      <c r="AW41" s="1018"/>
      <c r="AX41" s="1018"/>
      <c r="AY41" s="1018"/>
      <c r="AZ41" s="1018"/>
      <c r="BA41" s="1018"/>
      <c r="BB41" s="1018"/>
      <c r="BC41" s="1018"/>
      <c r="BD41" s="1018"/>
      <c r="BE41" s="1018"/>
      <c r="BF41" s="1018"/>
      <c r="BG41" s="1018"/>
      <c r="BH41" s="1018"/>
      <c r="BI41" s="1018"/>
      <c r="BJ41" s="1016"/>
      <c r="BK41" s="1016"/>
      <c r="BL41" s="1016"/>
      <c r="BM41" s="1016"/>
      <c r="BN41" s="1016"/>
      <c r="BO41" s="1016"/>
      <c r="BP41" s="1016"/>
      <c r="BQ41" s="1016"/>
      <c r="BR41" s="1016"/>
      <c r="BS41" s="1016"/>
      <c r="BT41" s="1160" t="s">
        <v>152</v>
      </c>
      <c r="BU41" s="1160" t="s">
        <v>152</v>
      </c>
      <c r="BV41" s="1160" t="s">
        <v>152</v>
      </c>
      <c r="BW41" s="1160" t="s">
        <v>152</v>
      </c>
      <c r="BX41" s="1160" t="s">
        <v>152</v>
      </c>
      <c r="BY41" s="1160" t="s">
        <v>152</v>
      </c>
      <c r="BZ41" s="1038" t="s">
        <v>152</v>
      </c>
      <c r="CA41" s="1034"/>
      <c r="CB41" s="1163">
        <v>0</v>
      </c>
      <c r="CC41" s="1163">
        <v>0</v>
      </c>
      <c r="CD41" s="1163">
        <v>0</v>
      </c>
      <c r="CE41" s="1163">
        <v>0</v>
      </c>
      <c r="CF41" s="1163">
        <v>0</v>
      </c>
      <c r="CG41" s="1163" t="s">
        <v>152</v>
      </c>
      <c r="CH41" s="1163">
        <v>0</v>
      </c>
      <c r="CI41" s="1018"/>
      <c r="CJ41" s="1018"/>
      <c r="CK41" s="1018"/>
      <c r="CL41" s="1018"/>
      <c r="CM41" s="1018"/>
      <c r="CN41" s="1018"/>
      <c r="CO41" s="1018"/>
      <c r="CP41" s="1018"/>
      <c r="CQ41" s="1018"/>
      <c r="CR41" s="1018"/>
      <c r="CS41" s="1018"/>
      <c r="CT41" s="1018"/>
      <c r="CU41" s="1018"/>
      <c r="CV41" s="1018"/>
      <c r="CW41" s="1018"/>
      <c r="CX41" s="1018"/>
      <c r="CY41" s="1018"/>
      <c r="CZ41" s="1018"/>
      <c r="DA41" s="1018"/>
      <c r="DB41" s="1018"/>
      <c r="DC41" s="1030"/>
      <c r="DD41" s="1030"/>
    </row>
    <row r="42" spans="1:108" x14ac:dyDescent="0.25">
      <c r="A42" s="1040" t="s">
        <v>76</v>
      </c>
      <c r="B42" s="1127">
        <v>0</v>
      </c>
      <c r="C42" s="1089"/>
      <c r="D42" s="1090"/>
      <c r="E42" s="1090"/>
      <c r="F42" s="1090"/>
      <c r="G42" s="1091"/>
      <c r="H42" s="1091"/>
      <c r="I42" s="1089"/>
      <c r="J42" s="1086"/>
      <c r="K42" s="1089"/>
      <c r="L42" s="1086"/>
      <c r="M42" s="1115">
        <v>0</v>
      </c>
      <c r="N42" s="1089"/>
      <c r="O42" s="1090"/>
      <c r="P42" s="1086"/>
      <c r="Q42" s="1129">
        <v>0</v>
      </c>
      <c r="R42" s="1089"/>
      <c r="S42" s="1090"/>
      <c r="T42" s="1086"/>
      <c r="U42" s="1089"/>
      <c r="V42" s="1123"/>
      <c r="W42" s="1089"/>
      <c r="X42" s="1086"/>
      <c r="Y42" s="1123"/>
      <c r="Z42" s="1137"/>
      <c r="AA42" s="1086"/>
      <c r="AB42" s="1137"/>
      <c r="AC42" s="1086"/>
      <c r="AD42" s="1138"/>
      <c r="AE42" s="1083"/>
      <c r="AF42" s="1083"/>
      <c r="AG42" s="1138"/>
      <c r="AH42" s="1083"/>
      <c r="AI42" s="1083"/>
      <c r="AJ42" s="1145"/>
      <c r="AK42" s="1132"/>
      <c r="AL42" s="1128"/>
      <c r="AM42" s="1146"/>
      <c r="AN42" s="1102"/>
      <c r="AO42" s="1145"/>
      <c r="AP42" s="1149"/>
      <c r="AQ42" s="1150"/>
      <c r="AR42" s="1155" t="s">
        <v>151</v>
      </c>
      <c r="AS42" s="1016"/>
      <c r="AT42" s="1016"/>
      <c r="AU42" s="1016"/>
      <c r="AV42" s="1016"/>
      <c r="AW42" s="1018"/>
      <c r="AX42" s="1018"/>
      <c r="AY42" s="1018"/>
      <c r="AZ42" s="1018"/>
      <c r="BA42" s="1018"/>
      <c r="BB42" s="1018"/>
      <c r="BC42" s="1018"/>
      <c r="BD42" s="1018"/>
      <c r="BE42" s="1018"/>
      <c r="BF42" s="1018"/>
      <c r="BG42" s="1018"/>
      <c r="BH42" s="1018"/>
      <c r="BI42" s="1018"/>
      <c r="BJ42" s="1016"/>
      <c r="BK42" s="1016"/>
      <c r="BL42" s="1016"/>
      <c r="BM42" s="1016"/>
      <c r="BN42" s="1016"/>
      <c r="BO42" s="1016"/>
      <c r="BP42" s="1016"/>
      <c r="BQ42" s="1016"/>
      <c r="BR42" s="1016"/>
      <c r="BS42" s="1016"/>
      <c r="BT42" s="1160" t="s">
        <v>152</v>
      </c>
      <c r="BU42" s="1160" t="s">
        <v>152</v>
      </c>
      <c r="BV42" s="1160" t="s">
        <v>152</v>
      </c>
      <c r="BW42" s="1160" t="s">
        <v>152</v>
      </c>
      <c r="BX42" s="1160" t="s">
        <v>152</v>
      </c>
      <c r="BY42" s="1160" t="s">
        <v>152</v>
      </c>
      <c r="BZ42" s="1038" t="s">
        <v>152</v>
      </c>
      <c r="CA42" s="1034"/>
      <c r="CB42" s="1163">
        <v>0</v>
      </c>
      <c r="CC42" s="1163">
        <v>0</v>
      </c>
      <c r="CD42" s="1163">
        <v>0</v>
      </c>
      <c r="CE42" s="1163">
        <v>0</v>
      </c>
      <c r="CF42" s="1163">
        <v>0</v>
      </c>
      <c r="CG42" s="1163" t="s">
        <v>152</v>
      </c>
      <c r="CH42" s="1163">
        <v>0</v>
      </c>
      <c r="CI42" s="1018"/>
      <c r="CJ42" s="1018"/>
      <c r="CK42" s="1018"/>
      <c r="CL42" s="1018"/>
      <c r="CM42" s="1018"/>
      <c r="CN42" s="1018"/>
      <c r="CO42" s="1018"/>
      <c r="CP42" s="1018"/>
      <c r="CQ42" s="1018"/>
      <c r="CR42" s="1018"/>
      <c r="CS42" s="1018"/>
      <c r="CT42" s="1018"/>
      <c r="CU42" s="1018"/>
      <c r="CV42" s="1018"/>
      <c r="CW42" s="1018"/>
      <c r="CX42" s="1018"/>
      <c r="CY42" s="1018"/>
      <c r="CZ42" s="1018"/>
      <c r="DA42" s="1018"/>
      <c r="DB42" s="1018"/>
      <c r="DC42" s="1030"/>
      <c r="DD42" s="1030"/>
    </row>
    <row r="43" spans="1:108" x14ac:dyDescent="0.25">
      <c r="A43" s="1040" t="s">
        <v>77</v>
      </c>
      <c r="B43" s="1127">
        <v>0</v>
      </c>
      <c r="C43" s="1097"/>
      <c r="D43" s="1098"/>
      <c r="E43" s="1090"/>
      <c r="F43" s="1090"/>
      <c r="G43" s="1091"/>
      <c r="H43" s="1091"/>
      <c r="I43" s="1097"/>
      <c r="J43" s="1086"/>
      <c r="K43" s="1089"/>
      <c r="L43" s="1086"/>
      <c r="M43" s="1140"/>
      <c r="N43" s="1097"/>
      <c r="O43" s="1098"/>
      <c r="P43" s="1099"/>
      <c r="Q43" s="1129">
        <v>0</v>
      </c>
      <c r="R43" s="1089"/>
      <c r="S43" s="1090"/>
      <c r="T43" s="1086"/>
      <c r="U43" s="1089"/>
      <c r="V43" s="1123"/>
      <c r="W43" s="1097"/>
      <c r="X43" s="1086"/>
      <c r="Y43" s="1123"/>
      <c r="Z43" s="1140"/>
      <c r="AA43" s="1086"/>
      <c r="AB43" s="1140"/>
      <c r="AC43" s="1086"/>
      <c r="AD43" s="1138"/>
      <c r="AE43" s="1083"/>
      <c r="AF43" s="1083"/>
      <c r="AG43" s="1138"/>
      <c r="AH43" s="1083"/>
      <c r="AI43" s="1083"/>
      <c r="AJ43" s="1145"/>
      <c r="AK43" s="1132"/>
      <c r="AL43" s="1128"/>
      <c r="AM43" s="1146"/>
      <c r="AN43" s="1102"/>
      <c r="AO43" s="1145"/>
      <c r="AP43" s="1140"/>
      <c r="AQ43" s="1150"/>
      <c r="AR43" s="1155" t="s">
        <v>151</v>
      </c>
      <c r="AS43" s="1016"/>
      <c r="AT43" s="1016"/>
      <c r="AU43" s="1016"/>
      <c r="AV43" s="1016"/>
      <c r="AW43" s="1018"/>
      <c r="AX43" s="1018"/>
      <c r="AY43" s="1018"/>
      <c r="AZ43" s="1018"/>
      <c r="BA43" s="1018"/>
      <c r="BB43" s="1018"/>
      <c r="BC43" s="1018"/>
      <c r="BD43" s="1018"/>
      <c r="BE43" s="1018"/>
      <c r="BF43" s="1018"/>
      <c r="BG43" s="1018"/>
      <c r="BH43" s="1018"/>
      <c r="BI43" s="1018"/>
      <c r="BJ43" s="1016"/>
      <c r="BK43" s="1016"/>
      <c r="BL43" s="1016"/>
      <c r="BM43" s="1016"/>
      <c r="BN43" s="1016"/>
      <c r="BO43" s="1016"/>
      <c r="BP43" s="1016"/>
      <c r="BQ43" s="1016"/>
      <c r="BR43" s="1016"/>
      <c r="BS43" s="1016"/>
      <c r="BT43" s="1160" t="s">
        <v>152</v>
      </c>
      <c r="BU43" s="1160" t="s">
        <v>152</v>
      </c>
      <c r="BV43" s="1160" t="s">
        <v>152</v>
      </c>
      <c r="BW43" s="1160" t="s">
        <v>152</v>
      </c>
      <c r="BX43" s="1160" t="s">
        <v>152</v>
      </c>
      <c r="BY43" s="1160" t="s">
        <v>152</v>
      </c>
      <c r="BZ43" s="1038" t="s">
        <v>152</v>
      </c>
      <c r="CA43" s="1034"/>
      <c r="CB43" s="1163">
        <v>0</v>
      </c>
      <c r="CC43" s="1163">
        <v>0</v>
      </c>
      <c r="CD43" s="1163">
        <v>0</v>
      </c>
      <c r="CE43" s="1163">
        <v>0</v>
      </c>
      <c r="CF43" s="1163">
        <v>0</v>
      </c>
      <c r="CG43" s="1163" t="s">
        <v>152</v>
      </c>
      <c r="CH43" s="1163">
        <v>0</v>
      </c>
      <c r="CI43" s="1018"/>
      <c r="CJ43" s="1018"/>
      <c r="CK43" s="1018"/>
      <c r="CL43" s="1018"/>
      <c r="CM43" s="1018"/>
      <c r="CN43" s="1018"/>
      <c r="CO43" s="1018"/>
      <c r="CP43" s="1018"/>
      <c r="CQ43" s="1018"/>
      <c r="CR43" s="1018"/>
      <c r="CS43" s="1018"/>
      <c r="CT43" s="1018"/>
      <c r="CU43" s="1018"/>
      <c r="CV43" s="1018"/>
      <c r="CW43" s="1018"/>
      <c r="CX43" s="1018"/>
      <c r="CY43" s="1018"/>
      <c r="CZ43" s="1018"/>
      <c r="DA43" s="1018"/>
      <c r="DB43" s="1018"/>
      <c r="DC43" s="1030"/>
      <c r="DD43" s="1030"/>
    </row>
    <row r="44" spans="1:108" x14ac:dyDescent="0.25">
      <c r="A44" s="1040" t="s">
        <v>78</v>
      </c>
      <c r="B44" s="1127">
        <v>0</v>
      </c>
      <c r="C44" s="1089"/>
      <c r="D44" s="1090"/>
      <c r="E44" s="1090"/>
      <c r="F44" s="1090"/>
      <c r="G44" s="1091"/>
      <c r="H44" s="1091"/>
      <c r="I44" s="1089"/>
      <c r="J44" s="1086"/>
      <c r="K44" s="1089"/>
      <c r="L44" s="1086"/>
      <c r="M44" s="1115">
        <v>0</v>
      </c>
      <c r="N44" s="1089"/>
      <c r="O44" s="1090"/>
      <c r="P44" s="1086"/>
      <c r="Q44" s="1129">
        <v>0</v>
      </c>
      <c r="R44" s="1089"/>
      <c r="S44" s="1090"/>
      <c r="T44" s="1086"/>
      <c r="U44" s="1089"/>
      <c r="V44" s="1123"/>
      <c r="W44" s="1089"/>
      <c r="X44" s="1086"/>
      <c r="Y44" s="1123"/>
      <c r="Z44" s="1137"/>
      <c r="AA44" s="1086"/>
      <c r="AB44" s="1137"/>
      <c r="AC44" s="1086"/>
      <c r="AD44" s="1138"/>
      <c r="AE44" s="1083"/>
      <c r="AF44" s="1083"/>
      <c r="AG44" s="1138"/>
      <c r="AH44" s="1083"/>
      <c r="AI44" s="1083"/>
      <c r="AJ44" s="1145"/>
      <c r="AK44" s="1132"/>
      <c r="AL44" s="1128"/>
      <c r="AM44" s="1146"/>
      <c r="AN44" s="1102"/>
      <c r="AO44" s="1145"/>
      <c r="AP44" s="1149"/>
      <c r="AQ44" s="1150"/>
      <c r="AR44" s="1155" t="s">
        <v>151</v>
      </c>
      <c r="AS44" s="1016"/>
      <c r="AT44" s="1016"/>
      <c r="AU44" s="1016"/>
      <c r="AV44" s="1016"/>
      <c r="AW44" s="1018"/>
      <c r="AX44" s="1018"/>
      <c r="AY44" s="1018"/>
      <c r="AZ44" s="1018"/>
      <c r="BA44" s="1018"/>
      <c r="BB44" s="1018"/>
      <c r="BC44" s="1018"/>
      <c r="BD44" s="1018"/>
      <c r="BE44" s="1018"/>
      <c r="BF44" s="1018"/>
      <c r="BG44" s="1018"/>
      <c r="BH44" s="1018"/>
      <c r="BI44" s="1018"/>
      <c r="BJ44" s="1016"/>
      <c r="BK44" s="1016"/>
      <c r="BL44" s="1016"/>
      <c r="BM44" s="1016"/>
      <c r="BN44" s="1016"/>
      <c r="BO44" s="1016"/>
      <c r="BP44" s="1016"/>
      <c r="BQ44" s="1016"/>
      <c r="BR44" s="1016"/>
      <c r="BS44" s="1016"/>
      <c r="BT44" s="1160" t="s">
        <v>152</v>
      </c>
      <c r="BU44" s="1160" t="s">
        <v>152</v>
      </c>
      <c r="BV44" s="1160" t="s">
        <v>152</v>
      </c>
      <c r="BW44" s="1160" t="s">
        <v>152</v>
      </c>
      <c r="BX44" s="1160" t="s">
        <v>152</v>
      </c>
      <c r="BY44" s="1160" t="s">
        <v>152</v>
      </c>
      <c r="BZ44" s="1038" t="s">
        <v>152</v>
      </c>
      <c r="CA44" s="1034"/>
      <c r="CB44" s="1163">
        <v>0</v>
      </c>
      <c r="CC44" s="1163">
        <v>0</v>
      </c>
      <c r="CD44" s="1163">
        <v>0</v>
      </c>
      <c r="CE44" s="1163">
        <v>0</v>
      </c>
      <c r="CF44" s="1163">
        <v>0</v>
      </c>
      <c r="CG44" s="1163" t="s">
        <v>152</v>
      </c>
      <c r="CH44" s="1163">
        <v>0</v>
      </c>
      <c r="CI44" s="1018"/>
      <c r="CJ44" s="1018"/>
      <c r="CK44" s="1018"/>
      <c r="CL44" s="1018"/>
      <c r="CM44" s="1018"/>
      <c r="CN44" s="1018"/>
      <c r="CO44" s="1018"/>
      <c r="CP44" s="1018"/>
      <c r="CQ44" s="1018"/>
      <c r="CR44" s="1018"/>
      <c r="CS44" s="1018"/>
      <c r="CT44" s="1018"/>
      <c r="CU44" s="1018"/>
      <c r="CV44" s="1018"/>
      <c r="CW44" s="1018"/>
      <c r="CX44" s="1018"/>
      <c r="CY44" s="1018"/>
      <c r="CZ44" s="1018"/>
      <c r="DA44" s="1018"/>
      <c r="DB44" s="1018"/>
      <c r="DC44" s="1030"/>
      <c r="DD44" s="1030"/>
    </row>
    <row r="45" spans="1:108" x14ac:dyDescent="0.25">
      <c r="A45" s="1040" t="s">
        <v>79</v>
      </c>
      <c r="B45" s="1127">
        <v>0</v>
      </c>
      <c r="C45" s="1089"/>
      <c r="D45" s="1090"/>
      <c r="E45" s="1090"/>
      <c r="F45" s="1090"/>
      <c r="G45" s="1091"/>
      <c r="H45" s="1091"/>
      <c r="I45" s="1089"/>
      <c r="J45" s="1086"/>
      <c r="K45" s="1089"/>
      <c r="L45" s="1086"/>
      <c r="M45" s="1115">
        <v>0</v>
      </c>
      <c r="N45" s="1089"/>
      <c r="O45" s="1090"/>
      <c r="P45" s="1086"/>
      <c r="Q45" s="1129">
        <v>0</v>
      </c>
      <c r="R45" s="1089"/>
      <c r="S45" s="1090"/>
      <c r="T45" s="1086"/>
      <c r="U45" s="1089"/>
      <c r="V45" s="1123"/>
      <c r="W45" s="1089"/>
      <c r="X45" s="1086"/>
      <c r="Y45" s="1123"/>
      <c r="Z45" s="1137"/>
      <c r="AA45" s="1086"/>
      <c r="AB45" s="1137"/>
      <c r="AC45" s="1086"/>
      <c r="AD45" s="1138"/>
      <c r="AE45" s="1083"/>
      <c r="AF45" s="1083"/>
      <c r="AG45" s="1138"/>
      <c r="AH45" s="1083"/>
      <c r="AI45" s="1083"/>
      <c r="AJ45" s="1145"/>
      <c r="AK45" s="1132"/>
      <c r="AL45" s="1128"/>
      <c r="AM45" s="1146"/>
      <c r="AN45" s="1102"/>
      <c r="AO45" s="1145"/>
      <c r="AP45" s="1149"/>
      <c r="AQ45" s="1150"/>
      <c r="AR45" s="1155" t="s">
        <v>151</v>
      </c>
      <c r="AS45" s="1016"/>
      <c r="AT45" s="1016"/>
      <c r="AU45" s="1016"/>
      <c r="AV45" s="1016"/>
      <c r="AW45" s="1018"/>
      <c r="AX45" s="1018"/>
      <c r="AY45" s="1018"/>
      <c r="AZ45" s="1018"/>
      <c r="BA45" s="1018"/>
      <c r="BB45" s="1018"/>
      <c r="BC45" s="1018"/>
      <c r="BD45" s="1018"/>
      <c r="BE45" s="1018"/>
      <c r="BF45" s="1018"/>
      <c r="BG45" s="1018"/>
      <c r="BH45" s="1018"/>
      <c r="BI45" s="1018"/>
      <c r="BJ45" s="1016"/>
      <c r="BK45" s="1016"/>
      <c r="BL45" s="1016"/>
      <c r="BM45" s="1016"/>
      <c r="BN45" s="1016"/>
      <c r="BO45" s="1016"/>
      <c r="BP45" s="1016"/>
      <c r="BQ45" s="1016"/>
      <c r="BR45" s="1016"/>
      <c r="BS45" s="1016"/>
      <c r="BT45" s="1160" t="s">
        <v>152</v>
      </c>
      <c r="BU45" s="1160" t="s">
        <v>152</v>
      </c>
      <c r="BV45" s="1160" t="s">
        <v>152</v>
      </c>
      <c r="BW45" s="1160" t="s">
        <v>152</v>
      </c>
      <c r="BX45" s="1160" t="s">
        <v>152</v>
      </c>
      <c r="BY45" s="1160" t="s">
        <v>152</v>
      </c>
      <c r="BZ45" s="1038" t="s">
        <v>152</v>
      </c>
      <c r="CA45" s="1034"/>
      <c r="CB45" s="1163">
        <v>0</v>
      </c>
      <c r="CC45" s="1163">
        <v>0</v>
      </c>
      <c r="CD45" s="1163">
        <v>0</v>
      </c>
      <c r="CE45" s="1163">
        <v>0</v>
      </c>
      <c r="CF45" s="1163">
        <v>0</v>
      </c>
      <c r="CG45" s="1163" t="s">
        <v>152</v>
      </c>
      <c r="CH45" s="1163">
        <v>0</v>
      </c>
      <c r="CI45" s="1018"/>
      <c r="CJ45" s="1018"/>
      <c r="CK45" s="1018"/>
      <c r="CL45" s="1018"/>
      <c r="CM45" s="1018"/>
      <c r="CN45" s="1018"/>
      <c r="CO45" s="1018"/>
      <c r="CP45" s="1018"/>
      <c r="CQ45" s="1018"/>
      <c r="CR45" s="1018"/>
      <c r="CS45" s="1018"/>
      <c r="CT45" s="1018"/>
      <c r="CU45" s="1018"/>
      <c r="CV45" s="1018"/>
      <c r="CW45" s="1018"/>
      <c r="CX45" s="1018"/>
      <c r="CY45" s="1018"/>
      <c r="CZ45" s="1018"/>
      <c r="DA45" s="1018"/>
      <c r="DB45" s="1018"/>
      <c r="DC45" s="1030"/>
      <c r="DD45" s="1030"/>
    </row>
    <row r="46" spans="1:108" x14ac:dyDescent="0.25">
      <c r="A46" s="1040" t="s">
        <v>80</v>
      </c>
      <c r="B46" s="1127">
        <v>0</v>
      </c>
      <c r="C46" s="1089"/>
      <c r="D46" s="1090"/>
      <c r="E46" s="1090"/>
      <c r="F46" s="1090"/>
      <c r="G46" s="1091"/>
      <c r="H46" s="1091"/>
      <c r="I46" s="1089"/>
      <c r="J46" s="1086"/>
      <c r="K46" s="1089"/>
      <c r="L46" s="1086"/>
      <c r="M46" s="1115">
        <v>0</v>
      </c>
      <c r="N46" s="1089"/>
      <c r="O46" s="1090"/>
      <c r="P46" s="1086"/>
      <c r="Q46" s="1129">
        <v>0</v>
      </c>
      <c r="R46" s="1089"/>
      <c r="S46" s="1090"/>
      <c r="T46" s="1086"/>
      <c r="U46" s="1097"/>
      <c r="V46" s="1139"/>
      <c r="W46" s="1089"/>
      <c r="X46" s="1086"/>
      <c r="Y46" s="1123"/>
      <c r="Z46" s="1137"/>
      <c r="AA46" s="1086"/>
      <c r="AB46" s="1137"/>
      <c r="AC46" s="1086"/>
      <c r="AD46" s="1138"/>
      <c r="AE46" s="1083"/>
      <c r="AF46" s="1083"/>
      <c r="AG46" s="1138"/>
      <c r="AH46" s="1083"/>
      <c r="AI46" s="1083"/>
      <c r="AJ46" s="1145"/>
      <c r="AK46" s="1132"/>
      <c r="AL46" s="1128"/>
      <c r="AM46" s="1146"/>
      <c r="AN46" s="1102"/>
      <c r="AO46" s="1145"/>
      <c r="AP46" s="1149"/>
      <c r="AQ46" s="1150"/>
      <c r="AR46" s="1155" t="s">
        <v>151</v>
      </c>
      <c r="AS46" s="1016"/>
      <c r="AT46" s="1016"/>
      <c r="AU46" s="1016"/>
      <c r="AV46" s="1016"/>
      <c r="AW46" s="1018"/>
      <c r="AX46" s="1018"/>
      <c r="AY46" s="1018"/>
      <c r="AZ46" s="1018"/>
      <c r="BA46" s="1018"/>
      <c r="BB46" s="1018"/>
      <c r="BC46" s="1018"/>
      <c r="BD46" s="1018"/>
      <c r="BE46" s="1018"/>
      <c r="BF46" s="1018"/>
      <c r="BG46" s="1018"/>
      <c r="BH46" s="1018"/>
      <c r="BI46" s="1018"/>
      <c r="BJ46" s="1016"/>
      <c r="BK46" s="1016"/>
      <c r="BL46" s="1016"/>
      <c r="BM46" s="1016"/>
      <c r="BN46" s="1016"/>
      <c r="BO46" s="1016"/>
      <c r="BP46" s="1016"/>
      <c r="BQ46" s="1016"/>
      <c r="BR46" s="1016"/>
      <c r="BS46" s="1016"/>
      <c r="BT46" s="1160" t="s">
        <v>152</v>
      </c>
      <c r="BU46" s="1160" t="s">
        <v>152</v>
      </c>
      <c r="BV46" s="1160" t="s">
        <v>152</v>
      </c>
      <c r="BW46" s="1160" t="s">
        <v>152</v>
      </c>
      <c r="BX46" s="1160" t="s">
        <v>152</v>
      </c>
      <c r="BY46" s="1160" t="s">
        <v>152</v>
      </c>
      <c r="BZ46" s="1034"/>
      <c r="CA46" s="1034"/>
      <c r="CB46" s="1163">
        <v>0</v>
      </c>
      <c r="CC46" s="1163">
        <v>0</v>
      </c>
      <c r="CD46" s="1163">
        <v>0</v>
      </c>
      <c r="CE46" s="1163">
        <v>0</v>
      </c>
      <c r="CF46" s="1163">
        <v>0</v>
      </c>
      <c r="CG46" s="1163" t="s">
        <v>152</v>
      </c>
      <c r="CH46" s="1037"/>
      <c r="CI46" s="1018"/>
      <c r="CJ46" s="1018"/>
      <c r="CK46" s="1018"/>
      <c r="CL46" s="1018"/>
      <c r="CM46" s="1018"/>
      <c r="CN46" s="1018"/>
      <c r="CO46" s="1018"/>
      <c r="CP46" s="1018"/>
      <c r="CQ46" s="1018"/>
      <c r="CR46" s="1018"/>
      <c r="CS46" s="1018"/>
      <c r="CT46" s="1018"/>
      <c r="CU46" s="1018"/>
      <c r="CV46" s="1018"/>
      <c r="CW46" s="1018"/>
      <c r="CX46" s="1018"/>
      <c r="CY46" s="1018"/>
      <c r="CZ46" s="1018"/>
      <c r="DA46" s="1018"/>
      <c r="DB46" s="1018"/>
      <c r="DC46" s="1030"/>
      <c r="DD46" s="1030"/>
    </row>
    <row r="47" spans="1:108" x14ac:dyDescent="0.25">
      <c r="A47" s="1040" t="s">
        <v>81</v>
      </c>
      <c r="B47" s="1127">
        <v>0</v>
      </c>
      <c r="C47" s="1089"/>
      <c r="D47" s="1090"/>
      <c r="E47" s="1090"/>
      <c r="F47" s="1090"/>
      <c r="G47" s="1091"/>
      <c r="H47" s="1091"/>
      <c r="I47" s="1089"/>
      <c r="J47" s="1086"/>
      <c r="K47" s="1097"/>
      <c r="L47" s="1086"/>
      <c r="M47" s="1115">
        <v>0</v>
      </c>
      <c r="N47" s="1089"/>
      <c r="O47" s="1090"/>
      <c r="P47" s="1086"/>
      <c r="Q47" s="1129">
        <v>0</v>
      </c>
      <c r="R47" s="1089"/>
      <c r="S47" s="1090"/>
      <c r="T47" s="1086"/>
      <c r="U47" s="1089"/>
      <c r="V47" s="1123"/>
      <c r="W47" s="1089"/>
      <c r="X47" s="1086"/>
      <c r="Y47" s="1123"/>
      <c r="Z47" s="1137"/>
      <c r="AA47" s="1086"/>
      <c r="AB47" s="1137"/>
      <c r="AC47" s="1086"/>
      <c r="AD47" s="1138"/>
      <c r="AE47" s="1083"/>
      <c r="AF47" s="1083"/>
      <c r="AG47" s="1138"/>
      <c r="AH47" s="1083"/>
      <c r="AI47" s="1083"/>
      <c r="AJ47" s="1145"/>
      <c r="AK47" s="1132"/>
      <c r="AL47" s="1128"/>
      <c r="AM47" s="1146"/>
      <c r="AN47" s="1102"/>
      <c r="AO47" s="1145"/>
      <c r="AP47" s="1149"/>
      <c r="AQ47" s="1150"/>
      <c r="AR47" s="1155" t="s">
        <v>151</v>
      </c>
      <c r="AS47" s="1016"/>
      <c r="AT47" s="1016"/>
      <c r="AU47" s="1016"/>
      <c r="AV47" s="1016"/>
      <c r="AW47" s="1018"/>
      <c r="AX47" s="1018"/>
      <c r="AY47" s="1018"/>
      <c r="AZ47" s="1018"/>
      <c r="BA47" s="1018"/>
      <c r="BB47" s="1018"/>
      <c r="BC47" s="1018"/>
      <c r="BD47" s="1018"/>
      <c r="BE47" s="1018"/>
      <c r="BF47" s="1018"/>
      <c r="BG47" s="1018"/>
      <c r="BH47" s="1018"/>
      <c r="BI47" s="1018"/>
      <c r="BJ47" s="1016"/>
      <c r="BK47" s="1016"/>
      <c r="BL47" s="1016"/>
      <c r="BM47" s="1016"/>
      <c r="BN47" s="1016"/>
      <c r="BO47" s="1016"/>
      <c r="BP47" s="1016"/>
      <c r="BQ47" s="1016"/>
      <c r="BR47" s="1016"/>
      <c r="BS47" s="1016"/>
      <c r="BT47" s="1160" t="s">
        <v>152</v>
      </c>
      <c r="BU47" s="1160" t="s">
        <v>152</v>
      </c>
      <c r="BV47" s="1160" t="s">
        <v>152</v>
      </c>
      <c r="BW47" s="1160" t="s">
        <v>152</v>
      </c>
      <c r="BX47" s="1160" t="s">
        <v>152</v>
      </c>
      <c r="BY47" s="1160" t="s">
        <v>152</v>
      </c>
      <c r="BZ47" s="1038" t="s">
        <v>152</v>
      </c>
      <c r="CA47" s="1034"/>
      <c r="CB47" s="1163">
        <v>0</v>
      </c>
      <c r="CC47" s="1163">
        <v>0</v>
      </c>
      <c r="CD47" s="1163">
        <v>0</v>
      </c>
      <c r="CE47" s="1163">
        <v>0</v>
      </c>
      <c r="CF47" s="1163">
        <v>0</v>
      </c>
      <c r="CG47" s="1163" t="s">
        <v>152</v>
      </c>
      <c r="CH47" s="1163">
        <v>0</v>
      </c>
      <c r="CI47" s="1018"/>
      <c r="CJ47" s="1018"/>
      <c r="CK47" s="1018"/>
      <c r="CL47" s="1018"/>
      <c r="CM47" s="1018"/>
      <c r="CN47" s="1018"/>
      <c r="CO47" s="1018"/>
      <c r="CP47" s="1018"/>
      <c r="CQ47" s="1018"/>
      <c r="CR47" s="1018"/>
      <c r="CS47" s="1018"/>
      <c r="CT47" s="1018"/>
      <c r="CU47" s="1018"/>
      <c r="CV47" s="1018"/>
      <c r="CW47" s="1018"/>
      <c r="CX47" s="1018"/>
      <c r="CY47" s="1018"/>
      <c r="CZ47" s="1018"/>
      <c r="DA47" s="1018"/>
      <c r="DB47" s="1018"/>
      <c r="DC47" s="1030"/>
      <c r="DD47" s="1030"/>
    </row>
    <row r="48" spans="1:108" ht="43.5" x14ac:dyDescent="0.25">
      <c r="A48" s="1060" t="s">
        <v>82</v>
      </c>
      <c r="B48" s="1127">
        <v>0</v>
      </c>
      <c r="C48" s="1089"/>
      <c r="D48" s="1090"/>
      <c r="E48" s="1090"/>
      <c r="F48" s="1090"/>
      <c r="G48" s="1091"/>
      <c r="H48" s="1091"/>
      <c r="I48" s="1089"/>
      <c r="J48" s="1086"/>
      <c r="K48" s="1089"/>
      <c r="L48" s="1086"/>
      <c r="M48" s="1115">
        <v>0</v>
      </c>
      <c r="N48" s="1089"/>
      <c r="O48" s="1090"/>
      <c r="P48" s="1086"/>
      <c r="Q48" s="1129">
        <v>0</v>
      </c>
      <c r="R48" s="1089"/>
      <c r="S48" s="1090"/>
      <c r="T48" s="1086"/>
      <c r="U48" s="1089"/>
      <c r="V48" s="1123"/>
      <c r="W48" s="1089"/>
      <c r="X48" s="1086"/>
      <c r="Y48" s="1123"/>
      <c r="Z48" s="1137"/>
      <c r="AA48" s="1086"/>
      <c r="AB48" s="1137"/>
      <c r="AC48" s="1086"/>
      <c r="AD48" s="1138"/>
      <c r="AE48" s="1083"/>
      <c r="AF48" s="1083"/>
      <c r="AG48" s="1138"/>
      <c r="AH48" s="1083"/>
      <c r="AI48" s="1083"/>
      <c r="AJ48" s="1145"/>
      <c r="AK48" s="1132"/>
      <c r="AL48" s="1128"/>
      <c r="AM48" s="1146"/>
      <c r="AN48" s="1102"/>
      <c r="AO48" s="1145"/>
      <c r="AP48" s="1149"/>
      <c r="AQ48" s="1150"/>
      <c r="AR48" s="1155" t="s">
        <v>151</v>
      </c>
      <c r="AS48" s="1016"/>
      <c r="AT48" s="1016"/>
      <c r="AU48" s="1016"/>
      <c r="AV48" s="1016"/>
      <c r="AW48" s="1018"/>
      <c r="AX48" s="1018"/>
      <c r="AY48" s="1018"/>
      <c r="AZ48" s="1018"/>
      <c r="BA48" s="1018"/>
      <c r="BB48" s="1018"/>
      <c r="BC48" s="1018"/>
      <c r="BD48" s="1018"/>
      <c r="BE48" s="1018"/>
      <c r="BF48" s="1018"/>
      <c r="BG48" s="1018"/>
      <c r="BH48" s="1018"/>
      <c r="BI48" s="1018"/>
      <c r="BJ48" s="1016"/>
      <c r="BK48" s="1016"/>
      <c r="BL48" s="1016"/>
      <c r="BM48" s="1016"/>
      <c r="BN48" s="1016"/>
      <c r="BO48" s="1016"/>
      <c r="BP48" s="1016"/>
      <c r="BQ48" s="1016"/>
      <c r="BR48" s="1016"/>
      <c r="BS48" s="1016"/>
      <c r="BT48" s="1160" t="s">
        <v>152</v>
      </c>
      <c r="BU48" s="1160" t="s">
        <v>152</v>
      </c>
      <c r="BV48" s="1160" t="s">
        <v>152</v>
      </c>
      <c r="BW48" s="1160" t="s">
        <v>152</v>
      </c>
      <c r="BX48" s="1160" t="s">
        <v>152</v>
      </c>
      <c r="BY48" s="1160" t="s">
        <v>152</v>
      </c>
      <c r="BZ48" s="1038" t="s">
        <v>152</v>
      </c>
      <c r="CA48" s="1034"/>
      <c r="CB48" s="1163">
        <v>0</v>
      </c>
      <c r="CC48" s="1163">
        <v>0</v>
      </c>
      <c r="CD48" s="1163">
        <v>0</v>
      </c>
      <c r="CE48" s="1163">
        <v>0</v>
      </c>
      <c r="CF48" s="1163">
        <v>0</v>
      </c>
      <c r="CG48" s="1163" t="s">
        <v>152</v>
      </c>
      <c r="CH48" s="1163">
        <v>0</v>
      </c>
      <c r="CI48" s="1018"/>
      <c r="CJ48" s="1018"/>
      <c r="CK48" s="1018"/>
      <c r="CL48" s="1018"/>
      <c r="CM48" s="1018"/>
      <c r="CN48" s="1018"/>
      <c r="CO48" s="1018"/>
      <c r="CP48" s="1018"/>
      <c r="CQ48" s="1018"/>
      <c r="CR48" s="1018"/>
      <c r="CS48" s="1018"/>
      <c r="CT48" s="1018"/>
      <c r="CU48" s="1018"/>
      <c r="CV48" s="1018"/>
      <c r="CW48" s="1018"/>
      <c r="CX48" s="1018"/>
      <c r="CY48" s="1018"/>
      <c r="CZ48" s="1018"/>
      <c r="DA48" s="1018"/>
      <c r="DB48" s="1018"/>
      <c r="DC48" s="1030"/>
      <c r="DD48" s="1030"/>
    </row>
    <row r="49" spans="1:108" ht="43.5" x14ac:dyDescent="0.25">
      <c r="A49" s="1060" t="s">
        <v>83</v>
      </c>
      <c r="B49" s="1127">
        <v>0</v>
      </c>
      <c r="C49" s="1089"/>
      <c r="D49" s="1090"/>
      <c r="E49" s="1090"/>
      <c r="F49" s="1090"/>
      <c r="G49" s="1091"/>
      <c r="H49" s="1091"/>
      <c r="I49" s="1089"/>
      <c r="J49" s="1086"/>
      <c r="K49" s="1097"/>
      <c r="L49" s="1086"/>
      <c r="M49" s="1115">
        <v>0</v>
      </c>
      <c r="N49" s="1089"/>
      <c r="O49" s="1090"/>
      <c r="P49" s="1086"/>
      <c r="Q49" s="1129">
        <v>0</v>
      </c>
      <c r="R49" s="1089"/>
      <c r="S49" s="1090"/>
      <c r="T49" s="1086"/>
      <c r="U49" s="1089"/>
      <c r="V49" s="1123"/>
      <c r="W49" s="1089"/>
      <c r="X49" s="1086"/>
      <c r="Y49" s="1123"/>
      <c r="Z49" s="1137"/>
      <c r="AA49" s="1086"/>
      <c r="AB49" s="1137"/>
      <c r="AC49" s="1086"/>
      <c r="AD49" s="1138"/>
      <c r="AE49" s="1083"/>
      <c r="AF49" s="1083"/>
      <c r="AG49" s="1138"/>
      <c r="AH49" s="1083"/>
      <c r="AI49" s="1083"/>
      <c r="AJ49" s="1145"/>
      <c r="AK49" s="1132"/>
      <c r="AL49" s="1128"/>
      <c r="AM49" s="1146"/>
      <c r="AN49" s="1102"/>
      <c r="AO49" s="1145"/>
      <c r="AP49" s="1149"/>
      <c r="AQ49" s="1150"/>
      <c r="AR49" s="1155" t="s">
        <v>151</v>
      </c>
      <c r="AS49" s="1016"/>
      <c r="AT49" s="1016"/>
      <c r="AU49" s="1016"/>
      <c r="AV49" s="1016"/>
      <c r="AW49" s="1018"/>
      <c r="AX49" s="1018"/>
      <c r="AY49" s="1018"/>
      <c r="AZ49" s="1018"/>
      <c r="BA49" s="1018"/>
      <c r="BB49" s="1018"/>
      <c r="BC49" s="1018"/>
      <c r="BD49" s="1018"/>
      <c r="BE49" s="1018"/>
      <c r="BF49" s="1018"/>
      <c r="BG49" s="1018"/>
      <c r="BH49" s="1018"/>
      <c r="BI49" s="1018"/>
      <c r="BJ49" s="1016"/>
      <c r="BK49" s="1016"/>
      <c r="BL49" s="1016"/>
      <c r="BM49" s="1016"/>
      <c r="BN49" s="1016"/>
      <c r="BO49" s="1016"/>
      <c r="BP49" s="1016"/>
      <c r="BQ49" s="1016"/>
      <c r="BR49" s="1016"/>
      <c r="BS49" s="1016"/>
      <c r="BT49" s="1160" t="s">
        <v>152</v>
      </c>
      <c r="BU49" s="1160" t="s">
        <v>152</v>
      </c>
      <c r="BV49" s="1160" t="s">
        <v>152</v>
      </c>
      <c r="BW49" s="1160" t="s">
        <v>152</v>
      </c>
      <c r="BX49" s="1160" t="s">
        <v>152</v>
      </c>
      <c r="BY49" s="1160" t="s">
        <v>152</v>
      </c>
      <c r="BZ49" s="1038" t="s">
        <v>152</v>
      </c>
      <c r="CA49" s="1034"/>
      <c r="CB49" s="1163">
        <v>0</v>
      </c>
      <c r="CC49" s="1163">
        <v>0</v>
      </c>
      <c r="CD49" s="1163">
        <v>0</v>
      </c>
      <c r="CE49" s="1163">
        <v>0</v>
      </c>
      <c r="CF49" s="1163">
        <v>0</v>
      </c>
      <c r="CG49" s="1163" t="s">
        <v>152</v>
      </c>
      <c r="CH49" s="1163">
        <v>0</v>
      </c>
      <c r="CI49" s="1018"/>
      <c r="CJ49" s="1018"/>
      <c r="CK49" s="1018"/>
      <c r="CL49" s="1018"/>
      <c r="CM49" s="1018"/>
      <c r="CN49" s="1018"/>
      <c r="CO49" s="1018"/>
      <c r="CP49" s="1018"/>
      <c r="CQ49" s="1018"/>
      <c r="CR49" s="1018"/>
      <c r="CS49" s="1018"/>
      <c r="CT49" s="1018"/>
      <c r="CU49" s="1018"/>
      <c r="CV49" s="1018"/>
      <c r="CW49" s="1018"/>
      <c r="CX49" s="1018"/>
      <c r="CY49" s="1018"/>
      <c r="CZ49" s="1018"/>
      <c r="DA49" s="1018"/>
      <c r="DB49" s="1018"/>
      <c r="DC49" s="1030"/>
      <c r="DD49" s="1030"/>
    </row>
    <row r="50" spans="1:108" x14ac:dyDescent="0.25">
      <c r="A50" s="1040" t="s">
        <v>84</v>
      </c>
      <c r="B50" s="1127">
        <v>0</v>
      </c>
      <c r="C50" s="1089"/>
      <c r="D50" s="1090"/>
      <c r="E50" s="1090"/>
      <c r="F50" s="1090"/>
      <c r="G50" s="1091"/>
      <c r="H50" s="1091"/>
      <c r="I50" s="1089"/>
      <c r="J50" s="1086"/>
      <c r="K50" s="1089"/>
      <c r="L50" s="1086"/>
      <c r="M50" s="1115">
        <v>0</v>
      </c>
      <c r="N50" s="1089"/>
      <c r="O50" s="1090"/>
      <c r="P50" s="1086"/>
      <c r="Q50" s="1129">
        <v>0</v>
      </c>
      <c r="R50" s="1089"/>
      <c r="S50" s="1090"/>
      <c r="T50" s="1086"/>
      <c r="U50" s="1089"/>
      <c r="V50" s="1123"/>
      <c r="W50" s="1089"/>
      <c r="X50" s="1086"/>
      <c r="Y50" s="1123"/>
      <c r="Z50" s="1137"/>
      <c r="AA50" s="1086"/>
      <c r="AB50" s="1137"/>
      <c r="AC50" s="1086"/>
      <c r="AD50" s="1138"/>
      <c r="AE50" s="1083"/>
      <c r="AF50" s="1083"/>
      <c r="AG50" s="1138"/>
      <c r="AH50" s="1083"/>
      <c r="AI50" s="1083"/>
      <c r="AJ50" s="1145"/>
      <c r="AK50" s="1132"/>
      <c r="AL50" s="1128"/>
      <c r="AM50" s="1146"/>
      <c r="AN50" s="1102"/>
      <c r="AO50" s="1145"/>
      <c r="AP50" s="1149"/>
      <c r="AQ50" s="1150"/>
      <c r="AR50" s="1155" t="s">
        <v>151</v>
      </c>
      <c r="AS50" s="1016"/>
      <c r="AT50" s="1016"/>
      <c r="AU50" s="1016"/>
      <c r="AV50" s="1016"/>
      <c r="AW50" s="1018"/>
      <c r="AX50" s="1018"/>
      <c r="AY50" s="1018"/>
      <c r="AZ50" s="1018"/>
      <c r="BA50" s="1018"/>
      <c r="BB50" s="1018"/>
      <c r="BC50" s="1018"/>
      <c r="BD50" s="1018"/>
      <c r="BE50" s="1018"/>
      <c r="BF50" s="1018"/>
      <c r="BG50" s="1018"/>
      <c r="BH50" s="1018"/>
      <c r="BI50" s="1018"/>
      <c r="BJ50" s="1016"/>
      <c r="BK50" s="1016"/>
      <c r="BL50" s="1016"/>
      <c r="BM50" s="1016"/>
      <c r="BN50" s="1016"/>
      <c r="BO50" s="1016"/>
      <c r="BP50" s="1016"/>
      <c r="BQ50" s="1016"/>
      <c r="BR50" s="1016"/>
      <c r="BS50" s="1016"/>
      <c r="BT50" s="1160" t="s">
        <v>152</v>
      </c>
      <c r="BU50" s="1160" t="s">
        <v>152</v>
      </c>
      <c r="BV50" s="1160" t="s">
        <v>152</v>
      </c>
      <c r="BW50" s="1160" t="s">
        <v>152</v>
      </c>
      <c r="BX50" s="1160" t="s">
        <v>152</v>
      </c>
      <c r="BY50" s="1160" t="s">
        <v>152</v>
      </c>
      <c r="BZ50" s="1038" t="s">
        <v>152</v>
      </c>
      <c r="CA50" s="1038" t="s">
        <v>152</v>
      </c>
      <c r="CB50" s="1163">
        <v>0</v>
      </c>
      <c r="CC50" s="1163">
        <v>0</v>
      </c>
      <c r="CD50" s="1163">
        <v>0</v>
      </c>
      <c r="CE50" s="1163">
        <v>0</v>
      </c>
      <c r="CF50" s="1163">
        <v>0</v>
      </c>
      <c r="CG50" s="1163" t="s">
        <v>152</v>
      </c>
      <c r="CH50" s="1163">
        <v>0</v>
      </c>
      <c r="CI50" s="1163">
        <v>0</v>
      </c>
      <c r="CJ50" s="1018"/>
      <c r="CK50" s="1018"/>
      <c r="CL50" s="1018"/>
      <c r="CM50" s="1018"/>
      <c r="CN50" s="1018"/>
      <c r="CO50" s="1018"/>
      <c r="CP50" s="1018"/>
      <c r="CQ50" s="1018"/>
      <c r="CR50" s="1018"/>
      <c r="CS50" s="1018"/>
      <c r="CT50" s="1018"/>
      <c r="CU50" s="1018"/>
      <c r="CV50" s="1018"/>
      <c r="CW50" s="1018"/>
      <c r="CX50" s="1018"/>
      <c r="CY50" s="1018"/>
      <c r="CZ50" s="1018"/>
      <c r="DA50" s="1018"/>
      <c r="DB50" s="1018"/>
      <c r="DC50" s="1030"/>
      <c r="DD50" s="1030"/>
    </row>
    <row r="51" spans="1:108" x14ac:dyDescent="0.25">
      <c r="A51" s="1040" t="s">
        <v>85</v>
      </c>
      <c r="B51" s="1127">
        <v>0</v>
      </c>
      <c r="C51" s="1089"/>
      <c r="D51" s="1090"/>
      <c r="E51" s="1090"/>
      <c r="F51" s="1090"/>
      <c r="G51" s="1091"/>
      <c r="H51" s="1091"/>
      <c r="I51" s="1089"/>
      <c r="J51" s="1086"/>
      <c r="K51" s="1089"/>
      <c r="L51" s="1086"/>
      <c r="M51" s="1115">
        <v>0</v>
      </c>
      <c r="N51" s="1089"/>
      <c r="O51" s="1090"/>
      <c r="P51" s="1086"/>
      <c r="Q51" s="1129">
        <v>0</v>
      </c>
      <c r="R51" s="1089"/>
      <c r="S51" s="1090"/>
      <c r="T51" s="1086"/>
      <c r="U51" s="1089"/>
      <c r="V51" s="1123"/>
      <c r="W51" s="1089"/>
      <c r="X51" s="1086"/>
      <c r="Y51" s="1123"/>
      <c r="Z51" s="1137"/>
      <c r="AA51" s="1086"/>
      <c r="AB51" s="1137"/>
      <c r="AC51" s="1086"/>
      <c r="AD51" s="1138"/>
      <c r="AE51" s="1083"/>
      <c r="AF51" s="1083"/>
      <c r="AG51" s="1138"/>
      <c r="AH51" s="1083"/>
      <c r="AI51" s="1083"/>
      <c r="AJ51" s="1145"/>
      <c r="AK51" s="1132"/>
      <c r="AL51" s="1128"/>
      <c r="AM51" s="1146"/>
      <c r="AN51" s="1102"/>
      <c r="AO51" s="1145"/>
      <c r="AP51" s="1149"/>
      <c r="AQ51" s="1150"/>
      <c r="AR51" s="1155" t="s">
        <v>151</v>
      </c>
      <c r="AS51" s="1016"/>
      <c r="AT51" s="1016"/>
      <c r="AU51" s="1016"/>
      <c r="AV51" s="1016"/>
      <c r="AW51" s="1018"/>
      <c r="AX51" s="1018"/>
      <c r="AY51" s="1018"/>
      <c r="AZ51" s="1018"/>
      <c r="BA51" s="1018"/>
      <c r="BB51" s="1018"/>
      <c r="BC51" s="1018"/>
      <c r="BD51" s="1018"/>
      <c r="BE51" s="1018"/>
      <c r="BF51" s="1018"/>
      <c r="BG51" s="1018"/>
      <c r="BH51" s="1018"/>
      <c r="BI51" s="1018"/>
      <c r="BJ51" s="1016"/>
      <c r="BK51" s="1016"/>
      <c r="BL51" s="1016"/>
      <c r="BM51" s="1016"/>
      <c r="BN51" s="1016"/>
      <c r="BO51" s="1016"/>
      <c r="BP51" s="1016"/>
      <c r="BQ51" s="1016"/>
      <c r="BR51" s="1016"/>
      <c r="BS51" s="1016"/>
      <c r="BT51" s="1160" t="s">
        <v>152</v>
      </c>
      <c r="BU51" s="1160" t="s">
        <v>152</v>
      </c>
      <c r="BV51" s="1160" t="s">
        <v>152</v>
      </c>
      <c r="BW51" s="1160" t="s">
        <v>152</v>
      </c>
      <c r="BX51" s="1160" t="s">
        <v>152</v>
      </c>
      <c r="BY51" s="1160" t="s">
        <v>152</v>
      </c>
      <c r="BZ51" s="1038" t="s">
        <v>152</v>
      </c>
      <c r="CA51" s="1038" t="s">
        <v>152</v>
      </c>
      <c r="CB51" s="1163">
        <v>0</v>
      </c>
      <c r="CC51" s="1163">
        <v>0</v>
      </c>
      <c r="CD51" s="1163">
        <v>0</v>
      </c>
      <c r="CE51" s="1163">
        <v>0</v>
      </c>
      <c r="CF51" s="1163">
        <v>0</v>
      </c>
      <c r="CG51" s="1163" t="s">
        <v>152</v>
      </c>
      <c r="CH51" s="1163">
        <v>0</v>
      </c>
      <c r="CI51" s="1163">
        <v>0</v>
      </c>
      <c r="CJ51" s="1018"/>
      <c r="CK51" s="1018"/>
      <c r="CL51" s="1018"/>
      <c r="CM51" s="1018"/>
      <c r="CN51" s="1018"/>
      <c r="CO51" s="1018"/>
      <c r="CP51" s="1018"/>
      <c r="CQ51" s="1018"/>
      <c r="CR51" s="1018"/>
      <c r="CS51" s="1018"/>
      <c r="CT51" s="1018"/>
      <c r="CU51" s="1018"/>
      <c r="CV51" s="1018"/>
      <c r="CW51" s="1018"/>
      <c r="CX51" s="1018"/>
      <c r="CY51" s="1018"/>
      <c r="CZ51" s="1018"/>
      <c r="DA51" s="1018"/>
      <c r="DB51" s="1018"/>
      <c r="DC51" s="1030"/>
      <c r="DD51" s="1030"/>
    </row>
    <row r="52" spans="1:108" x14ac:dyDescent="0.25">
      <c r="A52" s="1040" t="s">
        <v>86</v>
      </c>
      <c r="B52" s="1127">
        <v>0</v>
      </c>
      <c r="C52" s="1089"/>
      <c r="D52" s="1090"/>
      <c r="E52" s="1090"/>
      <c r="F52" s="1090"/>
      <c r="G52" s="1091"/>
      <c r="H52" s="1091"/>
      <c r="I52" s="1089"/>
      <c r="J52" s="1086"/>
      <c r="K52" s="1089"/>
      <c r="L52" s="1086"/>
      <c r="M52" s="1115">
        <v>0</v>
      </c>
      <c r="N52" s="1089"/>
      <c r="O52" s="1090"/>
      <c r="P52" s="1086"/>
      <c r="Q52" s="1129">
        <v>0</v>
      </c>
      <c r="R52" s="1089"/>
      <c r="S52" s="1090"/>
      <c r="T52" s="1086"/>
      <c r="U52" s="1089"/>
      <c r="V52" s="1123"/>
      <c r="W52" s="1089"/>
      <c r="X52" s="1086"/>
      <c r="Y52" s="1123"/>
      <c r="Z52" s="1137"/>
      <c r="AA52" s="1086"/>
      <c r="AB52" s="1137"/>
      <c r="AC52" s="1086"/>
      <c r="AD52" s="1138"/>
      <c r="AE52" s="1083"/>
      <c r="AF52" s="1083"/>
      <c r="AG52" s="1138"/>
      <c r="AH52" s="1083"/>
      <c r="AI52" s="1083"/>
      <c r="AJ52" s="1145"/>
      <c r="AK52" s="1132"/>
      <c r="AL52" s="1128"/>
      <c r="AM52" s="1146"/>
      <c r="AN52" s="1102"/>
      <c r="AO52" s="1145"/>
      <c r="AP52" s="1149"/>
      <c r="AQ52" s="1150"/>
      <c r="AR52" s="1155" t="s">
        <v>151</v>
      </c>
      <c r="AS52" s="1016"/>
      <c r="AT52" s="1016"/>
      <c r="AU52" s="1016"/>
      <c r="AV52" s="1016"/>
      <c r="AW52" s="1018"/>
      <c r="AX52" s="1018"/>
      <c r="AY52" s="1018"/>
      <c r="AZ52" s="1018"/>
      <c r="BA52" s="1018"/>
      <c r="BB52" s="1018"/>
      <c r="BC52" s="1018"/>
      <c r="BD52" s="1018"/>
      <c r="BE52" s="1018"/>
      <c r="BF52" s="1018"/>
      <c r="BG52" s="1018"/>
      <c r="BH52" s="1018"/>
      <c r="BI52" s="1018"/>
      <c r="BJ52" s="1016"/>
      <c r="BK52" s="1016"/>
      <c r="BL52" s="1016"/>
      <c r="BM52" s="1016"/>
      <c r="BN52" s="1016"/>
      <c r="BO52" s="1016"/>
      <c r="BP52" s="1016"/>
      <c r="BQ52" s="1016"/>
      <c r="BR52" s="1016"/>
      <c r="BS52" s="1016"/>
      <c r="BT52" s="1160" t="s">
        <v>152</v>
      </c>
      <c r="BU52" s="1160" t="s">
        <v>152</v>
      </c>
      <c r="BV52" s="1160" t="s">
        <v>152</v>
      </c>
      <c r="BW52" s="1160" t="s">
        <v>152</v>
      </c>
      <c r="BX52" s="1160" t="s">
        <v>152</v>
      </c>
      <c r="BY52" s="1160" t="s">
        <v>152</v>
      </c>
      <c r="BZ52" s="1038" t="s">
        <v>152</v>
      </c>
      <c r="CA52" s="1038" t="s">
        <v>152</v>
      </c>
      <c r="CB52" s="1163">
        <v>0</v>
      </c>
      <c r="CC52" s="1163">
        <v>0</v>
      </c>
      <c r="CD52" s="1163">
        <v>0</v>
      </c>
      <c r="CE52" s="1163">
        <v>0</v>
      </c>
      <c r="CF52" s="1163">
        <v>0</v>
      </c>
      <c r="CG52" s="1163" t="s">
        <v>152</v>
      </c>
      <c r="CH52" s="1163">
        <v>0</v>
      </c>
      <c r="CI52" s="1163">
        <v>0</v>
      </c>
      <c r="CJ52" s="1018"/>
      <c r="CK52" s="1018"/>
      <c r="CL52" s="1018"/>
      <c r="CM52" s="1018"/>
      <c r="CN52" s="1018"/>
      <c r="CO52" s="1018"/>
      <c r="CP52" s="1018"/>
      <c r="CQ52" s="1018"/>
      <c r="CR52" s="1018"/>
      <c r="CS52" s="1018"/>
      <c r="CT52" s="1018"/>
      <c r="CU52" s="1018"/>
      <c r="CV52" s="1018"/>
      <c r="CW52" s="1018"/>
      <c r="CX52" s="1018"/>
      <c r="CY52" s="1018"/>
      <c r="CZ52" s="1018"/>
      <c r="DA52" s="1018"/>
      <c r="DB52" s="1018"/>
      <c r="DC52" s="1030"/>
      <c r="DD52" s="1030"/>
    </row>
    <row r="53" spans="1:108" x14ac:dyDescent="0.25">
      <c r="A53" s="1040" t="s">
        <v>87</v>
      </c>
      <c r="B53" s="1127">
        <v>0</v>
      </c>
      <c r="C53" s="1097"/>
      <c r="D53" s="1098"/>
      <c r="E53" s="1090"/>
      <c r="F53" s="1090"/>
      <c r="G53" s="1091"/>
      <c r="H53" s="1091"/>
      <c r="I53" s="1097"/>
      <c r="J53" s="1086"/>
      <c r="K53" s="1089"/>
      <c r="L53" s="1086"/>
      <c r="M53" s="1140"/>
      <c r="N53" s="1097"/>
      <c r="O53" s="1098"/>
      <c r="P53" s="1099"/>
      <c r="Q53" s="1129">
        <v>0</v>
      </c>
      <c r="R53" s="1089"/>
      <c r="S53" s="1090"/>
      <c r="T53" s="1086"/>
      <c r="U53" s="1089"/>
      <c r="V53" s="1123"/>
      <c r="W53" s="1097"/>
      <c r="X53" s="1086"/>
      <c r="Y53" s="1123"/>
      <c r="Z53" s="1140"/>
      <c r="AA53" s="1086"/>
      <c r="AB53" s="1140"/>
      <c r="AC53" s="1086"/>
      <c r="AD53" s="1138"/>
      <c r="AE53" s="1083"/>
      <c r="AF53" s="1083"/>
      <c r="AG53" s="1138"/>
      <c r="AH53" s="1083"/>
      <c r="AI53" s="1083"/>
      <c r="AJ53" s="1145"/>
      <c r="AK53" s="1132"/>
      <c r="AL53" s="1128"/>
      <c r="AM53" s="1146"/>
      <c r="AN53" s="1102"/>
      <c r="AO53" s="1145"/>
      <c r="AP53" s="1140"/>
      <c r="AQ53" s="1150"/>
      <c r="AR53" s="1155" t="s">
        <v>151</v>
      </c>
      <c r="AS53" s="1016"/>
      <c r="AT53" s="1016"/>
      <c r="AU53" s="1016"/>
      <c r="AV53" s="1016"/>
      <c r="AW53" s="1018"/>
      <c r="AX53" s="1018"/>
      <c r="AY53" s="1018"/>
      <c r="AZ53" s="1018"/>
      <c r="BA53" s="1018"/>
      <c r="BB53" s="1018"/>
      <c r="BC53" s="1018"/>
      <c r="BD53" s="1018"/>
      <c r="BE53" s="1018"/>
      <c r="BF53" s="1018"/>
      <c r="BG53" s="1018"/>
      <c r="BH53" s="1018"/>
      <c r="BI53" s="1018"/>
      <c r="BJ53" s="1016"/>
      <c r="BK53" s="1016"/>
      <c r="BL53" s="1016"/>
      <c r="BM53" s="1016"/>
      <c r="BN53" s="1016"/>
      <c r="BO53" s="1016"/>
      <c r="BP53" s="1016"/>
      <c r="BQ53" s="1016"/>
      <c r="BR53" s="1016"/>
      <c r="BS53" s="1016"/>
      <c r="BT53" s="1160" t="s">
        <v>152</v>
      </c>
      <c r="BU53" s="1160" t="s">
        <v>152</v>
      </c>
      <c r="BV53" s="1160" t="s">
        <v>152</v>
      </c>
      <c r="BW53" s="1160" t="s">
        <v>152</v>
      </c>
      <c r="BX53" s="1160" t="s">
        <v>152</v>
      </c>
      <c r="BY53" s="1160" t="s">
        <v>152</v>
      </c>
      <c r="BZ53" s="1038" t="s">
        <v>152</v>
      </c>
      <c r="CA53" s="1034"/>
      <c r="CB53" s="1163">
        <v>0</v>
      </c>
      <c r="CC53" s="1163">
        <v>0</v>
      </c>
      <c r="CD53" s="1163">
        <v>0</v>
      </c>
      <c r="CE53" s="1163">
        <v>0</v>
      </c>
      <c r="CF53" s="1163">
        <v>0</v>
      </c>
      <c r="CG53" s="1163" t="s">
        <v>152</v>
      </c>
      <c r="CH53" s="1163">
        <v>0</v>
      </c>
      <c r="CI53" s="1018"/>
      <c r="CJ53" s="1018"/>
      <c r="CK53" s="1018"/>
      <c r="CL53" s="1018"/>
      <c r="CM53" s="1018"/>
      <c r="CN53" s="1018"/>
      <c r="CO53" s="1018"/>
      <c r="CP53" s="1018"/>
      <c r="CQ53" s="1018"/>
      <c r="CR53" s="1018"/>
      <c r="CS53" s="1018"/>
      <c r="CT53" s="1018"/>
      <c r="CU53" s="1018"/>
      <c r="CV53" s="1018"/>
      <c r="CW53" s="1018"/>
      <c r="CX53" s="1018"/>
      <c r="CY53" s="1018"/>
      <c r="CZ53" s="1018"/>
      <c r="DA53" s="1018"/>
      <c r="DB53" s="1018"/>
      <c r="DC53" s="1030"/>
      <c r="DD53" s="1030"/>
    </row>
    <row r="54" spans="1:108" x14ac:dyDescent="0.25">
      <c r="A54" s="1040" t="s">
        <v>88</v>
      </c>
      <c r="B54" s="1127">
        <v>0</v>
      </c>
      <c r="C54" s="1089"/>
      <c r="D54" s="1090"/>
      <c r="E54" s="1090"/>
      <c r="F54" s="1090"/>
      <c r="G54" s="1091"/>
      <c r="H54" s="1091"/>
      <c r="I54" s="1089"/>
      <c r="J54" s="1086"/>
      <c r="K54" s="1089"/>
      <c r="L54" s="1086"/>
      <c r="M54" s="1115">
        <v>0</v>
      </c>
      <c r="N54" s="1089"/>
      <c r="O54" s="1090"/>
      <c r="P54" s="1086"/>
      <c r="Q54" s="1129">
        <v>0</v>
      </c>
      <c r="R54" s="1089"/>
      <c r="S54" s="1090"/>
      <c r="T54" s="1086"/>
      <c r="U54" s="1089"/>
      <c r="V54" s="1123"/>
      <c r="W54" s="1089"/>
      <c r="X54" s="1086"/>
      <c r="Y54" s="1123"/>
      <c r="Z54" s="1137"/>
      <c r="AA54" s="1086"/>
      <c r="AB54" s="1137"/>
      <c r="AC54" s="1086"/>
      <c r="AD54" s="1138"/>
      <c r="AE54" s="1083"/>
      <c r="AF54" s="1083"/>
      <c r="AG54" s="1138"/>
      <c r="AH54" s="1083"/>
      <c r="AI54" s="1083"/>
      <c r="AJ54" s="1145"/>
      <c r="AK54" s="1132"/>
      <c r="AL54" s="1128"/>
      <c r="AM54" s="1146"/>
      <c r="AN54" s="1102"/>
      <c r="AO54" s="1145"/>
      <c r="AP54" s="1149"/>
      <c r="AQ54" s="1150"/>
      <c r="AR54" s="1155" t="s">
        <v>151</v>
      </c>
      <c r="AS54" s="1016"/>
      <c r="AT54" s="1016"/>
      <c r="AU54" s="1016"/>
      <c r="AV54" s="1016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6"/>
      <c r="BK54" s="1016"/>
      <c r="BL54" s="1016"/>
      <c r="BM54" s="1016"/>
      <c r="BN54" s="1016"/>
      <c r="BO54" s="1016"/>
      <c r="BP54" s="1016"/>
      <c r="BQ54" s="1016"/>
      <c r="BR54" s="1016"/>
      <c r="BS54" s="1016"/>
      <c r="BT54" s="1160" t="s">
        <v>152</v>
      </c>
      <c r="BU54" s="1160" t="s">
        <v>152</v>
      </c>
      <c r="BV54" s="1160" t="s">
        <v>152</v>
      </c>
      <c r="BW54" s="1160" t="s">
        <v>152</v>
      </c>
      <c r="BX54" s="1160" t="s">
        <v>152</v>
      </c>
      <c r="BY54" s="1160" t="s">
        <v>152</v>
      </c>
      <c r="BZ54" s="1038" t="s">
        <v>152</v>
      </c>
      <c r="CA54" s="1034"/>
      <c r="CB54" s="1163">
        <v>0</v>
      </c>
      <c r="CC54" s="1163">
        <v>0</v>
      </c>
      <c r="CD54" s="1163">
        <v>0</v>
      </c>
      <c r="CE54" s="1163">
        <v>0</v>
      </c>
      <c r="CF54" s="1163">
        <v>0</v>
      </c>
      <c r="CG54" s="1163" t="s">
        <v>152</v>
      </c>
      <c r="CH54" s="1163">
        <v>0</v>
      </c>
      <c r="CI54" s="1018"/>
      <c r="CJ54" s="1018"/>
      <c r="CK54" s="1018"/>
      <c r="CL54" s="1018"/>
      <c r="CM54" s="1018"/>
      <c r="CN54" s="1018"/>
      <c r="CO54" s="1018"/>
      <c r="CP54" s="1018"/>
      <c r="CQ54" s="1018"/>
      <c r="CR54" s="1018"/>
      <c r="CS54" s="1018"/>
      <c r="CT54" s="1018"/>
      <c r="CU54" s="1018"/>
      <c r="CV54" s="1018"/>
      <c r="CW54" s="1018"/>
      <c r="CX54" s="1018"/>
      <c r="CY54" s="1018"/>
      <c r="CZ54" s="1018"/>
      <c r="DA54" s="1018"/>
      <c r="DB54" s="1018"/>
      <c r="DC54" s="1030"/>
      <c r="DD54" s="1030"/>
    </row>
    <row r="55" spans="1:108" x14ac:dyDescent="0.25">
      <c r="A55" s="1040" t="s">
        <v>89</v>
      </c>
      <c r="B55" s="1127">
        <v>0</v>
      </c>
      <c r="C55" s="1089"/>
      <c r="D55" s="1090"/>
      <c r="E55" s="1090"/>
      <c r="F55" s="1090"/>
      <c r="G55" s="1091"/>
      <c r="H55" s="1091"/>
      <c r="I55" s="1089"/>
      <c r="J55" s="1086"/>
      <c r="K55" s="1089"/>
      <c r="L55" s="1086"/>
      <c r="M55" s="1115">
        <v>0</v>
      </c>
      <c r="N55" s="1089"/>
      <c r="O55" s="1090"/>
      <c r="P55" s="1086"/>
      <c r="Q55" s="1129">
        <v>0</v>
      </c>
      <c r="R55" s="1089"/>
      <c r="S55" s="1090"/>
      <c r="T55" s="1086"/>
      <c r="U55" s="1089"/>
      <c r="V55" s="1123"/>
      <c r="W55" s="1089"/>
      <c r="X55" s="1086"/>
      <c r="Y55" s="1123"/>
      <c r="Z55" s="1137"/>
      <c r="AA55" s="1086"/>
      <c r="AB55" s="1137"/>
      <c r="AC55" s="1086"/>
      <c r="AD55" s="1138"/>
      <c r="AE55" s="1083"/>
      <c r="AF55" s="1083"/>
      <c r="AG55" s="1138"/>
      <c r="AH55" s="1083"/>
      <c r="AI55" s="1083"/>
      <c r="AJ55" s="1145"/>
      <c r="AK55" s="1132"/>
      <c r="AL55" s="1128"/>
      <c r="AM55" s="1146"/>
      <c r="AN55" s="1102"/>
      <c r="AO55" s="1145"/>
      <c r="AP55" s="1149"/>
      <c r="AQ55" s="1150"/>
      <c r="AR55" s="1155" t="s">
        <v>151</v>
      </c>
      <c r="AS55" s="1016"/>
      <c r="AT55" s="1016"/>
      <c r="AU55" s="1016"/>
      <c r="AV55" s="1016"/>
      <c r="AW55" s="1018"/>
      <c r="AX55" s="1018"/>
      <c r="AY55" s="1018"/>
      <c r="AZ55" s="1018"/>
      <c r="BA55" s="1018"/>
      <c r="BB55" s="1018"/>
      <c r="BC55" s="1018"/>
      <c r="BD55" s="1018"/>
      <c r="BE55" s="1018"/>
      <c r="BF55" s="1018"/>
      <c r="BG55" s="1018"/>
      <c r="BH55" s="1018"/>
      <c r="BI55" s="1018"/>
      <c r="BJ55" s="1016"/>
      <c r="BK55" s="1016"/>
      <c r="BL55" s="1016"/>
      <c r="BM55" s="1016"/>
      <c r="BN55" s="1016"/>
      <c r="BO55" s="1016"/>
      <c r="BP55" s="1016"/>
      <c r="BQ55" s="1016"/>
      <c r="BR55" s="1016"/>
      <c r="BS55" s="1016"/>
      <c r="BT55" s="1160" t="s">
        <v>152</v>
      </c>
      <c r="BU55" s="1160" t="s">
        <v>152</v>
      </c>
      <c r="BV55" s="1160" t="s">
        <v>152</v>
      </c>
      <c r="BW55" s="1160" t="s">
        <v>152</v>
      </c>
      <c r="BX55" s="1160" t="s">
        <v>152</v>
      </c>
      <c r="BY55" s="1160" t="s">
        <v>152</v>
      </c>
      <c r="BZ55" s="1038" t="s">
        <v>152</v>
      </c>
      <c r="CA55" s="1034"/>
      <c r="CB55" s="1163">
        <v>0</v>
      </c>
      <c r="CC55" s="1163">
        <v>0</v>
      </c>
      <c r="CD55" s="1163">
        <v>0</v>
      </c>
      <c r="CE55" s="1163">
        <v>0</v>
      </c>
      <c r="CF55" s="1163">
        <v>0</v>
      </c>
      <c r="CG55" s="1163" t="s">
        <v>152</v>
      </c>
      <c r="CH55" s="1163">
        <v>0</v>
      </c>
      <c r="CI55" s="1018"/>
      <c r="CJ55" s="1018"/>
      <c r="CK55" s="1018"/>
      <c r="CL55" s="1018"/>
      <c r="CM55" s="1018"/>
      <c r="CN55" s="1018"/>
      <c r="CO55" s="1018"/>
      <c r="CP55" s="1018"/>
      <c r="CQ55" s="1018"/>
      <c r="CR55" s="1018"/>
      <c r="CS55" s="1018"/>
      <c r="CT55" s="1018"/>
      <c r="CU55" s="1018"/>
      <c r="CV55" s="1018"/>
      <c r="CW55" s="1018"/>
      <c r="CX55" s="1018"/>
      <c r="CY55" s="1018"/>
      <c r="CZ55" s="1018"/>
      <c r="DA55" s="1018"/>
      <c r="DB55" s="1018"/>
      <c r="DC55" s="1030"/>
      <c r="DD55" s="1030"/>
    </row>
    <row r="56" spans="1:108" x14ac:dyDescent="0.25">
      <c r="A56" s="1061" t="s">
        <v>90</v>
      </c>
      <c r="B56" s="1103">
        <v>0</v>
      </c>
      <c r="C56" s="1104"/>
      <c r="D56" s="1105"/>
      <c r="E56" s="1105"/>
      <c r="F56" s="1105"/>
      <c r="G56" s="1106"/>
      <c r="H56" s="1106"/>
      <c r="I56" s="1104"/>
      <c r="J56" s="1087"/>
      <c r="K56" s="1126"/>
      <c r="L56" s="1118"/>
      <c r="M56" s="1141">
        <v>0</v>
      </c>
      <c r="N56" s="1104"/>
      <c r="O56" s="1105"/>
      <c r="P56" s="1087"/>
      <c r="Q56" s="1130">
        <v>0</v>
      </c>
      <c r="R56" s="1104"/>
      <c r="S56" s="1105"/>
      <c r="T56" s="1087"/>
      <c r="U56" s="1104"/>
      <c r="V56" s="1124"/>
      <c r="W56" s="1092"/>
      <c r="X56" s="1093"/>
      <c r="Y56" s="1124"/>
      <c r="Z56" s="1119"/>
      <c r="AA56" s="1093"/>
      <c r="AB56" s="1119"/>
      <c r="AC56" s="1093"/>
      <c r="AD56" s="1138"/>
      <c r="AE56" s="1084"/>
      <c r="AF56" s="1084"/>
      <c r="AG56" s="1138"/>
      <c r="AH56" s="1084"/>
      <c r="AI56" s="1084"/>
      <c r="AJ56" s="1145"/>
      <c r="AK56" s="1132"/>
      <c r="AL56" s="1128"/>
      <c r="AM56" s="1146"/>
      <c r="AN56" s="1107"/>
      <c r="AO56" s="1145"/>
      <c r="AP56" s="1151"/>
      <c r="AQ56" s="1152"/>
      <c r="AR56" s="1155" t="s">
        <v>151</v>
      </c>
      <c r="AS56" s="1016"/>
      <c r="AT56" s="1016"/>
      <c r="AU56" s="1016"/>
      <c r="AV56" s="1016"/>
      <c r="AW56" s="1018"/>
      <c r="AX56" s="1018"/>
      <c r="AY56" s="1018"/>
      <c r="AZ56" s="1018"/>
      <c r="BA56" s="1018"/>
      <c r="BB56" s="1018"/>
      <c r="BC56" s="1018"/>
      <c r="BD56" s="1018"/>
      <c r="BE56" s="1018"/>
      <c r="BF56" s="1018"/>
      <c r="BG56" s="1018"/>
      <c r="BH56" s="1018"/>
      <c r="BI56" s="1018"/>
      <c r="BJ56" s="1016"/>
      <c r="BK56" s="1016"/>
      <c r="BL56" s="1016"/>
      <c r="BM56" s="1016"/>
      <c r="BN56" s="1016"/>
      <c r="BO56" s="1016"/>
      <c r="BP56" s="1016"/>
      <c r="BQ56" s="1016"/>
      <c r="BR56" s="1016"/>
      <c r="BS56" s="1016"/>
      <c r="BT56" s="1160" t="s">
        <v>152</v>
      </c>
      <c r="BU56" s="1160" t="s">
        <v>152</v>
      </c>
      <c r="BV56" s="1160" t="s">
        <v>152</v>
      </c>
      <c r="BW56" s="1160" t="s">
        <v>152</v>
      </c>
      <c r="BX56" s="1160" t="s">
        <v>152</v>
      </c>
      <c r="BY56" s="1160" t="s">
        <v>152</v>
      </c>
      <c r="BZ56" s="1038" t="s">
        <v>152</v>
      </c>
      <c r="CA56" s="1034"/>
      <c r="CB56" s="1163">
        <v>0</v>
      </c>
      <c r="CC56" s="1163">
        <v>0</v>
      </c>
      <c r="CD56" s="1163">
        <v>0</v>
      </c>
      <c r="CE56" s="1163">
        <v>0</v>
      </c>
      <c r="CF56" s="1163">
        <v>0</v>
      </c>
      <c r="CG56" s="1163" t="s">
        <v>152</v>
      </c>
      <c r="CH56" s="1163">
        <v>0</v>
      </c>
      <c r="CI56" s="1018"/>
      <c r="CJ56" s="1018"/>
      <c r="CK56" s="1018"/>
      <c r="CL56" s="1018"/>
      <c r="CM56" s="1018"/>
      <c r="CN56" s="1018"/>
      <c r="CO56" s="1018"/>
      <c r="CP56" s="1018"/>
      <c r="CQ56" s="1018"/>
      <c r="CR56" s="1018"/>
      <c r="CS56" s="1018"/>
      <c r="CT56" s="1018"/>
      <c r="CU56" s="1018"/>
      <c r="CV56" s="1018"/>
      <c r="CW56" s="1018"/>
      <c r="CX56" s="1018"/>
      <c r="CY56" s="1018"/>
      <c r="CZ56" s="1018"/>
      <c r="DA56" s="1018"/>
      <c r="DB56" s="1018"/>
      <c r="DC56" s="1030"/>
      <c r="DD56" s="1030"/>
    </row>
    <row r="57" spans="1:108" x14ac:dyDescent="0.25">
      <c r="A57" s="1058" t="s">
        <v>40</v>
      </c>
      <c r="B57" s="1108">
        <v>0</v>
      </c>
      <c r="C57" s="1117">
        <v>0</v>
      </c>
      <c r="D57" s="1110">
        <v>0</v>
      </c>
      <c r="E57" s="1133">
        <v>0</v>
      </c>
      <c r="F57" s="1111">
        <v>0</v>
      </c>
      <c r="G57" s="1111">
        <v>0</v>
      </c>
      <c r="H57" s="1111">
        <v>0</v>
      </c>
      <c r="I57" s="1117">
        <v>0</v>
      </c>
      <c r="J57" s="1112">
        <v>0</v>
      </c>
      <c r="K57" s="1117">
        <v>0</v>
      </c>
      <c r="L57" s="1112">
        <v>0</v>
      </c>
      <c r="M57" s="1117">
        <v>0</v>
      </c>
      <c r="N57" s="1117">
        <v>0</v>
      </c>
      <c r="O57" s="1110">
        <v>0</v>
      </c>
      <c r="P57" s="1125">
        <v>0</v>
      </c>
      <c r="Q57" s="1109">
        <v>0</v>
      </c>
      <c r="R57" s="1117">
        <v>0</v>
      </c>
      <c r="S57" s="1110">
        <v>0</v>
      </c>
      <c r="T57" s="1112">
        <v>0</v>
      </c>
      <c r="U57" s="1109">
        <v>0</v>
      </c>
      <c r="V57" s="1125">
        <v>0</v>
      </c>
      <c r="W57" s="1117">
        <v>0</v>
      </c>
      <c r="X57" s="1112">
        <v>0</v>
      </c>
      <c r="Y57" s="1125">
        <v>0</v>
      </c>
      <c r="Z57" s="1117">
        <v>0</v>
      </c>
      <c r="AA57" s="1112">
        <v>0</v>
      </c>
      <c r="AB57" s="1117">
        <v>0</v>
      </c>
      <c r="AC57" s="1112">
        <v>0</v>
      </c>
      <c r="AD57" s="1142"/>
      <c r="AE57" s="1109">
        <v>0</v>
      </c>
      <c r="AF57" s="1117">
        <v>0</v>
      </c>
      <c r="AG57" s="1142"/>
      <c r="AH57" s="1109">
        <v>0</v>
      </c>
      <c r="AI57" s="1108">
        <v>0</v>
      </c>
      <c r="AJ57" s="1145"/>
      <c r="AK57" s="1109">
        <v>0</v>
      </c>
      <c r="AL57" s="1108">
        <v>0</v>
      </c>
      <c r="AM57" s="1142"/>
      <c r="AN57" s="1109">
        <v>0</v>
      </c>
      <c r="AO57" s="1142"/>
      <c r="AP57" s="1133">
        <v>0</v>
      </c>
      <c r="AQ57" s="1112">
        <v>0</v>
      </c>
      <c r="AR57" s="1155" t="s">
        <v>151</v>
      </c>
      <c r="AS57" s="1016"/>
      <c r="AT57" s="1016"/>
      <c r="AU57" s="1016"/>
      <c r="AV57" s="1016"/>
      <c r="AW57" s="1018"/>
      <c r="AX57" s="1018"/>
      <c r="AY57" s="1018"/>
      <c r="AZ57" s="1018"/>
      <c r="BA57" s="1018"/>
      <c r="BB57" s="1018"/>
      <c r="BC57" s="1018"/>
      <c r="BD57" s="1018"/>
      <c r="BE57" s="1018"/>
      <c r="BF57" s="1018"/>
      <c r="BG57" s="1018"/>
      <c r="BH57" s="1018"/>
      <c r="BI57" s="1018"/>
      <c r="BJ57" s="1016"/>
      <c r="BK57" s="1016"/>
      <c r="BL57" s="1016"/>
      <c r="BM57" s="1016"/>
      <c r="BN57" s="1016"/>
      <c r="BO57" s="1016"/>
      <c r="BP57" s="1016"/>
      <c r="BQ57" s="1016"/>
      <c r="BR57" s="1016"/>
      <c r="BS57" s="1016"/>
      <c r="BT57" s="1160" t="s">
        <v>152</v>
      </c>
      <c r="BU57" s="1160" t="s">
        <v>152</v>
      </c>
      <c r="BV57" s="1160" t="s">
        <v>152</v>
      </c>
      <c r="BW57" s="1160" t="s">
        <v>152</v>
      </c>
      <c r="BX57" s="1160" t="s">
        <v>152</v>
      </c>
      <c r="BY57" s="1160" t="s">
        <v>152</v>
      </c>
      <c r="BZ57" s="1038" t="s">
        <v>152</v>
      </c>
      <c r="CA57" s="1034"/>
      <c r="CB57" s="1163">
        <v>0</v>
      </c>
      <c r="CC57" s="1163">
        <v>0</v>
      </c>
      <c r="CD57" s="1163">
        <v>0</v>
      </c>
      <c r="CE57" s="1163">
        <v>0</v>
      </c>
      <c r="CF57" s="1163">
        <v>0</v>
      </c>
      <c r="CG57" s="1163" t="s">
        <v>152</v>
      </c>
      <c r="CH57" s="1163">
        <v>0</v>
      </c>
      <c r="CI57" s="1018"/>
      <c r="CJ57" s="1018"/>
      <c r="CK57" s="1018"/>
      <c r="CL57" s="1018"/>
      <c r="CM57" s="1018"/>
      <c r="CN57" s="1018"/>
      <c r="CO57" s="1018"/>
      <c r="CP57" s="1018"/>
      <c r="CQ57" s="1018"/>
      <c r="CR57" s="1018"/>
      <c r="CS57" s="1018"/>
      <c r="CT57" s="1018"/>
      <c r="CU57" s="1018"/>
      <c r="CV57" s="1018"/>
      <c r="CW57" s="1018"/>
      <c r="CX57" s="1018"/>
      <c r="CY57" s="1018"/>
      <c r="CZ57" s="1018"/>
      <c r="DA57" s="1018"/>
      <c r="DB57" s="1018"/>
      <c r="DC57" s="1030"/>
      <c r="DD57" s="1030"/>
    </row>
    <row r="58" spans="1:108" x14ac:dyDescent="0.25">
      <c r="A58" s="1062" t="s">
        <v>91</v>
      </c>
      <c r="B58" s="1062"/>
      <c r="C58" s="1062"/>
      <c r="D58" s="1062"/>
      <c r="E58" s="1062"/>
      <c r="F58" s="1062"/>
      <c r="G58" s="1062"/>
      <c r="H58" s="1062"/>
      <c r="I58" s="1062"/>
      <c r="J58" s="1037"/>
      <c r="K58" s="1037"/>
      <c r="L58" s="1037"/>
      <c r="M58" s="1024"/>
      <c r="N58" s="1024"/>
      <c r="O58" s="1016"/>
      <c r="P58" s="1016"/>
      <c r="Q58" s="1016"/>
      <c r="R58" s="1016"/>
      <c r="S58" s="1016"/>
      <c r="T58" s="1016"/>
      <c r="U58" s="1016"/>
      <c r="V58" s="1016"/>
      <c r="W58" s="1016"/>
      <c r="X58" s="1016"/>
      <c r="Y58" s="1016"/>
      <c r="Z58" s="1016"/>
      <c r="AA58" s="1016"/>
      <c r="AB58" s="1016"/>
      <c r="AC58" s="1024"/>
      <c r="AD58" s="1016"/>
      <c r="AE58" s="1016"/>
      <c r="AF58" s="1024"/>
      <c r="AG58" s="1016"/>
      <c r="AH58" s="1016"/>
      <c r="AI58" s="1024"/>
      <c r="AJ58" s="1016"/>
      <c r="AK58" s="1016"/>
      <c r="AL58" s="1024"/>
      <c r="AM58" s="1024"/>
      <c r="AN58" s="1024"/>
      <c r="AO58" s="1016"/>
      <c r="AP58" s="1016"/>
      <c r="AQ58" s="1016"/>
      <c r="AR58" s="1016"/>
      <c r="AS58" s="1016"/>
      <c r="AT58" s="1016"/>
      <c r="AU58" s="1016"/>
      <c r="AV58" s="1016"/>
      <c r="AW58" s="1018"/>
      <c r="AX58" s="1018"/>
      <c r="AY58" s="1018"/>
      <c r="AZ58" s="1018"/>
      <c r="BA58" s="1018"/>
      <c r="BB58" s="1018"/>
      <c r="BC58" s="1018"/>
      <c r="BD58" s="1018"/>
      <c r="BE58" s="1018"/>
      <c r="BF58" s="1018"/>
      <c r="BG58" s="1018"/>
      <c r="BH58" s="1018"/>
      <c r="BI58" s="1018"/>
      <c r="BJ58" s="1016"/>
      <c r="BK58" s="1016"/>
      <c r="BL58" s="1016"/>
      <c r="BM58" s="1016"/>
      <c r="BN58" s="1016"/>
      <c r="BO58" s="1016"/>
      <c r="BP58" s="1016"/>
      <c r="BQ58" s="1016"/>
      <c r="BR58" s="1016"/>
      <c r="BS58" s="1016"/>
      <c r="BT58" s="1016"/>
      <c r="BU58" s="1016"/>
      <c r="BV58" s="1016"/>
      <c r="BW58" s="1016"/>
      <c r="BX58" s="1016"/>
      <c r="BY58" s="1016"/>
      <c r="BZ58" s="1016"/>
      <c r="CA58" s="1016"/>
      <c r="CB58" s="1016"/>
      <c r="CC58" s="1016"/>
      <c r="CD58" s="1016"/>
      <c r="CE58" s="1016"/>
      <c r="CF58" s="1016"/>
      <c r="CG58" s="1018"/>
      <c r="CH58" s="1018"/>
      <c r="CI58" s="1018"/>
      <c r="CJ58" s="1018"/>
      <c r="CK58" s="1018"/>
      <c r="CL58" s="1018"/>
      <c r="CM58" s="1018"/>
      <c r="CN58" s="1018"/>
      <c r="CO58" s="1018"/>
      <c r="CP58" s="1018"/>
      <c r="CQ58" s="1018"/>
      <c r="CR58" s="1018"/>
      <c r="CS58" s="1018"/>
      <c r="CT58" s="1018"/>
      <c r="CU58" s="1018"/>
      <c r="CV58" s="1018"/>
      <c r="CW58" s="1018"/>
      <c r="CX58" s="1018"/>
      <c r="CY58" s="1018"/>
      <c r="CZ58" s="1018"/>
      <c r="DA58" s="1018"/>
      <c r="DB58" s="1018"/>
      <c r="DC58" s="1030"/>
      <c r="DD58" s="1030"/>
    </row>
    <row r="59" spans="1:108" x14ac:dyDescent="0.2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1016"/>
      <c r="N59" s="1016"/>
      <c r="O59" s="1016"/>
      <c r="P59" s="1016"/>
      <c r="Q59" s="1016"/>
      <c r="R59" s="1016"/>
      <c r="S59" s="1016"/>
      <c r="T59" s="1016"/>
      <c r="U59" s="1016"/>
      <c r="V59" s="1016"/>
      <c r="W59" s="1016"/>
      <c r="X59" s="1016"/>
      <c r="Y59" s="1016"/>
      <c r="Z59" s="1016"/>
      <c r="AA59" s="1024"/>
      <c r="AB59" s="1016"/>
      <c r="AC59" s="1016"/>
      <c r="AD59" s="1024"/>
      <c r="AE59" s="1016"/>
      <c r="AF59" s="1016"/>
      <c r="AG59" s="1024"/>
      <c r="AH59" s="1016"/>
      <c r="AI59" s="1016"/>
      <c r="AJ59" s="1024"/>
      <c r="AK59" s="1016"/>
      <c r="AL59" s="1016"/>
      <c r="AM59" s="1016"/>
      <c r="AN59" s="1016"/>
      <c r="AO59" s="1016"/>
      <c r="AP59" s="1016"/>
      <c r="AQ59" s="1016"/>
      <c r="AR59" s="1021"/>
      <c r="AS59" s="1016"/>
      <c r="AT59" s="1016"/>
      <c r="AU59" s="1016"/>
      <c r="AV59" s="1016"/>
      <c r="AW59" s="1018"/>
      <c r="AX59" s="1018"/>
      <c r="AY59" s="1018"/>
      <c r="AZ59" s="1018"/>
      <c r="BA59" s="1018"/>
      <c r="BB59" s="1018"/>
      <c r="BC59" s="1018"/>
      <c r="BD59" s="1018"/>
      <c r="BE59" s="1018"/>
      <c r="BF59" s="1018"/>
      <c r="BG59" s="1018"/>
      <c r="BH59" s="1018"/>
      <c r="BI59" s="1018"/>
      <c r="BJ59" s="1016"/>
      <c r="BK59" s="1016"/>
      <c r="BL59" s="1016"/>
      <c r="BM59" s="1016"/>
      <c r="BN59" s="1016"/>
      <c r="BO59" s="1016"/>
      <c r="BP59" s="1016"/>
      <c r="BQ59" s="1016"/>
      <c r="BR59" s="1016"/>
      <c r="BS59" s="1016"/>
      <c r="BT59" s="1016"/>
      <c r="BU59" s="1016"/>
      <c r="BV59" s="1016"/>
      <c r="BW59" s="1016"/>
      <c r="BX59" s="1016"/>
      <c r="BY59" s="1016"/>
      <c r="BZ59" s="1016"/>
      <c r="CA59" s="1016"/>
      <c r="CB59" s="1016"/>
      <c r="CC59" s="1016"/>
      <c r="CD59" s="1016"/>
      <c r="CE59" s="1016"/>
      <c r="CF59" s="1016"/>
      <c r="CG59" s="1018"/>
      <c r="CH59" s="1018"/>
      <c r="CI59" s="1018"/>
      <c r="CJ59" s="1018"/>
      <c r="CK59" s="1018"/>
      <c r="CL59" s="1018"/>
      <c r="CM59" s="1018"/>
      <c r="CN59" s="1018"/>
      <c r="CO59" s="1018"/>
      <c r="CP59" s="1018"/>
      <c r="CQ59" s="1018"/>
      <c r="CR59" s="1018"/>
      <c r="CS59" s="1018"/>
      <c r="CT59" s="1018"/>
      <c r="CU59" s="1018"/>
      <c r="CV59" s="1018"/>
      <c r="CW59" s="1018"/>
      <c r="CX59" s="1018"/>
      <c r="CY59" s="1018"/>
      <c r="CZ59" s="1018"/>
      <c r="DA59" s="1018"/>
      <c r="DB59" s="1018"/>
      <c r="DC59" s="1030"/>
      <c r="DD59" s="1030"/>
    </row>
    <row r="60" spans="1:108" x14ac:dyDescent="0.25">
      <c r="A60" s="1528"/>
      <c r="B60" s="1513"/>
      <c r="C60" s="1029" t="s">
        <v>97</v>
      </c>
      <c r="D60" s="1029" t="s">
        <v>30</v>
      </c>
      <c r="E60" s="1029" t="s">
        <v>31</v>
      </c>
      <c r="F60" s="1029" t="s">
        <v>32</v>
      </c>
      <c r="G60" s="1029" t="s">
        <v>33</v>
      </c>
      <c r="H60" s="1029" t="s">
        <v>34</v>
      </c>
      <c r="I60" s="1029" t="s">
        <v>98</v>
      </c>
      <c r="J60" s="1029" t="s">
        <v>39</v>
      </c>
      <c r="K60" s="1529"/>
      <c r="L60" s="1529"/>
      <c r="M60" s="1021"/>
      <c r="N60" s="1016"/>
      <c r="O60" s="1016"/>
      <c r="P60" s="1016"/>
      <c r="Q60" s="1016"/>
      <c r="R60" s="1016"/>
      <c r="S60" s="1016"/>
      <c r="T60" s="1016"/>
      <c r="U60" s="1016"/>
      <c r="V60" s="1016"/>
      <c r="W60" s="1016"/>
      <c r="X60" s="1016"/>
      <c r="Y60" s="1016"/>
      <c r="Z60" s="1016"/>
      <c r="AA60" s="1020"/>
      <c r="AB60" s="1016"/>
      <c r="AC60" s="1016"/>
      <c r="AD60" s="1024"/>
      <c r="AE60" s="1016"/>
      <c r="AF60" s="1016"/>
      <c r="AG60" s="1024"/>
      <c r="AH60" s="1016"/>
      <c r="AI60" s="1016"/>
      <c r="AJ60" s="1024"/>
      <c r="AK60" s="1016"/>
      <c r="AL60" s="1016"/>
      <c r="AM60" s="1016"/>
      <c r="AN60" s="1016"/>
      <c r="AO60" s="1021"/>
      <c r="AP60" s="1021"/>
      <c r="AQ60" s="1021"/>
      <c r="AR60" s="1021"/>
      <c r="AS60" s="1016"/>
      <c r="AT60" s="1016"/>
      <c r="AU60" s="1016"/>
      <c r="AV60" s="1016"/>
      <c r="AW60" s="1018"/>
      <c r="AX60" s="1018"/>
      <c r="AY60" s="1018"/>
      <c r="AZ60" s="1018"/>
      <c r="BA60" s="1018"/>
      <c r="BB60" s="1018"/>
      <c r="BC60" s="1018"/>
      <c r="BD60" s="1018"/>
      <c r="BE60" s="1018"/>
      <c r="BF60" s="1018"/>
      <c r="BG60" s="1018"/>
      <c r="BH60" s="1018"/>
      <c r="BI60" s="1018"/>
      <c r="BJ60" s="1016"/>
      <c r="BK60" s="1016"/>
      <c r="BL60" s="1016"/>
      <c r="BM60" s="1016"/>
      <c r="BN60" s="1016"/>
      <c r="BO60" s="1016"/>
      <c r="BP60" s="1016"/>
      <c r="BQ60" s="1016"/>
      <c r="BR60" s="1016"/>
      <c r="BS60" s="1016"/>
      <c r="BT60" s="1016"/>
      <c r="BU60" s="1016"/>
      <c r="BV60" s="1016"/>
      <c r="BW60" s="1016"/>
      <c r="BX60" s="1016"/>
      <c r="BY60" s="1016"/>
      <c r="BZ60" s="1016"/>
      <c r="CA60" s="1016"/>
      <c r="CB60" s="1016"/>
      <c r="CC60" s="1016"/>
      <c r="CD60" s="1016"/>
      <c r="CE60" s="1016"/>
      <c r="CF60" s="1016"/>
      <c r="CG60" s="1018"/>
      <c r="CH60" s="1018"/>
      <c r="CI60" s="1018"/>
      <c r="CJ60" s="1018"/>
      <c r="CK60" s="1018"/>
      <c r="CL60" s="1018"/>
      <c r="CM60" s="1018"/>
      <c r="CN60" s="1018"/>
      <c r="CO60" s="1018"/>
      <c r="CP60" s="1018"/>
      <c r="CQ60" s="1018"/>
      <c r="CR60" s="1018"/>
      <c r="CS60" s="1018"/>
      <c r="CT60" s="1018"/>
      <c r="CU60" s="1018"/>
      <c r="CV60" s="1018"/>
      <c r="CW60" s="1018"/>
      <c r="CX60" s="1018"/>
      <c r="CY60" s="1018"/>
      <c r="CZ60" s="1018"/>
      <c r="DA60" s="1018"/>
      <c r="DB60" s="1018"/>
      <c r="DC60" s="1030"/>
      <c r="DD60" s="1030"/>
    </row>
    <row r="61" spans="1:108" x14ac:dyDescent="0.25">
      <c r="A61" s="1064" t="s">
        <v>99</v>
      </c>
      <c r="B61" s="1135">
        <v>0</v>
      </c>
      <c r="C61" s="1082"/>
      <c r="D61" s="1082"/>
      <c r="E61" s="1082"/>
      <c r="F61" s="1082"/>
      <c r="G61" s="1082"/>
      <c r="H61" s="1082"/>
      <c r="I61" s="1082"/>
      <c r="J61" s="1082"/>
      <c r="K61" s="1082"/>
      <c r="L61" s="1082"/>
      <c r="M61" s="1155" t="s">
        <v>151</v>
      </c>
      <c r="N61" s="1016"/>
      <c r="O61" s="1021"/>
      <c r="P61" s="1016"/>
      <c r="Q61" s="1021"/>
      <c r="R61" s="1021"/>
      <c r="S61" s="1021"/>
      <c r="T61" s="1021"/>
      <c r="U61" s="1021"/>
      <c r="V61" s="1021"/>
      <c r="W61" s="1021"/>
      <c r="X61" s="1021"/>
      <c r="Y61" s="1025"/>
      <c r="Z61" s="1016"/>
      <c r="AA61" s="1016"/>
      <c r="AB61" s="1016"/>
      <c r="AC61" s="1020"/>
      <c r="AD61" s="1020"/>
      <c r="AE61" s="1021"/>
      <c r="AF61" s="1021"/>
      <c r="AG61" s="1020"/>
      <c r="AH61" s="1028"/>
      <c r="AI61" s="1021"/>
      <c r="AJ61" s="1020"/>
      <c r="AK61" s="1028"/>
      <c r="AL61" s="1021"/>
      <c r="AM61" s="1021"/>
      <c r="AN61" s="1021"/>
      <c r="AO61" s="1020"/>
      <c r="AP61" s="1021"/>
      <c r="AQ61" s="1021"/>
      <c r="AR61" s="1021"/>
      <c r="AS61" s="1021"/>
      <c r="AT61" s="1021"/>
      <c r="AU61" s="1021"/>
      <c r="AV61" s="1016"/>
      <c r="AW61" s="1018"/>
      <c r="AX61" s="1018"/>
      <c r="AY61" s="1018"/>
      <c r="AZ61" s="1018"/>
      <c r="BA61" s="1018"/>
      <c r="BB61" s="1018"/>
      <c r="BC61" s="1018"/>
      <c r="BD61" s="1018"/>
      <c r="BE61" s="1018"/>
      <c r="BF61" s="1018"/>
      <c r="BG61" s="1018"/>
      <c r="BH61" s="1018"/>
      <c r="BI61" s="1018"/>
      <c r="BJ61" s="1016"/>
      <c r="BK61" s="1016"/>
      <c r="BL61" s="1016"/>
      <c r="BM61" s="1016"/>
      <c r="BN61" s="1016"/>
      <c r="BO61" s="1016"/>
      <c r="BP61" s="1016"/>
      <c r="BQ61" s="1016"/>
      <c r="BR61" s="1016"/>
      <c r="BS61" s="1016"/>
      <c r="BT61" s="1160" t="s">
        <v>152</v>
      </c>
      <c r="BU61" s="1160" t="s">
        <v>152</v>
      </c>
      <c r="BV61" s="1160" t="s">
        <v>152</v>
      </c>
      <c r="BW61" s="1016"/>
      <c r="BX61" s="1016"/>
      <c r="BY61" s="1016"/>
      <c r="BZ61" s="1016"/>
      <c r="CA61" s="1016"/>
      <c r="CB61" s="1078">
        <v>0</v>
      </c>
      <c r="CC61" s="1078">
        <v>0</v>
      </c>
      <c r="CD61" s="1078" t="s">
        <v>152</v>
      </c>
      <c r="CE61" s="1016"/>
      <c r="CF61" s="1016"/>
      <c r="CG61" s="1018"/>
      <c r="CH61" s="1018"/>
      <c r="CI61" s="1018"/>
      <c r="CJ61" s="1018"/>
      <c r="CK61" s="1018"/>
      <c r="CL61" s="1018"/>
      <c r="CM61" s="1018"/>
      <c r="CN61" s="1018"/>
      <c r="CO61" s="1018"/>
      <c r="CP61" s="1018"/>
      <c r="CQ61" s="1018"/>
      <c r="CR61" s="1018"/>
      <c r="CS61" s="1018"/>
      <c r="CT61" s="1018"/>
      <c r="CU61" s="1018"/>
      <c r="CV61" s="1018"/>
      <c r="CW61" s="1018"/>
      <c r="CX61" s="1018"/>
      <c r="CY61" s="1018"/>
      <c r="CZ61" s="1018"/>
      <c r="DA61" s="1018"/>
      <c r="DB61" s="1018"/>
      <c r="DC61" s="1030"/>
      <c r="DD61" s="1030"/>
    </row>
    <row r="62" spans="1:108" x14ac:dyDescent="0.25">
      <c r="A62" s="1065" t="s">
        <v>100</v>
      </c>
      <c r="B62" s="1095">
        <v>0</v>
      </c>
      <c r="C62" s="1083"/>
      <c r="D62" s="1083"/>
      <c r="E62" s="1083"/>
      <c r="F62" s="1083"/>
      <c r="G62" s="1083"/>
      <c r="H62" s="1083"/>
      <c r="I62" s="1083"/>
      <c r="J62" s="1083"/>
      <c r="K62" s="1083"/>
      <c r="L62" s="1083"/>
      <c r="M62" s="1155" t="s">
        <v>151</v>
      </c>
      <c r="N62" s="1016"/>
      <c r="O62" s="1021"/>
      <c r="P62" s="1016"/>
      <c r="Q62" s="1021"/>
      <c r="R62" s="1021"/>
      <c r="S62" s="1021"/>
      <c r="T62" s="1021"/>
      <c r="U62" s="1021"/>
      <c r="V62" s="1021"/>
      <c r="W62" s="1021"/>
      <c r="X62" s="1021"/>
      <c r="Y62" s="1025"/>
      <c r="Z62" s="1016"/>
      <c r="AA62" s="1016"/>
      <c r="AB62" s="1016"/>
      <c r="AC62" s="1020"/>
      <c r="AD62" s="1020"/>
      <c r="AE62" s="1021"/>
      <c r="AF62" s="1021"/>
      <c r="AG62" s="1020"/>
      <c r="AH62" s="1028"/>
      <c r="AI62" s="1021"/>
      <c r="AJ62" s="1020"/>
      <c r="AK62" s="1028"/>
      <c r="AL62" s="1021"/>
      <c r="AM62" s="1021"/>
      <c r="AN62" s="1021"/>
      <c r="AO62" s="1020"/>
      <c r="AP62" s="1021"/>
      <c r="AQ62" s="1021"/>
      <c r="AR62" s="1021"/>
      <c r="AS62" s="1021"/>
      <c r="AT62" s="1021"/>
      <c r="AU62" s="1021"/>
      <c r="AV62" s="1016"/>
      <c r="AW62" s="1018"/>
      <c r="AX62" s="1018"/>
      <c r="AY62" s="1018"/>
      <c r="AZ62" s="1018"/>
      <c r="BA62" s="1018"/>
      <c r="BB62" s="1018"/>
      <c r="BC62" s="1018"/>
      <c r="BD62" s="1018"/>
      <c r="BE62" s="1018"/>
      <c r="BF62" s="1018"/>
      <c r="BG62" s="1018"/>
      <c r="BH62" s="1018"/>
      <c r="BI62" s="1018"/>
      <c r="BJ62" s="1016"/>
      <c r="BK62" s="1016"/>
      <c r="BL62" s="1016"/>
      <c r="BM62" s="1016"/>
      <c r="BN62" s="1016"/>
      <c r="BO62" s="1016"/>
      <c r="BP62" s="1016"/>
      <c r="BQ62" s="1016"/>
      <c r="BR62" s="1016"/>
      <c r="BS62" s="1016"/>
      <c r="BT62" s="1160" t="s">
        <v>152</v>
      </c>
      <c r="BU62" s="1160" t="s">
        <v>152</v>
      </c>
      <c r="BV62" s="1160" t="s">
        <v>152</v>
      </c>
      <c r="BW62" s="1016"/>
      <c r="BX62" s="1016"/>
      <c r="BY62" s="1016"/>
      <c r="BZ62" s="1016"/>
      <c r="CA62" s="1016"/>
      <c r="CB62" s="1078">
        <v>0</v>
      </c>
      <c r="CC62" s="1078">
        <v>0</v>
      </c>
      <c r="CD62" s="1078" t="s">
        <v>152</v>
      </c>
      <c r="CE62" s="1016"/>
      <c r="CF62" s="1016"/>
      <c r="CG62" s="1018"/>
      <c r="CH62" s="1018"/>
      <c r="CI62" s="1018"/>
      <c r="CJ62" s="1018"/>
      <c r="CK62" s="1018"/>
      <c r="CL62" s="1018"/>
      <c r="CM62" s="1018"/>
      <c r="CN62" s="1018"/>
      <c r="CO62" s="1018"/>
      <c r="CP62" s="1018"/>
      <c r="CQ62" s="1018"/>
      <c r="CR62" s="1018"/>
      <c r="CS62" s="1018"/>
      <c r="CT62" s="1018"/>
      <c r="CU62" s="1018"/>
      <c r="CV62" s="1018"/>
      <c r="CW62" s="1018"/>
      <c r="CX62" s="1018"/>
      <c r="CY62" s="1018"/>
      <c r="CZ62" s="1018"/>
      <c r="DA62" s="1018"/>
      <c r="DB62" s="1018"/>
      <c r="DC62" s="1030"/>
      <c r="DD62" s="1030"/>
    </row>
    <row r="63" spans="1:108" x14ac:dyDescent="0.25">
      <c r="A63" s="1065" t="s">
        <v>101</v>
      </c>
      <c r="B63" s="1095">
        <v>0</v>
      </c>
      <c r="C63" s="1083"/>
      <c r="D63" s="1083"/>
      <c r="E63" s="1083"/>
      <c r="F63" s="1083"/>
      <c r="G63" s="1083"/>
      <c r="H63" s="1083"/>
      <c r="I63" s="1083"/>
      <c r="J63" s="1083"/>
      <c r="K63" s="1083"/>
      <c r="L63" s="1083"/>
      <c r="M63" s="1155" t="s">
        <v>151</v>
      </c>
      <c r="N63" s="1016"/>
      <c r="O63" s="1021"/>
      <c r="P63" s="1016"/>
      <c r="Q63" s="1021"/>
      <c r="R63" s="1021"/>
      <c r="S63" s="1021"/>
      <c r="T63" s="1021"/>
      <c r="U63" s="1021"/>
      <c r="V63" s="1021"/>
      <c r="W63" s="1021"/>
      <c r="X63" s="1021"/>
      <c r="Y63" s="1025"/>
      <c r="Z63" s="1016"/>
      <c r="AA63" s="1016"/>
      <c r="AB63" s="1016"/>
      <c r="AC63" s="1020"/>
      <c r="AD63" s="1020"/>
      <c r="AE63" s="1021"/>
      <c r="AF63" s="1021"/>
      <c r="AG63" s="1020"/>
      <c r="AH63" s="1028"/>
      <c r="AI63" s="1021"/>
      <c r="AJ63" s="1020"/>
      <c r="AK63" s="1028"/>
      <c r="AL63" s="1021"/>
      <c r="AM63" s="1021"/>
      <c r="AN63" s="1021"/>
      <c r="AO63" s="1020"/>
      <c r="AP63" s="1021"/>
      <c r="AQ63" s="1021"/>
      <c r="AR63" s="1021"/>
      <c r="AS63" s="1021"/>
      <c r="AT63" s="1021"/>
      <c r="AU63" s="1021"/>
      <c r="AV63" s="1016"/>
      <c r="AW63" s="1018"/>
      <c r="AX63" s="1018"/>
      <c r="AY63" s="1018"/>
      <c r="AZ63" s="1018"/>
      <c r="BA63" s="1018"/>
      <c r="BB63" s="1018"/>
      <c r="BC63" s="1018"/>
      <c r="BD63" s="1018"/>
      <c r="BE63" s="1018"/>
      <c r="BF63" s="1018"/>
      <c r="BG63" s="1018"/>
      <c r="BH63" s="1018"/>
      <c r="BI63" s="1018"/>
      <c r="BJ63" s="1016"/>
      <c r="BK63" s="1016"/>
      <c r="BL63" s="1016"/>
      <c r="BM63" s="1016"/>
      <c r="BN63" s="1016"/>
      <c r="BO63" s="1016"/>
      <c r="BP63" s="1016"/>
      <c r="BQ63" s="1016"/>
      <c r="BR63" s="1016"/>
      <c r="BS63" s="1016"/>
      <c r="BT63" s="1160" t="s">
        <v>152</v>
      </c>
      <c r="BU63" s="1160" t="s">
        <v>152</v>
      </c>
      <c r="BV63" s="1160" t="s">
        <v>152</v>
      </c>
      <c r="BW63" s="1016"/>
      <c r="BX63" s="1016"/>
      <c r="BY63" s="1016"/>
      <c r="BZ63" s="1016"/>
      <c r="CA63" s="1016"/>
      <c r="CB63" s="1078">
        <v>0</v>
      </c>
      <c r="CC63" s="1078">
        <v>0</v>
      </c>
      <c r="CD63" s="1078" t="s">
        <v>152</v>
      </c>
      <c r="CE63" s="1016"/>
      <c r="CF63" s="1016"/>
      <c r="CG63" s="1018"/>
      <c r="CH63" s="1018"/>
      <c r="CI63" s="1018"/>
      <c r="CJ63" s="1018"/>
      <c r="CK63" s="1018"/>
      <c r="CL63" s="1018"/>
      <c r="CM63" s="1018"/>
      <c r="CN63" s="1018"/>
      <c r="CO63" s="1018"/>
      <c r="CP63" s="1018"/>
      <c r="CQ63" s="1018"/>
      <c r="CR63" s="1018"/>
      <c r="CS63" s="1018"/>
      <c r="CT63" s="1018"/>
      <c r="CU63" s="1018"/>
      <c r="CV63" s="1018"/>
      <c r="CW63" s="1018"/>
      <c r="CX63" s="1018"/>
      <c r="CY63" s="1018"/>
      <c r="CZ63" s="1018"/>
      <c r="DA63" s="1018"/>
      <c r="DB63" s="1018"/>
      <c r="DC63" s="1030"/>
      <c r="DD63" s="1030"/>
    </row>
    <row r="64" spans="1:108" x14ac:dyDescent="0.25">
      <c r="A64" s="1041" t="s">
        <v>102</v>
      </c>
      <c r="B64" s="1115">
        <v>0</v>
      </c>
      <c r="C64" s="1083"/>
      <c r="D64" s="1083"/>
      <c r="E64" s="1083"/>
      <c r="F64" s="1083"/>
      <c r="G64" s="1083"/>
      <c r="H64" s="1083"/>
      <c r="I64" s="1083"/>
      <c r="J64" s="1083"/>
      <c r="K64" s="1083"/>
      <c r="L64" s="1083"/>
      <c r="M64" s="1155" t="s">
        <v>151</v>
      </c>
      <c r="N64" s="1016"/>
      <c r="O64" s="1021"/>
      <c r="P64" s="1016"/>
      <c r="Q64" s="1021"/>
      <c r="R64" s="1021"/>
      <c r="S64" s="1021"/>
      <c r="T64" s="1021"/>
      <c r="U64" s="1021"/>
      <c r="V64" s="1021"/>
      <c r="W64" s="1021"/>
      <c r="X64" s="1021"/>
      <c r="Y64" s="1025"/>
      <c r="Z64" s="1016"/>
      <c r="AA64" s="1016"/>
      <c r="AB64" s="1016"/>
      <c r="AC64" s="1020"/>
      <c r="AD64" s="1020"/>
      <c r="AE64" s="1021"/>
      <c r="AF64" s="1021"/>
      <c r="AG64" s="1020"/>
      <c r="AH64" s="1028"/>
      <c r="AI64" s="1021"/>
      <c r="AJ64" s="1020"/>
      <c r="AK64" s="1028"/>
      <c r="AL64" s="1021"/>
      <c r="AM64" s="1021"/>
      <c r="AN64" s="1021"/>
      <c r="AO64" s="1020"/>
      <c r="AP64" s="1021"/>
      <c r="AQ64" s="1021"/>
      <c r="AR64" s="1021"/>
      <c r="AS64" s="1021"/>
      <c r="AT64" s="1021"/>
      <c r="AU64" s="1021"/>
      <c r="AV64" s="1016"/>
      <c r="AW64" s="1018"/>
      <c r="AX64" s="1018"/>
      <c r="AY64" s="1018"/>
      <c r="AZ64" s="1018"/>
      <c r="BA64" s="1018"/>
      <c r="BB64" s="1018"/>
      <c r="BC64" s="1018"/>
      <c r="BD64" s="1018"/>
      <c r="BE64" s="1018"/>
      <c r="BF64" s="1018"/>
      <c r="BG64" s="1018"/>
      <c r="BH64" s="1018"/>
      <c r="BI64" s="1018"/>
      <c r="BJ64" s="1016"/>
      <c r="BK64" s="1016"/>
      <c r="BL64" s="1016"/>
      <c r="BM64" s="1016"/>
      <c r="BN64" s="1016"/>
      <c r="BO64" s="1016"/>
      <c r="BP64" s="1016"/>
      <c r="BQ64" s="1016"/>
      <c r="BR64" s="1016"/>
      <c r="BS64" s="1016"/>
      <c r="BT64" s="1160" t="s">
        <v>152</v>
      </c>
      <c r="BU64" s="1160" t="s">
        <v>152</v>
      </c>
      <c r="BV64" s="1160" t="s">
        <v>152</v>
      </c>
      <c r="BW64" s="1016"/>
      <c r="BX64" s="1016"/>
      <c r="BY64" s="1016"/>
      <c r="BZ64" s="1016"/>
      <c r="CA64" s="1016"/>
      <c r="CB64" s="1078">
        <v>0</v>
      </c>
      <c r="CC64" s="1078">
        <v>0</v>
      </c>
      <c r="CD64" s="1078" t="s">
        <v>152</v>
      </c>
      <c r="CE64" s="1016"/>
      <c r="CF64" s="1016"/>
      <c r="CG64" s="1018"/>
      <c r="CH64" s="1018"/>
      <c r="CI64" s="1018"/>
      <c r="CJ64" s="1018"/>
      <c r="CK64" s="1018"/>
      <c r="CL64" s="1018"/>
      <c r="CM64" s="1018"/>
      <c r="CN64" s="1018"/>
      <c r="CO64" s="1018"/>
      <c r="CP64" s="1018"/>
      <c r="CQ64" s="1018"/>
      <c r="CR64" s="1018"/>
      <c r="CS64" s="1018"/>
      <c r="CT64" s="1018"/>
      <c r="CU64" s="1018"/>
      <c r="CV64" s="1018"/>
      <c r="CW64" s="1018"/>
      <c r="CX64" s="1018"/>
      <c r="CY64" s="1018"/>
      <c r="CZ64" s="1018"/>
      <c r="DA64" s="1018"/>
      <c r="DB64" s="1018"/>
      <c r="DC64" s="1030"/>
      <c r="DD64" s="1030"/>
    </row>
    <row r="65" spans="1:108" x14ac:dyDescent="0.25">
      <c r="A65" s="1041" t="s">
        <v>103</v>
      </c>
      <c r="B65" s="1095">
        <v>0</v>
      </c>
      <c r="C65" s="1083"/>
      <c r="D65" s="1083"/>
      <c r="E65" s="1083"/>
      <c r="F65" s="1083"/>
      <c r="G65" s="1083"/>
      <c r="H65" s="1083"/>
      <c r="I65" s="1083"/>
      <c r="J65" s="1083"/>
      <c r="K65" s="1083"/>
      <c r="L65" s="1083"/>
      <c r="M65" s="1155" t="s">
        <v>151</v>
      </c>
      <c r="N65" s="1016"/>
      <c r="O65" s="1021"/>
      <c r="P65" s="1016"/>
      <c r="Q65" s="1021"/>
      <c r="R65" s="1021"/>
      <c r="S65" s="1021"/>
      <c r="T65" s="1021"/>
      <c r="U65" s="1021"/>
      <c r="V65" s="1021"/>
      <c r="W65" s="1021"/>
      <c r="X65" s="1021"/>
      <c r="Y65" s="1025"/>
      <c r="Z65" s="1016"/>
      <c r="AA65" s="1016"/>
      <c r="AB65" s="1016"/>
      <c r="AC65" s="1020"/>
      <c r="AD65" s="1020"/>
      <c r="AE65" s="1021"/>
      <c r="AF65" s="1021"/>
      <c r="AG65" s="1020"/>
      <c r="AH65" s="1028"/>
      <c r="AI65" s="1021"/>
      <c r="AJ65" s="1020"/>
      <c r="AK65" s="1028"/>
      <c r="AL65" s="1021"/>
      <c r="AM65" s="1021"/>
      <c r="AN65" s="1021"/>
      <c r="AO65" s="1020"/>
      <c r="AP65" s="1021"/>
      <c r="AQ65" s="1021"/>
      <c r="AR65" s="1021"/>
      <c r="AS65" s="1021"/>
      <c r="AT65" s="1021"/>
      <c r="AU65" s="1021"/>
      <c r="AV65" s="1016"/>
      <c r="AW65" s="1018"/>
      <c r="AX65" s="1018"/>
      <c r="AY65" s="1018"/>
      <c r="AZ65" s="1018"/>
      <c r="BA65" s="1018"/>
      <c r="BB65" s="1018"/>
      <c r="BC65" s="1018"/>
      <c r="BD65" s="1018"/>
      <c r="BE65" s="1018"/>
      <c r="BF65" s="1018"/>
      <c r="BG65" s="1018"/>
      <c r="BH65" s="1018"/>
      <c r="BI65" s="1018"/>
      <c r="BJ65" s="1016"/>
      <c r="BK65" s="1016"/>
      <c r="BL65" s="1016"/>
      <c r="BM65" s="1016"/>
      <c r="BN65" s="1016"/>
      <c r="BO65" s="1016"/>
      <c r="BP65" s="1016"/>
      <c r="BQ65" s="1016"/>
      <c r="BR65" s="1016"/>
      <c r="BS65" s="1016"/>
      <c r="BT65" s="1160" t="s">
        <v>152</v>
      </c>
      <c r="BU65" s="1160" t="s">
        <v>152</v>
      </c>
      <c r="BV65" s="1160" t="s">
        <v>152</v>
      </c>
      <c r="BW65" s="1016"/>
      <c r="BX65" s="1016"/>
      <c r="BY65" s="1016"/>
      <c r="BZ65" s="1016"/>
      <c r="CA65" s="1016"/>
      <c r="CB65" s="1078">
        <v>0</v>
      </c>
      <c r="CC65" s="1078">
        <v>0</v>
      </c>
      <c r="CD65" s="1078" t="s">
        <v>152</v>
      </c>
      <c r="CE65" s="1016"/>
      <c r="CF65" s="1016"/>
      <c r="CG65" s="1018"/>
      <c r="CH65" s="1018"/>
      <c r="CI65" s="1018"/>
      <c r="CJ65" s="1018"/>
      <c r="CK65" s="1018"/>
      <c r="CL65" s="1018"/>
      <c r="CM65" s="1018"/>
      <c r="CN65" s="1018"/>
      <c r="CO65" s="1018"/>
      <c r="CP65" s="1018"/>
      <c r="CQ65" s="1018"/>
      <c r="CR65" s="1018"/>
      <c r="CS65" s="1018"/>
      <c r="CT65" s="1018"/>
      <c r="CU65" s="1018"/>
      <c r="CV65" s="1018"/>
      <c r="CW65" s="1018"/>
      <c r="CX65" s="1018"/>
      <c r="CY65" s="1018"/>
      <c r="CZ65" s="1018"/>
      <c r="DA65" s="1018"/>
      <c r="DB65" s="1018"/>
      <c r="DC65" s="1030"/>
      <c r="DD65" s="1030"/>
    </row>
    <row r="66" spans="1:108" x14ac:dyDescent="0.25">
      <c r="A66" s="1027" t="s">
        <v>104</v>
      </c>
      <c r="B66" s="1115">
        <v>0</v>
      </c>
      <c r="C66" s="1083"/>
      <c r="D66" s="1083"/>
      <c r="E66" s="1083"/>
      <c r="F66" s="1083"/>
      <c r="G66" s="1083"/>
      <c r="H66" s="1083"/>
      <c r="I66" s="1083"/>
      <c r="J66" s="1083"/>
      <c r="K66" s="1083"/>
      <c r="L66" s="1083"/>
      <c r="M66" s="1155" t="s">
        <v>151</v>
      </c>
      <c r="N66" s="1016"/>
      <c r="O66" s="1021"/>
      <c r="P66" s="1016"/>
      <c r="Q66" s="1021"/>
      <c r="R66" s="1021"/>
      <c r="S66" s="1021"/>
      <c r="T66" s="1021"/>
      <c r="U66" s="1021"/>
      <c r="V66" s="1021"/>
      <c r="W66" s="1021"/>
      <c r="X66" s="1021"/>
      <c r="Y66" s="1025"/>
      <c r="Z66" s="1016"/>
      <c r="AA66" s="1016"/>
      <c r="AB66" s="1016"/>
      <c r="AC66" s="1020"/>
      <c r="AD66" s="1020"/>
      <c r="AE66" s="1021"/>
      <c r="AF66" s="1021"/>
      <c r="AG66" s="1020"/>
      <c r="AH66" s="1028"/>
      <c r="AI66" s="1021"/>
      <c r="AJ66" s="1020"/>
      <c r="AK66" s="1028"/>
      <c r="AL66" s="1021"/>
      <c r="AM66" s="1021"/>
      <c r="AN66" s="1021"/>
      <c r="AO66" s="1020"/>
      <c r="AP66" s="1021"/>
      <c r="AQ66" s="1021"/>
      <c r="AR66" s="1021"/>
      <c r="AS66" s="1021"/>
      <c r="AT66" s="1021"/>
      <c r="AU66" s="1021"/>
      <c r="AV66" s="1016"/>
      <c r="AW66" s="1018"/>
      <c r="AX66" s="1018"/>
      <c r="AY66" s="1018"/>
      <c r="AZ66" s="1018"/>
      <c r="BA66" s="1018"/>
      <c r="BB66" s="1018"/>
      <c r="BC66" s="1018"/>
      <c r="BD66" s="1018"/>
      <c r="BE66" s="1018"/>
      <c r="BF66" s="1018"/>
      <c r="BG66" s="1018"/>
      <c r="BH66" s="1018"/>
      <c r="BI66" s="1018"/>
      <c r="BJ66" s="1016"/>
      <c r="BK66" s="1016"/>
      <c r="BL66" s="1016"/>
      <c r="BM66" s="1016"/>
      <c r="BN66" s="1016"/>
      <c r="BO66" s="1016"/>
      <c r="BP66" s="1016"/>
      <c r="BQ66" s="1016"/>
      <c r="BR66" s="1016"/>
      <c r="BS66" s="1016"/>
      <c r="BT66" s="1160" t="s">
        <v>152</v>
      </c>
      <c r="BU66" s="1160" t="s">
        <v>152</v>
      </c>
      <c r="BV66" s="1160" t="s">
        <v>152</v>
      </c>
      <c r="BW66" s="1016"/>
      <c r="BX66" s="1016"/>
      <c r="BY66" s="1016"/>
      <c r="BZ66" s="1016"/>
      <c r="CA66" s="1016"/>
      <c r="CB66" s="1078">
        <v>0</v>
      </c>
      <c r="CC66" s="1078">
        <v>0</v>
      </c>
      <c r="CD66" s="1078" t="s">
        <v>152</v>
      </c>
      <c r="CE66" s="1016"/>
      <c r="CF66" s="1016"/>
      <c r="CG66" s="1018"/>
      <c r="CH66" s="1018"/>
      <c r="CI66" s="1018"/>
      <c r="CJ66" s="1018"/>
      <c r="CK66" s="1018"/>
      <c r="CL66" s="1018"/>
      <c r="CM66" s="1018"/>
      <c r="CN66" s="1018"/>
      <c r="CO66" s="1018"/>
      <c r="CP66" s="1018"/>
      <c r="CQ66" s="1018"/>
      <c r="CR66" s="1018"/>
      <c r="CS66" s="1018"/>
      <c r="CT66" s="1018"/>
      <c r="CU66" s="1018"/>
      <c r="CV66" s="1018"/>
      <c r="CW66" s="1018"/>
      <c r="CX66" s="1018"/>
      <c r="CY66" s="1018"/>
      <c r="CZ66" s="1018"/>
      <c r="DA66" s="1018"/>
      <c r="DB66" s="1018"/>
      <c r="DC66" s="1030"/>
      <c r="DD66" s="1030"/>
    </row>
    <row r="67" spans="1:108" x14ac:dyDescent="0.25">
      <c r="A67" s="1041" t="s">
        <v>105</v>
      </c>
      <c r="B67" s="1115">
        <v>0</v>
      </c>
      <c r="C67" s="1083"/>
      <c r="D67" s="1083"/>
      <c r="E67" s="1083"/>
      <c r="F67" s="1083"/>
      <c r="G67" s="1083"/>
      <c r="H67" s="1083"/>
      <c r="I67" s="1083"/>
      <c r="J67" s="1083"/>
      <c r="K67" s="1083"/>
      <c r="L67" s="1083"/>
      <c r="M67" s="1155" t="s">
        <v>151</v>
      </c>
      <c r="N67" s="1016"/>
      <c r="O67" s="1021"/>
      <c r="P67" s="1016"/>
      <c r="Q67" s="1021"/>
      <c r="R67" s="1021"/>
      <c r="S67" s="1021"/>
      <c r="T67" s="1021"/>
      <c r="U67" s="1021"/>
      <c r="V67" s="1021"/>
      <c r="W67" s="1021"/>
      <c r="X67" s="1021"/>
      <c r="Y67" s="1025"/>
      <c r="Z67" s="1016"/>
      <c r="AA67" s="1016"/>
      <c r="AB67" s="1016"/>
      <c r="AC67" s="1020"/>
      <c r="AD67" s="1020"/>
      <c r="AE67" s="1021"/>
      <c r="AF67" s="1021"/>
      <c r="AG67" s="1020"/>
      <c r="AH67" s="1028"/>
      <c r="AI67" s="1021"/>
      <c r="AJ67" s="1020"/>
      <c r="AK67" s="1028"/>
      <c r="AL67" s="1021"/>
      <c r="AM67" s="1021"/>
      <c r="AN67" s="1021"/>
      <c r="AO67" s="1020"/>
      <c r="AP67" s="1021"/>
      <c r="AQ67" s="1021"/>
      <c r="AR67" s="1021"/>
      <c r="AS67" s="1021"/>
      <c r="AT67" s="1021"/>
      <c r="AU67" s="1021"/>
      <c r="AV67" s="1016"/>
      <c r="AW67" s="1018"/>
      <c r="AX67" s="1018"/>
      <c r="AY67" s="1018"/>
      <c r="AZ67" s="1018"/>
      <c r="BA67" s="1018"/>
      <c r="BB67" s="1018"/>
      <c r="BC67" s="1018"/>
      <c r="BD67" s="1018"/>
      <c r="BE67" s="1018"/>
      <c r="BF67" s="1018"/>
      <c r="BG67" s="1018"/>
      <c r="BH67" s="1018"/>
      <c r="BI67" s="1018"/>
      <c r="BJ67" s="1016"/>
      <c r="BK67" s="1016"/>
      <c r="BL67" s="1016"/>
      <c r="BM67" s="1016"/>
      <c r="BN67" s="1016"/>
      <c r="BO67" s="1016"/>
      <c r="BP67" s="1016"/>
      <c r="BQ67" s="1016"/>
      <c r="BR67" s="1016"/>
      <c r="BS67" s="1016"/>
      <c r="BT67" s="1160" t="s">
        <v>152</v>
      </c>
      <c r="BU67" s="1160" t="s">
        <v>152</v>
      </c>
      <c r="BV67" s="1160" t="s">
        <v>152</v>
      </c>
      <c r="BW67" s="1016"/>
      <c r="BX67" s="1016"/>
      <c r="BY67" s="1016"/>
      <c r="BZ67" s="1016"/>
      <c r="CA67" s="1016"/>
      <c r="CB67" s="1078">
        <v>0</v>
      </c>
      <c r="CC67" s="1078">
        <v>0</v>
      </c>
      <c r="CD67" s="1078" t="s">
        <v>152</v>
      </c>
      <c r="CE67" s="1016"/>
      <c r="CF67" s="1016"/>
      <c r="CG67" s="1018"/>
      <c r="CH67" s="1018"/>
      <c r="CI67" s="1018"/>
      <c r="CJ67" s="1018"/>
      <c r="CK67" s="1018"/>
      <c r="CL67" s="1018"/>
      <c r="CM67" s="1018"/>
      <c r="CN67" s="1018"/>
      <c r="CO67" s="1018"/>
      <c r="CP67" s="1018"/>
      <c r="CQ67" s="1018"/>
      <c r="CR67" s="1018"/>
      <c r="CS67" s="1018"/>
      <c r="CT67" s="1018"/>
      <c r="CU67" s="1018"/>
      <c r="CV67" s="1018"/>
      <c r="CW67" s="1018"/>
      <c r="CX67" s="1018"/>
      <c r="CY67" s="1018"/>
      <c r="CZ67" s="1018"/>
      <c r="DA67" s="1018"/>
      <c r="DB67" s="1018"/>
      <c r="DC67" s="1030"/>
      <c r="DD67" s="1030"/>
    </row>
    <row r="68" spans="1:108" x14ac:dyDescent="0.25">
      <c r="A68" s="1066" t="s">
        <v>106</v>
      </c>
      <c r="B68" s="1115">
        <v>0</v>
      </c>
      <c r="C68" s="1083"/>
      <c r="D68" s="1083"/>
      <c r="E68" s="1083"/>
      <c r="F68" s="1083"/>
      <c r="G68" s="1083"/>
      <c r="H68" s="1083"/>
      <c r="I68" s="1083"/>
      <c r="J68" s="1083"/>
      <c r="K68" s="1083"/>
      <c r="L68" s="1083"/>
      <c r="M68" s="1155" t="s">
        <v>151</v>
      </c>
      <c r="N68" s="1016"/>
      <c r="O68" s="1021"/>
      <c r="P68" s="1016"/>
      <c r="Q68" s="1021"/>
      <c r="R68" s="1021"/>
      <c r="S68" s="1021"/>
      <c r="T68" s="1021"/>
      <c r="U68" s="1021"/>
      <c r="V68" s="1021"/>
      <c r="W68" s="1021"/>
      <c r="X68" s="1021"/>
      <c r="Y68" s="1025"/>
      <c r="Z68" s="1016"/>
      <c r="AA68" s="1016"/>
      <c r="AB68" s="1016"/>
      <c r="AC68" s="1020"/>
      <c r="AD68" s="1020"/>
      <c r="AE68" s="1021"/>
      <c r="AF68" s="1021"/>
      <c r="AG68" s="1020"/>
      <c r="AH68" s="1028"/>
      <c r="AI68" s="1021"/>
      <c r="AJ68" s="1020"/>
      <c r="AK68" s="1028"/>
      <c r="AL68" s="1021"/>
      <c r="AM68" s="1021"/>
      <c r="AN68" s="1021"/>
      <c r="AO68" s="1020"/>
      <c r="AP68" s="1021"/>
      <c r="AQ68" s="1021"/>
      <c r="AR68" s="1021"/>
      <c r="AS68" s="1021"/>
      <c r="AT68" s="1021"/>
      <c r="AU68" s="1021"/>
      <c r="AV68" s="1016"/>
      <c r="AW68" s="1018"/>
      <c r="AX68" s="1018"/>
      <c r="AY68" s="1018"/>
      <c r="AZ68" s="1018"/>
      <c r="BA68" s="1018"/>
      <c r="BB68" s="1018"/>
      <c r="BC68" s="1018"/>
      <c r="BD68" s="1018"/>
      <c r="BE68" s="1018"/>
      <c r="BF68" s="1018"/>
      <c r="BG68" s="1018"/>
      <c r="BH68" s="1018"/>
      <c r="BI68" s="1018"/>
      <c r="BJ68" s="1016"/>
      <c r="BK68" s="1016"/>
      <c r="BL68" s="1016"/>
      <c r="BM68" s="1016"/>
      <c r="BN68" s="1016"/>
      <c r="BO68" s="1016"/>
      <c r="BP68" s="1016"/>
      <c r="BQ68" s="1016"/>
      <c r="BR68" s="1016"/>
      <c r="BS68" s="1016"/>
      <c r="BT68" s="1160" t="s">
        <v>152</v>
      </c>
      <c r="BU68" s="1160" t="s">
        <v>152</v>
      </c>
      <c r="BV68" s="1160" t="s">
        <v>152</v>
      </c>
      <c r="BW68" s="1016"/>
      <c r="BX68" s="1016"/>
      <c r="BY68" s="1016"/>
      <c r="BZ68" s="1016"/>
      <c r="CA68" s="1016"/>
      <c r="CB68" s="1078">
        <v>0</v>
      </c>
      <c r="CC68" s="1078">
        <v>0</v>
      </c>
      <c r="CD68" s="1078" t="s">
        <v>152</v>
      </c>
      <c r="CE68" s="1016"/>
      <c r="CF68" s="1016"/>
      <c r="CG68" s="1018"/>
      <c r="CH68" s="1018"/>
      <c r="CI68" s="1018"/>
      <c r="CJ68" s="1018"/>
      <c r="CK68" s="1018"/>
      <c r="CL68" s="1018"/>
      <c r="CM68" s="1018"/>
      <c r="CN68" s="1018"/>
      <c r="CO68" s="1018"/>
      <c r="CP68" s="1018"/>
      <c r="CQ68" s="1018"/>
      <c r="CR68" s="1018"/>
      <c r="CS68" s="1018"/>
      <c r="CT68" s="1018"/>
      <c r="CU68" s="1018"/>
      <c r="CV68" s="1018"/>
      <c r="CW68" s="1018"/>
      <c r="CX68" s="1018"/>
      <c r="CY68" s="1018"/>
      <c r="CZ68" s="1018"/>
      <c r="DA68" s="1018"/>
      <c r="DB68" s="1018"/>
      <c r="DC68" s="1030"/>
      <c r="DD68" s="1030"/>
    </row>
    <row r="69" spans="1:108" x14ac:dyDescent="0.25">
      <c r="A69" s="1067" t="s">
        <v>107</v>
      </c>
      <c r="B69" s="1096">
        <v>0</v>
      </c>
      <c r="C69" s="1085"/>
      <c r="D69" s="1085"/>
      <c r="E69" s="1085"/>
      <c r="F69" s="1085"/>
      <c r="G69" s="1085"/>
      <c r="H69" s="1085"/>
      <c r="I69" s="1085"/>
      <c r="J69" s="1085"/>
      <c r="K69" s="1085"/>
      <c r="L69" s="1085"/>
      <c r="M69" s="1155" t="s">
        <v>151</v>
      </c>
      <c r="N69" s="1016"/>
      <c r="O69" s="1021"/>
      <c r="P69" s="1016"/>
      <c r="Q69" s="1021"/>
      <c r="R69" s="1021"/>
      <c r="S69" s="1021"/>
      <c r="T69" s="1021"/>
      <c r="U69" s="1021"/>
      <c r="V69" s="1021"/>
      <c r="W69" s="1021"/>
      <c r="X69" s="1021"/>
      <c r="Y69" s="1025"/>
      <c r="Z69" s="1016"/>
      <c r="AA69" s="1016"/>
      <c r="AB69" s="1016"/>
      <c r="AC69" s="1020"/>
      <c r="AD69" s="1020"/>
      <c r="AE69" s="1021"/>
      <c r="AF69" s="1021"/>
      <c r="AG69" s="1020"/>
      <c r="AH69" s="1028"/>
      <c r="AI69" s="1021"/>
      <c r="AJ69" s="1020"/>
      <c r="AK69" s="1028"/>
      <c r="AL69" s="1021"/>
      <c r="AM69" s="1021"/>
      <c r="AN69" s="1021"/>
      <c r="AO69" s="1020"/>
      <c r="AP69" s="1021"/>
      <c r="AQ69" s="1021"/>
      <c r="AR69" s="1021"/>
      <c r="AS69" s="1021"/>
      <c r="AT69" s="1021"/>
      <c r="AU69" s="1021"/>
      <c r="AV69" s="1016"/>
      <c r="AW69" s="1018"/>
      <c r="AX69" s="1018"/>
      <c r="AY69" s="1018"/>
      <c r="AZ69" s="1018"/>
      <c r="BA69" s="1018"/>
      <c r="BB69" s="1018"/>
      <c r="BC69" s="1018"/>
      <c r="BD69" s="1018"/>
      <c r="BE69" s="1018"/>
      <c r="BF69" s="1018"/>
      <c r="BG69" s="1018"/>
      <c r="BH69" s="1018"/>
      <c r="BI69" s="1018"/>
      <c r="BJ69" s="1016"/>
      <c r="BK69" s="1016"/>
      <c r="BL69" s="1016"/>
      <c r="BM69" s="1016"/>
      <c r="BN69" s="1016"/>
      <c r="BO69" s="1016"/>
      <c r="BP69" s="1016"/>
      <c r="BQ69" s="1016"/>
      <c r="BR69" s="1016"/>
      <c r="BS69" s="1016"/>
      <c r="BT69" s="1160" t="s">
        <v>152</v>
      </c>
      <c r="BU69" s="1160" t="s">
        <v>152</v>
      </c>
      <c r="BV69" s="1160" t="s">
        <v>152</v>
      </c>
      <c r="BW69" s="1016"/>
      <c r="BX69" s="1016"/>
      <c r="BY69" s="1016"/>
      <c r="BZ69" s="1016"/>
      <c r="CA69" s="1016"/>
      <c r="CB69" s="1078">
        <v>0</v>
      </c>
      <c r="CC69" s="1078">
        <v>0</v>
      </c>
      <c r="CD69" s="1078" t="s">
        <v>152</v>
      </c>
      <c r="CE69" s="1016"/>
      <c r="CF69" s="1016"/>
      <c r="CG69" s="1018"/>
      <c r="CH69" s="1018"/>
      <c r="CI69" s="1018"/>
      <c r="CJ69" s="1018"/>
      <c r="CK69" s="1018"/>
      <c r="CL69" s="1018"/>
      <c r="CM69" s="1018"/>
      <c r="CN69" s="1018"/>
      <c r="CO69" s="1018"/>
      <c r="CP69" s="1018"/>
      <c r="CQ69" s="1018"/>
      <c r="CR69" s="1018"/>
      <c r="CS69" s="1018"/>
      <c r="CT69" s="1018"/>
      <c r="CU69" s="1018"/>
      <c r="CV69" s="1018"/>
      <c r="CW69" s="1018"/>
      <c r="CX69" s="1018"/>
      <c r="CY69" s="1018"/>
      <c r="CZ69" s="1018"/>
      <c r="DA69" s="1018"/>
      <c r="DB69" s="1018"/>
      <c r="DC69" s="1030"/>
      <c r="DD69" s="1030"/>
    </row>
    <row r="70" spans="1:108" x14ac:dyDescent="0.25">
      <c r="A70" s="1068" t="s">
        <v>40</v>
      </c>
      <c r="B70" s="1134">
        <v>0</v>
      </c>
      <c r="C70" s="1134">
        <v>0</v>
      </c>
      <c r="D70" s="1134">
        <v>0</v>
      </c>
      <c r="E70" s="1134">
        <v>0</v>
      </c>
      <c r="F70" s="1134">
        <v>0</v>
      </c>
      <c r="G70" s="1134">
        <v>0</v>
      </c>
      <c r="H70" s="1134">
        <v>0</v>
      </c>
      <c r="I70" s="1134">
        <v>0</v>
      </c>
      <c r="J70" s="1134">
        <v>0</v>
      </c>
      <c r="K70" s="1134">
        <v>0</v>
      </c>
      <c r="L70" s="1134">
        <v>0</v>
      </c>
      <c r="M70" s="1155" t="s">
        <v>151</v>
      </c>
      <c r="N70" s="1016"/>
      <c r="O70" s="1021"/>
      <c r="P70" s="1016"/>
      <c r="Q70" s="1021"/>
      <c r="R70" s="1021"/>
      <c r="S70" s="1021"/>
      <c r="T70" s="1021"/>
      <c r="U70" s="1021"/>
      <c r="V70" s="1021"/>
      <c r="W70" s="1021"/>
      <c r="X70" s="1021"/>
      <c r="Y70" s="1025"/>
      <c r="Z70" s="1016"/>
      <c r="AA70" s="1016"/>
      <c r="AB70" s="1016"/>
      <c r="AC70" s="1020"/>
      <c r="AD70" s="1020"/>
      <c r="AE70" s="1021"/>
      <c r="AF70" s="1021"/>
      <c r="AG70" s="1020"/>
      <c r="AH70" s="1028"/>
      <c r="AI70" s="1021"/>
      <c r="AJ70" s="1020"/>
      <c r="AK70" s="1028"/>
      <c r="AL70" s="1021"/>
      <c r="AM70" s="1021"/>
      <c r="AN70" s="1021"/>
      <c r="AO70" s="1020"/>
      <c r="AP70" s="1021"/>
      <c r="AQ70" s="1021"/>
      <c r="AR70" s="1021"/>
      <c r="AS70" s="1021"/>
      <c r="AT70" s="1021"/>
      <c r="AU70" s="1021"/>
      <c r="AV70" s="1016"/>
      <c r="AW70" s="1018"/>
      <c r="AX70" s="1018"/>
      <c r="AY70" s="1018"/>
      <c r="AZ70" s="1018"/>
      <c r="BA70" s="1018"/>
      <c r="BB70" s="1018"/>
      <c r="BC70" s="1018"/>
      <c r="BD70" s="1018"/>
      <c r="BE70" s="1018"/>
      <c r="BF70" s="1018"/>
      <c r="BG70" s="1018"/>
      <c r="BH70" s="1018"/>
      <c r="BI70" s="1018"/>
      <c r="BJ70" s="1016"/>
      <c r="BK70" s="1016"/>
      <c r="BL70" s="1016"/>
      <c r="BM70" s="1016"/>
      <c r="BN70" s="1016"/>
      <c r="BO70" s="1016"/>
      <c r="BP70" s="1016"/>
      <c r="BQ70" s="1016"/>
      <c r="BR70" s="1016"/>
      <c r="BS70" s="1016"/>
      <c r="BT70" s="1160" t="s">
        <v>152</v>
      </c>
      <c r="BU70" s="1160" t="s">
        <v>152</v>
      </c>
      <c r="BV70" s="1160" t="s">
        <v>152</v>
      </c>
      <c r="BW70" s="1016"/>
      <c r="BX70" s="1016"/>
      <c r="BY70" s="1016"/>
      <c r="BZ70" s="1016"/>
      <c r="CA70" s="1016"/>
      <c r="CB70" s="1078">
        <v>0</v>
      </c>
      <c r="CC70" s="1078">
        <v>0</v>
      </c>
      <c r="CD70" s="1078" t="s">
        <v>152</v>
      </c>
      <c r="CE70" s="1016"/>
      <c r="CF70" s="1016"/>
      <c r="CG70" s="1018"/>
      <c r="CH70" s="1018"/>
      <c r="CI70" s="1018"/>
      <c r="CJ70" s="1018"/>
      <c r="CK70" s="1018"/>
      <c r="CL70" s="1018"/>
      <c r="CM70" s="1018"/>
      <c r="CN70" s="1018"/>
      <c r="CO70" s="1018"/>
      <c r="CP70" s="1018"/>
      <c r="CQ70" s="1018"/>
      <c r="CR70" s="1018"/>
      <c r="CS70" s="1018"/>
      <c r="CT70" s="1018"/>
      <c r="CU70" s="1018"/>
      <c r="CV70" s="1018"/>
      <c r="CW70" s="1018"/>
      <c r="CX70" s="1018"/>
      <c r="CY70" s="1018"/>
      <c r="CZ70" s="1018"/>
      <c r="DA70" s="1018"/>
      <c r="DB70" s="1018"/>
      <c r="DC70" s="1030"/>
      <c r="DD70" s="1030"/>
    </row>
    <row r="71" spans="1:108" x14ac:dyDescent="0.25">
      <c r="A71" s="1069" t="s">
        <v>108</v>
      </c>
      <c r="B71" s="1069"/>
      <c r="C71" s="1069"/>
      <c r="D71" s="1069"/>
      <c r="E71" s="1069"/>
      <c r="F71" s="1070"/>
      <c r="G71" s="1070"/>
      <c r="H71" s="1070"/>
      <c r="I71" s="1070"/>
      <c r="J71" s="1037"/>
      <c r="K71" s="1037"/>
      <c r="L71" s="1018"/>
      <c r="M71" s="1016"/>
      <c r="N71" s="1016"/>
      <c r="O71" s="1016"/>
      <c r="P71" s="1016"/>
      <c r="Q71" s="1016"/>
      <c r="R71" s="1016"/>
      <c r="S71" s="1016"/>
      <c r="T71" s="1016"/>
      <c r="U71" s="1016"/>
      <c r="V71" s="1016"/>
      <c r="W71" s="1016"/>
      <c r="X71" s="1016"/>
      <c r="Y71" s="1016"/>
      <c r="Z71" s="1016"/>
      <c r="AA71" s="1016"/>
      <c r="AB71" s="1016"/>
      <c r="AC71" s="1024"/>
      <c r="AD71" s="1016"/>
      <c r="AE71" s="1016"/>
      <c r="AF71" s="1024"/>
      <c r="AG71" s="1016"/>
      <c r="AH71" s="1016"/>
      <c r="AI71" s="1024"/>
      <c r="AJ71" s="1016"/>
      <c r="AK71" s="1016"/>
      <c r="AL71" s="1024"/>
      <c r="AM71" s="1024"/>
      <c r="AN71" s="1024"/>
      <c r="AO71" s="1016"/>
      <c r="AP71" s="1016"/>
      <c r="AQ71" s="1016"/>
      <c r="AR71" s="1016"/>
      <c r="AS71" s="1016"/>
      <c r="AT71" s="1016"/>
      <c r="AU71" s="1016"/>
      <c r="AV71" s="1016"/>
      <c r="AW71" s="1018"/>
      <c r="AX71" s="1018"/>
      <c r="AY71" s="1018"/>
      <c r="AZ71" s="1018"/>
      <c r="BA71" s="1018"/>
      <c r="BB71" s="1018"/>
      <c r="BC71" s="1018"/>
      <c r="BD71" s="1018"/>
      <c r="BE71" s="1018"/>
      <c r="BF71" s="1018"/>
      <c r="BG71" s="1018"/>
      <c r="BH71" s="1018"/>
      <c r="BI71" s="1018"/>
      <c r="BJ71" s="1016"/>
      <c r="BK71" s="1016"/>
      <c r="BL71" s="1016"/>
      <c r="BM71" s="1016"/>
      <c r="BN71" s="1016"/>
      <c r="BO71" s="1016"/>
      <c r="BP71" s="1016"/>
      <c r="BQ71" s="1016"/>
      <c r="BR71" s="1016"/>
      <c r="BS71" s="1016"/>
      <c r="BT71" s="1016"/>
      <c r="BU71" s="1016"/>
      <c r="BV71" s="1016"/>
      <c r="BW71" s="1016"/>
      <c r="BX71" s="1016"/>
      <c r="BY71" s="1016"/>
      <c r="BZ71" s="1016"/>
      <c r="CA71" s="1016"/>
      <c r="CB71" s="1016"/>
      <c r="CC71" s="1016"/>
      <c r="CD71" s="1016"/>
      <c r="CE71" s="1016"/>
      <c r="CF71" s="1016"/>
      <c r="CG71" s="1018"/>
      <c r="CH71" s="1018"/>
      <c r="CI71" s="1018"/>
      <c r="CJ71" s="1018"/>
      <c r="CK71" s="1018"/>
      <c r="CL71" s="1018"/>
      <c r="CM71" s="1018"/>
      <c r="CN71" s="1018"/>
      <c r="CO71" s="1018"/>
      <c r="CP71" s="1018"/>
      <c r="CQ71" s="1018"/>
      <c r="CR71" s="1018"/>
      <c r="CS71" s="1018"/>
      <c r="CT71" s="1018"/>
      <c r="CU71" s="1018"/>
      <c r="CV71" s="1018"/>
      <c r="CW71" s="1018"/>
      <c r="CX71" s="1018"/>
      <c r="CY71" s="1018"/>
      <c r="CZ71" s="1018"/>
      <c r="DA71" s="1018"/>
      <c r="DB71" s="1018"/>
      <c r="DC71" s="1030"/>
      <c r="DD71" s="1030"/>
    </row>
    <row r="72" spans="1:108" x14ac:dyDescent="0.2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1016"/>
      <c r="N72" s="1016"/>
      <c r="O72" s="1024"/>
      <c r="P72" s="1016"/>
      <c r="Q72" s="1016"/>
      <c r="R72" s="1024"/>
      <c r="S72" s="1016"/>
      <c r="T72" s="1016"/>
      <c r="U72" s="1016"/>
      <c r="V72" s="1016"/>
      <c r="W72" s="1024"/>
      <c r="X72" s="1016"/>
      <c r="Y72" s="1016"/>
      <c r="Z72" s="1024"/>
      <c r="AA72" s="1016"/>
      <c r="AB72" s="1016"/>
      <c r="AC72" s="1016"/>
      <c r="AD72" s="1016"/>
      <c r="AE72" s="1016"/>
      <c r="AF72" s="1016"/>
      <c r="AG72" s="1016"/>
      <c r="AH72" s="1021"/>
      <c r="AI72" s="1021"/>
      <c r="AJ72" s="1021"/>
      <c r="AK72" s="1021"/>
      <c r="AL72" s="1021"/>
      <c r="AM72" s="1021"/>
      <c r="AN72" s="1021"/>
      <c r="AO72" s="1021"/>
      <c r="AP72" s="1021"/>
      <c r="AQ72" s="1021"/>
      <c r="AR72" s="1021"/>
      <c r="AS72" s="1016"/>
      <c r="AT72" s="1016"/>
      <c r="AU72" s="1016"/>
      <c r="AV72" s="1016"/>
      <c r="AW72" s="1018"/>
      <c r="AX72" s="1018"/>
      <c r="AY72" s="1018"/>
      <c r="AZ72" s="1018"/>
      <c r="BA72" s="1018"/>
      <c r="BB72" s="1018"/>
      <c r="BC72" s="1018"/>
      <c r="BD72" s="1018"/>
      <c r="BE72" s="1018"/>
      <c r="BF72" s="1018"/>
      <c r="BG72" s="1018"/>
      <c r="BH72" s="1018"/>
      <c r="BI72" s="1018"/>
      <c r="BJ72" s="1016"/>
      <c r="BK72" s="1016"/>
      <c r="BL72" s="1016"/>
      <c r="BM72" s="1016"/>
      <c r="BN72" s="1016"/>
      <c r="BO72" s="1016"/>
      <c r="BP72" s="1016"/>
      <c r="BQ72" s="1016"/>
      <c r="BR72" s="1016"/>
      <c r="BS72" s="1016"/>
      <c r="BT72" s="1016"/>
      <c r="BU72" s="1016"/>
      <c r="BV72" s="1016"/>
      <c r="BW72" s="1016"/>
      <c r="BX72" s="1016"/>
      <c r="BY72" s="1016"/>
      <c r="BZ72" s="1016"/>
      <c r="CA72" s="1016"/>
      <c r="CB72" s="1016"/>
      <c r="CC72" s="1016"/>
      <c r="CD72" s="1016"/>
      <c r="CE72" s="1016"/>
      <c r="CF72" s="1016"/>
      <c r="CG72" s="1018"/>
      <c r="CH72" s="1018"/>
      <c r="CI72" s="1018"/>
      <c r="CJ72" s="1018"/>
      <c r="CK72" s="1018"/>
      <c r="CL72" s="1018"/>
      <c r="CM72" s="1018"/>
      <c r="CN72" s="1018"/>
      <c r="CO72" s="1018"/>
      <c r="CP72" s="1018"/>
      <c r="CQ72" s="1018"/>
      <c r="CR72" s="1018"/>
      <c r="CS72" s="1018"/>
      <c r="CT72" s="1018"/>
      <c r="CU72" s="1018"/>
      <c r="CV72" s="1018"/>
      <c r="CW72" s="1018"/>
      <c r="CX72" s="1018"/>
      <c r="CY72" s="1018"/>
      <c r="CZ72" s="1018"/>
      <c r="DA72" s="1018"/>
      <c r="DB72" s="1018"/>
      <c r="DC72" s="1030"/>
      <c r="DD72" s="1030"/>
    </row>
    <row r="73" spans="1:108" x14ac:dyDescent="0.25">
      <c r="A73" s="1528"/>
      <c r="B73" s="1499"/>
      <c r="C73" s="1513"/>
      <c r="D73" s="1029" t="s">
        <v>97</v>
      </c>
      <c r="E73" s="1029" t="s">
        <v>30</v>
      </c>
      <c r="F73" s="1029" t="s">
        <v>31</v>
      </c>
      <c r="G73" s="1029" t="s">
        <v>32</v>
      </c>
      <c r="H73" s="1029" t="s">
        <v>33</v>
      </c>
      <c r="I73" s="1029" t="s">
        <v>34</v>
      </c>
      <c r="J73" s="1029" t="s">
        <v>98</v>
      </c>
      <c r="K73" s="1029" t="s">
        <v>39</v>
      </c>
      <c r="L73" s="1529"/>
      <c r="M73" s="1016"/>
      <c r="N73" s="1016"/>
      <c r="O73" s="1024"/>
      <c r="P73" s="1016"/>
      <c r="Q73" s="1016"/>
      <c r="R73" s="1024"/>
      <c r="S73" s="1016"/>
      <c r="T73" s="1016"/>
      <c r="U73" s="1016"/>
      <c r="V73" s="1016"/>
      <c r="W73" s="1024"/>
      <c r="X73" s="1016"/>
      <c r="Y73" s="1016"/>
      <c r="Z73" s="1024"/>
      <c r="AA73" s="1016"/>
      <c r="AB73" s="1016"/>
      <c r="AC73" s="1016"/>
      <c r="AD73" s="1016"/>
      <c r="AE73" s="1016"/>
      <c r="AF73" s="1016"/>
      <c r="AG73" s="1016"/>
      <c r="AH73" s="1021"/>
      <c r="AI73" s="1021"/>
      <c r="AJ73" s="1021"/>
      <c r="AK73" s="1021"/>
      <c r="AL73" s="1021"/>
      <c r="AM73" s="1021"/>
      <c r="AN73" s="1021"/>
      <c r="AO73" s="1021"/>
      <c r="AP73" s="1021"/>
      <c r="AQ73" s="1021"/>
      <c r="AR73" s="1021"/>
      <c r="AS73" s="1016"/>
      <c r="AT73" s="1016"/>
      <c r="AU73" s="1016"/>
      <c r="AV73" s="1016"/>
      <c r="AW73" s="1018"/>
      <c r="AX73" s="1018"/>
      <c r="AY73" s="1018"/>
      <c r="AZ73" s="1018"/>
      <c r="BA73" s="1018"/>
      <c r="BB73" s="1018"/>
      <c r="BC73" s="1018"/>
      <c r="BD73" s="1018"/>
      <c r="BE73" s="1018"/>
      <c r="BF73" s="1018"/>
      <c r="BG73" s="1018"/>
      <c r="BH73" s="1018"/>
      <c r="BI73" s="1018"/>
      <c r="BJ73" s="1016"/>
      <c r="BK73" s="1016"/>
      <c r="BL73" s="1016"/>
      <c r="BM73" s="1016"/>
      <c r="BN73" s="1016"/>
      <c r="BO73" s="1016"/>
      <c r="BP73" s="1016"/>
      <c r="BQ73" s="1016"/>
      <c r="BR73" s="1016"/>
      <c r="BS73" s="1016"/>
      <c r="BT73" s="1016"/>
      <c r="BU73" s="1016"/>
      <c r="BV73" s="1016"/>
      <c r="BW73" s="1016"/>
      <c r="BX73" s="1016"/>
      <c r="BY73" s="1016"/>
      <c r="BZ73" s="1016"/>
      <c r="CA73" s="1016"/>
      <c r="CB73" s="1016"/>
      <c r="CC73" s="1016"/>
      <c r="CD73" s="1016"/>
      <c r="CE73" s="1016"/>
      <c r="CF73" s="1016"/>
      <c r="CG73" s="1018"/>
      <c r="CH73" s="1018"/>
      <c r="CI73" s="1018"/>
      <c r="CJ73" s="1018"/>
      <c r="CK73" s="1018"/>
      <c r="CL73" s="1018"/>
      <c r="CM73" s="1018"/>
      <c r="CN73" s="1018"/>
      <c r="CO73" s="1018"/>
      <c r="CP73" s="1018"/>
      <c r="CQ73" s="1018"/>
      <c r="CR73" s="1018"/>
      <c r="CS73" s="1018"/>
      <c r="CT73" s="1018"/>
      <c r="CU73" s="1018"/>
      <c r="CV73" s="1018"/>
      <c r="CW73" s="1018"/>
      <c r="CX73" s="1018"/>
      <c r="CY73" s="1018"/>
      <c r="CZ73" s="1018"/>
      <c r="DA73" s="1018"/>
      <c r="DB73" s="1018"/>
      <c r="DC73" s="1030"/>
      <c r="DD73" s="1030"/>
    </row>
    <row r="74" spans="1:108" x14ac:dyDescent="0.25">
      <c r="A74" s="1530" t="s">
        <v>110</v>
      </c>
      <c r="B74" s="1064" t="s">
        <v>99</v>
      </c>
      <c r="C74" s="1094">
        <v>0</v>
      </c>
      <c r="D74" s="1082"/>
      <c r="E74" s="1082"/>
      <c r="F74" s="1082"/>
      <c r="G74" s="1082"/>
      <c r="H74" s="1082"/>
      <c r="I74" s="1082"/>
      <c r="J74" s="1082"/>
      <c r="K74" s="1082"/>
      <c r="L74" s="1082"/>
      <c r="M74" s="1079" t="s">
        <v>151</v>
      </c>
      <c r="N74" s="1016"/>
      <c r="O74" s="1024"/>
      <c r="P74" s="1016"/>
      <c r="Q74" s="1016"/>
      <c r="R74" s="1024"/>
      <c r="S74" s="1016"/>
      <c r="T74" s="1016"/>
      <c r="U74" s="1016"/>
      <c r="V74" s="1016"/>
      <c r="W74" s="1024"/>
      <c r="X74" s="1016"/>
      <c r="Y74" s="1016"/>
      <c r="Z74" s="1024"/>
      <c r="AA74" s="1016"/>
      <c r="AB74" s="1016"/>
      <c r="AC74" s="1016"/>
      <c r="AD74" s="1016"/>
      <c r="AE74" s="1016"/>
      <c r="AF74" s="1016"/>
      <c r="AG74" s="1016"/>
      <c r="AH74" s="1021"/>
      <c r="AI74" s="1021"/>
      <c r="AJ74" s="1021"/>
      <c r="AK74" s="1021"/>
      <c r="AL74" s="1021"/>
      <c r="AM74" s="1021"/>
      <c r="AN74" s="1021"/>
      <c r="AO74" s="1021"/>
      <c r="AP74" s="1021"/>
      <c r="AQ74" s="1021"/>
      <c r="AR74" s="1021"/>
      <c r="AS74" s="1016"/>
      <c r="AT74" s="1016"/>
      <c r="AU74" s="1016"/>
      <c r="AV74" s="1016"/>
      <c r="AW74" s="1018"/>
      <c r="AX74" s="1018"/>
      <c r="AY74" s="1018"/>
      <c r="AZ74" s="1018"/>
      <c r="BA74" s="1018"/>
      <c r="BB74" s="1018"/>
      <c r="BC74" s="1018"/>
      <c r="BD74" s="1018"/>
      <c r="BE74" s="1018"/>
      <c r="BF74" s="1018"/>
      <c r="BG74" s="1018"/>
      <c r="BH74" s="1018"/>
      <c r="BI74" s="1018"/>
      <c r="BJ74" s="1016"/>
      <c r="BK74" s="1016"/>
      <c r="BL74" s="1016"/>
      <c r="BM74" s="1016"/>
      <c r="BN74" s="1016"/>
      <c r="BO74" s="1016"/>
      <c r="BP74" s="1016"/>
      <c r="BQ74" s="1016"/>
      <c r="BR74" s="1016"/>
      <c r="BS74" s="1016"/>
      <c r="BT74" s="1160" t="s">
        <v>152</v>
      </c>
      <c r="BU74" s="1160" t="s">
        <v>152</v>
      </c>
      <c r="BV74" s="1160" t="s">
        <v>152</v>
      </c>
      <c r="BW74" s="1160" t="s">
        <v>152</v>
      </c>
      <c r="BX74" s="1016"/>
      <c r="BY74" s="1016"/>
      <c r="BZ74" s="1016"/>
      <c r="CA74" s="1016"/>
      <c r="CB74" s="1078">
        <v>0</v>
      </c>
      <c r="CC74" s="1078">
        <v>0</v>
      </c>
      <c r="CD74" s="1078" t="s">
        <v>152</v>
      </c>
      <c r="CE74" s="1078">
        <v>0</v>
      </c>
      <c r="CF74" s="1016"/>
      <c r="CG74" s="1018"/>
      <c r="CH74" s="1018"/>
      <c r="CI74" s="1018"/>
      <c r="CJ74" s="1018"/>
      <c r="CK74" s="1018"/>
      <c r="CL74" s="1018"/>
      <c r="CM74" s="1018"/>
      <c r="CN74" s="1018"/>
      <c r="CO74" s="1018"/>
      <c r="CP74" s="1018"/>
      <c r="CQ74" s="1018"/>
      <c r="CR74" s="1018"/>
      <c r="CS74" s="1018"/>
      <c r="CT74" s="1018"/>
      <c r="CU74" s="1018"/>
      <c r="CV74" s="1018"/>
      <c r="CW74" s="1018"/>
      <c r="CX74" s="1018"/>
      <c r="CY74" s="1018"/>
      <c r="CZ74" s="1018"/>
      <c r="DA74" s="1018"/>
      <c r="DB74" s="1018"/>
      <c r="DC74" s="1030"/>
      <c r="DD74" s="1030"/>
    </row>
    <row r="75" spans="1:108" x14ac:dyDescent="0.25">
      <c r="A75" s="1531"/>
      <c r="B75" s="1071" t="s">
        <v>100</v>
      </c>
      <c r="C75" s="1096">
        <v>0</v>
      </c>
      <c r="D75" s="1085"/>
      <c r="E75" s="1085"/>
      <c r="F75" s="1085"/>
      <c r="G75" s="1085"/>
      <c r="H75" s="1085"/>
      <c r="I75" s="1085"/>
      <c r="J75" s="1085"/>
      <c r="K75" s="1085"/>
      <c r="L75" s="1085"/>
      <c r="M75" s="1164" t="s">
        <v>151</v>
      </c>
      <c r="N75" s="1016"/>
      <c r="O75" s="1024"/>
      <c r="P75" s="1016"/>
      <c r="Q75" s="1016"/>
      <c r="R75" s="1024"/>
      <c r="S75" s="1016"/>
      <c r="T75" s="1016"/>
      <c r="U75" s="1016"/>
      <c r="V75" s="1016"/>
      <c r="W75" s="1024"/>
      <c r="X75" s="1016"/>
      <c r="Y75" s="1016"/>
      <c r="Z75" s="1024"/>
      <c r="AA75" s="1016"/>
      <c r="AB75" s="1016"/>
      <c r="AC75" s="1016"/>
      <c r="AD75" s="1016"/>
      <c r="AE75" s="1016"/>
      <c r="AF75" s="1016"/>
      <c r="AG75" s="1016"/>
      <c r="AH75" s="1021"/>
      <c r="AI75" s="1021"/>
      <c r="AJ75" s="1021"/>
      <c r="AK75" s="1021"/>
      <c r="AL75" s="1021"/>
      <c r="AM75" s="1021"/>
      <c r="AN75" s="1021"/>
      <c r="AO75" s="1021"/>
      <c r="AP75" s="1021"/>
      <c r="AQ75" s="1021"/>
      <c r="AR75" s="1021"/>
      <c r="AS75" s="1016"/>
      <c r="AT75" s="1016"/>
      <c r="AU75" s="1016"/>
      <c r="AV75" s="1016"/>
      <c r="AW75" s="1018"/>
      <c r="AX75" s="1018"/>
      <c r="AY75" s="1018"/>
      <c r="AZ75" s="1018"/>
      <c r="BA75" s="1018"/>
      <c r="BB75" s="1018"/>
      <c r="BC75" s="1018"/>
      <c r="BD75" s="1018"/>
      <c r="BE75" s="1018"/>
      <c r="BF75" s="1018"/>
      <c r="BG75" s="1018"/>
      <c r="BH75" s="1018"/>
      <c r="BI75" s="1018"/>
      <c r="BJ75" s="1016"/>
      <c r="BK75" s="1016"/>
      <c r="BL75" s="1016"/>
      <c r="BM75" s="1016"/>
      <c r="BN75" s="1016"/>
      <c r="BO75" s="1016"/>
      <c r="BP75" s="1016"/>
      <c r="BQ75" s="1016"/>
      <c r="BR75" s="1016"/>
      <c r="BS75" s="1016"/>
      <c r="BT75" s="1160" t="s">
        <v>152</v>
      </c>
      <c r="BU75" s="1160" t="s">
        <v>152</v>
      </c>
      <c r="BV75" s="1160" t="s">
        <v>152</v>
      </c>
      <c r="BW75" s="1160" t="s">
        <v>152</v>
      </c>
      <c r="BX75" s="1016"/>
      <c r="BY75" s="1016"/>
      <c r="BZ75" s="1016"/>
      <c r="CA75" s="1016"/>
      <c r="CB75" s="1078">
        <v>0</v>
      </c>
      <c r="CC75" s="1078">
        <v>0</v>
      </c>
      <c r="CD75" s="1078" t="s">
        <v>152</v>
      </c>
      <c r="CE75" s="1078">
        <v>0</v>
      </c>
      <c r="CF75" s="1016"/>
      <c r="CG75" s="1018"/>
      <c r="CH75" s="1018"/>
      <c r="CI75" s="1018"/>
      <c r="CJ75" s="1018"/>
      <c r="CK75" s="1018"/>
      <c r="CL75" s="1018"/>
      <c r="CM75" s="1018"/>
      <c r="CN75" s="1018"/>
      <c r="CO75" s="1018"/>
      <c r="CP75" s="1018"/>
      <c r="CQ75" s="1018"/>
      <c r="CR75" s="1018"/>
      <c r="CS75" s="1018"/>
      <c r="CT75" s="1018"/>
      <c r="CU75" s="1018"/>
      <c r="CV75" s="1018"/>
      <c r="CW75" s="1018"/>
      <c r="CX75" s="1018"/>
      <c r="CY75" s="1018"/>
      <c r="CZ75" s="1018"/>
      <c r="DA75" s="1018"/>
      <c r="DB75" s="1018"/>
      <c r="DC75" s="1030"/>
      <c r="DD75" s="1030"/>
    </row>
    <row r="76" spans="1:108" x14ac:dyDescent="0.25">
      <c r="A76" s="1524" t="s">
        <v>111</v>
      </c>
      <c r="B76" s="1064" t="s">
        <v>99</v>
      </c>
      <c r="C76" s="1094">
        <v>0</v>
      </c>
      <c r="D76" s="1082"/>
      <c r="E76" s="1082"/>
      <c r="F76" s="1082"/>
      <c r="G76" s="1082"/>
      <c r="H76" s="1082"/>
      <c r="I76" s="1082"/>
      <c r="J76" s="1082"/>
      <c r="K76" s="1082"/>
      <c r="L76" s="1082"/>
      <c r="M76" s="1164" t="s">
        <v>151</v>
      </c>
      <c r="N76" s="1016"/>
      <c r="O76" s="1024"/>
      <c r="P76" s="1016"/>
      <c r="Q76" s="1016"/>
      <c r="R76" s="1024"/>
      <c r="S76" s="1016"/>
      <c r="T76" s="1016"/>
      <c r="U76" s="1016"/>
      <c r="V76" s="1016"/>
      <c r="W76" s="1024"/>
      <c r="X76" s="1016"/>
      <c r="Y76" s="1016"/>
      <c r="Z76" s="1024"/>
      <c r="AA76" s="1016"/>
      <c r="AB76" s="1016"/>
      <c r="AC76" s="1016"/>
      <c r="AD76" s="1016"/>
      <c r="AE76" s="1016"/>
      <c r="AF76" s="1016"/>
      <c r="AG76" s="1016"/>
      <c r="AH76" s="1021"/>
      <c r="AI76" s="1021"/>
      <c r="AJ76" s="1021"/>
      <c r="AK76" s="1021"/>
      <c r="AL76" s="1021"/>
      <c r="AM76" s="1021"/>
      <c r="AN76" s="1021"/>
      <c r="AO76" s="1021"/>
      <c r="AP76" s="1021"/>
      <c r="AQ76" s="1021"/>
      <c r="AR76" s="1021"/>
      <c r="AS76" s="1016"/>
      <c r="AT76" s="1016"/>
      <c r="AU76" s="1016"/>
      <c r="AV76" s="1016"/>
      <c r="AW76" s="1018"/>
      <c r="AX76" s="1018"/>
      <c r="AY76" s="1018"/>
      <c r="AZ76" s="1018"/>
      <c r="BA76" s="1018"/>
      <c r="BB76" s="1018"/>
      <c r="BC76" s="1018"/>
      <c r="BD76" s="1018"/>
      <c r="BE76" s="1018"/>
      <c r="BF76" s="1018"/>
      <c r="BG76" s="1018"/>
      <c r="BH76" s="1018"/>
      <c r="BI76" s="1018"/>
      <c r="BJ76" s="1016"/>
      <c r="BK76" s="1016"/>
      <c r="BL76" s="1016"/>
      <c r="BM76" s="1016"/>
      <c r="BN76" s="1016"/>
      <c r="BO76" s="1016"/>
      <c r="BP76" s="1016"/>
      <c r="BQ76" s="1016"/>
      <c r="BR76" s="1016"/>
      <c r="BS76" s="1016"/>
      <c r="BT76" s="1160" t="s">
        <v>152</v>
      </c>
      <c r="BU76" s="1160" t="s">
        <v>152</v>
      </c>
      <c r="BV76" s="1160" t="s">
        <v>152</v>
      </c>
      <c r="BW76" s="1160" t="s">
        <v>152</v>
      </c>
      <c r="BX76" s="1016"/>
      <c r="BY76" s="1016"/>
      <c r="BZ76" s="1016"/>
      <c r="CA76" s="1016"/>
      <c r="CB76" s="1078">
        <v>0</v>
      </c>
      <c r="CC76" s="1078">
        <v>0</v>
      </c>
      <c r="CD76" s="1078" t="s">
        <v>152</v>
      </c>
      <c r="CE76" s="1078">
        <v>0</v>
      </c>
      <c r="CF76" s="1016"/>
      <c r="CG76" s="1018"/>
      <c r="CH76" s="1018"/>
      <c r="CI76" s="1018"/>
      <c r="CJ76" s="1018"/>
      <c r="CK76" s="1018"/>
      <c r="CL76" s="1018"/>
      <c r="CM76" s="1018"/>
      <c r="CN76" s="1018"/>
      <c r="CO76" s="1018"/>
      <c r="CP76" s="1018"/>
      <c r="CQ76" s="1018"/>
      <c r="CR76" s="1018"/>
      <c r="CS76" s="1018"/>
      <c r="CT76" s="1018"/>
      <c r="CU76" s="1018"/>
      <c r="CV76" s="1018"/>
      <c r="CW76" s="1018"/>
      <c r="CX76" s="1018"/>
      <c r="CY76" s="1018"/>
      <c r="CZ76" s="1018"/>
      <c r="DA76" s="1018"/>
      <c r="DB76" s="1018"/>
      <c r="DC76" s="1030"/>
      <c r="DD76" s="1030"/>
    </row>
    <row r="77" spans="1:108" x14ac:dyDescent="0.25">
      <c r="A77" s="1525"/>
      <c r="B77" s="1065" t="s">
        <v>100</v>
      </c>
      <c r="C77" s="1095">
        <v>0</v>
      </c>
      <c r="D77" s="1083"/>
      <c r="E77" s="1083"/>
      <c r="F77" s="1083"/>
      <c r="G77" s="1083"/>
      <c r="H77" s="1083"/>
      <c r="I77" s="1083"/>
      <c r="J77" s="1083"/>
      <c r="K77" s="1083"/>
      <c r="L77" s="1083"/>
      <c r="M77" s="1164" t="s">
        <v>151</v>
      </c>
      <c r="N77" s="1016"/>
      <c r="O77" s="1024"/>
      <c r="P77" s="1016"/>
      <c r="Q77" s="1016"/>
      <c r="R77" s="1024"/>
      <c r="S77" s="1016"/>
      <c r="T77" s="1016"/>
      <c r="U77" s="1016"/>
      <c r="V77" s="1016"/>
      <c r="W77" s="1024"/>
      <c r="X77" s="1016"/>
      <c r="Y77" s="1016"/>
      <c r="Z77" s="1024"/>
      <c r="AA77" s="1016"/>
      <c r="AB77" s="1016"/>
      <c r="AC77" s="1016"/>
      <c r="AD77" s="1016"/>
      <c r="AE77" s="1016"/>
      <c r="AF77" s="1016"/>
      <c r="AG77" s="1016"/>
      <c r="AH77" s="1021"/>
      <c r="AI77" s="1021"/>
      <c r="AJ77" s="1021"/>
      <c r="AK77" s="1021"/>
      <c r="AL77" s="1021"/>
      <c r="AM77" s="1021"/>
      <c r="AN77" s="1021"/>
      <c r="AO77" s="1021"/>
      <c r="AP77" s="1021"/>
      <c r="AQ77" s="1021"/>
      <c r="AR77" s="1021"/>
      <c r="AS77" s="1016"/>
      <c r="AT77" s="1016"/>
      <c r="AU77" s="1016"/>
      <c r="AV77" s="1016"/>
      <c r="AW77" s="1018"/>
      <c r="AX77" s="1018"/>
      <c r="AY77" s="1018"/>
      <c r="AZ77" s="1018"/>
      <c r="BA77" s="1018"/>
      <c r="BB77" s="1018"/>
      <c r="BC77" s="1018"/>
      <c r="BD77" s="1018"/>
      <c r="BE77" s="1018"/>
      <c r="BF77" s="1018"/>
      <c r="BG77" s="1018"/>
      <c r="BH77" s="1018"/>
      <c r="BI77" s="1018"/>
      <c r="BJ77" s="1016"/>
      <c r="BK77" s="1016"/>
      <c r="BL77" s="1016"/>
      <c r="BM77" s="1016"/>
      <c r="BN77" s="1016"/>
      <c r="BO77" s="1016"/>
      <c r="BP77" s="1016"/>
      <c r="BQ77" s="1016"/>
      <c r="BR77" s="1016"/>
      <c r="BS77" s="1016"/>
      <c r="BT77" s="1160" t="s">
        <v>152</v>
      </c>
      <c r="BU77" s="1160" t="s">
        <v>152</v>
      </c>
      <c r="BV77" s="1160" t="s">
        <v>152</v>
      </c>
      <c r="BW77" s="1160" t="s">
        <v>152</v>
      </c>
      <c r="BX77" s="1016"/>
      <c r="BY77" s="1016"/>
      <c r="BZ77" s="1016"/>
      <c r="CA77" s="1016"/>
      <c r="CB77" s="1078">
        <v>0</v>
      </c>
      <c r="CC77" s="1078">
        <v>0</v>
      </c>
      <c r="CD77" s="1078" t="s">
        <v>152</v>
      </c>
      <c r="CE77" s="1078">
        <v>0</v>
      </c>
      <c r="CF77" s="1016"/>
      <c r="CG77" s="1018"/>
      <c r="CH77" s="1018"/>
      <c r="CI77" s="1018"/>
      <c r="CJ77" s="1018"/>
      <c r="CK77" s="1018"/>
      <c r="CL77" s="1018"/>
      <c r="CM77" s="1018"/>
      <c r="CN77" s="1018"/>
      <c r="CO77" s="1018"/>
      <c r="CP77" s="1018"/>
      <c r="CQ77" s="1018"/>
      <c r="CR77" s="1018"/>
      <c r="CS77" s="1018"/>
      <c r="CT77" s="1018"/>
      <c r="CU77" s="1018"/>
      <c r="CV77" s="1018"/>
      <c r="CW77" s="1018"/>
      <c r="CX77" s="1018"/>
      <c r="CY77" s="1018"/>
      <c r="CZ77" s="1018"/>
      <c r="DA77" s="1018"/>
      <c r="DB77" s="1018"/>
      <c r="DC77" s="1030"/>
      <c r="DD77" s="1030"/>
    </row>
    <row r="78" spans="1:108" x14ac:dyDescent="0.25">
      <c r="A78" s="1526"/>
      <c r="B78" s="1071" t="s">
        <v>112</v>
      </c>
      <c r="C78" s="1096">
        <v>0</v>
      </c>
      <c r="D78" s="1085"/>
      <c r="E78" s="1085"/>
      <c r="F78" s="1085"/>
      <c r="G78" s="1085"/>
      <c r="H78" s="1085"/>
      <c r="I78" s="1085"/>
      <c r="J78" s="1085"/>
      <c r="K78" s="1085"/>
      <c r="L78" s="1085"/>
      <c r="M78" s="1164" t="s">
        <v>151</v>
      </c>
      <c r="N78" s="1016"/>
      <c r="O78" s="1024"/>
      <c r="P78" s="1016"/>
      <c r="Q78" s="1016"/>
      <c r="R78" s="1024"/>
      <c r="S78" s="1016"/>
      <c r="T78" s="1016"/>
      <c r="U78" s="1016"/>
      <c r="V78" s="1016"/>
      <c r="W78" s="1024"/>
      <c r="X78" s="1016"/>
      <c r="Y78" s="1016"/>
      <c r="Z78" s="1024"/>
      <c r="AA78" s="1016"/>
      <c r="AB78" s="1016"/>
      <c r="AC78" s="1016"/>
      <c r="AD78" s="1016"/>
      <c r="AE78" s="1016"/>
      <c r="AF78" s="1016"/>
      <c r="AG78" s="1016"/>
      <c r="AH78" s="1021"/>
      <c r="AI78" s="1021"/>
      <c r="AJ78" s="1021"/>
      <c r="AK78" s="1021"/>
      <c r="AL78" s="1021"/>
      <c r="AM78" s="1021"/>
      <c r="AN78" s="1021"/>
      <c r="AO78" s="1021"/>
      <c r="AP78" s="1021"/>
      <c r="AQ78" s="1021"/>
      <c r="AR78" s="1021"/>
      <c r="AS78" s="1016"/>
      <c r="AT78" s="1016"/>
      <c r="AU78" s="1016"/>
      <c r="AV78" s="1016"/>
      <c r="AW78" s="1018"/>
      <c r="AX78" s="1018"/>
      <c r="AY78" s="1018"/>
      <c r="AZ78" s="1018"/>
      <c r="BA78" s="1018"/>
      <c r="BB78" s="1018"/>
      <c r="BC78" s="1018"/>
      <c r="BD78" s="1018"/>
      <c r="BE78" s="1018"/>
      <c r="BF78" s="1018"/>
      <c r="BG78" s="1018"/>
      <c r="BH78" s="1018"/>
      <c r="BI78" s="1018"/>
      <c r="BJ78" s="1016"/>
      <c r="BK78" s="1016"/>
      <c r="BL78" s="1016"/>
      <c r="BM78" s="1016"/>
      <c r="BN78" s="1016"/>
      <c r="BO78" s="1016"/>
      <c r="BP78" s="1016"/>
      <c r="BQ78" s="1016"/>
      <c r="BR78" s="1016"/>
      <c r="BS78" s="1016"/>
      <c r="BT78" s="1160" t="s">
        <v>152</v>
      </c>
      <c r="BU78" s="1160" t="s">
        <v>152</v>
      </c>
      <c r="BV78" s="1160" t="s">
        <v>152</v>
      </c>
      <c r="BW78" s="1160" t="s">
        <v>152</v>
      </c>
      <c r="BX78" s="1016"/>
      <c r="BY78" s="1016"/>
      <c r="BZ78" s="1016"/>
      <c r="CA78" s="1016"/>
      <c r="CB78" s="1078">
        <v>0</v>
      </c>
      <c r="CC78" s="1078">
        <v>0</v>
      </c>
      <c r="CD78" s="1078" t="s">
        <v>152</v>
      </c>
      <c r="CE78" s="1078">
        <v>0</v>
      </c>
      <c r="CF78" s="1016"/>
      <c r="CG78" s="1018"/>
      <c r="CH78" s="1018"/>
      <c r="CI78" s="1018"/>
      <c r="CJ78" s="1018"/>
      <c r="CK78" s="1018"/>
      <c r="CL78" s="1018"/>
      <c r="CM78" s="1018"/>
      <c r="CN78" s="1018"/>
      <c r="CO78" s="1018"/>
      <c r="CP78" s="1018"/>
      <c r="CQ78" s="1018"/>
      <c r="CR78" s="1018"/>
      <c r="CS78" s="1018"/>
      <c r="CT78" s="1018"/>
      <c r="CU78" s="1018"/>
      <c r="CV78" s="1018"/>
      <c r="CW78" s="1018"/>
      <c r="CX78" s="1018"/>
      <c r="CY78" s="1018"/>
      <c r="CZ78" s="1018"/>
      <c r="DA78" s="1018"/>
      <c r="DB78" s="1018"/>
      <c r="DC78" s="1030"/>
      <c r="DD78" s="1030"/>
    </row>
    <row r="79" spans="1:108" x14ac:dyDescent="0.25">
      <c r="A79" s="1494" t="s">
        <v>113</v>
      </c>
      <c r="B79" s="1064" t="s">
        <v>99</v>
      </c>
      <c r="C79" s="1094">
        <v>0</v>
      </c>
      <c r="D79" s="1082"/>
      <c r="E79" s="1082"/>
      <c r="F79" s="1082"/>
      <c r="G79" s="1082"/>
      <c r="H79" s="1082"/>
      <c r="I79" s="1082"/>
      <c r="J79" s="1082"/>
      <c r="K79" s="1082"/>
      <c r="L79" s="1082"/>
      <c r="M79" s="1164" t="s">
        <v>151</v>
      </c>
      <c r="N79" s="1016"/>
      <c r="O79" s="1024"/>
      <c r="P79" s="1016"/>
      <c r="Q79" s="1016"/>
      <c r="R79" s="1024"/>
      <c r="S79" s="1016"/>
      <c r="T79" s="1016"/>
      <c r="U79" s="1016"/>
      <c r="V79" s="1016"/>
      <c r="W79" s="1024"/>
      <c r="X79" s="1016"/>
      <c r="Y79" s="1016"/>
      <c r="Z79" s="1024"/>
      <c r="AA79" s="1016"/>
      <c r="AB79" s="1016"/>
      <c r="AC79" s="1016"/>
      <c r="AD79" s="1016"/>
      <c r="AE79" s="1016"/>
      <c r="AF79" s="1016"/>
      <c r="AG79" s="1016"/>
      <c r="AH79" s="1021"/>
      <c r="AI79" s="1021"/>
      <c r="AJ79" s="1021"/>
      <c r="AK79" s="1021"/>
      <c r="AL79" s="1021"/>
      <c r="AM79" s="1021"/>
      <c r="AN79" s="1021"/>
      <c r="AO79" s="1021"/>
      <c r="AP79" s="1021"/>
      <c r="AQ79" s="1021"/>
      <c r="AR79" s="1021"/>
      <c r="AS79" s="1016"/>
      <c r="AT79" s="1016"/>
      <c r="AU79" s="1016"/>
      <c r="AV79" s="1016"/>
      <c r="AW79" s="1018"/>
      <c r="AX79" s="1018"/>
      <c r="AY79" s="1018"/>
      <c r="AZ79" s="1018"/>
      <c r="BA79" s="1018"/>
      <c r="BB79" s="1018"/>
      <c r="BC79" s="1018"/>
      <c r="BD79" s="1018"/>
      <c r="BE79" s="1018"/>
      <c r="BF79" s="1018"/>
      <c r="BG79" s="1018"/>
      <c r="BH79" s="1018"/>
      <c r="BI79" s="1018"/>
      <c r="BJ79" s="1016"/>
      <c r="BK79" s="1016"/>
      <c r="BL79" s="1016"/>
      <c r="BM79" s="1016"/>
      <c r="BN79" s="1016"/>
      <c r="BO79" s="1016"/>
      <c r="BP79" s="1016"/>
      <c r="BQ79" s="1016"/>
      <c r="BR79" s="1016"/>
      <c r="BS79" s="1016"/>
      <c r="BT79" s="1160" t="s">
        <v>152</v>
      </c>
      <c r="BU79" s="1160" t="s">
        <v>152</v>
      </c>
      <c r="BV79" s="1160" t="s">
        <v>152</v>
      </c>
      <c r="BW79" s="1018"/>
      <c r="BX79" s="1016"/>
      <c r="BY79" s="1016"/>
      <c r="BZ79" s="1016"/>
      <c r="CA79" s="1016"/>
      <c r="CB79" s="1078">
        <v>0</v>
      </c>
      <c r="CC79" s="1078">
        <v>0</v>
      </c>
      <c r="CD79" s="1078" t="s">
        <v>152</v>
      </c>
      <c r="CE79" s="1016"/>
      <c r="CF79" s="1016"/>
      <c r="CG79" s="1018"/>
      <c r="CH79" s="1018"/>
      <c r="CI79" s="1018"/>
      <c r="CJ79" s="1018"/>
      <c r="CK79" s="1018"/>
      <c r="CL79" s="1018"/>
      <c r="CM79" s="1018"/>
      <c r="CN79" s="1018"/>
      <c r="CO79" s="1018"/>
      <c r="CP79" s="1018"/>
      <c r="CQ79" s="1018"/>
      <c r="CR79" s="1018"/>
      <c r="CS79" s="1018"/>
      <c r="CT79" s="1018"/>
      <c r="CU79" s="1018"/>
      <c r="CV79" s="1018"/>
      <c r="CW79" s="1018"/>
      <c r="CX79" s="1018"/>
      <c r="CY79" s="1018"/>
      <c r="CZ79" s="1018"/>
      <c r="DA79" s="1018"/>
      <c r="DB79" s="1018"/>
      <c r="DC79" s="1030"/>
      <c r="DD79" s="1030"/>
    </row>
    <row r="80" spans="1:108" x14ac:dyDescent="0.25">
      <c r="A80" s="1496"/>
      <c r="B80" s="1071" t="s">
        <v>100</v>
      </c>
      <c r="C80" s="1096">
        <v>0</v>
      </c>
      <c r="D80" s="1122"/>
      <c r="E80" s="1122"/>
      <c r="F80" s="1122"/>
      <c r="G80" s="1122"/>
      <c r="H80" s="1122"/>
      <c r="I80" s="1122"/>
      <c r="J80" s="1122"/>
      <c r="K80" s="1122"/>
      <c r="L80" s="1122"/>
      <c r="M80" s="1164" t="s">
        <v>151</v>
      </c>
      <c r="N80" s="1016"/>
      <c r="O80" s="1024"/>
      <c r="P80" s="1016"/>
      <c r="Q80" s="1016"/>
      <c r="R80" s="1024"/>
      <c r="S80" s="1016"/>
      <c r="T80" s="1016"/>
      <c r="U80" s="1016"/>
      <c r="V80" s="1016"/>
      <c r="W80" s="1024"/>
      <c r="X80" s="1016"/>
      <c r="Y80" s="1016"/>
      <c r="Z80" s="1024"/>
      <c r="AA80" s="1016"/>
      <c r="AB80" s="1016"/>
      <c r="AC80" s="1016"/>
      <c r="AD80" s="1016"/>
      <c r="AE80" s="1016"/>
      <c r="AF80" s="1016"/>
      <c r="AG80" s="1016"/>
      <c r="AH80" s="1021"/>
      <c r="AI80" s="1021"/>
      <c r="AJ80" s="1021"/>
      <c r="AK80" s="1021"/>
      <c r="AL80" s="1021"/>
      <c r="AM80" s="1021"/>
      <c r="AN80" s="1021"/>
      <c r="AO80" s="1021"/>
      <c r="AP80" s="1021"/>
      <c r="AQ80" s="1021"/>
      <c r="AR80" s="1021"/>
      <c r="AS80" s="1016"/>
      <c r="AT80" s="1016"/>
      <c r="AU80" s="1016"/>
      <c r="AV80" s="1016"/>
      <c r="AW80" s="1018"/>
      <c r="AX80" s="1018"/>
      <c r="AY80" s="1018"/>
      <c r="AZ80" s="1018"/>
      <c r="BA80" s="1018"/>
      <c r="BB80" s="1018"/>
      <c r="BC80" s="1018"/>
      <c r="BD80" s="1018"/>
      <c r="BE80" s="1018"/>
      <c r="BF80" s="1018"/>
      <c r="BG80" s="1018"/>
      <c r="BH80" s="1018"/>
      <c r="BI80" s="1018"/>
      <c r="BJ80" s="1016"/>
      <c r="BK80" s="1016"/>
      <c r="BL80" s="1016"/>
      <c r="BM80" s="1016"/>
      <c r="BN80" s="1016"/>
      <c r="BO80" s="1016"/>
      <c r="BP80" s="1016"/>
      <c r="BQ80" s="1016"/>
      <c r="BR80" s="1016"/>
      <c r="BS80" s="1016"/>
      <c r="BT80" s="1160" t="s">
        <v>152</v>
      </c>
      <c r="BU80" s="1160" t="s">
        <v>152</v>
      </c>
      <c r="BV80" s="1160" t="s">
        <v>152</v>
      </c>
      <c r="BW80" s="1018"/>
      <c r="BX80" s="1016"/>
      <c r="BY80" s="1016"/>
      <c r="BZ80" s="1016"/>
      <c r="CA80" s="1016"/>
      <c r="CB80" s="1078">
        <v>0</v>
      </c>
      <c r="CC80" s="1078">
        <v>0</v>
      </c>
      <c r="CD80" s="1078" t="s">
        <v>152</v>
      </c>
      <c r="CE80" s="1016"/>
      <c r="CF80" s="1016"/>
      <c r="CG80" s="1018"/>
      <c r="CH80" s="1018"/>
      <c r="CI80" s="1018"/>
      <c r="CJ80" s="1018"/>
      <c r="CK80" s="1018"/>
      <c r="CL80" s="1018"/>
      <c r="CM80" s="1018"/>
      <c r="CN80" s="1018"/>
      <c r="CO80" s="1018"/>
      <c r="CP80" s="1018"/>
      <c r="CQ80" s="1018"/>
      <c r="CR80" s="1018"/>
      <c r="CS80" s="1018"/>
      <c r="CT80" s="1018"/>
      <c r="CU80" s="1018"/>
      <c r="CV80" s="1018"/>
      <c r="CW80" s="1018"/>
      <c r="CX80" s="1018"/>
      <c r="CY80" s="1018"/>
      <c r="CZ80" s="1018"/>
      <c r="DA80" s="1018"/>
      <c r="DB80" s="1018"/>
      <c r="DC80" s="1030"/>
      <c r="DD80" s="1030"/>
    </row>
    <row r="81" spans="1:108" x14ac:dyDescent="0.25">
      <c r="A81" s="1080" t="s">
        <v>114</v>
      </c>
      <c r="B81" s="1017"/>
      <c r="C81" s="1017"/>
      <c r="D81" s="1017"/>
      <c r="E81" s="1017"/>
      <c r="F81" s="1017"/>
      <c r="G81" s="1017"/>
      <c r="H81" s="1017"/>
      <c r="I81" s="1017"/>
      <c r="J81" s="1017"/>
      <c r="K81" s="1016"/>
      <c r="L81" s="1016"/>
      <c r="M81" s="1016"/>
      <c r="N81" s="1016"/>
      <c r="O81" s="1016"/>
      <c r="P81" s="1016"/>
      <c r="Q81" s="1016"/>
      <c r="R81" s="1016"/>
      <c r="S81" s="1016"/>
      <c r="T81" s="1016"/>
      <c r="U81" s="1016"/>
      <c r="V81" s="1016"/>
      <c r="W81" s="1016"/>
      <c r="X81" s="1016"/>
      <c r="Y81" s="1016"/>
      <c r="Z81" s="1016"/>
      <c r="AA81" s="1016"/>
      <c r="AB81" s="1016"/>
      <c r="AC81" s="1024"/>
      <c r="AD81" s="1016"/>
      <c r="AE81" s="1016"/>
      <c r="AF81" s="1024"/>
      <c r="AG81" s="1016"/>
      <c r="AH81" s="1016"/>
      <c r="AI81" s="1024"/>
      <c r="AJ81" s="1016"/>
      <c r="AK81" s="1016"/>
      <c r="AL81" s="1024"/>
      <c r="AM81" s="1024"/>
      <c r="AN81" s="1024"/>
      <c r="AO81" s="1016"/>
      <c r="AP81" s="1016"/>
      <c r="AQ81" s="1016"/>
      <c r="AR81" s="1016"/>
      <c r="AS81" s="1016"/>
      <c r="AT81" s="1016"/>
      <c r="AU81" s="1016"/>
      <c r="AV81" s="1016"/>
      <c r="AW81" s="1016"/>
      <c r="AX81" s="1016"/>
      <c r="AY81" s="1016"/>
      <c r="AZ81" s="1016"/>
      <c r="BA81" s="1016"/>
      <c r="BB81" s="1016"/>
      <c r="BC81" s="1016"/>
      <c r="BD81" s="1016"/>
      <c r="BE81" s="1016"/>
      <c r="BF81" s="1016"/>
      <c r="BG81" s="1016"/>
      <c r="BH81" s="1016"/>
      <c r="BI81" s="1016"/>
      <c r="BJ81" s="1016"/>
      <c r="BK81" s="1016"/>
      <c r="BL81" s="1016"/>
      <c r="BM81" s="1016"/>
      <c r="BN81" s="1016"/>
      <c r="BO81" s="1016"/>
      <c r="BP81" s="1016"/>
      <c r="BQ81" s="1016"/>
      <c r="BR81" s="1016"/>
      <c r="BS81" s="1016"/>
      <c r="BT81" s="1016"/>
      <c r="BU81" s="1016"/>
      <c r="BV81" s="1016"/>
      <c r="BW81" s="1016"/>
      <c r="BX81" s="1016"/>
      <c r="BY81" s="1016"/>
      <c r="BZ81" s="1016"/>
      <c r="CA81" s="1016"/>
      <c r="CB81" s="1016"/>
      <c r="CC81" s="1016">
        <v>0</v>
      </c>
      <c r="CD81" s="1016"/>
      <c r="CE81" s="1016"/>
      <c r="CF81" s="1016"/>
      <c r="CG81" s="1016"/>
      <c r="CH81" s="1016"/>
      <c r="CI81" s="1016"/>
      <c r="CJ81" s="1016"/>
      <c r="CK81" s="1016"/>
      <c r="CL81" s="1016"/>
      <c r="CM81" s="1016"/>
      <c r="CN81" s="1016"/>
      <c r="CO81" s="1016"/>
      <c r="CP81" s="1016"/>
      <c r="CQ81" s="1016"/>
      <c r="CR81" s="1016"/>
      <c r="CS81" s="1016"/>
      <c r="CT81" s="1016"/>
      <c r="CU81" s="1016"/>
      <c r="CV81" s="1016"/>
      <c r="CW81" s="1016"/>
      <c r="CX81" s="1016"/>
      <c r="CY81" s="1016"/>
      <c r="CZ81" s="1016"/>
      <c r="DA81" s="1016"/>
      <c r="DB81" s="1016"/>
      <c r="DC81" s="1021"/>
      <c r="DD81" s="1021"/>
    </row>
    <row r="82" spans="1:108" ht="64.5" x14ac:dyDescent="0.25">
      <c r="A82" s="1063" t="s">
        <v>115</v>
      </c>
      <c r="B82" s="1072" t="s">
        <v>116</v>
      </c>
      <c r="C82" s="1024"/>
      <c r="D82" s="1024"/>
      <c r="E82" s="1024"/>
      <c r="F82" s="1016"/>
      <c r="G82" s="1016"/>
      <c r="H82" s="1016"/>
      <c r="I82" s="1016"/>
      <c r="J82" s="1016"/>
      <c r="K82" s="1016"/>
      <c r="L82" s="1016"/>
      <c r="M82" s="1016"/>
      <c r="N82" s="1016"/>
      <c r="O82" s="1016"/>
      <c r="P82" s="1016"/>
      <c r="Q82" s="1016"/>
      <c r="R82" s="1016"/>
      <c r="S82" s="1016"/>
      <c r="T82" s="1016"/>
      <c r="U82" s="1016"/>
      <c r="V82" s="1016"/>
      <c r="W82" s="1016"/>
      <c r="X82" s="1024"/>
      <c r="Y82" s="1016"/>
      <c r="Z82" s="1016"/>
      <c r="AA82" s="1024"/>
      <c r="AB82" s="1016"/>
      <c r="AC82" s="1016"/>
      <c r="AD82" s="1024"/>
      <c r="AE82" s="1016"/>
      <c r="AF82" s="1016"/>
      <c r="AG82" s="1024"/>
      <c r="AH82" s="1016"/>
      <c r="AI82" s="1016"/>
      <c r="AJ82" s="1016"/>
      <c r="AK82" s="1016"/>
      <c r="AL82" s="1016"/>
      <c r="AM82" s="1016"/>
      <c r="AN82" s="1016"/>
      <c r="AO82" s="1016"/>
      <c r="AP82" s="1016"/>
      <c r="AQ82" s="1016"/>
      <c r="AR82" s="1016"/>
      <c r="AS82" s="1016"/>
      <c r="AT82" s="1016"/>
      <c r="AU82" s="1016"/>
      <c r="AV82" s="1016"/>
      <c r="AW82" s="1018"/>
      <c r="AX82" s="1018"/>
      <c r="AY82" s="1018"/>
      <c r="AZ82" s="1018"/>
      <c r="BA82" s="1018"/>
      <c r="BB82" s="1018"/>
      <c r="BC82" s="1018"/>
      <c r="BD82" s="1018"/>
      <c r="BE82" s="1018"/>
      <c r="BF82" s="1018"/>
      <c r="BG82" s="1018"/>
      <c r="BH82" s="1018"/>
      <c r="BI82" s="1018"/>
      <c r="BJ82" s="1016"/>
      <c r="BK82" s="1016"/>
      <c r="BL82" s="1016"/>
      <c r="BM82" s="1016"/>
      <c r="BN82" s="1016"/>
      <c r="BO82" s="1016"/>
      <c r="BP82" s="1016"/>
      <c r="BQ82" s="1016"/>
      <c r="BR82" s="1016"/>
      <c r="BS82" s="1016"/>
      <c r="BT82" s="1016"/>
      <c r="BU82" s="1016"/>
      <c r="BV82" s="1016"/>
      <c r="BW82" s="1016"/>
      <c r="BX82" s="1016"/>
      <c r="BY82" s="1016"/>
      <c r="BZ82" s="1016"/>
      <c r="CA82" s="1016"/>
      <c r="CB82" s="1016">
        <v>0</v>
      </c>
      <c r="CC82" s="1016"/>
      <c r="CD82" s="1016"/>
      <c r="CE82" s="1016"/>
      <c r="CF82" s="1016"/>
      <c r="CG82" s="1018"/>
      <c r="CH82" s="1018"/>
      <c r="CI82" s="1018"/>
      <c r="CJ82" s="1018"/>
      <c r="CK82" s="1018"/>
      <c r="CL82" s="1018"/>
      <c r="CM82" s="1018"/>
      <c r="CN82" s="1018"/>
      <c r="CO82" s="1018"/>
      <c r="CP82" s="1018"/>
      <c r="CQ82" s="1018"/>
      <c r="CR82" s="1018"/>
      <c r="CS82" s="1018"/>
      <c r="CT82" s="1018"/>
      <c r="CU82" s="1018"/>
      <c r="CV82" s="1018"/>
      <c r="CW82" s="1018"/>
      <c r="CX82" s="1018"/>
      <c r="CY82" s="1018"/>
      <c r="CZ82" s="1018"/>
      <c r="DA82" s="1030"/>
      <c r="DB82" s="1030"/>
      <c r="DC82" s="1018"/>
      <c r="DD82" s="1018"/>
    </row>
    <row r="83" spans="1:108" x14ac:dyDescent="0.25">
      <c r="A83" s="1064" t="s">
        <v>117</v>
      </c>
      <c r="B83" s="1120"/>
      <c r="C83" s="1162" t="s">
        <v>152</v>
      </c>
      <c r="D83" s="1016"/>
      <c r="E83" s="1016"/>
      <c r="F83" s="1016"/>
      <c r="G83" s="1016"/>
      <c r="H83" s="1016"/>
      <c r="I83" s="1016"/>
      <c r="J83" s="1016"/>
      <c r="K83" s="1016"/>
      <c r="L83" s="1016"/>
      <c r="M83" s="1016"/>
      <c r="N83" s="1016"/>
      <c r="O83" s="1016"/>
      <c r="P83" s="1016"/>
      <c r="Q83" s="1016"/>
      <c r="R83" s="1016"/>
      <c r="S83" s="1016"/>
      <c r="T83" s="1016"/>
      <c r="U83" s="1016"/>
      <c r="V83" s="1016"/>
      <c r="W83" s="1016"/>
      <c r="X83" s="1024"/>
      <c r="Y83" s="1016"/>
      <c r="Z83" s="1016"/>
      <c r="AA83" s="1024"/>
      <c r="AB83" s="1016"/>
      <c r="AC83" s="1016"/>
      <c r="AD83" s="1024"/>
      <c r="AE83" s="1016"/>
      <c r="AF83" s="1016"/>
      <c r="AG83" s="1024"/>
      <c r="AH83" s="1016"/>
      <c r="AI83" s="1016"/>
      <c r="AJ83" s="1016"/>
      <c r="AK83" s="1016"/>
      <c r="AL83" s="1016"/>
      <c r="AM83" s="1016"/>
      <c r="AN83" s="1016"/>
      <c r="AO83" s="1016"/>
      <c r="AP83" s="1016"/>
      <c r="AQ83" s="1016"/>
      <c r="AR83" s="1016"/>
      <c r="AS83" s="1016"/>
      <c r="AT83" s="1016"/>
      <c r="AU83" s="1016"/>
      <c r="AV83" s="1016"/>
      <c r="AW83" s="1018"/>
      <c r="AX83" s="1018"/>
      <c r="AY83" s="1018"/>
      <c r="AZ83" s="1018"/>
      <c r="BA83" s="1018"/>
      <c r="BB83" s="1018"/>
      <c r="BC83" s="1018"/>
      <c r="BD83" s="1018"/>
      <c r="BE83" s="1018"/>
      <c r="BF83" s="1018"/>
      <c r="BG83" s="1018"/>
      <c r="BH83" s="1018"/>
      <c r="BI83" s="1018"/>
      <c r="BJ83" s="1016"/>
      <c r="BK83" s="1016"/>
      <c r="BL83" s="1016"/>
      <c r="BM83" s="1016"/>
      <c r="BN83" s="1016"/>
      <c r="BO83" s="1016"/>
      <c r="BP83" s="1016"/>
      <c r="BQ83" s="1016"/>
      <c r="BR83" s="1016"/>
      <c r="BS83" s="1016"/>
      <c r="BT83" s="1038" t="s">
        <v>152</v>
      </c>
      <c r="BU83" s="1018"/>
      <c r="BV83" s="1016"/>
      <c r="BW83" s="1016"/>
      <c r="BX83" s="1016"/>
      <c r="BY83" s="1016"/>
      <c r="BZ83" s="1016"/>
      <c r="CA83" s="1016"/>
      <c r="CB83" s="1078">
        <v>0</v>
      </c>
      <c r="CC83" s="1016"/>
      <c r="CD83" s="1016"/>
      <c r="CE83" s="1016"/>
      <c r="CF83" s="1016"/>
      <c r="CG83" s="1018"/>
      <c r="CH83" s="1018"/>
      <c r="CI83" s="1018"/>
      <c r="CJ83" s="1018"/>
      <c r="CK83" s="1018"/>
      <c r="CL83" s="1018"/>
      <c r="CM83" s="1018"/>
      <c r="CN83" s="1018"/>
      <c r="CO83" s="1018"/>
      <c r="CP83" s="1018"/>
      <c r="CQ83" s="1018"/>
      <c r="CR83" s="1018"/>
      <c r="CS83" s="1018"/>
      <c r="CT83" s="1018"/>
      <c r="CU83" s="1018"/>
      <c r="CV83" s="1018"/>
      <c r="CW83" s="1018"/>
      <c r="CX83" s="1018"/>
      <c r="CY83" s="1018"/>
      <c r="CZ83" s="1018"/>
      <c r="DA83" s="1030"/>
      <c r="DB83" s="1030"/>
      <c r="DC83" s="1018"/>
      <c r="DD83" s="1018"/>
    </row>
    <row r="84" spans="1:108" x14ac:dyDescent="0.25">
      <c r="A84" s="1071" t="s">
        <v>86</v>
      </c>
      <c r="B84" s="1081"/>
      <c r="C84" s="1162" t="s">
        <v>152</v>
      </c>
      <c r="D84" s="1016"/>
      <c r="E84" s="1016"/>
      <c r="F84" s="1016"/>
      <c r="G84" s="1016"/>
      <c r="H84" s="1016"/>
      <c r="I84" s="1016"/>
      <c r="J84" s="1016"/>
      <c r="K84" s="1016"/>
      <c r="L84" s="1016"/>
      <c r="M84" s="1016"/>
      <c r="N84" s="1016"/>
      <c r="O84" s="1016"/>
      <c r="P84" s="1016"/>
      <c r="Q84" s="1016"/>
      <c r="R84" s="1016"/>
      <c r="S84" s="1016"/>
      <c r="T84" s="1016"/>
      <c r="U84" s="1016"/>
      <c r="V84" s="1016"/>
      <c r="W84" s="1016"/>
      <c r="X84" s="1024"/>
      <c r="Y84" s="1016"/>
      <c r="Z84" s="1016"/>
      <c r="AA84" s="1024"/>
      <c r="AB84" s="1016"/>
      <c r="AC84" s="1016"/>
      <c r="AD84" s="1024"/>
      <c r="AE84" s="1016"/>
      <c r="AF84" s="1016"/>
      <c r="AG84" s="1024"/>
      <c r="AH84" s="1016"/>
      <c r="AI84" s="1016"/>
      <c r="AJ84" s="1016"/>
      <c r="AK84" s="1016"/>
      <c r="AL84" s="1016"/>
      <c r="AM84" s="1016"/>
      <c r="AN84" s="1016"/>
      <c r="AO84" s="1016"/>
      <c r="AP84" s="1016"/>
      <c r="AQ84" s="1016"/>
      <c r="AR84" s="1016"/>
      <c r="AS84" s="1016"/>
      <c r="AT84" s="1016"/>
      <c r="AU84" s="1016"/>
      <c r="AV84" s="1016"/>
      <c r="AW84" s="1018"/>
      <c r="AX84" s="1018"/>
      <c r="AY84" s="1018"/>
      <c r="AZ84" s="1018"/>
      <c r="BA84" s="1018"/>
      <c r="BB84" s="1018"/>
      <c r="BC84" s="1018"/>
      <c r="BD84" s="1018"/>
      <c r="BE84" s="1018"/>
      <c r="BF84" s="1018"/>
      <c r="BG84" s="1018"/>
      <c r="BH84" s="1018"/>
      <c r="BI84" s="1018"/>
      <c r="BJ84" s="1016"/>
      <c r="BK84" s="1016"/>
      <c r="BL84" s="1016"/>
      <c r="BM84" s="1016"/>
      <c r="BN84" s="1016"/>
      <c r="BO84" s="1016"/>
      <c r="BP84" s="1016"/>
      <c r="BQ84" s="1016"/>
      <c r="BR84" s="1016"/>
      <c r="BS84" s="1016"/>
      <c r="BT84" s="1038" t="s">
        <v>152</v>
      </c>
      <c r="BU84" s="1018"/>
      <c r="BV84" s="1016"/>
      <c r="BW84" s="1016"/>
      <c r="BX84" s="1016"/>
      <c r="BY84" s="1016"/>
      <c r="BZ84" s="1016"/>
      <c r="CA84" s="1016"/>
      <c r="CB84" s="1078">
        <v>0</v>
      </c>
      <c r="CC84" s="1016"/>
      <c r="CD84" s="1016"/>
      <c r="CE84" s="1016"/>
      <c r="CF84" s="1016"/>
      <c r="CG84" s="1018"/>
      <c r="CH84" s="1018"/>
      <c r="CI84" s="1018"/>
      <c r="CJ84" s="1018"/>
      <c r="CK84" s="1018"/>
      <c r="CL84" s="1018"/>
      <c r="CM84" s="1018"/>
      <c r="CN84" s="1018"/>
      <c r="CO84" s="1018"/>
      <c r="CP84" s="1018"/>
      <c r="CQ84" s="1018"/>
      <c r="CR84" s="1018"/>
      <c r="CS84" s="1018"/>
      <c r="CT84" s="1018"/>
      <c r="CU84" s="1018"/>
      <c r="CV84" s="1018"/>
      <c r="CW84" s="1018"/>
      <c r="CX84" s="1018"/>
      <c r="CY84" s="1018"/>
      <c r="CZ84" s="1018"/>
      <c r="DA84" s="1030"/>
      <c r="DB84" s="1030"/>
      <c r="DC84" s="1018"/>
      <c r="DD84" s="1018"/>
    </row>
    <row r="85" spans="1:108" ht="15.75" x14ac:dyDescent="0.25">
      <c r="A85" s="1048" t="s">
        <v>118</v>
      </c>
      <c r="B85" s="1049"/>
      <c r="C85" s="1049"/>
      <c r="D85" s="1049"/>
      <c r="E85" s="1031"/>
      <c r="F85" s="1031"/>
      <c r="G85" s="1016"/>
      <c r="H85" s="1016"/>
      <c r="I85" s="1016"/>
      <c r="J85" s="1016"/>
      <c r="K85" s="1016"/>
      <c r="L85" s="1016"/>
      <c r="M85" s="1016"/>
      <c r="N85" s="1016"/>
      <c r="O85" s="1016"/>
      <c r="P85" s="1016"/>
      <c r="Q85" s="1016"/>
      <c r="R85" s="1016"/>
      <c r="S85" s="1016"/>
      <c r="T85" s="1016"/>
      <c r="U85" s="1016"/>
      <c r="V85" s="1016"/>
      <c r="W85" s="1016"/>
      <c r="X85" s="1016"/>
      <c r="Y85" s="1016"/>
      <c r="Z85" s="1024"/>
      <c r="AA85" s="1016"/>
      <c r="AB85" s="1016"/>
      <c r="AC85" s="1024"/>
      <c r="AD85" s="1016"/>
      <c r="AE85" s="1016"/>
      <c r="AF85" s="1024"/>
      <c r="AG85" s="1016"/>
      <c r="AH85" s="1016"/>
      <c r="AI85" s="1024"/>
      <c r="AJ85" s="1016"/>
      <c r="AK85" s="1016"/>
      <c r="AL85" s="1016"/>
      <c r="AM85" s="1016"/>
      <c r="AN85" s="1016"/>
      <c r="AO85" s="1016"/>
      <c r="AP85" s="1016"/>
      <c r="AQ85" s="1016"/>
      <c r="AR85" s="1021"/>
      <c r="AS85" s="1016"/>
      <c r="AT85" s="1016"/>
      <c r="AU85" s="1016"/>
      <c r="AV85" s="1016"/>
      <c r="AW85" s="1016"/>
      <c r="AX85" s="1016"/>
      <c r="AY85" s="1016"/>
      <c r="AZ85" s="1016"/>
      <c r="BA85" s="1016"/>
      <c r="BB85" s="1016"/>
      <c r="BC85" s="1016"/>
      <c r="BD85" s="1016"/>
      <c r="BE85" s="1016"/>
      <c r="BF85" s="1016"/>
      <c r="BG85" s="1016"/>
      <c r="BH85" s="1016"/>
      <c r="BI85" s="1016"/>
      <c r="BJ85" s="1016"/>
      <c r="BK85" s="1016"/>
      <c r="BL85" s="1016"/>
      <c r="BM85" s="1016"/>
      <c r="BN85" s="1016"/>
      <c r="BO85" s="1016"/>
      <c r="BP85" s="1016"/>
      <c r="BQ85" s="1016"/>
      <c r="BR85" s="1016"/>
      <c r="BS85" s="1016"/>
      <c r="BT85" s="1016"/>
      <c r="BU85" s="1016"/>
      <c r="BV85" s="1016"/>
      <c r="BW85" s="1016"/>
      <c r="BX85" s="1016"/>
      <c r="BY85" s="1016"/>
      <c r="BZ85" s="1016"/>
      <c r="CA85" s="1016"/>
      <c r="CB85" s="1016"/>
      <c r="CC85" s="1018"/>
      <c r="CD85" s="1016"/>
      <c r="CE85" s="1016"/>
      <c r="CF85" s="1016"/>
      <c r="CG85" s="1016"/>
      <c r="CH85" s="1016"/>
      <c r="CI85" s="1016"/>
      <c r="CJ85" s="1016"/>
      <c r="CK85" s="1016"/>
      <c r="CL85" s="1016"/>
      <c r="CM85" s="1016"/>
      <c r="CN85" s="1016"/>
      <c r="CO85" s="1016"/>
      <c r="CP85" s="1016"/>
      <c r="CQ85" s="1016"/>
      <c r="CR85" s="1016"/>
      <c r="CS85" s="1016"/>
      <c r="CT85" s="1016"/>
      <c r="CU85" s="1016"/>
      <c r="CV85" s="1016"/>
      <c r="CW85" s="1016"/>
      <c r="CX85" s="1016"/>
      <c r="CY85" s="1016"/>
      <c r="CZ85" s="1016"/>
      <c r="DA85" s="1016"/>
      <c r="DB85" s="1016"/>
      <c r="DC85" s="1021"/>
      <c r="DD85" s="1021"/>
    </row>
    <row r="86" spans="1:108" ht="52.5" x14ac:dyDescent="0.25">
      <c r="A86" s="1488" t="s">
        <v>119</v>
      </c>
      <c r="B86" s="1522"/>
      <c r="C86" s="1050" t="s">
        <v>120</v>
      </c>
      <c r="D86" s="1050" t="s">
        <v>121</v>
      </c>
      <c r="E86" s="1050" t="s">
        <v>122</v>
      </c>
      <c r="F86" s="1032"/>
      <c r="G86" s="1016"/>
      <c r="H86" s="1016"/>
      <c r="I86" s="1016"/>
      <c r="J86" s="1016"/>
      <c r="K86" s="1016"/>
      <c r="L86" s="1016"/>
      <c r="M86" s="1016"/>
      <c r="N86" s="1016"/>
      <c r="O86" s="1016"/>
      <c r="P86" s="1016"/>
      <c r="Q86" s="1016"/>
      <c r="R86" s="1016"/>
      <c r="S86" s="1016"/>
      <c r="T86" s="1016"/>
      <c r="U86" s="1016"/>
      <c r="V86" s="1016"/>
      <c r="W86" s="1016"/>
      <c r="X86" s="1016"/>
      <c r="Y86" s="1016"/>
      <c r="Z86" s="1024"/>
      <c r="AA86" s="1016"/>
      <c r="AB86" s="1016"/>
      <c r="AC86" s="1024"/>
      <c r="AD86" s="1016"/>
      <c r="AE86" s="1016"/>
      <c r="AF86" s="1024"/>
      <c r="AG86" s="1016"/>
      <c r="AH86" s="1016"/>
      <c r="AI86" s="1024"/>
      <c r="AJ86" s="1016"/>
      <c r="AK86" s="1016"/>
      <c r="AL86" s="1016"/>
      <c r="AM86" s="1016"/>
      <c r="AN86" s="1016"/>
      <c r="AO86" s="1016"/>
      <c r="AP86" s="1016"/>
      <c r="AQ86" s="1016"/>
      <c r="AR86" s="1021"/>
      <c r="AS86" s="1016"/>
      <c r="AT86" s="1016"/>
      <c r="AU86" s="1016"/>
      <c r="AV86" s="1016"/>
      <c r="AW86" s="1018"/>
      <c r="AX86" s="1018"/>
      <c r="AY86" s="1018"/>
      <c r="AZ86" s="1018"/>
      <c r="BA86" s="1018"/>
      <c r="BB86" s="1018"/>
      <c r="BC86" s="1018"/>
      <c r="BD86" s="1018"/>
      <c r="BE86" s="1018"/>
      <c r="BF86" s="1018"/>
      <c r="BG86" s="1018"/>
      <c r="BH86" s="1018"/>
      <c r="BI86" s="1018"/>
      <c r="BJ86" s="1016"/>
      <c r="BK86" s="1016"/>
      <c r="BL86" s="1016"/>
      <c r="BM86" s="1016"/>
      <c r="BN86" s="1016"/>
      <c r="BO86" s="1016"/>
      <c r="BP86" s="1016"/>
      <c r="BQ86" s="1016"/>
      <c r="BR86" s="1016"/>
      <c r="BS86" s="1016"/>
      <c r="BT86" s="1016"/>
      <c r="BU86" s="1016"/>
      <c r="BV86" s="1016"/>
      <c r="BW86" s="1016"/>
      <c r="BX86" s="1016"/>
      <c r="BY86" s="1016"/>
      <c r="BZ86" s="1016"/>
      <c r="CA86" s="1016"/>
      <c r="CB86" s="1016"/>
      <c r="CC86" s="1016"/>
      <c r="CD86" s="1016"/>
      <c r="CE86" s="1016"/>
      <c r="CF86" s="1016"/>
      <c r="CG86" s="1018"/>
      <c r="CH86" s="1018"/>
      <c r="CI86" s="1018"/>
      <c r="CJ86" s="1018"/>
      <c r="CK86" s="1018"/>
      <c r="CL86" s="1018"/>
      <c r="CM86" s="1018"/>
      <c r="CN86" s="1018"/>
      <c r="CO86" s="1018"/>
      <c r="CP86" s="1018"/>
      <c r="CQ86" s="1018"/>
      <c r="CR86" s="1018"/>
      <c r="CS86" s="1018"/>
      <c r="CT86" s="1018"/>
      <c r="CU86" s="1018"/>
      <c r="CV86" s="1018"/>
      <c r="CW86" s="1018"/>
      <c r="CX86" s="1018"/>
      <c r="CY86" s="1018"/>
      <c r="CZ86" s="1018"/>
      <c r="DA86" s="1018"/>
      <c r="DB86" s="1018"/>
      <c r="DC86" s="1030"/>
      <c r="DD86" s="1030"/>
    </row>
    <row r="87" spans="1:108" x14ac:dyDescent="0.25">
      <c r="A87" s="1523" t="s">
        <v>123</v>
      </c>
      <c r="B87" s="1523"/>
      <c r="C87" s="1082"/>
      <c r="D87" s="1082"/>
      <c r="E87" s="1082"/>
      <c r="F87" s="1032"/>
      <c r="G87" s="1016"/>
      <c r="H87" s="1016"/>
      <c r="I87" s="1016"/>
      <c r="J87" s="1016"/>
      <c r="K87" s="1016"/>
      <c r="L87" s="1016"/>
      <c r="M87" s="1016"/>
      <c r="N87" s="1016"/>
      <c r="O87" s="1016"/>
      <c r="P87" s="1016"/>
      <c r="Q87" s="1016"/>
      <c r="R87" s="1016"/>
      <c r="S87" s="1016"/>
      <c r="T87" s="1016"/>
      <c r="U87" s="1016"/>
      <c r="V87" s="1016"/>
      <c r="W87" s="1016"/>
      <c r="X87" s="1016"/>
      <c r="Y87" s="1016"/>
      <c r="Z87" s="1016"/>
      <c r="AA87" s="1016"/>
      <c r="AB87" s="1016"/>
      <c r="AC87" s="1024"/>
      <c r="AD87" s="1016"/>
      <c r="AE87" s="1016"/>
      <c r="AF87" s="1024"/>
      <c r="AG87" s="1016"/>
      <c r="AH87" s="1016"/>
      <c r="AI87" s="1024"/>
      <c r="AJ87" s="1016"/>
      <c r="AK87" s="1016"/>
      <c r="AL87" s="1024"/>
      <c r="AM87" s="1024"/>
      <c r="AN87" s="1024"/>
      <c r="AO87" s="1016"/>
      <c r="AP87" s="1016"/>
      <c r="AQ87" s="1016"/>
      <c r="AR87" s="1016"/>
      <c r="AS87" s="1016"/>
      <c r="AT87" s="1016"/>
      <c r="AU87" s="1016"/>
      <c r="AV87" s="1016"/>
      <c r="AW87" s="1018"/>
      <c r="AX87" s="1018"/>
      <c r="AY87" s="1018"/>
      <c r="AZ87" s="1018"/>
      <c r="BA87" s="1018"/>
      <c r="BB87" s="1018"/>
      <c r="BC87" s="1018"/>
      <c r="BD87" s="1018"/>
      <c r="BE87" s="1018"/>
      <c r="BF87" s="1018"/>
      <c r="BG87" s="1018"/>
      <c r="BH87" s="1018"/>
      <c r="BI87" s="1018"/>
      <c r="BJ87" s="1016"/>
      <c r="BK87" s="1016"/>
      <c r="BL87" s="1016"/>
      <c r="BM87" s="1016"/>
      <c r="BN87" s="1016"/>
      <c r="BO87" s="1016"/>
      <c r="BP87" s="1016"/>
      <c r="BQ87" s="1016"/>
      <c r="BR87" s="1016"/>
      <c r="BS87" s="1016"/>
      <c r="BT87" s="1016"/>
      <c r="BU87" s="1016"/>
      <c r="BV87" s="1016"/>
      <c r="BW87" s="1016"/>
      <c r="BX87" s="1016"/>
      <c r="BY87" s="1016"/>
      <c r="BZ87" s="1016"/>
      <c r="CA87" s="1016"/>
      <c r="CB87" s="1016"/>
      <c r="CC87" s="1016"/>
      <c r="CD87" s="1016"/>
      <c r="CE87" s="1016"/>
      <c r="CF87" s="1016"/>
      <c r="CG87" s="1018"/>
      <c r="CH87" s="1018"/>
      <c r="CI87" s="1018"/>
      <c r="CJ87" s="1018"/>
      <c r="CK87" s="1018"/>
      <c r="CL87" s="1018"/>
      <c r="CM87" s="1018"/>
      <c r="CN87" s="1018"/>
      <c r="CO87" s="1018"/>
      <c r="CP87" s="1018"/>
      <c r="CQ87" s="1018"/>
      <c r="CR87" s="1018"/>
      <c r="CS87" s="1018"/>
      <c r="CT87" s="1018"/>
      <c r="CU87" s="1018"/>
      <c r="CV87" s="1018"/>
      <c r="CW87" s="1018"/>
      <c r="CX87" s="1018"/>
      <c r="CY87" s="1018"/>
      <c r="CZ87" s="1018"/>
      <c r="DA87" s="1018"/>
      <c r="DB87" s="1018"/>
      <c r="DC87" s="1030"/>
      <c r="DD87" s="1030"/>
    </row>
    <row r="88" spans="1:108" x14ac:dyDescent="0.25">
      <c r="A88" s="1520" t="s">
        <v>124</v>
      </c>
      <c r="B88" s="1520"/>
      <c r="C88" s="1083"/>
      <c r="D88" s="1083"/>
      <c r="E88" s="1083"/>
      <c r="F88" s="1016"/>
      <c r="G88" s="1016"/>
      <c r="H88" s="1016"/>
      <c r="I88" s="1016"/>
      <c r="J88" s="1016"/>
      <c r="K88" s="1016"/>
      <c r="L88" s="1016"/>
      <c r="M88" s="1016"/>
      <c r="N88" s="1016"/>
      <c r="O88" s="1016"/>
      <c r="P88" s="1016"/>
      <c r="Q88" s="1016"/>
      <c r="R88" s="1016"/>
      <c r="S88" s="1016"/>
      <c r="T88" s="1016"/>
      <c r="U88" s="1016"/>
      <c r="V88" s="1016"/>
      <c r="W88" s="1016"/>
      <c r="X88" s="1016"/>
      <c r="Y88" s="1016"/>
      <c r="Z88" s="1016"/>
      <c r="AA88" s="1016"/>
      <c r="AB88" s="1016"/>
      <c r="AC88" s="1024"/>
      <c r="AD88" s="1016"/>
      <c r="AE88" s="1016"/>
      <c r="AF88" s="1024"/>
      <c r="AG88" s="1016"/>
      <c r="AH88" s="1016"/>
      <c r="AI88" s="1024"/>
      <c r="AJ88" s="1016"/>
      <c r="AK88" s="1016"/>
      <c r="AL88" s="1024"/>
      <c r="AM88" s="1024"/>
      <c r="AN88" s="1024"/>
      <c r="AO88" s="1016"/>
      <c r="AP88" s="1016"/>
      <c r="AQ88" s="1016"/>
      <c r="AR88" s="1016"/>
      <c r="AS88" s="1016"/>
      <c r="AT88" s="1016"/>
      <c r="AU88" s="1016"/>
      <c r="AV88" s="1016"/>
      <c r="AW88" s="1018"/>
      <c r="AX88" s="1018"/>
      <c r="AY88" s="1018"/>
      <c r="AZ88" s="1018"/>
      <c r="BA88" s="1018"/>
      <c r="BB88" s="1018"/>
      <c r="BC88" s="1018"/>
      <c r="BD88" s="1018"/>
      <c r="BE88" s="1018"/>
      <c r="BF88" s="1018"/>
      <c r="BG88" s="1018"/>
      <c r="BH88" s="1018"/>
      <c r="BI88" s="1018"/>
      <c r="BJ88" s="1016"/>
      <c r="BK88" s="1016"/>
      <c r="BL88" s="1016"/>
      <c r="BM88" s="1016"/>
      <c r="BN88" s="1016"/>
      <c r="BO88" s="1016"/>
      <c r="BP88" s="1016"/>
      <c r="BQ88" s="1016"/>
      <c r="BR88" s="1016"/>
      <c r="BS88" s="1016"/>
      <c r="BT88" s="1016"/>
      <c r="BU88" s="1016"/>
      <c r="BV88" s="1016"/>
      <c r="BW88" s="1016"/>
      <c r="BX88" s="1016"/>
      <c r="BY88" s="1016"/>
      <c r="BZ88" s="1016"/>
      <c r="CA88" s="1016"/>
      <c r="CB88" s="1016"/>
      <c r="CC88" s="1016"/>
      <c r="CD88" s="1016"/>
      <c r="CE88" s="1016"/>
      <c r="CF88" s="1016"/>
      <c r="CG88" s="1018"/>
      <c r="CH88" s="1018"/>
      <c r="CI88" s="1018"/>
      <c r="CJ88" s="1018"/>
      <c r="CK88" s="1018"/>
      <c r="CL88" s="1018"/>
      <c r="CM88" s="1018"/>
      <c r="CN88" s="1018"/>
      <c r="CO88" s="1018"/>
      <c r="CP88" s="1018"/>
      <c r="CQ88" s="1018"/>
      <c r="CR88" s="1018"/>
      <c r="CS88" s="1018"/>
      <c r="CT88" s="1018"/>
      <c r="CU88" s="1018"/>
      <c r="CV88" s="1018"/>
      <c r="CW88" s="1018"/>
      <c r="CX88" s="1018"/>
      <c r="CY88" s="1018"/>
      <c r="CZ88" s="1018"/>
      <c r="DA88" s="1018"/>
      <c r="DB88" s="1018"/>
      <c r="DC88" s="1030"/>
      <c r="DD88" s="1030"/>
    </row>
    <row r="89" spans="1:108" x14ac:dyDescent="0.25">
      <c r="A89" s="1520" t="s">
        <v>125</v>
      </c>
      <c r="B89" s="1520"/>
      <c r="C89" s="1083"/>
      <c r="D89" s="1083"/>
      <c r="E89" s="1083"/>
      <c r="F89" s="1016"/>
      <c r="G89" s="1016"/>
      <c r="H89" s="1016"/>
      <c r="I89" s="1016"/>
      <c r="J89" s="1016"/>
      <c r="K89" s="1016"/>
      <c r="L89" s="1016"/>
      <c r="M89" s="1016"/>
      <c r="N89" s="1016"/>
      <c r="O89" s="1016"/>
      <c r="P89" s="1016"/>
      <c r="Q89" s="1016"/>
      <c r="R89" s="1016"/>
      <c r="S89" s="1016"/>
      <c r="T89" s="1016"/>
      <c r="U89" s="1016"/>
      <c r="V89" s="1016"/>
      <c r="W89" s="1016"/>
      <c r="X89" s="1016"/>
      <c r="Y89" s="1016"/>
      <c r="Z89" s="1016"/>
      <c r="AA89" s="1016"/>
      <c r="AB89" s="1016"/>
      <c r="AC89" s="1024"/>
      <c r="AD89" s="1016"/>
      <c r="AE89" s="1016"/>
      <c r="AF89" s="1024"/>
      <c r="AG89" s="1016"/>
      <c r="AH89" s="1016"/>
      <c r="AI89" s="1024"/>
      <c r="AJ89" s="1016"/>
      <c r="AK89" s="1016"/>
      <c r="AL89" s="1024"/>
      <c r="AM89" s="1024"/>
      <c r="AN89" s="1024"/>
      <c r="AO89" s="1016"/>
      <c r="AP89" s="1016"/>
      <c r="AQ89" s="1016"/>
      <c r="AR89" s="1016"/>
      <c r="AS89" s="1016"/>
      <c r="AT89" s="1016"/>
      <c r="AU89" s="1016"/>
      <c r="AV89" s="1016"/>
      <c r="AW89" s="1018"/>
      <c r="AX89" s="1018"/>
      <c r="AY89" s="1018"/>
      <c r="AZ89" s="1018"/>
      <c r="BA89" s="1018"/>
      <c r="BB89" s="1018"/>
      <c r="BC89" s="1018"/>
      <c r="BD89" s="1018"/>
      <c r="BE89" s="1018"/>
      <c r="BF89" s="1018"/>
      <c r="BG89" s="1018"/>
      <c r="BH89" s="1018"/>
      <c r="BI89" s="1018"/>
      <c r="BJ89" s="1016"/>
      <c r="BK89" s="1016"/>
      <c r="BL89" s="1016"/>
      <c r="BM89" s="1016"/>
      <c r="BN89" s="1016"/>
      <c r="BO89" s="1016"/>
      <c r="BP89" s="1016"/>
      <c r="BQ89" s="1016"/>
      <c r="BR89" s="1016"/>
      <c r="BS89" s="1016"/>
      <c r="BT89" s="1016"/>
      <c r="BU89" s="1016"/>
      <c r="BV89" s="1016"/>
      <c r="BW89" s="1016"/>
      <c r="BX89" s="1016"/>
      <c r="BY89" s="1016"/>
      <c r="BZ89" s="1016"/>
      <c r="CA89" s="1016"/>
      <c r="CB89" s="1016"/>
      <c r="CC89" s="1016"/>
      <c r="CD89" s="1016"/>
      <c r="CE89" s="1016"/>
      <c r="CF89" s="1016"/>
      <c r="CG89" s="1018"/>
      <c r="CH89" s="1018"/>
      <c r="CI89" s="1018"/>
      <c r="CJ89" s="1018"/>
      <c r="CK89" s="1018"/>
      <c r="CL89" s="1018"/>
      <c r="CM89" s="1018"/>
      <c r="CN89" s="1018"/>
      <c r="CO89" s="1018"/>
      <c r="CP89" s="1018"/>
      <c r="CQ89" s="1018"/>
      <c r="CR89" s="1018"/>
      <c r="CS89" s="1018"/>
      <c r="CT89" s="1018"/>
      <c r="CU89" s="1018"/>
      <c r="CV89" s="1018"/>
      <c r="CW89" s="1018"/>
      <c r="CX89" s="1018"/>
      <c r="CY89" s="1018"/>
      <c r="CZ89" s="1018"/>
      <c r="DA89" s="1018"/>
      <c r="DB89" s="1018"/>
      <c r="DC89" s="1030"/>
      <c r="DD89" s="1030"/>
    </row>
    <row r="90" spans="1:108" x14ac:dyDescent="0.25">
      <c r="A90" s="1520" t="s">
        <v>126</v>
      </c>
      <c r="B90" s="1520"/>
      <c r="C90" s="1083"/>
      <c r="D90" s="1083"/>
      <c r="E90" s="1083"/>
      <c r="F90" s="1016"/>
      <c r="G90" s="1016"/>
      <c r="H90" s="1016"/>
      <c r="I90" s="1016"/>
      <c r="J90" s="1016"/>
      <c r="K90" s="1016"/>
      <c r="L90" s="1016"/>
      <c r="M90" s="1016"/>
      <c r="N90" s="1016"/>
      <c r="O90" s="1016"/>
      <c r="P90" s="1016"/>
      <c r="Q90" s="1016"/>
      <c r="R90" s="1016"/>
      <c r="S90" s="1016"/>
      <c r="T90" s="1016"/>
      <c r="U90" s="1016"/>
      <c r="V90" s="1016"/>
      <c r="W90" s="1016"/>
      <c r="X90" s="1016"/>
      <c r="Y90" s="1016"/>
      <c r="Z90" s="1016"/>
      <c r="AA90" s="1016"/>
      <c r="AB90" s="1016"/>
      <c r="AC90" s="1024"/>
      <c r="AD90" s="1016"/>
      <c r="AE90" s="1016"/>
      <c r="AF90" s="1024"/>
      <c r="AG90" s="1016"/>
      <c r="AH90" s="1016"/>
      <c r="AI90" s="1024"/>
      <c r="AJ90" s="1016"/>
      <c r="AK90" s="1016"/>
      <c r="AL90" s="1024"/>
      <c r="AM90" s="1024"/>
      <c r="AN90" s="1024"/>
      <c r="AO90" s="1016"/>
      <c r="AP90" s="1016"/>
      <c r="AQ90" s="1016"/>
      <c r="AR90" s="1016"/>
      <c r="AS90" s="1016"/>
      <c r="AT90" s="1016"/>
      <c r="AU90" s="1016"/>
      <c r="AV90" s="1016"/>
      <c r="AW90" s="1018"/>
      <c r="AX90" s="1018"/>
      <c r="AY90" s="1018"/>
      <c r="AZ90" s="1018"/>
      <c r="BA90" s="1018"/>
      <c r="BB90" s="1018"/>
      <c r="BC90" s="1018"/>
      <c r="BD90" s="1018"/>
      <c r="BE90" s="1018"/>
      <c r="BF90" s="1018"/>
      <c r="BG90" s="1018"/>
      <c r="BH90" s="1018"/>
      <c r="BI90" s="1018"/>
      <c r="BJ90" s="1016"/>
      <c r="BK90" s="1016"/>
      <c r="BL90" s="1016"/>
      <c r="BM90" s="1016"/>
      <c r="BN90" s="1016"/>
      <c r="BO90" s="1016"/>
      <c r="BP90" s="1016"/>
      <c r="BQ90" s="1016"/>
      <c r="BR90" s="1016"/>
      <c r="BS90" s="1016"/>
      <c r="BT90" s="1016"/>
      <c r="BU90" s="1016"/>
      <c r="BV90" s="1016"/>
      <c r="BW90" s="1016"/>
      <c r="BX90" s="1016"/>
      <c r="BY90" s="1016"/>
      <c r="BZ90" s="1016"/>
      <c r="CA90" s="1016"/>
      <c r="CB90" s="1016"/>
      <c r="CC90" s="1016"/>
      <c r="CD90" s="1016"/>
      <c r="CE90" s="1016"/>
      <c r="CF90" s="1016"/>
      <c r="CG90" s="1018"/>
      <c r="CH90" s="1018"/>
      <c r="CI90" s="1018"/>
      <c r="CJ90" s="1018"/>
      <c r="CK90" s="1018"/>
      <c r="CL90" s="1018"/>
      <c r="CM90" s="1018"/>
      <c r="CN90" s="1018"/>
      <c r="CO90" s="1018"/>
      <c r="CP90" s="1018"/>
      <c r="CQ90" s="1018"/>
      <c r="CR90" s="1018"/>
      <c r="CS90" s="1018"/>
      <c r="CT90" s="1018"/>
      <c r="CU90" s="1018"/>
      <c r="CV90" s="1018"/>
      <c r="CW90" s="1018"/>
      <c r="CX90" s="1018"/>
      <c r="CY90" s="1018"/>
      <c r="CZ90" s="1018"/>
      <c r="DA90" s="1018"/>
      <c r="DB90" s="1018"/>
      <c r="DC90" s="1030"/>
      <c r="DD90" s="1030"/>
    </row>
    <row r="91" spans="1:108" x14ac:dyDescent="0.25">
      <c r="A91" s="1520" t="s">
        <v>127</v>
      </c>
      <c r="B91" s="1520"/>
      <c r="C91" s="1083"/>
      <c r="D91" s="1083"/>
      <c r="E91" s="1083"/>
      <c r="F91" s="1016"/>
      <c r="G91" s="1016"/>
      <c r="H91" s="1016"/>
      <c r="I91" s="1016"/>
      <c r="J91" s="1016"/>
      <c r="K91" s="1016"/>
      <c r="L91" s="1016"/>
      <c r="M91" s="1016"/>
      <c r="N91" s="1016"/>
      <c r="O91" s="1016"/>
      <c r="P91" s="1016"/>
      <c r="Q91" s="1016"/>
      <c r="R91" s="1016"/>
      <c r="S91" s="1016"/>
      <c r="T91" s="1016"/>
      <c r="U91" s="1016"/>
      <c r="V91" s="1016"/>
      <c r="W91" s="1016"/>
      <c r="X91" s="1016"/>
      <c r="Y91" s="1016"/>
      <c r="Z91" s="1016"/>
      <c r="AA91" s="1016"/>
      <c r="AB91" s="1016"/>
      <c r="AC91" s="1024"/>
      <c r="AD91" s="1016"/>
      <c r="AE91" s="1016"/>
      <c r="AF91" s="1024"/>
      <c r="AG91" s="1016"/>
      <c r="AH91" s="1016"/>
      <c r="AI91" s="1024"/>
      <c r="AJ91" s="1016"/>
      <c r="AK91" s="1016"/>
      <c r="AL91" s="1024"/>
      <c r="AM91" s="1024"/>
      <c r="AN91" s="1024"/>
      <c r="AO91" s="1016"/>
      <c r="AP91" s="1016"/>
      <c r="AQ91" s="1016"/>
      <c r="AR91" s="1016"/>
      <c r="AS91" s="1016"/>
      <c r="AT91" s="1016"/>
      <c r="AU91" s="1016"/>
      <c r="AV91" s="1016"/>
      <c r="AW91" s="1018"/>
      <c r="AX91" s="1018"/>
      <c r="AY91" s="1018"/>
      <c r="AZ91" s="1018"/>
      <c r="BA91" s="1018"/>
      <c r="BB91" s="1018"/>
      <c r="BC91" s="1018"/>
      <c r="BD91" s="1018"/>
      <c r="BE91" s="1018"/>
      <c r="BF91" s="1018"/>
      <c r="BG91" s="1018"/>
      <c r="BH91" s="1018"/>
      <c r="BI91" s="1018"/>
      <c r="BJ91" s="1016"/>
      <c r="BK91" s="1016"/>
      <c r="BL91" s="1016"/>
      <c r="BM91" s="1016"/>
      <c r="BN91" s="1016"/>
      <c r="BO91" s="1016"/>
      <c r="BP91" s="1016"/>
      <c r="BQ91" s="1016"/>
      <c r="BR91" s="1016"/>
      <c r="BS91" s="1016"/>
      <c r="BT91" s="1016"/>
      <c r="BU91" s="1016"/>
      <c r="BV91" s="1016"/>
      <c r="BW91" s="1016"/>
      <c r="BX91" s="1016"/>
      <c r="BY91" s="1016"/>
      <c r="BZ91" s="1016"/>
      <c r="CA91" s="1016"/>
      <c r="CB91" s="1016"/>
      <c r="CC91" s="1016"/>
      <c r="CD91" s="1016"/>
      <c r="CE91" s="1016"/>
      <c r="CF91" s="1016"/>
      <c r="CG91" s="1018"/>
      <c r="CH91" s="1018"/>
      <c r="CI91" s="1018"/>
      <c r="CJ91" s="1018"/>
      <c r="CK91" s="1018"/>
      <c r="CL91" s="1018"/>
      <c r="CM91" s="1018"/>
      <c r="CN91" s="1018"/>
      <c r="CO91" s="1018"/>
      <c r="CP91" s="1018"/>
      <c r="CQ91" s="1018"/>
      <c r="CR91" s="1018"/>
      <c r="CS91" s="1018"/>
      <c r="CT91" s="1018"/>
      <c r="CU91" s="1018"/>
      <c r="CV91" s="1018"/>
      <c r="CW91" s="1018"/>
      <c r="CX91" s="1018"/>
      <c r="CY91" s="1018"/>
      <c r="CZ91" s="1018"/>
      <c r="DA91" s="1018"/>
      <c r="DB91" s="1018"/>
      <c r="DC91" s="1030"/>
      <c r="DD91" s="1030"/>
    </row>
    <row r="92" spans="1:108" x14ac:dyDescent="0.25">
      <c r="A92" s="1520" t="s">
        <v>128</v>
      </c>
      <c r="B92" s="1520"/>
      <c r="C92" s="1083"/>
      <c r="D92" s="1083"/>
      <c r="E92" s="1083"/>
      <c r="F92" s="1016"/>
      <c r="G92" s="1016"/>
      <c r="H92" s="1016"/>
      <c r="I92" s="1016"/>
      <c r="J92" s="1016"/>
      <c r="K92" s="1016"/>
      <c r="L92" s="1016"/>
      <c r="M92" s="1016"/>
      <c r="N92" s="1016"/>
      <c r="O92" s="1016"/>
      <c r="P92" s="1016"/>
      <c r="Q92" s="1016"/>
      <c r="R92" s="1016"/>
      <c r="S92" s="1016"/>
      <c r="T92" s="1016"/>
      <c r="U92" s="1016"/>
      <c r="V92" s="1016"/>
      <c r="W92" s="1016"/>
      <c r="X92" s="1016"/>
      <c r="Y92" s="1016"/>
      <c r="Z92" s="1016"/>
      <c r="AA92" s="1016"/>
      <c r="AB92" s="1016"/>
      <c r="AC92" s="1024"/>
      <c r="AD92" s="1016"/>
      <c r="AE92" s="1016"/>
      <c r="AF92" s="1024"/>
      <c r="AG92" s="1016"/>
      <c r="AH92" s="1016"/>
      <c r="AI92" s="1024"/>
      <c r="AJ92" s="1016"/>
      <c r="AK92" s="1016"/>
      <c r="AL92" s="1024"/>
      <c r="AM92" s="1024"/>
      <c r="AN92" s="1024"/>
      <c r="AO92" s="1016"/>
      <c r="AP92" s="1016"/>
      <c r="AQ92" s="1016"/>
      <c r="AR92" s="1016"/>
      <c r="AS92" s="1016"/>
      <c r="AT92" s="1016"/>
      <c r="AU92" s="1016"/>
      <c r="AV92" s="1016"/>
      <c r="AW92" s="1018"/>
      <c r="AX92" s="1018"/>
      <c r="AY92" s="1018"/>
      <c r="AZ92" s="1018"/>
      <c r="BA92" s="1018"/>
      <c r="BB92" s="1018"/>
      <c r="BC92" s="1018"/>
      <c r="BD92" s="1018"/>
      <c r="BE92" s="1018"/>
      <c r="BF92" s="1018"/>
      <c r="BG92" s="1018"/>
      <c r="BH92" s="1018"/>
      <c r="BI92" s="1018"/>
      <c r="BJ92" s="1016"/>
      <c r="BK92" s="1016"/>
      <c r="BL92" s="1016"/>
      <c r="BM92" s="1016"/>
      <c r="BN92" s="1016"/>
      <c r="BO92" s="1016"/>
      <c r="BP92" s="1016"/>
      <c r="BQ92" s="1016"/>
      <c r="BR92" s="1016"/>
      <c r="BS92" s="1016"/>
      <c r="BT92" s="1016"/>
      <c r="BU92" s="1016"/>
      <c r="BV92" s="1016"/>
      <c r="BW92" s="1016"/>
      <c r="BX92" s="1016"/>
      <c r="BY92" s="1016"/>
      <c r="BZ92" s="1016"/>
      <c r="CA92" s="1016"/>
      <c r="CB92" s="1016"/>
      <c r="CC92" s="1016"/>
      <c r="CD92" s="1016"/>
      <c r="CE92" s="1016"/>
      <c r="CF92" s="1016"/>
      <c r="CG92" s="1018"/>
      <c r="CH92" s="1018"/>
      <c r="CI92" s="1018"/>
      <c r="CJ92" s="1018"/>
      <c r="CK92" s="1018"/>
      <c r="CL92" s="1018"/>
      <c r="CM92" s="1018"/>
      <c r="CN92" s="1018"/>
      <c r="CO92" s="1018"/>
      <c r="CP92" s="1018"/>
      <c r="CQ92" s="1018"/>
      <c r="CR92" s="1018"/>
      <c r="CS92" s="1018"/>
      <c r="CT92" s="1018"/>
      <c r="CU92" s="1018"/>
      <c r="CV92" s="1018"/>
      <c r="CW92" s="1018"/>
      <c r="CX92" s="1018"/>
      <c r="CY92" s="1018"/>
      <c r="CZ92" s="1018"/>
      <c r="DA92" s="1018"/>
      <c r="DB92" s="1018"/>
      <c r="DC92" s="1030"/>
      <c r="DD92" s="1030"/>
    </row>
    <row r="93" spans="1:108" x14ac:dyDescent="0.25">
      <c r="A93" s="1520" t="s">
        <v>129</v>
      </c>
      <c r="B93" s="1520"/>
      <c r="C93" s="1083"/>
      <c r="D93" s="1083"/>
      <c r="E93" s="1083"/>
      <c r="F93" s="1016"/>
      <c r="G93" s="1016"/>
      <c r="H93" s="1016"/>
      <c r="I93" s="1016"/>
      <c r="J93" s="1016"/>
      <c r="K93" s="1016"/>
      <c r="L93" s="1016"/>
      <c r="M93" s="1016"/>
      <c r="N93" s="1016"/>
      <c r="O93" s="1016"/>
      <c r="P93" s="1016"/>
      <c r="Q93" s="1016"/>
      <c r="R93" s="1016"/>
      <c r="S93" s="1016"/>
      <c r="T93" s="1016"/>
      <c r="U93" s="1016"/>
      <c r="V93" s="1016"/>
      <c r="W93" s="1016"/>
      <c r="X93" s="1016"/>
      <c r="Y93" s="1016"/>
      <c r="Z93" s="1016"/>
      <c r="AA93" s="1016"/>
      <c r="AB93" s="1016"/>
      <c r="AC93" s="1024"/>
      <c r="AD93" s="1016"/>
      <c r="AE93" s="1016"/>
      <c r="AF93" s="1024"/>
      <c r="AG93" s="1016"/>
      <c r="AH93" s="1016"/>
      <c r="AI93" s="1024"/>
      <c r="AJ93" s="1016"/>
      <c r="AK93" s="1016"/>
      <c r="AL93" s="1024"/>
      <c r="AM93" s="1024"/>
      <c r="AN93" s="1024"/>
      <c r="AO93" s="1016"/>
      <c r="AP93" s="1016"/>
      <c r="AQ93" s="1016"/>
      <c r="AR93" s="1016"/>
      <c r="AS93" s="1016"/>
      <c r="AT93" s="1016"/>
      <c r="AU93" s="1016"/>
      <c r="AV93" s="1016"/>
      <c r="AW93" s="1018"/>
      <c r="AX93" s="1018"/>
      <c r="AY93" s="1018"/>
      <c r="AZ93" s="1018"/>
      <c r="BA93" s="1018"/>
      <c r="BB93" s="1018"/>
      <c r="BC93" s="1018"/>
      <c r="BD93" s="1018"/>
      <c r="BE93" s="1018"/>
      <c r="BF93" s="1018"/>
      <c r="BG93" s="1018"/>
      <c r="BH93" s="1018"/>
      <c r="BI93" s="1018"/>
      <c r="BJ93" s="1016"/>
      <c r="BK93" s="1016"/>
      <c r="BL93" s="1016"/>
      <c r="BM93" s="1016"/>
      <c r="BN93" s="1016"/>
      <c r="BO93" s="1016"/>
      <c r="BP93" s="1016"/>
      <c r="BQ93" s="1016"/>
      <c r="BR93" s="1016"/>
      <c r="BS93" s="1016"/>
      <c r="BT93" s="1016"/>
      <c r="BU93" s="1016"/>
      <c r="BV93" s="1016"/>
      <c r="BW93" s="1016"/>
      <c r="BX93" s="1016"/>
      <c r="BY93" s="1016"/>
      <c r="BZ93" s="1016"/>
      <c r="CA93" s="1016"/>
      <c r="CB93" s="1016"/>
      <c r="CC93" s="1016"/>
      <c r="CD93" s="1016"/>
      <c r="CE93" s="1016"/>
      <c r="CF93" s="1016"/>
      <c r="CG93" s="1018"/>
      <c r="CH93" s="1018"/>
      <c r="CI93" s="1018"/>
      <c r="CJ93" s="1018"/>
      <c r="CK93" s="1018"/>
      <c r="CL93" s="1018"/>
      <c r="CM93" s="1018"/>
      <c r="CN93" s="1018"/>
      <c r="CO93" s="1018"/>
      <c r="CP93" s="1018"/>
      <c r="CQ93" s="1018"/>
      <c r="CR93" s="1018"/>
      <c r="CS93" s="1018"/>
      <c r="CT93" s="1018"/>
      <c r="CU93" s="1018"/>
      <c r="CV93" s="1018"/>
      <c r="CW93" s="1018"/>
      <c r="CX93" s="1018"/>
      <c r="CY93" s="1018"/>
      <c r="CZ93" s="1018"/>
      <c r="DA93" s="1018"/>
      <c r="DB93" s="1018"/>
      <c r="DC93" s="1030"/>
      <c r="DD93" s="1030"/>
    </row>
    <row r="94" spans="1:108" x14ac:dyDescent="0.25">
      <c r="A94" s="1520" t="s">
        <v>130</v>
      </c>
      <c r="B94" s="1520"/>
      <c r="C94" s="1083"/>
      <c r="D94" s="1083"/>
      <c r="E94" s="1083"/>
      <c r="F94" s="1016"/>
      <c r="G94" s="1016"/>
      <c r="H94" s="1016"/>
      <c r="I94" s="1016"/>
      <c r="J94" s="1016"/>
      <c r="K94" s="1016"/>
      <c r="L94" s="1016"/>
      <c r="M94" s="1016"/>
      <c r="N94" s="1016"/>
      <c r="O94" s="1016"/>
      <c r="P94" s="1016"/>
      <c r="Q94" s="1016"/>
      <c r="R94" s="1016"/>
      <c r="S94" s="1016"/>
      <c r="T94" s="1016"/>
      <c r="U94" s="1016"/>
      <c r="V94" s="1016"/>
      <c r="W94" s="1016"/>
      <c r="X94" s="1016"/>
      <c r="Y94" s="1016"/>
      <c r="Z94" s="1016"/>
      <c r="AA94" s="1016"/>
      <c r="AB94" s="1016"/>
      <c r="AC94" s="1024"/>
      <c r="AD94" s="1016"/>
      <c r="AE94" s="1016"/>
      <c r="AF94" s="1024"/>
      <c r="AG94" s="1016"/>
      <c r="AH94" s="1016"/>
      <c r="AI94" s="1024"/>
      <c r="AJ94" s="1016"/>
      <c r="AK94" s="1016"/>
      <c r="AL94" s="1024"/>
      <c r="AM94" s="1024"/>
      <c r="AN94" s="1024"/>
      <c r="AO94" s="1016"/>
      <c r="AP94" s="1016"/>
      <c r="AQ94" s="1024"/>
      <c r="AR94" s="1016"/>
      <c r="AS94" s="1016"/>
      <c r="AT94" s="1016"/>
      <c r="AU94" s="1016"/>
      <c r="AV94" s="1016"/>
      <c r="AW94" s="1018"/>
      <c r="AX94" s="1018"/>
      <c r="AY94" s="1018"/>
      <c r="AZ94" s="1018"/>
      <c r="BA94" s="1018"/>
      <c r="BB94" s="1018"/>
      <c r="BC94" s="1018"/>
      <c r="BD94" s="1018"/>
      <c r="BE94" s="1018"/>
      <c r="BF94" s="1018"/>
      <c r="BG94" s="1018"/>
      <c r="BH94" s="1018"/>
      <c r="BI94" s="1018"/>
      <c r="BJ94" s="1016"/>
      <c r="BK94" s="1016"/>
      <c r="BL94" s="1016"/>
      <c r="BM94" s="1016"/>
      <c r="BN94" s="1016"/>
      <c r="BO94" s="1016"/>
      <c r="BP94" s="1016"/>
      <c r="BQ94" s="1016"/>
      <c r="BR94" s="1016"/>
      <c r="BS94" s="1016"/>
      <c r="BT94" s="1016"/>
      <c r="BU94" s="1016"/>
      <c r="BV94" s="1016"/>
      <c r="BW94" s="1016"/>
      <c r="BX94" s="1016"/>
      <c r="BY94" s="1016"/>
      <c r="BZ94" s="1016"/>
      <c r="CA94" s="1016"/>
      <c r="CB94" s="1016"/>
      <c r="CC94" s="1016"/>
      <c r="CD94" s="1016"/>
      <c r="CE94" s="1016"/>
      <c r="CF94" s="1016"/>
      <c r="CG94" s="1018"/>
      <c r="CH94" s="1018"/>
      <c r="CI94" s="1018"/>
      <c r="CJ94" s="1018"/>
      <c r="CK94" s="1018"/>
      <c r="CL94" s="1018"/>
      <c r="CM94" s="1018"/>
      <c r="CN94" s="1018"/>
      <c r="CO94" s="1018"/>
      <c r="CP94" s="1018"/>
      <c r="CQ94" s="1018"/>
      <c r="CR94" s="1018"/>
      <c r="CS94" s="1018"/>
      <c r="CT94" s="1018"/>
      <c r="CU94" s="1018"/>
      <c r="CV94" s="1018"/>
      <c r="CW94" s="1018"/>
      <c r="CX94" s="1018"/>
      <c r="CY94" s="1018"/>
      <c r="CZ94" s="1018"/>
      <c r="DA94" s="1018"/>
      <c r="DB94" s="1018"/>
      <c r="DC94" s="1030"/>
      <c r="DD94" s="1030"/>
    </row>
    <row r="95" spans="1:108" x14ac:dyDescent="0.25">
      <c r="A95" s="1520" t="s">
        <v>131</v>
      </c>
      <c r="B95" s="1520"/>
      <c r="C95" s="1083"/>
      <c r="D95" s="1083"/>
      <c r="E95" s="1083"/>
      <c r="F95" s="1016"/>
      <c r="G95" s="1016"/>
      <c r="H95" s="1016"/>
      <c r="I95" s="1016"/>
      <c r="J95" s="1016"/>
      <c r="K95" s="1016"/>
      <c r="L95" s="1016"/>
      <c r="M95" s="1016"/>
      <c r="N95" s="1016"/>
      <c r="O95" s="1016"/>
      <c r="P95" s="1016"/>
      <c r="Q95" s="1016"/>
      <c r="R95" s="1016"/>
      <c r="S95" s="1016"/>
      <c r="T95" s="1016"/>
      <c r="U95" s="1016"/>
      <c r="V95" s="1016"/>
      <c r="W95" s="1016"/>
      <c r="X95" s="1016"/>
      <c r="Y95" s="1016"/>
      <c r="Z95" s="1016"/>
      <c r="AA95" s="1016"/>
      <c r="AB95" s="1016"/>
      <c r="AC95" s="1024"/>
      <c r="AD95" s="1016"/>
      <c r="AE95" s="1016"/>
      <c r="AF95" s="1024"/>
      <c r="AG95" s="1016"/>
      <c r="AH95" s="1016"/>
      <c r="AI95" s="1024"/>
      <c r="AJ95" s="1016"/>
      <c r="AK95" s="1016"/>
      <c r="AL95" s="1024"/>
      <c r="AM95" s="1024"/>
      <c r="AN95" s="1024"/>
      <c r="AO95" s="1016"/>
      <c r="AP95" s="1016"/>
      <c r="AQ95" s="1024"/>
      <c r="AR95" s="1016"/>
      <c r="AS95" s="1016"/>
      <c r="AT95" s="1016"/>
      <c r="AU95" s="1016"/>
      <c r="AV95" s="1016"/>
      <c r="AW95" s="1018"/>
      <c r="AX95" s="1018"/>
      <c r="AY95" s="1018"/>
      <c r="AZ95" s="1018"/>
      <c r="BA95" s="1018"/>
      <c r="BB95" s="1018"/>
      <c r="BC95" s="1018"/>
      <c r="BD95" s="1018"/>
      <c r="BE95" s="1018"/>
      <c r="BF95" s="1018"/>
      <c r="BG95" s="1018"/>
      <c r="BH95" s="1018"/>
      <c r="BI95" s="1018"/>
      <c r="BJ95" s="1016"/>
      <c r="BK95" s="1016"/>
      <c r="BL95" s="1016"/>
      <c r="BM95" s="1016"/>
      <c r="BN95" s="1016"/>
      <c r="BO95" s="1016"/>
      <c r="BP95" s="1016"/>
      <c r="BQ95" s="1016"/>
      <c r="BR95" s="1016"/>
      <c r="BS95" s="1016"/>
      <c r="BT95" s="1016"/>
      <c r="BU95" s="1016"/>
      <c r="BV95" s="1016"/>
      <c r="BW95" s="1016"/>
      <c r="BX95" s="1016"/>
      <c r="BY95" s="1016"/>
      <c r="BZ95" s="1016"/>
      <c r="CA95" s="1016"/>
      <c r="CB95" s="1016"/>
      <c r="CC95" s="1016"/>
      <c r="CD95" s="1016"/>
      <c r="CE95" s="1016"/>
      <c r="CF95" s="1016"/>
      <c r="CG95" s="1018"/>
      <c r="CH95" s="1018"/>
      <c r="CI95" s="1018"/>
      <c r="CJ95" s="1018"/>
      <c r="CK95" s="1018"/>
      <c r="CL95" s="1018"/>
      <c r="CM95" s="1018"/>
      <c r="CN95" s="1018"/>
      <c r="CO95" s="1018"/>
      <c r="CP95" s="1018"/>
      <c r="CQ95" s="1018"/>
      <c r="CR95" s="1018"/>
      <c r="CS95" s="1018"/>
      <c r="CT95" s="1018"/>
      <c r="CU95" s="1018"/>
      <c r="CV95" s="1018"/>
      <c r="CW95" s="1018"/>
      <c r="CX95" s="1018"/>
      <c r="CY95" s="1018"/>
      <c r="CZ95" s="1018"/>
      <c r="DA95" s="1018"/>
      <c r="DB95" s="1018"/>
      <c r="DC95" s="1030"/>
      <c r="DD95" s="1030"/>
    </row>
    <row r="96" spans="1:108" x14ac:dyDescent="0.25">
      <c r="A96" s="1520" t="s">
        <v>132</v>
      </c>
      <c r="B96" s="1520"/>
      <c r="C96" s="1083"/>
      <c r="D96" s="1083"/>
      <c r="E96" s="1083"/>
      <c r="F96" s="1016"/>
      <c r="G96" s="1016"/>
      <c r="H96" s="1016"/>
      <c r="I96" s="1016"/>
      <c r="J96" s="1016"/>
      <c r="K96" s="1016"/>
      <c r="L96" s="1016"/>
      <c r="M96" s="1016"/>
      <c r="N96" s="1016"/>
      <c r="O96" s="1016"/>
      <c r="P96" s="1016"/>
      <c r="Q96" s="1016"/>
      <c r="R96" s="1016"/>
      <c r="S96" s="1016"/>
      <c r="T96" s="1016"/>
      <c r="U96" s="1016"/>
      <c r="V96" s="1016"/>
      <c r="W96" s="1016"/>
      <c r="X96" s="1016"/>
      <c r="Y96" s="1016"/>
      <c r="Z96" s="1016"/>
      <c r="AA96" s="1016"/>
      <c r="AB96" s="1016"/>
      <c r="AC96" s="1024"/>
      <c r="AD96" s="1016"/>
      <c r="AE96" s="1016"/>
      <c r="AF96" s="1024"/>
      <c r="AG96" s="1016"/>
      <c r="AH96" s="1016"/>
      <c r="AI96" s="1024"/>
      <c r="AJ96" s="1016"/>
      <c r="AK96" s="1016"/>
      <c r="AL96" s="1024"/>
      <c r="AM96" s="1024"/>
      <c r="AN96" s="1024"/>
      <c r="AO96" s="1016"/>
      <c r="AP96" s="1016"/>
      <c r="AQ96" s="1024"/>
      <c r="AR96" s="1016"/>
      <c r="AS96" s="1016"/>
      <c r="AT96" s="1016"/>
      <c r="AU96" s="1016"/>
      <c r="AV96" s="1016"/>
      <c r="AW96" s="1018"/>
      <c r="AX96" s="1018"/>
      <c r="AY96" s="1018"/>
      <c r="AZ96" s="1018"/>
      <c r="BA96" s="1018"/>
      <c r="BB96" s="1018"/>
      <c r="BC96" s="1018"/>
      <c r="BD96" s="1018"/>
      <c r="BE96" s="1018"/>
      <c r="BF96" s="1018"/>
      <c r="BG96" s="1018"/>
      <c r="BH96" s="1018"/>
      <c r="BI96" s="1018"/>
      <c r="BJ96" s="1016"/>
      <c r="BK96" s="1016"/>
      <c r="BL96" s="1016"/>
      <c r="BM96" s="1016"/>
      <c r="BN96" s="1016"/>
      <c r="BO96" s="1016"/>
      <c r="BP96" s="1016"/>
      <c r="BQ96" s="1016"/>
      <c r="BR96" s="1016"/>
      <c r="BS96" s="1016"/>
      <c r="BT96" s="1016"/>
      <c r="BU96" s="1016"/>
      <c r="BV96" s="1016"/>
      <c r="BW96" s="1016"/>
      <c r="BX96" s="1016"/>
      <c r="BY96" s="1016"/>
      <c r="BZ96" s="1016"/>
      <c r="CA96" s="1016"/>
      <c r="CB96" s="1016"/>
      <c r="CC96" s="1016"/>
      <c r="CD96" s="1016"/>
      <c r="CE96" s="1016"/>
      <c r="CF96" s="1016"/>
      <c r="CG96" s="1018"/>
      <c r="CH96" s="1018"/>
      <c r="CI96" s="1018"/>
      <c r="CJ96" s="1018"/>
      <c r="CK96" s="1018"/>
      <c r="CL96" s="1018"/>
      <c r="CM96" s="1018"/>
      <c r="CN96" s="1018"/>
      <c r="CO96" s="1018"/>
      <c r="CP96" s="1018"/>
      <c r="CQ96" s="1018"/>
      <c r="CR96" s="1018"/>
      <c r="CS96" s="1018"/>
      <c r="CT96" s="1018"/>
      <c r="CU96" s="1018"/>
      <c r="CV96" s="1018"/>
      <c r="CW96" s="1018"/>
      <c r="CX96" s="1018"/>
      <c r="CY96" s="1018"/>
      <c r="CZ96" s="1018"/>
      <c r="DA96" s="1018"/>
      <c r="DB96" s="1018"/>
      <c r="DC96" s="1030"/>
      <c r="DD96" s="1030"/>
    </row>
    <row r="97" spans="1:108" x14ac:dyDescent="0.25">
      <c r="A97" s="1520" t="s">
        <v>86</v>
      </c>
      <c r="B97" s="1520"/>
      <c r="C97" s="1083"/>
      <c r="D97" s="1083"/>
      <c r="E97" s="1083"/>
      <c r="F97" s="1016"/>
      <c r="G97" s="1016"/>
      <c r="H97" s="1016"/>
      <c r="I97" s="1016"/>
      <c r="J97" s="1016"/>
      <c r="K97" s="1016"/>
      <c r="L97" s="1016"/>
      <c r="M97" s="1016"/>
      <c r="N97" s="1016"/>
      <c r="O97" s="1016"/>
      <c r="P97" s="1016"/>
      <c r="Q97" s="1016"/>
      <c r="R97" s="1016"/>
      <c r="S97" s="1016"/>
      <c r="T97" s="1016"/>
      <c r="U97" s="1016"/>
      <c r="V97" s="1016"/>
      <c r="W97" s="1016"/>
      <c r="X97" s="1016"/>
      <c r="Y97" s="1016"/>
      <c r="Z97" s="1016"/>
      <c r="AA97" s="1016"/>
      <c r="AB97" s="1016"/>
      <c r="AC97" s="1024"/>
      <c r="AD97" s="1016"/>
      <c r="AE97" s="1016"/>
      <c r="AF97" s="1024"/>
      <c r="AG97" s="1016"/>
      <c r="AH97" s="1016"/>
      <c r="AI97" s="1024"/>
      <c r="AJ97" s="1016"/>
      <c r="AK97" s="1016"/>
      <c r="AL97" s="1024"/>
      <c r="AM97" s="1024"/>
      <c r="AN97" s="1024"/>
      <c r="AO97" s="1016"/>
      <c r="AP97" s="1016"/>
      <c r="AQ97" s="1024"/>
      <c r="AR97" s="1016"/>
      <c r="AS97" s="1016"/>
      <c r="AT97" s="1016"/>
      <c r="AU97" s="1016"/>
      <c r="AV97" s="1016"/>
      <c r="AW97" s="1018"/>
      <c r="AX97" s="1018"/>
      <c r="AY97" s="1018"/>
      <c r="AZ97" s="1018"/>
      <c r="BA97" s="1018"/>
      <c r="BB97" s="1018"/>
      <c r="BC97" s="1018"/>
      <c r="BD97" s="1018"/>
      <c r="BE97" s="1018"/>
      <c r="BF97" s="1018"/>
      <c r="BG97" s="1018"/>
      <c r="BH97" s="1018"/>
      <c r="BI97" s="1018"/>
      <c r="BJ97" s="1016"/>
      <c r="BK97" s="1016"/>
      <c r="BL97" s="1016"/>
      <c r="BM97" s="1016"/>
      <c r="BN97" s="1016"/>
      <c r="BO97" s="1016"/>
      <c r="BP97" s="1016"/>
      <c r="BQ97" s="1016"/>
      <c r="BR97" s="1016"/>
      <c r="BS97" s="1016"/>
      <c r="BT97" s="1016"/>
      <c r="BU97" s="1016"/>
      <c r="BV97" s="1016"/>
      <c r="BW97" s="1016"/>
      <c r="BX97" s="1016"/>
      <c r="BY97" s="1016"/>
      <c r="BZ97" s="1016"/>
      <c r="CA97" s="1016"/>
      <c r="CB97" s="1016"/>
      <c r="CC97" s="1016"/>
      <c r="CD97" s="1016"/>
      <c r="CE97" s="1016"/>
      <c r="CF97" s="1016"/>
      <c r="CG97" s="1018"/>
      <c r="CH97" s="1018"/>
      <c r="CI97" s="1018"/>
      <c r="CJ97" s="1018"/>
      <c r="CK97" s="1018"/>
      <c r="CL97" s="1018"/>
      <c r="CM97" s="1018"/>
      <c r="CN97" s="1018"/>
      <c r="CO97" s="1018"/>
      <c r="CP97" s="1018"/>
      <c r="CQ97" s="1018"/>
      <c r="CR97" s="1018"/>
      <c r="CS97" s="1018"/>
      <c r="CT97" s="1018"/>
      <c r="CU97" s="1018"/>
      <c r="CV97" s="1018"/>
      <c r="CW97" s="1018"/>
      <c r="CX97" s="1018"/>
      <c r="CY97" s="1018"/>
      <c r="CZ97" s="1018"/>
      <c r="DA97" s="1018"/>
      <c r="DB97" s="1018"/>
      <c r="DC97" s="1030"/>
      <c r="DD97" s="1030"/>
    </row>
    <row r="98" spans="1:108" x14ac:dyDescent="0.25">
      <c r="A98" s="1520" t="s">
        <v>117</v>
      </c>
      <c r="B98" s="1520"/>
      <c r="C98" s="1083"/>
      <c r="D98" s="1083"/>
      <c r="E98" s="1083"/>
      <c r="F98" s="1016"/>
      <c r="G98" s="1016"/>
      <c r="H98" s="1016"/>
      <c r="I98" s="1016"/>
      <c r="J98" s="1016"/>
      <c r="K98" s="1016"/>
      <c r="L98" s="1016"/>
      <c r="M98" s="1016"/>
      <c r="N98" s="1016"/>
      <c r="O98" s="1016"/>
      <c r="P98" s="1016"/>
      <c r="Q98" s="1016"/>
      <c r="R98" s="1016"/>
      <c r="S98" s="1016"/>
      <c r="T98" s="1016"/>
      <c r="U98" s="1016"/>
      <c r="V98" s="1016"/>
      <c r="W98" s="1016"/>
      <c r="X98" s="1016"/>
      <c r="Y98" s="1016"/>
      <c r="Z98" s="1016"/>
      <c r="AA98" s="1016"/>
      <c r="AB98" s="1016"/>
      <c r="AC98" s="1024"/>
      <c r="AD98" s="1016"/>
      <c r="AE98" s="1016"/>
      <c r="AF98" s="1024"/>
      <c r="AG98" s="1016"/>
      <c r="AH98" s="1016"/>
      <c r="AI98" s="1024"/>
      <c r="AJ98" s="1016"/>
      <c r="AK98" s="1016"/>
      <c r="AL98" s="1024"/>
      <c r="AM98" s="1024"/>
      <c r="AN98" s="1024"/>
      <c r="AO98" s="1016"/>
      <c r="AP98" s="1016"/>
      <c r="AQ98" s="1024"/>
      <c r="AR98" s="1016"/>
      <c r="AS98" s="1016"/>
      <c r="AT98" s="1016"/>
      <c r="AU98" s="1016"/>
      <c r="AV98" s="1016"/>
      <c r="AW98" s="1018"/>
      <c r="AX98" s="1018"/>
      <c r="AY98" s="1018"/>
      <c r="AZ98" s="1018"/>
      <c r="BA98" s="1018"/>
      <c r="BB98" s="1018"/>
      <c r="BC98" s="1018"/>
      <c r="BD98" s="1018"/>
      <c r="BE98" s="1018"/>
      <c r="BF98" s="1018"/>
      <c r="BG98" s="1018"/>
      <c r="BH98" s="1018"/>
      <c r="BI98" s="1018"/>
      <c r="BJ98" s="1016"/>
      <c r="BK98" s="1016"/>
      <c r="BL98" s="1016"/>
      <c r="BM98" s="1016"/>
      <c r="BN98" s="1016"/>
      <c r="BO98" s="1016"/>
      <c r="BP98" s="1016"/>
      <c r="BQ98" s="1016"/>
      <c r="BR98" s="1016"/>
      <c r="BS98" s="1016"/>
      <c r="BT98" s="1016"/>
      <c r="BU98" s="1016"/>
      <c r="BV98" s="1016"/>
      <c r="BW98" s="1016"/>
      <c r="BX98" s="1016"/>
      <c r="BY98" s="1016"/>
      <c r="BZ98" s="1016"/>
      <c r="CA98" s="1016"/>
      <c r="CB98" s="1016"/>
      <c r="CC98" s="1016"/>
      <c r="CD98" s="1016"/>
      <c r="CE98" s="1016"/>
      <c r="CF98" s="1016"/>
      <c r="CG98" s="1018"/>
      <c r="CH98" s="1018"/>
      <c r="CI98" s="1018"/>
      <c r="CJ98" s="1018"/>
      <c r="CK98" s="1018"/>
      <c r="CL98" s="1018"/>
      <c r="CM98" s="1018"/>
      <c r="CN98" s="1018"/>
      <c r="CO98" s="1018"/>
      <c r="CP98" s="1018"/>
      <c r="CQ98" s="1018"/>
      <c r="CR98" s="1018"/>
      <c r="CS98" s="1018"/>
      <c r="CT98" s="1018"/>
      <c r="CU98" s="1018"/>
      <c r="CV98" s="1018"/>
      <c r="CW98" s="1018"/>
      <c r="CX98" s="1018"/>
      <c r="CY98" s="1018"/>
      <c r="CZ98" s="1018"/>
      <c r="DA98" s="1018"/>
      <c r="DB98" s="1018"/>
      <c r="DC98" s="1030"/>
      <c r="DD98" s="1030"/>
    </row>
    <row r="99" spans="1:108" x14ac:dyDescent="0.25">
      <c r="A99" s="1502" t="s">
        <v>133</v>
      </c>
      <c r="B99" s="1502"/>
      <c r="C99" s="1085"/>
      <c r="D99" s="1085"/>
      <c r="E99" s="1085"/>
      <c r="F99" s="1016"/>
      <c r="G99" s="1016"/>
      <c r="H99" s="1016"/>
      <c r="I99" s="1016"/>
      <c r="J99" s="1016"/>
      <c r="K99" s="1016"/>
      <c r="L99" s="1016"/>
      <c r="M99" s="1016"/>
      <c r="N99" s="1016"/>
      <c r="O99" s="1016"/>
      <c r="P99" s="1016"/>
      <c r="Q99" s="1016"/>
      <c r="R99" s="1016"/>
      <c r="S99" s="1016"/>
      <c r="T99" s="1016"/>
      <c r="U99" s="1016"/>
      <c r="V99" s="1016"/>
      <c r="W99" s="1016"/>
      <c r="X99" s="1016"/>
      <c r="Y99" s="1016"/>
      <c r="Z99" s="1016"/>
      <c r="AA99" s="1016"/>
      <c r="AB99" s="1016"/>
      <c r="AC99" s="1024"/>
      <c r="AD99" s="1024"/>
      <c r="AE99" s="1016"/>
      <c r="AF99" s="1016"/>
      <c r="AG99" s="1024"/>
      <c r="AH99" s="1016"/>
      <c r="AI99" s="1016"/>
      <c r="AJ99" s="1024"/>
      <c r="AK99" s="1016"/>
      <c r="AL99" s="1016"/>
      <c r="AM99" s="1016"/>
      <c r="AN99" s="1016"/>
      <c r="AO99" s="1024"/>
      <c r="AP99" s="1016"/>
      <c r="AQ99" s="1016"/>
      <c r="AR99" s="1016"/>
      <c r="AS99" s="1016"/>
      <c r="AT99" s="1016"/>
      <c r="AU99" s="1016"/>
      <c r="AV99" s="1016"/>
      <c r="AW99" s="1018"/>
      <c r="AX99" s="1018"/>
      <c r="AY99" s="1018"/>
      <c r="AZ99" s="1018"/>
      <c r="BA99" s="1018"/>
      <c r="BB99" s="1018"/>
      <c r="BC99" s="1018"/>
      <c r="BD99" s="1018"/>
      <c r="BE99" s="1018"/>
      <c r="BF99" s="1018"/>
      <c r="BG99" s="1018"/>
      <c r="BH99" s="1018"/>
      <c r="BI99" s="1018"/>
      <c r="BJ99" s="1016"/>
      <c r="BK99" s="1016"/>
      <c r="BL99" s="1016"/>
      <c r="BM99" s="1016"/>
      <c r="BN99" s="1016"/>
      <c r="BO99" s="1016"/>
      <c r="BP99" s="1016"/>
      <c r="BQ99" s="1016"/>
      <c r="BR99" s="1016"/>
      <c r="BS99" s="1016"/>
      <c r="BT99" s="1016"/>
      <c r="BU99" s="1016"/>
      <c r="BV99" s="1016"/>
      <c r="BW99" s="1016"/>
      <c r="BX99" s="1016"/>
      <c r="BY99" s="1016"/>
      <c r="BZ99" s="1016"/>
      <c r="CA99" s="1016"/>
      <c r="CB99" s="1016"/>
      <c r="CC99" s="1016"/>
      <c r="CD99" s="1016"/>
      <c r="CE99" s="1016"/>
      <c r="CF99" s="1016"/>
      <c r="CG99" s="1018"/>
      <c r="CH99" s="1018"/>
      <c r="CI99" s="1018"/>
      <c r="CJ99" s="1018"/>
      <c r="CK99" s="1018"/>
      <c r="CL99" s="1018"/>
      <c r="CM99" s="1018"/>
      <c r="CN99" s="1018"/>
      <c r="CO99" s="1018"/>
      <c r="CP99" s="1018"/>
      <c r="CQ99" s="1018"/>
      <c r="CR99" s="1018"/>
      <c r="CS99" s="1018"/>
      <c r="CT99" s="1018"/>
      <c r="CU99" s="1018"/>
      <c r="CV99" s="1018"/>
      <c r="CW99" s="1018"/>
      <c r="CX99" s="1018"/>
      <c r="CY99" s="1018"/>
      <c r="CZ99" s="1018"/>
      <c r="DA99" s="1018"/>
      <c r="DB99" s="1018"/>
      <c r="DC99" s="1018"/>
      <c r="DD99" s="1018"/>
    </row>
    <row r="100" spans="1:108" x14ac:dyDescent="0.25">
      <c r="A100" s="1075" t="s">
        <v>134</v>
      </c>
      <c r="B100" s="1016"/>
      <c r="C100" s="1016"/>
      <c r="D100" s="1016"/>
      <c r="E100" s="1016"/>
      <c r="F100" s="1016"/>
      <c r="G100" s="1016"/>
      <c r="H100" s="1016"/>
      <c r="I100" s="1016"/>
      <c r="J100" s="1016"/>
      <c r="K100" s="1016"/>
      <c r="L100" s="1016"/>
      <c r="M100" s="1156"/>
      <c r="N100" s="1016"/>
      <c r="O100" s="1016"/>
      <c r="P100" s="1016"/>
      <c r="Q100" s="1016"/>
      <c r="R100" s="1016"/>
      <c r="S100" s="1016"/>
      <c r="T100" s="1016"/>
      <c r="U100" s="1016"/>
      <c r="V100" s="1016"/>
      <c r="W100" s="1044"/>
      <c r="X100" s="1016"/>
      <c r="Y100" s="1016"/>
      <c r="Z100" s="1016"/>
      <c r="AA100" s="1016"/>
      <c r="AB100" s="1016"/>
      <c r="AC100" s="1024"/>
      <c r="AD100" s="1024"/>
      <c r="AE100" s="1016"/>
      <c r="AF100" s="1016"/>
      <c r="AG100" s="1024"/>
      <c r="AH100" s="1016"/>
      <c r="AI100" s="1016"/>
      <c r="AJ100" s="1024"/>
      <c r="AK100" s="1016"/>
      <c r="AL100" s="1016"/>
      <c r="AM100" s="1016"/>
      <c r="AN100" s="1016"/>
      <c r="AO100" s="1024"/>
      <c r="AP100" s="1016"/>
      <c r="AQ100" s="1016"/>
      <c r="AR100" s="1016"/>
      <c r="AS100" s="1016"/>
      <c r="AT100" s="1016"/>
      <c r="AU100" s="1016"/>
      <c r="AV100" s="1016"/>
      <c r="AW100" s="1016"/>
      <c r="AX100" s="1016"/>
      <c r="AY100" s="1016"/>
      <c r="AZ100" s="1016"/>
      <c r="BA100" s="1016"/>
      <c r="BB100" s="1016"/>
      <c r="BC100" s="1016"/>
      <c r="BD100" s="1016"/>
      <c r="BE100" s="1016"/>
      <c r="BF100" s="1016"/>
      <c r="BG100" s="1016"/>
      <c r="BH100" s="1016"/>
      <c r="BI100" s="1016"/>
      <c r="BJ100" s="1016"/>
      <c r="BK100" s="1016"/>
      <c r="BL100" s="1016"/>
      <c r="BM100" s="1016"/>
      <c r="BN100" s="1016"/>
      <c r="BO100" s="1016"/>
      <c r="BP100" s="1016"/>
      <c r="BQ100" s="1016"/>
      <c r="BR100" s="1016"/>
      <c r="BS100" s="1016"/>
      <c r="BT100" s="1016"/>
      <c r="BU100" s="1016"/>
      <c r="BV100" s="1016"/>
      <c r="BW100" s="1016"/>
      <c r="BX100" s="1016"/>
      <c r="BY100" s="1016"/>
      <c r="BZ100" s="1016"/>
      <c r="CA100" s="1016"/>
      <c r="CB100" s="1016"/>
      <c r="CC100" s="1016"/>
      <c r="CD100" s="1016"/>
      <c r="CE100" s="1016"/>
      <c r="CF100" s="1016"/>
      <c r="CG100" s="1016"/>
      <c r="CH100" s="1016"/>
      <c r="CI100" s="1016"/>
      <c r="CJ100" s="1016"/>
      <c r="CK100" s="1016"/>
      <c r="CL100" s="1016"/>
      <c r="CM100" s="1016"/>
      <c r="CN100" s="1016"/>
      <c r="CO100" s="1016"/>
      <c r="CP100" s="1016"/>
      <c r="CQ100" s="1016"/>
      <c r="CR100" s="1016"/>
      <c r="CS100" s="1016"/>
      <c r="CT100" s="1016"/>
      <c r="CU100" s="1016"/>
      <c r="CV100" s="1016"/>
      <c r="CW100" s="1016"/>
      <c r="CX100" s="1016"/>
      <c r="CY100" s="1016"/>
      <c r="CZ100" s="1016"/>
      <c r="DA100" s="1016"/>
      <c r="DB100" s="1016"/>
      <c r="DC100" s="1016"/>
      <c r="DD100" s="1016"/>
    </row>
    <row r="101" spans="1:108" x14ac:dyDescent="0.2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1016"/>
      <c r="Z101" s="1016"/>
      <c r="AA101" s="1024"/>
      <c r="AB101" s="1024"/>
      <c r="AC101" s="1016"/>
      <c r="AD101" s="1016"/>
      <c r="AE101" s="1024"/>
      <c r="AF101" s="1016"/>
      <c r="AG101" s="1016"/>
      <c r="AH101" s="1024"/>
      <c r="AI101" s="1016"/>
      <c r="AJ101" s="1016"/>
      <c r="AK101" s="1016"/>
      <c r="AL101" s="1016"/>
      <c r="AM101" s="1024"/>
      <c r="AN101" s="1016"/>
      <c r="AO101" s="1016"/>
      <c r="AP101" s="1016"/>
      <c r="AQ101" s="1016"/>
      <c r="AR101" s="1016"/>
      <c r="AS101" s="1016"/>
      <c r="AT101" s="1016"/>
      <c r="AU101" s="1016"/>
      <c r="AV101" s="1016"/>
      <c r="AW101" s="1018"/>
      <c r="AX101" s="1018"/>
      <c r="AY101" s="1018"/>
      <c r="AZ101" s="1018"/>
      <c r="BA101" s="1018"/>
      <c r="BB101" s="1018"/>
      <c r="BC101" s="1018"/>
      <c r="BD101" s="1018"/>
      <c r="BE101" s="1018"/>
      <c r="BF101" s="1018"/>
      <c r="BG101" s="1018"/>
      <c r="BH101" s="1018"/>
      <c r="BI101" s="1018"/>
      <c r="BJ101" s="1016"/>
      <c r="BK101" s="1016"/>
      <c r="BL101" s="1016"/>
      <c r="BM101" s="1016"/>
      <c r="BN101" s="1016"/>
      <c r="BO101" s="1016"/>
      <c r="BP101" s="1016"/>
      <c r="BQ101" s="1016"/>
      <c r="BR101" s="1016"/>
      <c r="BS101" s="1016"/>
      <c r="BT101" s="1016"/>
      <c r="BU101" s="1016"/>
      <c r="BV101" s="1016"/>
      <c r="BW101" s="1016"/>
      <c r="BX101" s="1016"/>
      <c r="BY101" s="1016"/>
      <c r="BZ101" s="1016"/>
      <c r="CA101" s="1016"/>
      <c r="CB101" s="1016"/>
      <c r="CC101" s="1016"/>
      <c r="CD101" s="1016"/>
      <c r="CE101" s="1016"/>
      <c r="CF101" s="1016"/>
      <c r="CG101" s="1018"/>
      <c r="CH101" s="1018"/>
      <c r="CI101" s="1018"/>
      <c r="CJ101" s="1018"/>
      <c r="CK101" s="1018"/>
      <c r="CL101" s="1018"/>
      <c r="CM101" s="1018"/>
      <c r="CN101" s="1018"/>
      <c r="CO101" s="1018"/>
      <c r="CP101" s="1018"/>
      <c r="CQ101" s="1018"/>
      <c r="CR101" s="1018"/>
      <c r="CS101" s="1018"/>
      <c r="CT101" s="1018"/>
      <c r="CU101" s="1018"/>
      <c r="CV101" s="1018"/>
      <c r="CW101" s="1018"/>
      <c r="CX101" s="1018"/>
      <c r="CY101" s="1018"/>
      <c r="CZ101" s="1018"/>
      <c r="DA101" s="1018"/>
      <c r="DB101" s="1018"/>
      <c r="DC101" s="1018"/>
      <c r="DD101" s="1018"/>
    </row>
    <row r="102" spans="1:108" x14ac:dyDescent="0.2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1046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1016"/>
      <c r="Z102" s="1016"/>
      <c r="AA102" s="1024"/>
      <c r="AB102" s="1024"/>
      <c r="AC102" s="1016"/>
      <c r="AD102" s="1016"/>
      <c r="AE102" s="1024"/>
      <c r="AF102" s="1016"/>
      <c r="AG102" s="1016"/>
      <c r="AH102" s="1024"/>
      <c r="AI102" s="1016"/>
      <c r="AJ102" s="1016"/>
      <c r="AK102" s="1016"/>
      <c r="AL102" s="1016"/>
      <c r="AM102" s="1024"/>
      <c r="AN102" s="1016"/>
      <c r="AO102" s="1016"/>
      <c r="AP102" s="1016"/>
      <c r="AQ102" s="1016"/>
      <c r="AR102" s="1016"/>
      <c r="AS102" s="1016"/>
      <c r="AT102" s="1016"/>
      <c r="AU102" s="1016"/>
      <c r="AV102" s="1016"/>
      <c r="AW102" s="1018"/>
      <c r="AX102" s="1018"/>
      <c r="AY102" s="1018"/>
      <c r="AZ102" s="1018"/>
      <c r="BA102" s="1018"/>
      <c r="BB102" s="1018"/>
      <c r="BC102" s="1018"/>
      <c r="BD102" s="1018"/>
      <c r="BE102" s="1018"/>
      <c r="BF102" s="1018"/>
      <c r="BG102" s="1018"/>
      <c r="BH102" s="1018"/>
      <c r="BI102" s="1018"/>
      <c r="BJ102" s="1016"/>
      <c r="BK102" s="1016"/>
      <c r="BL102" s="1016"/>
      <c r="BM102" s="1016"/>
      <c r="BN102" s="1016"/>
      <c r="BO102" s="1016"/>
      <c r="BP102" s="1016"/>
      <c r="BQ102" s="1016"/>
      <c r="BR102" s="1016"/>
      <c r="BS102" s="1016"/>
      <c r="BT102" s="1016"/>
      <c r="BU102" s="1016"/>
      <c r="BV102" s="1016"/>
      <c r="BW102" s="1016"/>
      <c r="BX102" s="1016"/>
      <c r="BY102" s="1016"/>
      <c r="BZ102" s="1016"/>
      <c r="CA102" s="1016"/>
      <c r="CB102" s="1016"/>
      <c r="CC102" s="1016"/>
      <c r="CD102" s="1016"/>
      <c r="CE102" s="1016"/>
      <c r="CF102" s="1016"/>
      <c r="CG102" s="1018"/>
      <c r="CH102" s="1018"/>
      <c r="CI102" s="1018"/>
      <c r="CJ102" s="1018"/>
      <c r="CK102" s="1018"/>
      <c r="CL102" s="1018"/>
      <c r="CM102" s="1018"/>
      <c r="CN102" s="1018"/>
      <c r="CO102" s="1018"/>
      <c r="CP102" s="1018"/>
      <c r="CQ102" s="1018"/>
      <c r="CR102" s="1018"/>
      <c r="CS102" s="1018"/>
      <c r="CT102" s="1018"/>
      <c r="CU102" s="1018"/>
      <c r="CV102" s="1018"/>
      <c r="CW102" s="1018"/>
      <c r="CX102" s="1018"/>
      <c r="CY102" s="1018"/>
      <c r="CZ102" s="1018"/>
      <c r="DA102" s="1018"/>
      <c r="DB102" s="1018"/>
      <c r="DC102" s="1018"/>
      <c r="DD102" s="1018"/>
    </row>
    <row r="103" spans="1:108" x14ac:dyDescent="0.2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1016"/>
      <c r="Z103" s="1016"/>
      <c r="AA103" s="1024"/>
      <c r="AB103" s="1024"/>
      <c r="AC103" s="1016"/>
      <c r="AD103" s="1016"/>
      <c r="AE103" s="1024"/>
      <c r="AF103" s="1016"/>
      <c r="AG103" s="1016"/>
      <c r="AH103" s="1024"/>
      <c r="AI103" s="1016"/>
      <c r="AJ103" s="1016"/>
      <c r="AK103" s="1016"/>
      <c r="AL103" s="1016"/>
      <c r="AM103" s="1024"/>
      <c r="AN103" s="1016"/>
      <c r="AO103" s="1016"/>
      <c r="AP103" s="1016"/>
      <c r="AQ103" s="1016"/>
      <c r="AR103" s="1016"/>
      <c r="AS103" s="1016"/>
      <c r="AT103" s="1016"/>
      <c r="AU103" s="1016"/>
      <c r="AV103" s="1016"/>
      <c r="AW103" s="1018"/>
      <c r="AX103" s="1018"/>
      <c r="AY103" s="1018"/>
      <c r="AZ103" s="1018"/>
      <c r="BA103" s="1018"/>
      <c r="BB103" s="1018"/>
      <c r="BC103" s="1018"/>
      <c r="BD103" s="1018"/>
      <c r="BE103" s="1018"/>
      <c r="BF103" s="1018"/>
      <c r="BG103" s="1018"/>
      <c r="BH103" s="1018"/>
      <c r="BI103" s="1018"/>
      <c r="BJ103" s="1016"/>
      <c r="BK103" s="1016"/>
      <c r="BL103" s="1016"/>
      <c r="BM103" s="1016"/>
      <c r="BN103" s="1016"/>
      <c r="BO103" s="1016"/>
      <c r="BP103" s="1016"/>
      <c r="BQ103" s="1016"/>
      <c r="BR103" s="1016"/>
      <c r="BS103" s="1016"/>
      <c r="BT103" s="1016"/>
      <c r="BU103" s="1016"/>
      <c r="BV103" s="1016"/>
      <c r="BW103" s="1016"/>
      <c r="BX103" s="1016"/>
      <c r="BY103" s="1016"/>
      <c r="BZ103" s="1016"/>
      <c r="CA103" s="1016"/>
      <c r="CB103" s="1016"/>
      <c r="CC103" s="1016"/>
      <c r="CD103" s="1016"/>
      <c r="CE103" s="1016"/>
      <c r="CF103" s="1016"/>
      <c r="CG103" s="1018"/>
      <c r="CH103" s="1018"/>
      <c r="CI103" s="1018"/>
      <c r="CJ103" s="1018"/>
      <c r="CK103" s="1018"/>
      <c r="CL103" s="1018"/>
      <c r="CM103" s="1018"/>
      <c r="CN103" s="1018"/>
      <c r="CO103" s="1018"/>
      <c r="CP103" s="1018"/>
      <c r="CQ103" s="1018"/>
      <c r="CR103" s="1018"/>
      <c r="CS103" s="1018"/>
      <c r="CT103" s="1018"/>
      <c r="CU103" s="1018"/>
      <c r="CV103" s="1018"/>
      <c r="CW103" s="1018"/>
      <c r="CX103" s="1018"/>
      <c r="CY103" s="1018"/>
      <c r="CZ103" s="1018"/>
      <c r="DA103" s="1018"/>
      <c r="DB103" s="1018"/>
      <c r="DC103" s="1018"/>
      <c r="DD103" s="1018"/>
    </row>
    <row r="104" spans="1:108" ht="21" x14ac:dyDescent="0.25">
      <c r="A104" s="1505"/>
      <c r="B104" s="1499"/>
      <c r="C104" s="1521"/>
      <c r="D104" s="1501"/>
      <c r="E104" s="1501"/>
      <c r="F104" s="1501"/>
      <c r="G104" s="1501"/>
      <c r="H104" s="1518"/>
      <c r="I104" s="1023" t="s">
        <v>22</v>
      </c>
      <c r="J104" s="1035" t="s">
        <v>37</v>
      </c>
      <c r="K104" s="1047" t="s">
        <v>38</v>
      </c>
      <c r="L104" s="1035" t="s">
        <v>39</v>
      </c>
      <c r="M104" s="1058" t="s">
        <v>40</v>
      </c>
      <c r="N104" s="1045" t="s">
        <v>41</v>
      </c>
      <c r="O104" s="1026" t="s">
        <v>42</v>
      </c>
      <c r="P104" s="1035" t="s">
        <v>43</v>
      </c>
      <c r="Q104" s="1045" t="s">
        <v>40</v>
      </c>
      <c r="R104" s="1045" t="s">
        <v>41</v>
      </c>
      <c r="S104" s="1026" t="s">
        <v>42</v>
      </c>
      <c r="T104" s="1073" t="s">
        <v>43</v>
      </c>
      <c r="U104" s="1496"/>
      <c r="V104" s="1499"/>
      <c r="W104" s="1487"/>
      <c r="X104" s="1493"/>
      <c r="Y104" s="1016"/>
      <c r="Z104" s="1016"/>
      <c r="AA104" s="1024"/>
      <c r="AB104" s="1024"/>
      <c r="AC104" s="1016"/>
      <c r="AD104" s="1016"/>
      <c r="AE104" s="1024"/>
      <c r="AF104" s="1016"/>
      <c r="AG104" s="1016"/>
      <c r="AH104" s="1024"/>
      <c r="AI104" s="1016"/>
      <c r="AJ104" s="1016"/>
      <c r="AK104" s="1016"/>
      <c r="AL104" s="1016"/>
      <c r="AM104" s="1024"/>
      <c r="AN104" s="1016"/>
      <c r="AO104" s="1016"/>
      <c r="AP104" s="1016"/>
      <c r="AQ104" s="1016"/>
      <c r="AR104" s="1016"/>
      <c r="AS104" s="1016"/>
      <c r="AT104" s="1016"/>
      <c r="AU104" s="1016"/>
      <c r="AV104" s="1016"/>
      <c r="AW104" s="1018"/>
      <c r="AX104" s="1018"/>
      <c r="AY104" s="1018"/>
      <c r="AZ104" s="1018"/>
      <c r="BA104" s="1018"/>
      <c r="BB104" s="1018"/>
      <c r="BC104" s="1018"/>
      <c r="BD104" s="1018"/>
      <c r="BE104" s="1018"/>
      <c r="BF104" s="1018"/>
      <c r="BG104" s="1018"/>
      <c r="BH104" s="1018"/>
      <c r="BI104" s="1018"/>
      <c r="BJ104" s="1016"/>
      <c r="BK104" s="1016"/>
      <c r="BL104" s="1016"/>
      <c r="BM104" s="1016"/>
      <c r="BN104" s="1016"/>
      <c r="BO104" s="1016"/>
      <c r="BP104" s="1016"/>
      <c r="BQ104" s="1016"/>
      <c r="BR104" s="1016"/>
      <c r="BS104" s="1016"/>
      <c r="BT104" s="1016"/>
      <c r="BU104" s="1016"/>
      <c r="BV104" s="1016"/>
      <c r="BW104" s="1016"/>
      <c r="BX104" s="1016"/>
      <c r="BY104" s="1016"/>
      <c r="BZ104" s="1016"/>
      <c r="CA104" s="1016"/>
      <c r="CB104" s="1016"/>
      <c r="CC104" s="1016"/>
      <c r="CD104" s="1016"/>
      <c r="CE104" s="1016"/>
      <c r="CF104" s="1016"/>
      <c r="CG104" s="1018"/>
      <c r="CH104" s="1018"/>
      <c r="CI104" s="1018"/>
      <c r="CJ104" s="1018"/>
      <c r="CK104" s="1018"/>
      <c r="CL104" s="1018"/>
      <c r="CM104" s="1018"/>
      <c r="CN104" s="1018"/>
      <c r="CO104" s="1018"/>
      <c r="CP104" s="1018"/>
      <c r="CQ104" s="1018"/>
      <c r="CR104" s="1018"/>
      <c r="CS104" s="1018"/>
      <c r="CT104" s="1018"/>
      <c r="CU104" s="1018"/>
      <c r="CV104" s="1018"/>
      <c r="CW104" s="1018"/>
      <c r="CX104" s="1018"/>
      <c r="CY104" s="1018"/>
      <c r="CZ104" s="1018"/>
      <c r="DA104" s="1018"/>
      <c r="DB104" s="1018"/>
      <c r="DC104" s="1018"/>
      <c r="DD104" s="1018"/>
    </row>
    <row r="105" spans="1:108" x14ac:dyDescent="0.25">
      <c r="A105" s="1040" t="s">
        <v>139</v>
      </c>
      <c r="B105" s="1127">
        <v>0</v>
      </c>
      <c r="C105" s="1089"/>
      <c r="D105" s="1090"/>
      <c r="E105" s="1090"/>
      <c r="F105" s="1090"/>
      <c r="G105" s="1091"/>
      <c r="H105" s="1091"/>
      <c r="I105" s="1089"/>
      <c r="J105" s="1086"/>
      <c r="K105" s="1089"/>
      <c r="L105" s="1086"/>
      <c r="M105" s="1115">
        <v>0</v>
      </c>
      <c r="N105" s="1089"/>
      <c r="O105" s="1090"/>
      <c r="P105" s="1086"/>
      <c r="Q105" s="1129">
        <v>0</v>
      </c>
      <c r="R105" s="1089"/>
      <c r="S105" s="1090"/>
      <c r="T105" s="1143"/>
      <c r="U105" s="1132"/>
      <c r="V105" s="1132"/>
      <c r="W105" s="1165"/>
      <c r="X105" s="1148"/>
      <c r="Y105" s="1155" t="s">
        <v>151</v>
      </c>
      <c r="Z105" s="1016"/>
      <c r="AA105" s="1024"/>
      <c r="AB105" s="1024"/>
      <c r="AC105" s="1016"/>
      <c r="AD105" s="1016"/>
      <c r="AE105" s="1024"/>
      <c r="AF105" s="1016"/>
      <c r="AG105" s="1016"/>
      <c r="AH105" s="1024"/>
      <c r="AI105" s="1016"/>
      <c r="AJ105" s="1016"/>
      <c r="AK105" s="1016"/>
      <c r="AL105" s="1016"/>
      <c r="AM105" s="1024"/>
      <c r="AN105" s="1016"/>
      <c r="AO105" s="1016"/>
      <c r="AP105" s="1016"/>
      <c r="AQ105" s="1016"/>
      <c r="AR105" s="1016"/>
      <c r="AS105" s="1016"/>
      <c r="AT105" s="1016"/>
      <c r="AU105" s="1016"/>
      <c r="AV105" s="1016"/>
      <c r="AW105" s="1018"/>
      <c r="AX105" s="1018"/>
      <c r="AY105" s="1018"/>
      <c r="AZ105" s="1018"/>
      <c r="BA105" s="1018"/>
      <c r="BB105" s="1018"/>
      <c r="BC105" s="1018"/>
      <c r="BD105" s="1018"/>
      <c r="BE105" s="1018"/>
      <c r="BF105" s="1018"/>
      <c r="BG105" s="1018"/>
      <c r="BH105" s="1018"/>
      <c r="BI105" s="1018"/>
      <c r="BJ105" s="1016"/>
      <c r="BK105" s="1016"/>
      <c r="BL105" s="1016"/>
      <c r="BM105" s="1016"/>
      <c r="BN105" s="1016"/>
      <c r="BO105" s="1016"/>
      <c r="BP105" s="1016"/>
      <c r="BQ105" s="1016"/>
      <c r="BR105" s="1016"/>
      <c r="BS105" s="1016"/>
      <c r="BT105" s="1160" t="s">
        <v>152</v>
      </c>
      <c r="BU105" s="1160" t="s">
        <v>152</v>
      </c>
      <c r="BV105" s="1160" t="s">
        <v>152</v>
      </c>
      <c r="BW105" s="1160" t="s">
        <v>152</v>
      </c>
      <c r="BX105" s="1018"/>
      <c r="BY105" s="1018"/>
      <c r="BZ105" s="1018"/>
      <c r="CA105" s="1018"/>
      <c r="CB105" s="1078">
        <v>0</v>
      </c>
      <c r="CC105" s="1078">
        <v>0</v>
      </c>
      <c r="CD105" s="1078">
        <v>0</v>
      </c>
      <c r="CE105" s="1078" t="s">
        <v>152</v>
      </c>
      <c r="CF105" s="1016"/>
      <c r="CG105" s="1018"/>
      <c r="CH105" s="1018"/>
      <c r="CI105" s="1018"/>
      <c r="CJ105" s="1018"/>
      <c r="CK105" s="1018"/>
      <c r="CL105" s="1018"/>
      <c r="CM105" s="1018"/>
      <c r="CN105" s="1018"/>
      <c r="CO105" s="1018"/>
      <c r="CP105" s="1018"/>
      <c r="CQ105" s="1018"/>
      <c r="CR105" s="1018"/>
      <c r="CS105" s="1018"/>
      <c r="CT105" s="1018"/>
      <c r="CU105" s="1018"/>
      <c r="CV105" s="1018"/>
      <c r="CW105" s="1018"/>
      <c r="CX105" s="1018"/>
      <c r="CY105" s="1018"/>
      <c r="CZ105" s="1018"/>
      <c r="DA105" s="1018"/>
      <c r="DB105" s="1018"/>
      <c r="DC105" s="1018"/>
      <c r="DD105" s="1018"/>
    </row>
    <row r="106" spans="1:108" x14ac:dyDescent="0.25">
      <c r="A106" s="1040" t="s">
        <v>140</v>
      </c>
      <c r="B106" s="1127">
        <v>0</v>
      </c>
      <c r="C106" s="1089"/>
      <c r="D106" s="1090"/>
      <c r="E106" s="1090"/>
      <c r="F106" s="1090"/>
      <c r="G106" s="1091"/>
      <c r="H106" s="1091"/>
      <c r="I106" s="1089"/>
      <c r="J106" s="1086"/>
      <c r="K106" s="1089"/>
      <c r="L106" s="1086"/>
      <c r="M106" s="1115">
        <v>0</v>
      </c>
      <c r="N106" s="1089"/>
      <c r="O106" s="1090"/>
      <c r="P106" s="1086"/>
      <c r="Q106" s="1129">
        <v>0</v>
      </c>
      <c r="R106" s="1089"/>
      <c r="S106" s="1090"/>
      <c r="T106" s="1143"/>
      <c r="U106" s="1132"/>
      <c r="V106" s="1132"/>
      <c r="W106" s="1166"/>
      <c r="X106" s="1150"/>
      <c r="Y106" s="1155" t="s">
        <v>151</v>
      </c>
      <c r="Z106" s="1016"/>
      <c r="AA106" s="1024"/>
      <c r="AB106" s="1024"/>
      <c r="AC106" s="1016"/>
      <c r="AD106" s="1016"/>
      <c r="AE106" s="1024"/>
      <c r="AF106" s="1016"/>
      <c r="AG106" s="1016"/>
      <c r="AH106" s="1024"/>
      <c r="AI106" s="1016"/>
      <c r="AJ106" s="1016"/>
      <c r="AK106" s="1016"/>
      <c r="AL106" s="1016"/>
      <c r="AM106" s="1024"/>
      <c r="AN106" s="1016"/>
      <c r="AO106" s="1016"/>
      <c r="AP106" s="1016"/>
      <c r="AQ106" s="1016"/>
      <c r="AR106" s="1016"/>
      <c r="AS106" s="1016"/>
      <c r="AT106" s="1016"/>
      <c r="AU106" s="1016"/>
      <c r="AV106" s="1016"/>
      <c r="AW106" s="1018"/>
      <c r="AX106" s="1018"/>
      <c r="AY106" s="1018"/>
      <c r="AZ106" s="1018"/>
      <c r="BA106" s="1018"/>
      <c r="BB106" s="1018"/>
      <c r="BC106" s="1018"/>
      <c r="BD106" s="1018"/>
      <c r="BE106" s="1018"/>
      <c r="BF106" s="1018"/>
      <c r="BG106" s="1018"/>
      <c r="BH106" s="1018"/>
      <c r="BI106" s="1018"/>
      <c r="BJ106" s="1016"/>
      <c r="BK106" s="1016"/>
      <c r="BL106" s="1016"/>
      <c r="BM106" s="1016"/>
      <c r="BN106" s="1016"/>
      <c r="BO106" s="1016"/>
      <c r="BP106" s="1016"/>
      <c r="BQ106" s="1016"/>
      <c r="BR106" s="1016"/>
      <c r="BS106" s="1016"/>
      <c r="BT106" s="1160" t="s">
        <v>152</v>
      </c>
      <c r="BU106" s="1160" t="s">
        <v>152</v>
      </c>
      <c r="BV106" s="1160" t="s">
        <v>152</v>
      </c>
      <c r="BW106" s="1160" t="s">
        <v>152</v>
      </c>
      <c r="BX106" s="1018"/>
      <c r="BY106" s="1018"/>
      <c r="BZ106" s="1018"/>
      <c r="CA106" s="1018"/>
      <c r="CB106" s="1078">
        <v>0</v>
      </c>
      <c r="CC106" s="1078">
        <v>0</v>
      </c>
      <c r="CD106" s="1078">
        <v>0</v>
      </c>
      <c r="CE106" s="1078" t="s">
        <v>152</v>
      </c>
      <c r="CF106" s="1016"/>
      <c r="CG106" s="1018"/>
      <c r="CH106" s="1018"/>
      <c r="CI106" s="1018"/>
      <c r="CJ106" s="1018"/>
      <c r="CK106" s="1018"/>
      <c r="CL106" s="1018"/>
      <c r="CM106" s="1018"/>
      <c r="CN106" s="1018"/>
      <c r="CO106" s="1018"/>
      <c r="CP106" s="1018"/>
      <c r="CQ106" s="1018"/>
      <c r="CR106" s="1018"/>
      <c r="CS106" s="1018"/>
      <c r="CT106" s="1018"/>
      <c r="CU106" s="1018"/>
      <c r="CV106" s="1018"/>
      <c r="CW106" s="1018"/>
      <c r="CX106" s="1018"/>
      <c r="CY106" s="1018"/>
      <c r="CZ106" s="1018"/>
      <c r="DA106" s="1018"/>
      <c r="DB106" s="1018"/>
      <c r="DC106" s="1018"/>
      <c r="DD106" s="1018"/>
    </row>
    <row r="107" spans="1:108" x14ac:dyDescent="0.25">
      <c r="A107" s="1040" t="s">
        <v>141</v>
      </c>
      <c r="B107" s="1127">
        <v>0</v>
      </c>
      <c r="C107" s="1089"/>
      <c r="D107" s="1090"/>
      <c r="E107" s="1090"/>
      <c r="F107" s="1090"/>
      <c r="G107" s="1091"/>
      <c r="H107" s="1091"/>
      <c r="I107" s="1089"/>
      <c r="J107" s="1086"/>
      <c r="K107" s="1089"/>
      <c r="L107" s="1086"/>
      <c r="M107" s="1115">
        <v>0</v>
      </c>
      <c r="N107" s="1089"/>
      <c r="O107" s="1090"/>
      <c r="P107" s="1086"/>
      <c r="Q107" s="1129">
        <v>0</v>
      </c>
      <c r="R107" s="1089"/>
      <c r="S107" s="1090"/>
      <c r="T107" s="1143"/>
      <c r="U107" s="1132"/>
      <c r="V107" s="1132"/>
      <c r="W107" s="1166"/>
      <c r="X107" s="1150"/>
      <c r="Y107" s="1155" t="s">
        <v>151</v>
      </c>
      <c r="Z107" s="1016"/>
      <c r="AA107" s="1024"/>
      <c r="AB107" s="1024"/>
      <c r="AC107" s="1016"/>
      <c r="AD107" s="1016"/>
      <c r="AE107" s="1024"/>
      <c r="AF107" s="1016"/>
      <c r="AG107" s="1016"/>
      <c r="AH107" s="1024"/>
      <c r="AI107" s="1016"/>
      <c r="AJ107" s="1016"/>
      <c r="AK107" s="1016"/>
      <c r="AL107" s="1016"/>
      <c r="AM107" s="1024"/>
      <c r="AN107" s="1016"/>
      <c r="AO107" s="1016"/>
      <c r="AP107" s="1016"/>
      <c r="AQ107" s="1016"/>
      <c r="AR107" s="1016"/>
      <c r="AS107" s="1016"/>
      <c r="AT107" s="1016"/>
      <c r="AU107" s="1016"/>
      <c r="AV107" s="1016"/>
      <c r="AW107" s="1018"/>
      <c r="AX107" s="1018"/>
      <c r="AY107" s="1018"/>
      <c r="AZ107" s="1018"/>
      <c r="BA107" s="1018"/>
      <c r="BB107" s="1018"/>
      <c r="BC107" s="1018"/>
      <c r="BD107" s="1018"/>
      <c r="BE107" s="1018"/>
      <c r="BF107" s="1018"/>
      <c r="BG107" s="1018"/>
      <c r="BH107" s="1018"/>
      <c r="BI107" s="1018"/>
      <c r="BJ107" s="1016"/>
      <c r="BK107" s="1016"/>
      <c r="BL107" s="1016"/>
      <c r="BM107" s="1016"/>
      <c r="BN107" s="1016"/>
      <c r="BO107" s="1016"/>
      <c r="BP107" s="1016"/>
      <c r="BQ107" s="1016"/>
      <c r="BR107" s="1016"/>
      <c r="BS107" s="1016"/>
      <c r="BT107" s="1160" t="s">
        <v>152</v>
      </c>
      <c r="BU107" s="1160" t="s">
        <v>152</v>
      </c>
      <c r="BV107" s="1160" t="s">
        <v>152</v>
      </c>
      <c r="BW107" s="1160" t="s">
        <v>152</v>
      </c>
      <c r="BX107" s="1018"/>
      <c r="BY107" s="1018"/>
      <c r="BZ107" s="1018"/>
      <c r="CA107" s="1018"/>
      <c r="CB107" s="1078">
        <v>0</v>
      </c>
      <c r="CC107" s="1078">
        <v>0</v>
      </c>
      <c r="CD107" s="1078">
        <v>0</v>
      </c>
      <c r="CE107" s="1078" t="s">
        <v>152</v>
      </c>
      <c r="CF107" s="1016"/>
      <c r="CG107" s="1018"/>
      <c r="CH107" s="1018"/>
      <c r="CI107" s="1018"/>
      <c r="CJ107" s="1018"/>
      <c r="CK107" s="1018"/>
      <c r="CL107" s="1018"/>
      <c r="CM107" s="1018"/>
      <c r="CN107" s="1018"/>
      <c r="CO107" s="1018"/>
      <c r="CP107" s="1018"/>
      <c r="CQ107" s="1018"/>
      <c r="CR107" s="1018"/>
      <c r="CS107" s="1018"/>
      <c r="CT107" s="1018"/>
      <c r="CU107" s="1018"/>
      <c r="CV107" s="1018"/>
      <c r="CW107" s="1018"/>
      <c r="CX107" s="1018"/>
      <c r="CY107" s="1018"/>
      <c r="CZ107" s="1018"/>
      <c r="DA107" s="1018"/>
      <c r="DB107" s="1018"/>
      <c r="DC107" s="1018"/>
      <c r="DD107" s="1018"/>
    </row>
    <row r="108" spans="1:108" x14ac:dyDescent="0.25">
      <c r="A108" s="1040" t="s">
        <v>142</v>
      </c>
      <c r="B108" s="1127">
        <v>0</v>
      </c>
      <c r="C108" s="1089"/>
      <c r="D108" s="1090"/>
      <c r="E108" s="1090"/>
      <c r="F108" s="1090"/>
      <c r="G108" s="1091"/>
      <c r="H108" s="1091"/>
      <c r="I108" s="1089"/>
      <c r="J108" s="1086"/>
      <c r="K108" s="1089"/>
      <c r="L108" s="1086"/>
      <c r="M108" s="1115">
        <v>0</v>
      </c>
      <c r="N108" s="1089"/>
      <c r="O108" s="1090"/>
      <c r="P108" s="1086"/>
      <c r="Q108" s="1129">
        <v>0</v>
      </c>
      <c r="R108" s="1089"/>
      <c r="S108" s="1090"/>
      <c r="T108" s="1143"/>
      <c r="U108" s="1132"/>
      <c r="V108" s="1132"/>
      <c r="W108" s="1166"/>
      <c r="X108" s="1150"/>
      <c r="Y108" s="1155" t="s">
        <v>151</v>
      </c>
      <c r="Z108" s="1016"/>
      <c r="AA108" s="1024"/>
      <c r="AB108" s="1024"/>
      <c r="AC108" s="1016"/>
      <c r="AD108" s="1016"/>
      <c r="AE108" s="1024"/>
      <c r="AF108" s="1016"/>
      <c r="AG108" s="1016"/>
      <c r="AH108" s="1024"/>
      <c r="AI108" s="1016"/>
      <c r="AJ108" s="1016"/>
      <c r="AK108" s="1016"/>
      <c r="AL108" s="1016"/>
      <c r="AM108" s="1024"/>
      <c r="AN108" s="1016"/>
      <c r="AO108" s="1016"/>
      <c r="AP108" s="1016"/>
      <c r="AQ108" s="1016"/>
      <c r="AR108" s="1016"/>
      <c r="AS108" s="1016"/>
      <c r="AT108" s="1016"/>
      <c r="AU108" s="1016"/>
      <c r="AV108" s="1016"/>
      <c r="AW108" s="1018"/>
      <c r="AX108" s="1018"/>
      <c r="AY108" s="1018"/>
      <c r="AZ108" s="1018"/>
      <c r="BA108" s="1018"/>
      <c r="BB108" s="1018"/>
      <c r="BC108" s="1018"/>
      <c r="BD108" s="1018"/>
      <c r="BE108" s="1018"/>
      <c r="BF108" s="1018"/>
      <c r="BG108" s="1018"/>
      <c r="BH108" s="1018"/>
      <c r="BI108" s="1018"/>
      <c r="BJ108" s="1016"/>
      <c r="BK108" s="1016"/>
      <c r="BL108" s="1016"/>
      <c r="BM108" s="1016"/>
      <c r="BN108" s="1016"/>
      <c r="BO108" s="1016"/>
      <c r="BP108" s="1016"/>
      <c r="BQ108" s="1016"/>
      <c r="BR108" s="1016"/>
      <c r="BS108" s="1016"/>
      <c r="BT108" s="1160" t="s">
        <v>152</v>
      </c>
      <c r="BU108" s="1160" t="s">
        <v>152</v>
      </c>
      <c r="BV108" s="1160" t="s">
        <v>152</v>
      </c>
      <c r="BW108" s="1160" t="s">
        <v>152</v>
      </c>
      <c r="BX108" s="1018"/>
      <c r="BY108" s="1018"/>
      <c r="BZ108" s="1018"/>
      <c r="CA108" s="1018"/>
      <c r="CB108" s="1078">
        <v>0</v>
      </c>
      <c r="CC108" s="1078">
        <v>0</v>
      </c>
      <c r="CD108" s="1078">
        <v>0</v>
      </c>
      <c r="CE108" s="1078" t="s">
        <v>152</v>
      </c>
      <c r="CF108" s="1016"/>
      <c r="CG108" s="1018"/>
      <c r="CH108" s="1018"/>
      <c r="CI108" s="1018"/>
      <c r="CJ108" s="1018"/>
      <c r="CK108" s="1018"/>
      <c r="CL108" s="1018"/>
      <c r="CM108" s="1018"/>
      <c r="CN108" s="1018"/>
      <c r="CO108" s="1018"/>
      <c r="CP108" s="1018"/>
      <c r="CQ108" s="1018"/>
      <c r="CR108" s="1018"/>
      <c r="CS108" s="1018"/>
      <c r="CT108" s="1018"/>
      <c r="CU108" s="1018"/>
      <c r="CV108" s="1018"/>
      <c r="CW108" s="1018"/>
      <c r="CX108" s="1018"/>
      <c r="CY108" s="1018"/>
      <c r="CZ108" s="1018"/>
      <c r="DA108" s="1018"/>
      <c r="DB108" s="1018"/>
      <c r="DC108" s="1018"/>
      <c r="DD108" s="1018"/>
    </row>
    <row r="109" spans="1:108" x14ac:dyDescent="0.25">
      <c r="A109" s="1040" t="s">
        <v>143</v>
      </c>
      <c r="B109" s="1127">
        <v>0</v>
      </c>
      <c r="C109" s="1089"/>
      <c r="D109" s="1090"/>
      <c r="E109" s="1090"/>
      <c r="F109" s="1090"/>
      <c r="G109" s="1091"/>
      <c r="H109" s="1091"/>
      <c r="I109" s="1089"/>
      <c r="J109" s="1086"/>
      <c r="K109" s="1089"/>
      <c r="L109" s="1086"/>
      <c r="M109" s="1115">
        <v>0</v>
      </c>
      <c r="N109" s="1089"/>
      <c r="O109" s="1090"/>
      <c r="P109" s="1086"/>
      <c r="Q109" s="1129">
        <v>0</v>
      </c>
      <c r="R109" s="1089"/>
      <c r="S109" s="1090"/>
      <c r="T109" s="1143"/>
      <c r="U109" s="1132"/>
      <c r="V109" s="1132"/>
      <c r="W109" s="1166"/>
      <c r="X109" s="1150"/>
      <c r="Y109" s="1155" t="s">
        <v>151</v>
      </c>
      <c r="Z109" s="1016"/>
      <c r="AA109" s="1024"/>
      <c r="AB109" s="1024"/>
      <c r="AC109" s="1016"/>
      <c r="AD109" s="1016"/>
      <c r="AE109" s="1024"/>
      <c r="AF109" s="1016"/>
      <c r="AG109" s="1016"/>
      <c r="AH109" s="1024"/>
      <c r="AI109" s="1016"/>
      <c r="AJ109" s="1016"/>
      <c r="AK109" s="1016"/>
      <c r="AL109" s="1016"/>
      <c r="AM109" s="1024"/>
      <c r="AN109" s="1016"/>
      <c r="AO109" s="1016"/>
      <c r="AP109" s="1016"/>
      <c r="AQ109" s="1016"/>
      <c r="AR109" s="1016"/>
      <c r="AS109" s="1016"/>
      <c r="AT109" s="1016"/>
      <c r="AU109" s="1016"/>
      <c r="AV109" s="1016"/>
      <c r="AW109" s="1018"/>
      <c r="AX109" s="1018"/>
      <c r="AY109" s="1018"/>
      <c r="AZ109" s="1018"/>
      <c r="BA109" s="1018"/>
      <c r="BB109" s="1018"/>
      <c r="BC109" s="1018"/>
      <c r="BD109" s="1018"/>
      <c r="BE109" s="1018"/>
      <c r="BF109" s="1018"/>
      <c r="BG109" s="1018"/>
      <c r="BH109" s="1018"/>
      <c r="BI109" s="1018"/>
      <c r="BJ109" s="1016"/>
      <c r="BK109" s="1016"/>
      <c r="BL109" s="1016"/>
      <c r="BM109" s="1016"/>
      <c r="BN109" s="1016"/>
      <c r="BO109" s="1016"/>
      <c r="BP109" s="1016"/>
      <c r="BQ109" s="1016"/>
      <c r="BR109" s="1016"/>
      <c r="BS109" s="1016"/>
      <c r="BT109" s="1160" t="s">
        <v>152</v>
      </c>
      <c r="BU109" s="1160" t="s">
        <v>152</v>
      </c>
      <c r="BV109" s="1160" t="s">
        <v>152</v>
      </c>
      <c r="BW109" s="1160" t="s">
        <v>152</v>
      </c>
      <c r="BX109" s="1018"/>
      <c r="BY109" s="1018"/>
      <c r="BZ109" s="1018"/>
      <c r="CA109" s="1018"/>
      <c r="CB109" s="1078">
        <v>0</v>
      </c>
      <c r="CC109" s="1078">
        <v>0</v>
      </c>
      <c r="CD109" s="1078">
        <v>0</v>
      </c>
      <c r="CE109" s="1078" t="s">
        <v>152</v>
      </c>
      <c r="CF109" s="1016"/>
      <c r="CG109" s="1018"/>
      <c r="CH109" s="1018"/>
      <c r="CI109" s="1018"/>
      <c r="CJ109" s="1018"/>
      <c r="CK109" s="1018"/>
      <c r="CL109" s="1018"/>
      <c r="CM109" s="1018"/>
      <c r="CN109" s="1018"/>
      <c r="CO109" s="1018"/>
      <c r="CP109" s="1018"/>
      <c r="CQ109" s="1018"/>
      <c r="CR109" s="1018"/>
      <c r="CS109" s="1018"/>
      <c r="CT109" s="1018"/>
      <c r="CU109" s="1018"/>
      <c r="CV109" s="1018"/>
      <c r="CW109" s="1018"/>
      <c r="CX109" s="1018"/>
      <c r="CY109" s="1018"/>
      <c r="CZ109" s="1018"/>
      <c r="DA109" s="1018"/>
      <c r="DB109" s="1018"/>
      <c r="DC109" s="1018"/>
      <c r="DD109" s="1018"/>
    </row>
    <row r="110" spans="1:108" x14ac:dyDescent="0.25">
      <c r="A110" s="1061" t="s">
        <v>144</v>
      </c>
      <c r="B110" s="1103">
        <v>0</v>
      </c>
      <c r="C110" s="1104"/>
      <c r="D110" s="1105"/>
      <c r="E110" s="1105"/>
      <c r="F110" s="1105"/>
      <c r="G110" s="1106"/>
      <c r="H110" s="1106"/>
      <c r="I110" s="1104"/>
      <c r="J110" s="1087"/>
      <c r="K110" s="1126"/>
      <c r="L110" s="1118"/>
      <c r="M110" s="1141">
        <v>0</v>
      </c>
      <c r="N110" s="1104"/>
      <c r="O110" s="1105"/>
      <c r="P110" s="1087"/>
      <c r="Q110" s="1130">
        <v>0</v>
      </c>
      <c r="R110" s="1104"/>
      <c r="S110" s="1105"/>
      <c r="T110" s="1144"/>
      <c r="U110" s="1132"/>
      <c r="V110" s="1132"/>
      <c r="W110" s="1166"/>
      <c r="X110" s="1150"/>
      <c r="Y110" s="1155" t="s">
        <v>151</v>
      </c>
      <c r="Z110" s="1016"/>
      <c r="AA110" s="1024"/>
      <c r="AB110" s="1024"/>
      <c r="AC110" s="1016"/>
      <c r="AD110" s="1016"/>
      <c r="AE110" s="1024"/>
      <c r="AF110" s="1016"/>
      <c r="AG110" s="1016"/>
      <c r="AH110" s="1024"/>
      <c r="AI110" s="1016"/>
      <c r="AJ110" s="1016"/>
      <c r="AK110" s="1016"/>
      <c r="AL110" s="1016"/>
      <c r="AM110" s="1024"/>
      <c r="AN110" s="1016"/>
      <c r="AO110" s="1016"/>
      <c r="AP110" s="1016"/>
      <c r="AQ110" s="1016"/>
      <c r="AR110" s="1016"/>
      <c r="AS110" s="1016"/>
      <c r="AT110" s="1016"/>
      <c r="AU110" s="1016"/>
      <c r="AV110" s="1016"/>
      <c r="AW110" s="1018"/>
      <c r="AX110" s="1018"/>
      <c r="AY110" s="1018"/>
      <c r="AZ110" s="1018"/>
      <c r="BA110" s="1018"/>
      <c r="BB110" s="1018"/>
      <c r="BC110" s="1018"/>
      <c r="BD110" s="1018"/>
      <c r="BE110" s="1018"/>
      <c r="BF110" s="1018"/>
      <c r="BG110" s="1018"/>
      <c r="BH110" s="1018"/>
      <c r="BI110" s="1018"/>
      <c r="BJ110" s="1016"/>
      <c r="BK110" s="1016"/>
      <c r="BL110" s="1016"/>
      <c r="BM110" s="1016"/>
      <c r="BN110" s="1016"/>
      <c r="BO110" s="1016"/>
      <c r="BP110" s="1016"/>
      <c r="BQ110" s="1016"/>
      <c r="BR110" s="1016"/>
      <c r="BS110" s="1016"/>
      <c r="BT110" s="1160" t="s">
        <v>152</v>
      </c>
      <c r="BU110" s="1160" t="s">
        <v>152</v>
      </c>
      <c r="BV110" s="1160" t="s">
        <v>152</v>
      </c>
      <c r="BW110" s="1160" t="s">
        <v>152</v>
      </c>
      <c r="BX110" s="1018"/>
      <c r="BY110" s="1018"/>
      <c r="BZ110" s="1018"/>
      <c r="CA110" s="1018"/>
      <c r="CB110" s="1078">
        <v>0</v>
      </c>
      <c r="CC110" s="1078">
        <v>0</v>
      </c>
      <c r="CD110" s="1078">
        <v>0</v>
      </c>
      <c r="CE110" s="1078" t="s">
        <v>152</v>
      </c>
      <c r="CF110" s="1016"/>
      <c r="CG110" s="1018"/>
      <c r="CH110" s="1018"/>
      <c r="CI110" s="1018"/>
      <c r="CJ110" s="1018"/>
      <c r="CK110" s="1018"/>
      <c r="CL110" s="1018"/>
      <c r="CM110" s="1018"/>
      <c r="CN110" s="1018"/>
      <c r="CO110" s="1018"/>
      <c r="CP110" s="1018"/>
      <c r="CQ110" s="1018"/>
      <c r="CR110" s="1018"/>
      <c r="CS110" s="1018"/>
      <c r="CT110" s="1018"/>
      <c r="CU110" s="1018"/>
      <c r="CV110" s="1018"/>
      <c r="CW110" s="1018"/>
      <c r="CX110" s="1018"/>
      <c r="CY110" s="1018"/>
      <c r="CZ110" s="1018"/>
      <c r="DA110" s="1018"/>
      <c r="DB110" s="1018"/>
      <c r="DC110" s="1018"/>
      <c r="DD110" s="1018"/>
    </row>
    <row r="111" spans="1:108" x14ac:dyDescent="0.25">
      <c r="A111" s="1058" t="s">
        <v>40</v>
      </c>
      <c r="B111" s="1108">
        <v>0</v>
      </c>
      <c r="C111" s="1117">
        <v>0</v>
      </c>
      <c r="D111" s="1110">
        <v>0</v>
      </c>
      <c r="E111" s="1133">
        <v>0</v>
      </c>
      <c r="F111" s="1111">
        <v>0</v>
      </c>
      <c r="G111" s="1111">
        <v>0</v>
      </c>
      <c r="H111" s="1111">
        <v>0</v>
      </c>
      <c r="I111" s="1117">
        <v>0</v>
      </c>
      <c r="J111" s="1112">
        <v>0</v>
      </c>
      <c r="K111" s="1117">
        <v>0</v>
      </c>
      <c r="L111" s="1112">
        <v>0</v>
      </c>
      <c r="M111" s="1117">
        <v>0</v>
      </c>
      <c r="N111" s="1117">
        <v>0</v>
      </c>
      <c r="O111" s="1110">
        <v>0</v>
      </c>
      <c r="P111" s="1125">
        <v>0</v>
      </c>
      <c r="Q111" s="1109">
        <v>0</v>
      </c>
      <c r="R111" s="1117">
        <v>0</v>
      </c>
      <c r="S111" s="1110">
        <v>0</v>
      </c>
      <c r="T111" s="1153">
        <v>0</v>
      </c>
      <c r="U111" s="1113">
        <v>0</v>
      </c>
      <c r="V111" s="1113">
        <v>0</v>
      </c>
      <c r="W111" s="1109">
        <v>0</v>
      </c>
      <c r="X111" s="1112">
        <v>0</v>
      </c>
      <c r="Y111" s="1155" t="s">
        <v>151</v>
      </c>
      <c r="Z111" s="1016"/>
      <c r="AA111" s="1024"/>
      <c r="AB111" s="1024"/>
      <c r="AC111" s="1016"/>
      <c r="AD111" s="1016"/>
      <c r="AE111" s="1024"/>
      <c r="AF111" s="1016"/>
      <c r="AG111" s="1016"/>
      <c r="AH111" s="1024"/>
      <c r="AI111" s="1016"/>
      <c r="AJ111" s="1016"/>
      <c r="AK111" s="1016"/>
      <c r="AL111" s="1016"/>
      <c r="AM111" s="1024"/>
      <c r="AN111" s="1016"/>
      <c r="AO111" s="1016"/>
      <c r="AP111" s="1016"/>
      <c r="AQ111" s="1016"/>
      <c r="AR111" s="1016"/>
      <c r="AS111" s="1016"/>
      <c r="AT111" s="1016"/>
      <c r="AU111" s="1016"/>
      <c r="AV111" s="1016"/>
      <c r="AW111" s="1018"/>
      <c r="AX111" s="1018"/>
      <c r="AY111" s="1018"/>
      <c r="AZ111" s="1018"/>
      <c r="BA111" s="1018"/>
      <c r="BB111" s="1018"/>
      <c r="BC111" s="1018"/>
      <c r="BD111" s="1018"/>
      <c r="BE111" s="1018"/>
      <c r="BF111" s="1018"/>
      <c r="BG111" s="1018"/>
      <c r="BH111" s="1018"/>
      <c r="BI111" s="1018"/>
      <c r="BJ111" s="1016"/>
      <c r="BK111" s="1016"/>
      <c r="BL111" s="1016"/>
      <c r="BM111" s="1016"/>
      <c r="BN111" s="1016"/>
      <c r="BO111" s="1016"/>
      <c r="BP111" s="1016"/>
      <c r="BQ111" s="1016"/>
      <c r="BR111" s="1016"/>
      <c r="BS111" s="1016"/>
      <c r="BT111" s="1160" t="s">
        <v>152</v>
      </c>
      <c r="BU111" s="1160" t="s">
        <v>152</v>
      </c>
      <c r="BV111" s="1160" t="s">
        <v>152</v>
      </c>
      <c r="BW111" s="1160" t="s">
        <v>152</v>
      </c>
      <c r="BX111" s="1018"/>
      <c r="BY111" s="1018"/>
      <c r="BZ111" s="1018"/>
      <c r="CA111" s="1018"/>
      <c r="CB111" s="1078">
        <v>0</v>
      </c>
      <c r="CC111" s="1078">
        <v>0</v>
      </c>
      <c r="CD111" s="1078">
        <v>0</v>
      </c>
      <c r="CE111" s="1078" t="s">
        <v>152</v>
      </c>
      <c r="CF111" s="1016"/>
      <c r="CG111" s="1018"/>
      <c r="CH111" s="1018"/>
      <c r="CI111" s="1018"/>
      <c r="CJ111" s="1018"/>
      <c r="CK111" s="1018"/>
      <c r="CL111" s="1018"/>
      <c r="CM111" s="1018"/>
      <c r="CN111" s="1018"/>
      <c r="CO111" s="1018"/>
      <c r="CP111" s="1018"/>
      <c r="CQ111" s="1018"/>
      <c r="CR111" s="1018"/>
      <c r="CS111" s="1018"/>
      <c r="CT111" s="1018"/>
      <c r="CU111" s="1018"/>
      <c r="CV111" s="1018"/>
      <c r="CW111" s="1018"/>
      <c r="CX111" s="1018"/>
      <c r="CY111" s="1018"/>
      <c r="CZ111" s="1018"/>
      <c r="DA111" s="1018"/>
      <c r="DB111" s="1018"/>
      <c r="DC111" s="1018"/>
      <c r="DD111" s="1018"/>
    </row>
    <row r="112" spans="1:108" x14ac:dyDescent="0.25">
      <c r="A112" s="1016" t="s">
        <v>145</v>
      </c>
      <c r="B112" s="1016"/>
      <c r="C112" s="1016"/>
      <c r="D112" s="1016"/>
      <c r="E112" s="1016"/>
      <c r="F112" s="1016"/>
      <c r="G112" s="1016"/>
      <c r="H112" s="1016"/>
      <c r="I112" s="1016"/>
      <c r="J112" s="1016"/>
      <c r="K112" s="1016"/>
      <c r="L112" s="1016"/>
      <c r="M112" s="1016"/>
      <c r="N112" s="1016"/>
      <c r="O112" s="1016"/>
      <c r="P112" s="1016"/>
      <c r="Q112" s="1016"/>
      <c r="R112" s="1016"/>
      <c r="S112" s="1016"/>
      <c r="T112" s="1016"/>
      <c r="U112" s="1016"/>
      <c r="V112" s="1016"/>
      <c r="W112" s="1159"/>
      <c r="X112" s="1016"/>
      <c r="Y112" s="1016"/>
      <c r="Z112" s="1016"/>
      <c r="AA112" s="1016"/>
      <c r="AB112" s="1016"/>
      <c r="AC112" s="1024"/>
      <c r="AD112" s="1024"/>
      <c r="AE112" s="1016"/>
      <c r="AF112" s="1016"/>
      <c r="AG112" s="1024"/>
      <c r="AH112" s="1016"/>
      <c r="AI112" s="1016"/>
      <c r="AJ112" s="1024"/>
      <c r="AK112" s="1016"/>
      <c r="AL112" s="1016"/>
      <c r="AM112" s="1016"/>
      <c r="AN112" s="1016"/>
      <c r="AO112" s="1024"/>
      <c r="AP112" s="1016"/>
      <c r="AQ112" s="1016"/>
      <c r="AR112" s="1016"/>
      <c r="AS112" s="1016"/>
      <c r="AT112" s="1016"/>
      <c r="AU112" s="1016"/>
      <c r="AV112" s="1016"/>
      <c r="AW112" s="1016"/>
      <c r="AX112" s="1016"/>
      <c r="AY112" s="1016"/>
      <c r="AZ112" s="1016"/>
      <c r="BA112" s="1016"/>
      <c r="BB112" s="1016"/>
      <c r="BC112" s="1016"/>
      <c r="BD112" s="1016"/>
      <c r="BE112" s="1016"/>
      <c r="BF112" s="1016"/>
      <c r="BG112" s="1016"/>
      <c r="BH112" s="1016"/>
      <c r="BI112" s="1016"/>
      <c r="BJ112" s="1016"/>
      <c r="BK112" s="1016"/>
      <c r="BL112" s="1016"/>
      <c r="BM112" s="1016"/>
      <c r="BN112" s="1016"/>
      <c r="BO112" s="1016"/>
      <c r="BP112" s="1016"/>
      <c r="BQ112" s="1016"/>
      <c r="BR112" s="1016"/>
      <c r="BS112" s="1016"/>
      <c r="BT112" s="1016"/>
      <c r="BU112" s="1016"/>
      <c r="BV112" s="1016"/>
      <c r="BW112" s="1016"/>
      <c r="BX112" s="1016"/>
      <c r="BY112" s="1016"/>
      <c r="BZ112" s="1016"/>
      <c r="CA112" s="1016"/>
      <c r="CB112" s="1016"/>
      <c r="CC112" s="1016"/>
      <c r="CD112" s="1016"/>
      <c r="CE112" s="1016"/>
      <c r="CF112" s="1016"/>
      <c r="CG112" s="1016"/>
      <c r="CH112" s="1016"/>
      <c r="CI112" s="1016"/>
      <c r="CJ112" s="1016"/>
      <c r="CK112" s="1016"/>
      <c r="CL112" s="1016"/>
      <c r="CM112" s="1016"/>
      <c r="CN112" s="1016"/>
      <c r="CO112" s="1016"/>
      <c r="CP112" s="1016"/>
      <c r="CQ112" s="1016"/>
      <c r="CR112" s="1016"/>
      <c r="CS112" s="1016"/>
      <c r="CT112" s="1016"/>
      <c r="CU112" s="1016"/>
      <c r="CV112" s="1016"/>
      <c r="CW112" s="1016"/>
      <c r="CX112" s="1016"/>
      <c r="CY112" s="1016"/>
      <c r="CZ112" s="1016"/>
      <c r="DA112" s="1016"/>
      <c r="DB112" s="1016"/>
      <c r="DC112" s="1016"/>
      <c r="DD112" s="1016"/>
    </row>
    <row r="113" spans="1:41" x14ac:dyDescent="0.25">
      <c r="A113" s="1016" t="s">
        <v>146</v>
      </c>
      <c r="B113" s="1016"/>
      <c r="C113" s="1016"/>
      <c r="D113" s="1016"/>
      <c r="E113" s="1016"/>
      <c r="F113" s="1016"/>
      <c r="G113" s="1016"/>
      <c r="H113" s="1016"/>
      <c r="I113" s="1016"/>
      <c r="J113" s="1016"/>
      <c r="K113" s="1016"/>
      <c r="L113" s="1016"/>
      <c r="M113" s="1016"/>
      <c r="N113" s="1016"/>
      <c r="O113" s="1016"/>
      <c r="P113" s="1016"/>
      <c r="Q113" s="1016"/>
      <c r="R113" s="1016"/>
      <c r="S113" s="1016"/>
      <c r="T113" s="1016"/>
      <c r="U113" s="1016"/>
      <c r="V113" s="1016"/>
      <c r="W113" s="1016"/>
      <c r="X113" s="1016"/>
      <c r="Y113" s="1016"/>
      <c r="Z113" s="1016"/>
      <c r="AA113" s="1016"/>
      <c r="AB113" s="1016"/>
      <c r="AC113" s="1024"/>
      <c r="AD113" s="1024"/>
      <c r="AE113" s="1016"/>
      <c r="AF113" s="1016"/>
      <c r="AG113" s="1024"/>
      <c r="AH113" s="1016"/>
      <c r="AI113" s="1016"/>
      <c r="AJ113" s="1024"/>
      <c r="AK113" s="1016"/>
      <c r="AL113" s="1016"/>
      <c r="AM113" s="1016"/>
      <c r="AN113" s="1016"/>
      <c r="AO113" s="1024"/>
    </row>
    <row r="114" spans="1:41" x14ac:dyDescent="0.25">
      <c r="A114" s="1016"/>
      <c r="B114" s="1016"/>
      <c r="C114" s="1016"/>
      <c r="D114" s="1016"/>
      <c r="E114" s="1016"/>
      <c r="F114" s="1016"/>
      <c r="G114" s="1016"/>
      <c r="H114" s="1016"/>
      <c r="I114" s="1016"/>
      <c r="J114" s="1016"/>
      <c r="K114" s="1016"/>
      <c r="L114" s="1016"/>
      <c r="M114" s="1016"/>
      <c r="N114" s="1016"/>
      <c r="O114" s="1016"/>
      <c r="P114" s="1016"/>
      <c r="Q114" s="1016"/>
      <c r="R114" s="1016"/>
      <c r="S114" s="1016"/>
      <c r="T114" s="1016"/>
      <c r="U114" s="1016"/>
      <c r="V114" s="1016"/>
      <c r="W114" s="1016"/>
      <c r="X114" s="1016"/>
      <c r="Y114" s="1016"/>
      <c r="Z114" s="1016"/>
      <c r="AA114" s="1016"/>
      <c r="AB114" s="1016"/>
      <c r="AC114" s="1024"/>
      <c r="AD114" s="1024"/>
      <c r="AE114" s="1016"/>
      <c r="AF114" s="1016"/>
      <c r="AG114" s="1024"/>
      <c r="AH114" s="1016"/>
      <c r="AI114" s="1016"/>
      <c r="AJ114" s="1024"/>
      <c r="AK114" s="1016"/>
      <c r="AL114" s="1016"/>
      <c r="AM114" s="1016"/>
      <c r="AN114" s="1016"/>
      <c r="AO114" s="1024"/>
    </row>
    <row r="115" spans="1:41" x14ac:dyDescent="0.25">
      <c r="A115" s="1016"/>
      <c r="B115" s="1016"/>
      <c r="C115" s="1016"/>
      <c r="D115" s="1016"/>
      <c r="E115" s="1016"/>
      <c r="F115" s="1016"/>
      <c r="G115" s="1016"/>
      <c r="H115" s="1016"/>
      <c r="I115" s="1016"/>
      <c r="J115" s="1016"/>
      <c r="K115" s="1016"/>
      <c r="L115" s="1016"/>
      <c r="M115" s="1016"/>
      <c r="N115" s="1016"/>
      <c r="O115" s="1016"/>
      <c r="P115" s="1016"/>
      <c r="Q115" s="1016"/>
      <c r="R115" s="1016"/>
      <c r="S115" s="1016"/>
      <c r="T115" s="1016"/>
      <c r="U115" s="1016"/>
      <c r="V115" s="1016"/>
      <c r="W115" s="1016"/>
      <c r="X115" s="1016"/>
      <c r="Y115" s="1016"/>
      <c r="Z115" s="1016"/>
      <c r="AA115" s="1016"/>
      <c r="AB115" s="1016"/>
      <c r="AC115" s="1024"/>
      <c r="AD115" s="1024"/>
      <c r="AE115" s="1016"/>
      <c r="AF115" s="1016"/>
      <c r="AG115" s="1024"/>
      <c r="AH115" s="1016"/>
      <c r="AI115" s="1016"/>
      <c r="AJ115" s="1024"/>
      <c r="AK115" s="1016"/>
      <c r="AL115" s="1016"/>
      <c r="AM115" s="1016"/>
      <c r="AN115" s="1016"/>
      <c r="AO115" s="1024"/>
    </row>
    <row r="116" spans="1:41" x14ac:dyDescent="0.25">
      <c r="A116" s="1016"/>
      <c r="B116" s="1016"/>
      <c r="C116" s="1016"/>
      <c r="D116" s="1016"/>
      <c r="E116" s="1016"/>
      <c r="F116" s="1016"/>
      <c r="G116" s="1016"/>
      <c r="H116" s="1016"/>
      <c r="I116" s="1016"/>
      <c r="J116" s="1016"/>
      <c r="K116" s="1016"/>
      <c r="L116" s="1016"/>
      <c r="M116" s="1016"/>
      <c r="N116" s="1016"/>
      <c r="O116" s="1016"/>
      <c r="P116" s="1016"/>
      <c r="Q116" s="1016"/>
      <c r="R116" s="1016"/>
      <c r="S116" s="1016"/>
      <c r="T116" s="1016"/>
      <c r="U116" s="1016"/>
      <c r="V116" s="1016"/>
      <c r="W116" s="1016"/>
      <c r="X116" s="1016"/>
      <c r="Y116" s="1016"/>
      <c r="Z116" s="1016"/>
      <c r="AA116" s="1016"/>
      <c r="AB116" s="1016"/>
      <c r="AC116" s="1024"/>
      <c r="AD116" s="1024"/>
      <c r="AE116" s="1016"/>
      <c r="AF116" s="1016"/>
      <c r="AG116" s="1024"/>
      <c r="AH116" s="1016"/>
      <c r="AI116" s="1016"/>
      <c r="AJ116" s="1024"/>
      <c r="AK116" s="1016"/>
      <c r="AL116" s="1016"/>
      <c r="AM116" s="1016"/>
      <c r="AN116" s="1016"/>
      <c r="AO116" s="1024"/>
    </row>
    <row r="117" spans="1:41" x14ac:dyDescent="0.25">
      <c r="A117" s="1016"/>
      <c r="B117" s="1016"/>
      <c r="C117" s="1016"/>
      <c r="D117" s="1016"/>
      <c r="E117" s="1016"/>
      <c r="F117" s="1016"/>
      <c r="G117" s="1016"/>
      <c r="H117" s="1016"/>
      <c r="I117" s="1016"/>
      <c r="J117" s="1016"/>
      <c r="K117" s="1016"/>
      <c r="L117" s="1016"/>
      <c r="M117" s="1016"/>
      <c r="N117" s="1016"/>
      <c r="O117" s="1016"/>
      <c r="P117" s="1016"/>
      <c r="Q117" s="1016"/>
      <c r="R117" s="1016"/>
      <c r="S117" s="1016"/>
      <c r="T117" s="1016"/>
      <c r="U117" s="1016"/>
      <c r="V117" s="1016"/>
      <c r="W117" s="1016"/>
      <c r="X117" s="1016"/>
      <c r="Y117" s="1016"/>
      <c r="Z117" s="1016"/>
      <c r="AA117" s="1016"/>
      <c r="AB117" s="1016"/>
      <c r="AC117" s="1024"/>
      <c r="AD117" s="1024"/>
      <c r="AE117" s="1016"/>
      <c r="AF117" s="1016"/>
      <c r="AG117" s="1024"/>
      <c r="AH117" s="1016"/>
      <c r="AI117" s="1016"/>
      <c r="AJ117" s="1024"/>
      <c r="AK117" s="1016"/>
      <c r="AL117" s="1016"/>
      <c r="AM117" s="1016"/>
      <c r="AN117" s="1016"/>
      <c r="AO117" s="1024"/>
    </row>
    <row r="118" spans="1:41" x14ac:dyDescent="0.25">
      <c r="A118" s="1016"/>
      <c r="B118" s="1016"/>
      <c r="C118" s="1016"/>
      <c r="D118" s="1016"/>
      <c r="E118" s="1016"/>
      <c r="F118" s="1016"/>
      <c r="G118" s="1016"/>
      <c r="H118" s="1016"/>
      <c r="I118" s="1016"/>
      <c r="J118" s="1016"/>
      <c r="K118" s="1016"/>
      <c r="L118" s="1016"/>
      <c r="M118" s="1016"/>
      <c r="N118" s="1016"/>
      <c r="O118" s="1016"/>
      <c r="P118" s="1016"/>
      <c r="Q118" s="1016"/>
      <c r="R118" s="1016"/>
      <c r="S118" s="1016"/>
      <c r="T118" s="1016"/>
      <c r="U118" s="1016"/>
      <c r="V118" s="1016"/>
      <c r="W118" s="1016"/>
      <c r="X118" s="1016"/>
      <c r="Y118" s="1016"/>
      <c r="Z118" s="1016"/>
      <c r="AA118" s="1016"/>
      <c r="AB118" s="1016"/>
      <c r="AC118" s="1024"/>
      <c r="AD118" s="1024"/>
      <c r="AE118" s="1016"/>
      <c r="AF118" s="1016"/>
      <c r="AG118" s="1024"/>
      <c r="AH118" s="1016"/>
      <c r="AI118" s="1016"/>
      <c r="AJ118" s="1024"/>
      <c r="AK118" s="1016"/>
      <c r="AL118" s="1016"/>
      <c r="AM118" s="1016"/>
      <c r="AN118" s="1016"/>
      <c r="AO118" s="1024"/>
    </row>
    <row r="119" spans="1:41" x14ac:dyDescent="0.25">
      <c r="A119" s="1016"/>
      <c r="B119" s="1016"/>
      <c r="C119" s="1016"/>
      <c r="D119" s="1016"/>
      <c r="E119" s="1016"/>
      <c r="F119" s="1016"/>
      <c r="G119" s="1016"/>
      <c r="H119" s="1016"/>
      <c r="I119" s="1016"/>
      <c r="J119" s="1016"/>
      <c r="K119" s="1016"/>
      <c r="L119" s="1016"/>
      <c r="M119" s="1016"/>
      <c r="N119" s="1016"/>
      <c r="O119" s="1016"/>
      <c r="P119" s="1016"/>
      <c r="Q119" s="1016"/>
      <c r="R119" s="1016"/>
      <c r="S119" s="1016"/>
      <c r="T119" s="1016"/>
      <c r="U119" s="1016"/>
      <c r="V119" s="1016"/>
      <c r="W119" s="1016"/>
      <c r="X119" s="1016"/>
      <c r="Y119" s="1016"/>
      <c r="Z119" s="1016"/>
      <c r="AA119" s="1016"/>
      <c r="AB119" s="1016"/>
      <c r="AC119" s="1024"/>
      <c r="AD119" s="1024"/>
      <c r="AE119" s="1016"/>
      <c r="AF119" s="1016"/>
      <c r="AG119" s="1024"/>
      <c r="AH119" s="1016"/>
      <c r="AI119" s="1016"/>
      <c r="AJ119" s="1024"/>
      <c r="AK119" s="1016"/>
      <c r="AL119" s="1016"/>
      <c r="AM119" s="1016"/>
      <c r="AN119" s="1016"/>
      <c r="AO119" s="1024"/>
    </row>
    <row r="120" spans="1:41" x14ac:dyDescent="0.25">
      <c r="A120" s="1016"/>
      <c r="B120" s="1016"/>
      <c r="C120" s="1016"/>
      <c r="D120" s="1016"/>
      <c r="E120" s="1016"/>
      <c r="F120" s="1016"/>
      <c r="G120" s="1016"/>
      <c r="H120" s="1016"/>
      <c r="I120" s="1016"/>
      <c r="J120" s="1016"/>
      <c r="K120" s="1016"/>
      <c r="L120" s="1016"/>
      <c r="M120" s="1016"/>
      <c r="N120" s="1016"/>
      <c r="O120" s="1016"/>
      <c r="P120" s="1016"/>
      <c r="Q120" s="1016"/>
      <c r="R120" s="1016"/>
      <c r="S120" s="1016"/>
      <c r="T120" s="1016"/>
      <c r="U120" s="1016"/>
      <c r="V120" s="1016"/>
      <c r="W120" s="1016"/>
      <c r="X120" s="1016"/>
      <c r="Y120" s="1016"/>
      <c r="Z120" s="1016"/>
      <c r="AA120" s="1016"/>
      <c r="AB120" s="1016"/>
      <c r="AC120" s="1024"/>
      <c r="AD120" s="1024"/>
      <c r="AE120" s="1016"/>
      <c r="AF120" s="1016"/>
      <c r="AG120" s="1024"/>
      <c r="AH120" s="1016"/>
      <c r="AI120" s="1016"/>
      <c r="AJ120" s="1024"/>
      <c r="AK120" s="1016"/>
      <c r="AL120" s="1016"/>
      <c r="AM120" s="1016"/>
      <c r="AN120" s="1016"/>
      <c r="AO120" s="1024"/>
    </row>
    <row r="121" spans="1:41" x14ac:dyDescent="0.25">
      <c r="A121" s="1016"/>
      <c r="B121" s="1016"/>
      <c r="C121" s="1016"/>
      <c r="D121" s="1016"/>
      <c r="E121" s="1016"/>
      <c r="F121" s="1016"/>
      <c r="G121" s="1016"/>
      <c r="H121" s="1016"/>
      <c r="I121" s="1016"/>
      <c r="J121" s="1016"/>
      <c r="K121" s="1016"/>
      <c r="L121" s="1016"/>
      <c r="M121" s="1016"/>
      <c r="N121" s="1016"/>
      <c r="O121" s="1016"/>
      <c r="P121" s="1016"/>
      <c r="Q121" s="1016"/>
      <c r="R121" s="1016"/>
      <c r="S121" s="1016"/>
      <c r="T121" s="1016"/>
      <c r="U121" s="1016"/>
      <c r="V121" s="1016"/>
      <c r="W121" s="1016"/>
      <c r="X121" s="1016"/>
      <c r="Y121" s="1016"/>
      <c r="Z121" s="1016"/>
      <c r="AA121" s="1016"/>
      <c r="AB121" s="1016"/>
      <c r="AC121" s="1024"/>
      <c r="AD121" s="1024"/>
      <c r="AE121" s="1016"/>
      <c r="AF121" s="1016"/>
      <c r="AG121" s="1024"/>
      <c r="AH121" s="1016"/>
      <c r="AI121" s="1016"/>
      <c r="AJ121" s="1024"/>
      <c r="AK121" s="1016"/>
      <c r="AL121" s="1016"/>
      <c r="AM121" s="1016"/>
      <c r="AN121" s="1016"/>
      <c r="AO121" s="1024"/>
    </row>
    <row r="122" spans="1:41" x14ac:dyDescent="0.25">
      <c r="A122" s="1016"/>
      <c r="B122" s="1016"/>
      <c r="C122" s="1016"/>
      <c r="D122" s="1016"/>
      <c r="E122" s="1016"/>
      <c r="F122" s="1016"/>
      <c r="G122" s="1016"/>
      <c r="H122" s="1016"/>
      <c r="I122" s="1016"/>
      <c r="J122" s="1016"/>
      <c r="K122" s="1016"/>
      <c r="L122" s="1016"/>
      <c r="M122" s="1016"/>
      <c r="N122" s="1016"/>
      <c r="O122" s="1016"/>
      <c r="P122" s="1016"/>
      <c r="Q122" s="1016"/>
      <c r="R122" s="1016"/>
      <c r="S122" s="1016"/>
      <c r="T122" s="1016"/>
      <c r="U122" s="1016"/>
      <c r="V122" s="1016"/>
      <c r="W122" s="1016"/>
      <c r="X122" s="1016"/>
      <c r="Y122" s="1016"/>
      <c r="Z122" s="1016"/>
      <c r="AA122" s="1016"/>
      <c r="AB122" s="1016"/>
      <c r="AC122" s="1024"/>
      <c r="AD122" s="1024"/>
      <c r="AE122" s="1016"/>
      <c r="AF122" s="1016"/>
      <c r="AG122" s="1024"/>
      <c r="AH122" s="1016"/>
      <c r="AI122" s="1016"/>
      <c r="AJ122" s="1024"/>
      <c r="AK122" s="1016"/>
      <c r="AL122" s="1016"/>
      <c r="AM122" s="1016"/>
      <c r="AN122" s="1016"/>
      <c r="AO122" s="1024"/>
    </row>
    <row r="123" spans="1:41" x14ac:dyDescent="0.25">
      <c r="A123" s="1016"/>
      <c r="B123" s="1016"/>
      <c r="C123" s="1016"/>
      <c r="D123" s="1016"/>
      <c r="E123" s="1016"/>
      <c r="F123" s="1016"/>
      <c r="G123" s="1016"/>
      <c r="H123" s="1016"/>
      <c r="I123" s="1016"/>
      <c r="J123" s="1016"/>
      <c r="K123" s="1016"/>
      <c r="L123" s="1016"/>
      <c r="M123" s="1016"/>
      <c r="N123" s="1016"/>
      <c r="O123" s="1016"/>
      <c r="P123" s="1016"/>
      <c r="Q123" s="1016"/>
      <c r="R123" s="1016"/>
      <c r="S123" s="1016"/>
      <c r="T123" s="1016"/>
      <c r="U123" s="1016"/>
      <c r="V123" s="1016"/>
      <c r="W123" s="1016"/>
      <c r="X123" s="1016"/>
      <c r="Y123" s="1016"/>
      <c r="Z123" s="1016"/>
      <c r="AA123" s="1016"/>
      <c r="AB123" s="1016"/>
      <c r="AC123" s="1024"/>
      <c r="AD123" s="1024"/>
      <c r="AE123" s="1016"/>
      <c r="AF123" s="1016"/>
      <c r="AG123" s="1024"/>
      <c r="AH123" s="1016"/>
      <c r="AI123" s="1016"/>
      <c r="AJ123" s="1024"/>
      <c r="AK123" s="1016"/>
      <c r="AL123" s="1016"/>
      <c r="AM123" s="1016"/>
      <c r="AN123" s="1016"/>
      <c r="AO123" s="1024"/>
    </row>
    <row r="124" spans="1:41" x14ac:dyDescent="0.25">
      <c r="A124" s="1016"/>
      <c r="B124" s="1016"/>
      <c r="C124" s="1016"/>
      <c r="D124" s="1016"/>
      <c r="E124" s="1016"/>
      <c r="F124" s="1016"/>
      <c r="G124" s="1016"/>
      <c r="H124" s="1016"/>
      <c r="I124" s="1016"/>
      <c r="J124" s="1016"/>
      <c r="K124" s="1016"/>
      <c r="L124" s="1016"/>
      <c r="M124" s="1016"/>
      <c r="N124" s="1016"/>
      <c r="O124" s="1016"/>
      <c r="P124" s="1016"/>
      <c r="Q124" s="1016"/>
      <c r="R124" s="1016"/>
      <c r="S124" s="1016"/>
      <c r="T124" s="1016"/>
      <c r="U124" s="1016"/>
      <c r="V124" s="1016"/>
      <c r="W124" s="1016"/>
      <c r="X124" s="1016"/>
      <c r="Y124" s="1016"/>
      <c r="Z124" s="1016"/>
      <c r="AA124" s="1016"/>
      <c r="AB124" s="1016"/>
      <c r="AC124" s="1024"/>
      <c r="AD124" s="1024"/>
      <c r="AE124" s="1016"/>
      <c r="AF124" s="1016"/>
      <c r="AG124" s="1024"/>
      <c r="AH124" s="1016"/>
      <c r="AI124" s="1016"/>
      <c r="AJ124" s="1024"/>
      <c r="AK124" s="1016"/>
      <c r="AL124" s="1016"/>
      <c r="AM124" s="1016"/>
      <c r="AN124" s="1016"/>
      <c r="AO124" s="1024"/>
    </row>
    <row r="125" spans="1:41" x14ac:dyDescent="0.25">
      <c r="A125" s="1016"/>
      <c r="B125" s="1016"/>
      <c r="C125" s="1016"/>
      <c r="D125" s="1016"/>
      <c r="E125" s="1016"/>
      <c r="F125" s="1016"/>
      <c r="G125" s="1016"/>
      <c r="H125" s="1016"/>
      <c r="I125" s="1016"/>
      <c r="J125" s="1016"/>
      <c r="K125" s="1016"/>
      <c r="L125" s="1016"/>
      <c r="M125" s="1016"/>
      <c r="N125" s="1016"/>
      <c r="O125" s="1016"/>
      <c r="P125" s="1016"/>
      <c r="Q125" s="1016"/>
      <c r="R125" s="1016"/>
      <c r="S125" s="1016"/>
      <c r="T125" s="1016"/>
      <c r="U125" s="1016"/>
      <c r="V125" s="1016"/>
      <c r="W125" s="1016"/>
      <c r="X125" s="1016"/>
      <c r="Y125" s="1016"/>
      <c r="Z125" s="1016"/>
      <c r="AA125" s="1016"/>
      <c r="AB125" s="1016"/>
      <c r="AC125" s="1024"/>
      <c r="AD125" s="1024"/>
      <c r="AE125" s="1016"/>
      <c r="AF125" s="1016"/>
      <c r="AG125" s="1024"/>
      <c r="AH125" s="1016"/>
      <c r="AI125" s="1016"/>
      <c r="AJ125" s="1024"/>
      <c r="AK125" s="1016"/>
      <c r="AL125" s="1016"/>
      <c r="AM125" s="1016"/>
      <c r="AN125" s="1016"/>
      <c r="AO125" s="1024"/>
    </row>
    <row r="126" spans="1:41" x14ac:dyDescent="0.25">
      <c r="A126" s="1016"/>
      <c r="B126" s="1016"/>
      <c r="C126" s="1016"/>
      <c r="D126" s="1016"/>
      <c r="E126" s="1016"/>
      <c r="F126" s="1016"/>
      <c r="G126" s="1016"/>
      <c r="H126" s="1016"/>
      <c r="I126" s="1016"/>
      <c r="J126" s="1016"/>
      <c r="K126" s="1016"/>
      <c r="L126" s="1016"/>
      <c r="M126" s="1016"/>
      <c r="N126" s="1016"/>
      <c r="O126" s="1016"/>
      <c r="P126" s="1016"/>
      <c r="Q126" s="1016"/>
      <c r="R126" s="1016"/>
      <c r="S126" s="1016"/>
      <c r="T126" s="1016"/>
      <c r="U126" s="1016"/>
      <c r="V126" s="1016"/>
      <c r="W126" s="1016"/>
      <c r="X126" s="1016"/>
      <c r="Y126" s="1016"/>
      <c r="Z126" s="1016"/>
      <c r="AA126" s="1016"/>
      <c r="AB126" s="1016"/>
      <c r="AC126" s="1024"/>
      <c r="AD126" s="1024"/>
      <c r="AE126" s="1016"/>
      <c r="AF126" s="1016"/>
      <c r="AG126" s="1024"/>
      <c r="AH126" s="1016"/>
      <c r="AI126" s="1016"/>
      <c r="AJ126" s="1024"/>
      <c r="AK126" s="1016"/>
      <c r="AL126" s="1016"/>
      <c r="AM126" s="1016"/>
      <c r="AN126" s="1016"/>
      <c r="AO126" s="1024"/>
    </row>
    <row r="127" spans="1:41" x14ac:dyDescent="0.25">
      <c r="A127" s="1016"/>
      <c r="B127" s="1016"/>
      <c r="C127" s="1016"/>
      <c r="D127" s="1016"/>
      <c r="E127" s="1016"/>
      <c r="F127" s="1016"/>
      <c r="G127" s="1016"/>
      <c r="H127" s="1016"/>
      <c r="I127" s="1016"/>
      <c r="J127" s="1016"/>
      <c r="K127" s="1016"/>
      <c r="L127" s="1016"/>
      <c r="M127" s="1016"/>
      <c r="N127" s="1016"/>
      <c r="O127" s="1016"/>
      <c r="P127" s="1016"/>
      <c r="Q127" s="1016"/>
      <c r="R127" s="1016"/>
      <c r="S127" s="1016"/>
      <c r="T127" s="1016"/>
      <c r="U127" s="1016"/>
      <c r="V127" s="1016"/>
      <c r="W127" s="1016"/>
      <c r="X127" s="1016"/>
      <c r="Y127" s="1016"/>
      <c r="Z127" s="1016"/>
      <c r="AA127" s="1016"/>
      <c r="AB127" s="1016"/>
      <c r="AC127" s="1024"/>
      <c r="AD127" s="1024"/>
      <c r="AE127" s="1016"/>
      <c r="AF127" s="1016"/>
      <c r="AG127" s="1024"/>
      <c r="AH127" s="1016"/>
      <c r="AI127" s="1016"/>
      <c r="AJ127" s="1024"/>
      <c r="AK127" s="1016"/>
      <c r="AL127" s="1016"/>
      <c r="AM127" s="1016"/>
      <c r="AN127" s="1016"/>
      <c r="AO127" s="1024"/>
    </row>
    <row r="128" spans="1:41" x14ac:dyDescent="0.25">
      <c r="A128" s="1016"/>
      <c r="B128" s="1016"/>
      <c r="C128" s="1016"/>
      <c r="D128" s="1016"/>
      <c r="E128" s="1016"/>
      <c r="F128" s="1016"/>
      <c r="G128" s="1016"/>
      <c r="H128" s="1016"/>
      <c r="I128" s="1016"/>
      <c r="J128" s="1016"/>
      <c r="K128" s="1016"/>
      <c r="L128" s="1016"/>
      <c r="M128" s="1016"/>
      <c r="N128" s="1016"/>
      <c r="O128" s="1016"/>
      <c r="P128" s="1016"/>
      <c r="Q128" s="1016"/>
      <c r="R128" s="1016"/>
      <c r="S128" s="1016"/>
      <c r="T128" s="1016"/>
      <c r="U128" s="1016"/>
      <c r="V128" s="1016"/>
      <c r="W128" s="1016"/>
      <c r="X128" s="1016"/>
      <c r="Y128" s="1016"/>
      <c r="Z128" s="1016"/>
      <c r="AA128" s="1016"/>
      <c r="AB128" s="1016"/>
      <c r="AC128" s="1024"/>
      <c r="AD128" s="1024"/>
      <c r="AE128" s="1016"/>
      <c r="AF128" s="1016"/>
      <c r="AG128" s="1024"/>
      <c r="AH128" s="1016"/>
      <c r="AI128" s="1016"/>
      <c r="AJ128" s="1024"/>
      <c r="AK128" s="1016"/>
      <c r="AL128" s="1016"/>
      <c r="AM128" s="1016"/>
      <c r="AN128" s="1016"/>
      <c r="AO128" s="1024"/>
    </row>
    <row r="129" spans="29:41" x14ac:dyDescent="0.25">
      <c r="AC129" s="1024"/>
      <c r="AD129" s="1024"/>
      <c r="AE129" s="1016"/>
      <c r="AF129" s="1016"/>
      <c r="AG129" s="1024"/>
      <c r="AH129" s="1016"/>
      <c r="AI129" s="1016"/>
      <c r="AJ129" s="1024"/>
      <c r="AK129" s="1016"/>
      <c r="AL129" s="1016"/>
      <c r="AM129" s="1016"/>
      <c r="AN129" s="1016"/>
      <c r="AO129" s="1024"/>
    </row>
    <row r="130" spans="29:41" x14ac:dyDescent="0.25">
      <c r="AC130" s="1024"/>
      <c r="AD130" s="1024"/>
      <c r="AE130" s="1016"/>
      <c r="AF130" s="1016"/>
      <c r="AG130" s="1024"/>
      <c r="AH130" s="1016"/>
      <c r="AI130" s="1016"/>
      <c r="AJ130" s="1024"/>
      <c r="AK130" s="1016"/>
      <c r="AL130" s="1016"/>
      <c r="AM130" s="1016"/>
      <c r="AN130" s="1016"/>
      <c r="AO130" s="1024"/>
    </row>
    <row r="131" spans="29:41" x14ac:dyDescent="0.25">
      <c r="AC131" s="1024"/>
      <c r="AD131" s="1024"/>
      <c r="AE131" s="1016"/>
      <c r="AF131" s="1016"/>
      <c r="AG131" s="1024"/>
      <c r="AH131" s="1016"/>
      <c r="AI131" s="1016"/>
      <c r="AJ131" s="1024"/>
      <c r="AK131" s="1016"/>
      <c r="AL131" s="1016"/>
      <c r="AM131" s="1016"/>
      <c r="AN131" s="1016"/>
      <c r="AO131" s="1024"/>
    </row>
    <row r="132" spans="29:41" x14ac:dyDescent="0.25">
      <c r="AC132" s="1024"/>
      <c r="AD132" s="1024"/>
      <c r="AE132" s="1016"/>
      <c r="AF132" s="1016"/>
      <c r="AG132" s="1024"/>
      <c r="AH132" s="1016"/>
      <c r="AI132" s="1016"/>
      <c r="AJ132" s="1024"/>
      <c r="AK132" s="1016"/>
      <c r="AL132" s="1016"/>
      <c r="AM132" s="1016"/>
      <c r="AN132" s="1016"/>
      <c r="AO132" s="1024"/>
    </row>
    <row r="133" spans="29:41" x14ac:dyDescent="0.25">
      <c r="AC133" s="1024"/>
      <c r="AD133" s="1024"/>
      <c r="AE133" s="1016"/>
      <c r="AF133" s="1016"/>
      <c r="AG133" s="1024"/>
      <c r="AH133" s="1016"/>
      <c r="AI133" s="1016"/>
      <c r="AJ133" s="1024"/>
      <c r="AK133" s="1016"/>
      <c r="AL133" s="1016"/>
      <c r="AM133" s="1016"/>
      <c r="AN133" s="1016"/>
      <c r="AO133" s="1024"/>
    </row>
    <row r="134" spans="29:41" x14ac:dyDescent="0.25">
      <c r="AC134" s="1024"/>
      <c r="AD134" s="1024"/>
      <c r="AE134" s="1016"/>
      <c r="AF134" s="1016"/>
      <c r="AG134" s="1024"/>
      <c r="AH134" s="1016"/>
      <c r="AI134" s="1016"/>
      <c r="AJ134" s="1024"/>
      <c r="AK134" s="1016"/>
      <c r="AL134" s="1016"/>
      <c r="AM134" s="1016"/>
      <c r="AN134" s="1016"/>
      <c r="AO134" s="1024"/>
    </row>
    <row r="135" spans="29:41" x14ac:dyDescent="0.25">
      <c r="AC135" s="1024"/>
      <c r="AD135" s="1024"/>
      <c r="AE135" s="1016"/>
      <c r="AF135" s="1016"/>
      <c r="AG135" s="1024"/>
      <c r="AH135" s="1016"/>
      <c r="AI135" s="1016"/>
      <c r="AJ135" s="1024"/>
      <c r="AK135" s="1016"/>
      <c r="AL135" s="1016"/>
      <c r="AM135" s="1016"/>
      <c r="AN135" s="1016"/>
      <c r="AO135" s="1024"/>
    </row>
    <row r="136" spans="29:41" x14ac:dyDescent="0.25">
      <c r="AC136" s="1024"/>
      <c r="AD136" s="1024"/>
      <c r="AE136" s="1016"/>
      <c r="AF136" s="1016"/>
      <c r="AG136" s="1024"/>
      <c r="AH136" s="1016"/>
      <c r="AI136" s="1016"/>
      <c r="AJ136" s="1024"/>
      <c r="AK136" s="1016"/>
      <c r="AL136" s="1016"/>
      <c r="AM136" s="1016"/>
      <c r="AN136" s="1016"/>
      <c r="AO136" s="1024"/>
    </row>
    <row r="137" spans="29:41" x14ac:dyDescent="0.25">
      <c r="AC137" s="1024"/>
      <c r="AD137" s="1024"/>
      <c r="AE137" s="1016"/>
      <c r="AF137" s="1016"/>
      <c r="AG137" s="1024"/>
      <c r="AH137" s="1016"/>
      <c r="AI137" s="1016"/>
      <c r="AJ137" s="1024"/>
      <c r="AK137" s="1016"/>
      <c r="AL137" s="1016"/>
      <c r="AM137" s="1016"/>
      <c r="AN137" s="1016"/>
      <c r="AO137" s="1024"/>
    </row>
    <row r="138" spans="29:41" x14ac:dyDescent="0.25">
      <c r="AC138" s="1024"/>
      <c r="AD138" s="1024"/>
      <c r="AE138" s="1016"/>
      <c r="AF138" s="1016"/>
      <c r="AG138" s="1024"/>
      <c r="AH138" s="1016"/>
      <c r="AI138" s="1016"/>
      <c r="AJ138" s="1024"/>
      <c r="AK138" s="1016"/>
      <c r="AL138" s="1016"/>
      <c r="AM138" s="1016"/>
      <c r="AN138" s="1016"/>
      <c r="AO138" s="1024"/>
    </row>
    <row r="139" spans="29:41" x14ac:dyDescent="0.25">
      <c r="AC139" s="1024"/>
      <c r="AD139" s="1024"/>
      <c r="AE139" s="1016"/>
      <c r="AF139" s="1016"/>
      <c r="AG139" s="1024"/>
      <c r="AH139" s="1016"/>
      <c r="AI139" s="1016"/>
      <c r="AJ139" s="1024"/>
      <c r="AK139" s="1016"/>
      <c r="AL139" s="1016"/>
      <c r="AM139" s="1016"/>
      <c r="AN139" s="1016"/>
      <c r="AO139" s="1024"/>
    </row>
    <row r="140" spans="29:41" x14ac:dyDescent="0.25">
      <c r="AC140" s="1024"/>
      <c r="AD140" s="1024"/>
      <c r="AE140" s="1016"/>
      <c r="AF140" s="1016"/>
      <c r="AG140" s="1024"/>
      <c r="AH140" s="1016"/>
      <c r="AI140" s="1016"/>
      <c r="AJ140" s="1024"/>
      <c r="AK140" s="1016"/>
      <c r="AL140" s="1016"/>
      <c r="AM140" s="1016"/>
      <c r="AN140" s="1016"/>
      <c r="AO140" s="1024"/>
    </row>
    <row r="141" spans="29:41" x14ac:dyDescent="0.25">
      <c r="AC141" s="1024"/>
      <c r="AD141" s="1024"/>
      <c r="AE141" s="1016"/>
      <c r="AF141" s="1016"/>
      <c r="AG141" s="1024"/>
      <c r="AH141" s="1016"/>
      <c r="AI141" s="1016"/>
      <c r="AJ141" s="1024"/>
      <c r="AK141" s="1016"/>
      <c r="AL141" s="1016"/>
      <c r="AM141" s="1016"/>
      <c r="AN141" s="1016"/>
      <c r="AO141" s="1024"/>
    </row>
    <row r="142" spans="29:41" x14ac:dyDescent="0.25">
      <c r="AC142" s="1024"/>
      <c r="AD142" s="1024"/>
      <c r="AE142" s="1016"/>
      <c r="AF142" s="1016"/>
      <c r="AG142" s="1024"/>
      <c r="AH142" s="1016"/>
      <c r="AI142" s="1016"/>
      <c r="AJ142" s="1024"/>
      <c r="AK142" s="1016"/>
      <c r="AL142" s="1016"/>
      <c r="AM142" s="1016"/>
      <c r="AN142" s="1016"/>
      <c r="AO142" s="1024"/>
    </row>
    <row r="143" spans="29:41" x14ac:dyDescent="0.25">
      <c r="AC143" s="1024"/>
      <c r="AD143" s="1024"/>
      <c r="AE143" s="1016"/>
      <c r="AF143" s="1016"/>
      <c r="AG143" s="1024"/>
      <c r="AH143" s="1016"/>
      <c r="AI143" s="1016"/>
      <c r="AJ143" s="1024"/>
      <c r="AK143" s="1016"/>
      <c r="AL143" s="1016"/>
      <c r="AM143" s="1016"/>
      <c r="AN143" s="1016"/>
      <c r="AO143" s="1024"/>
    </row>
    <row r="144" spans="29:41" x14ac:dyDescent="0.25">
      <c r="AC144" s="1024"/>
      <c r="AD144" s="1024"/>
      <c r="AE144" s="1016"/>
      <c r="AF144" s="1016"/>
      <c r="AG144" s="1024"/>
      <c r="AH144" s="1016"/>
      <c r="AI144" s="1016"/>
      <c r="AJ144" s="1024"/>
      <c r="AK144" s="1016"/>
      <c r="AL144" s="1016"/>
      <c r="AM144" s="1016"/>
      <c r="AN144" s="1016"/>
      <c r="AO144" s="1024"/>
    </row>
    <row r="145" spans="29:41" x14ac:dyDescent="0.25">
      <c r="AC145" s="1024"/>
      <c r="AD145" s="1024"/>
      <c r="AE145" s="1016"/>
      <c r="AF145" s="1016"/>
      <c r="AG145" s="1024"/>
      <c r="AH145" s="1016"/>
      <c r="AI145" s="1016"/>
      <c r="AJ145" s="1024"/>
      <c r="AK145" s="1016"/>
      <c r="AL145" s="1016"/>
      <c r="AM145" s="1016"/>
      <c r="AN145" s="1016"/>
      <c r="AO145" s="1024"/>
    </row>
    <row r="146" spans="29:41" x14ac:dyDescent="0.25">
      <c r="AC146" s="1024"/>
      <c r="AD146" s="1024"/>
      <c r="AE146" s="1016"/>
      <c r="AF146" s="1016"/>
      <c r="AG146" s="1024"/>
      <c r="AH146" s="1016"/>
      <c r="AI146" s="1016"/>
      <c r="AJ146" s="1024"/>
      <c r="AK146" s="1016"/>
      <c r="AL146" s="1016"/>
      <c r="AM146" s="1016"/>
      <c r="AN146" s="1016"/>
      <c r="AO146" s="1024"/>
    </row>
    <row r="147" spans="29:41" x14ac:dyDescent="0.25">
      <c r="AC147" s="1024"/>
      <c r="AD147" s="1024"/>
      <c r="AE147" s="1016"/>
      <c r="AF147" s="1016"/>
      <c r="AG147" s="1024"/>
      <c r="AH147" s="1016"/>
      <c r="AI147" s="1016"/>
      <c r="AJ147" s="1024"/>
      <c r="AK147" s="1016"/>
      <c r="AL147" s="1016"/>
      <c r="AM147" s="1016"/>
      <c r="AN147" s="1016"/>
      <c r="AO147" s="1024"/>
    </row>
    <row r="148" spans="29:41" x14ac:dyDescent="0.25">
      <c r="AC148" s="1024"/>
      <c r="AD148" s="1024"/>
      <c r="AE148" s="1016"/>
      <c r="AF148" s="1016"/>
      <c r="AG148" s="1024"/>
      <c r="AH148" s="1016"/>
      <c r="AI148" s="1016"/>
      <c r="AJ148" s="1024"/>
      <c r="AK148" s="1016"/>
      <c r="AL148" s="1016"/>
      <c r="AM148" s="1016"/>
      <c r="AN148" s="1016"/>
      <c r="AO148" s="1024"/>
    </row>
    <row r="149" spans="29:41" x14ac:dyDescent="0.25">
      <c r="AC149" s="1024"/>
      <c r="AD149" s="1024"/>
      <c r="AE149" s="1016"/>
      <c r="AF149" s="1016"/>
      <c r="AG149" s="1024"/>
      <c r="AH149" s="1016"/>
      <c r="AI149" s="1016"/>
      <c r="AJ149" s="1024"/>
      <c r="AK149" s="1016"/>
      <c r="AL149" s="1016"/>
      <c r="AM149" s="1016"/>
      <c r="AN149" s="1016"/>
      <c r="AO149" s="1024"/>
    </row>
    <row r="150" spans="29:41" x14ac:dyDescent="0.25">
      <c r="AC150" s="1024"/>
      <c r="AD150" s="1024"/>
      <c r="AE150" s="1016"/>
      <c r="AF150" s="1016"/>
      <c r="AG150" s="1024"/>
      <c r="AH150" s="1016"/>
      <c r="AI150" s="1016"/>
      <c r="AJ150" s="1024"/>
      <c r="AK150" s="1016"/>
      <c r="AL150" s="1016"/>
      <c r="AM150" s="1016"/>
      <c r="AN150" s="1016"/>
      <c r="AO150" s="1024"/>
    </row>
    <row r="151" spans="29:41" x14ac:dyDescent="0.25">
      <c r="AC151" s="1024"/>
      <c r="AD151" s="1024"/>
      <c r="AE151" s="1016"/>
      <c r="AF151" s="1016"/>
      <c r="AG151" s="1024"/>
      <c r="AH151" s="1016"/>
      <c r="AI151" s="1016"/>
      <c r="AJ151" s="1024"/>
      <c r="AK151" s="1016"/>
      <c r="AL151" s="1016"/>
      <c r="AM151" s="1016"/>
      <c r="AN151" s="1016"/>
      <c r="AO151" s="1024"/>
    </row>
    <row r="152" spans="29:41" x14ac:dyDescent="0.25">
      <c r="AC152" s="1024"/>
      <c r="AD152" s="1024"/>
      <c r="AE152" s="1016"/>
      <c r="AF152" s="1016"/>
      <c r="AG152" s="1024"/>
      <c r="AH152" s="1016"/>
      <c r="AI152" s="1016"/>
      <c r="AJ152" s="1024"/>
      <c r="AK152" s="1016"/>
      <c r="AL152" s="1016"/>
      <c r="AM152" s="1016"/>
      <c r="AN152" s="1016"/>
      <c r="AO152" s="1024"/>
    </row>
    <row r="153" spans="29:41" x14ac:dyDescent="0.25">
      <c r="AC153" s="1024"/>
      <c r="AD153" s="1024"/>
      <c r="AE153" s="1016"/>
      <c r="AF153" s="1016"/>
      <c r="AG153" s="1024"/>
      <c r="AH153" s="1016"/>
      <c r="AI153" s="1016"/>
      <c r="AJ153" s="1024"/>
      <c r="AK153" s="1016"/>
      <c r="AL153" s="1016"/>
      <c r="AM153" s="1016"/>
      <c r="AN153" s="1016"/>
      <c r="AO153" s="1024"/>
    </row>
    <row r="154" spans="29:41" x14ac:dyDescent="0.25">
      <c r="AC154" s="1024"/>
      <c r="AD154" s="1024"/>
      <c r="AE154" s="1016"/>
      <c r="AF154" s="1016"/>
      <c r="AG154" s="1024"/>
      <c r="AH154" s="1016"/>
      <c r="AI154" s="1016"/>
      <c r="AJ154" s="1024"/>
      <c r="AK154" s="1016"/>
      <c r="AL154" s="1016"/>
      <c r="AM154" s="1016"/>
      <c r="AN154" s="1016"/>
      <c r="AO154" s="1024"/>
    </row>
    <row r="155" spans="29:41" x14ac:dyDescent="0.25">
      <c r="AC155" s="1024"/>
      <c r="AD155" s="1024"/>
      <c r="AE155" s="1016"/>
      <c r="AF155" s="1016"/>
      <c r="AG155" s="1024"/>
      <c r="AH155" s="1016"/>
      <c r="AI155" s="1016"/>
      <c r="AJ155" s="1024"/>
      <c r="AK155" s="1016"/>
      <c r="AL155" s="1016"/>
      <c r="AM155" s="1016"/>
      <c r="AN155" s="1016"/>
      <c r="AO155" s="1024"/>
    </row>
    <row r="156" spans="29:41" x14ac:dyDescent="0.25">
      <c r="AC156" s="1024"/>
      <c r="AD156" s="1024"/>
      <c r="AE156" s="1016"/>
      <c r="AF156" s="1016"/>
      <c r="AG156" s="1024"/>
      <c r="AH156" s="1016"/>
      <c r="AI156" s="1016"/>
      <c r="AJ156" s="1024"/>
      <c r="AK156" s="1016"/>
      <c r="AL156" s="1016"/>
      <c r="AM156" s="1016"/>
      <c r="AN156" s="1016"/>
      <c r="AO156" s="1024"/>
    </row>
    <row r="157" spans="29:41" x14ac:dyDescent="0.25">
      <c r="AC157" s="1024"/>
      <c r="AD157" s="1024"/>
      <c r="AE157" s="1016"/>
      <c r="AF157" s="1016"/>
      <c r="AG157" s="1024"/>
      <c r="AH157" s="1016"/>
      <c r="AI157" s="1016"/>
      <c r="AJ157" s="1024"/>
      <c r="AK157" s="1016"/>
      <c r="AL157" s="1016"/>
      <c r="AM157" s="1016"/>
      <c r="AN157" s="1016"/>
      <c r="AO157" s="1024"/>
    </row>
    <row r="158" spans="29:41" x14ac:dyDescent="0.25">
      <c r="AC158" s="1024"/>
      <c r="AD158" s="1024"/>
      <c r="AE158" s="1016"/>
      <c r="AF158" s="1016"/>
      <c r="AG158" s="1024"/>
      <c r="AH158" s="1016"/>
      <c r="AI158" s="1016"/>
      <c r="AJ158" s="1024"/>
      <c r="AK158" s="1016"/>
      <c r="AL158" s="1016"/>
      <c r="AM158" s="1016"/>
      <c r="AN158" s="1016"/>
      <c r="AO158" s="1024"/>
    </row>
    <row r="159" spans="29:41" x14ac:dyDescent="0.25">
      <c r="AC159" s="1024"/>
      <c r="AD159" s="1024"/>
      <c r="AE159" s="1016"/>
      <c r="AF159" s="1016"/>
      <c r="AG159" s="1024"/>
      <c r="AH159" s="1016"/>
      <c r="AI159" s="1016"/>
      <c r="AJ159" s="1024"/>
      <c r="AK159" s="1016"/>
      <c r="AL159" s="1016"/>
      <c r="AM159" s="1016"/>
      <c r="AN159" s="1016"/>
      <c r="AO159" s="1024"/>
    </row>
    <row r="160" spans="29:41" x14ac:dyDescent="0.25">
      <c r="AC160" s="1024"/>
      <c r="AD160" s="1024"/>
      <c r="AE160" s="1016"/>
      <c r="AF160" s="1016"/>
      <c r="AG160" s="1024"/>
      <c r="AH160" s="1016"/>
      <c r="AI160" s="1016"/>
      <c r="AJ160" s="1024"/>
      <c r="AK160" s="1016"/>
      <c r="AL160" s="1016"/>
      <c r="AM160" s="1016"/>
      <c r="AN160" s="1016"/>
      <c r="AO160" s="1024"/>
    </row>
    <row r="161" spans="1:58" x14ac:dyDescent="0.25">
      <c r="A161" s="1016"/>
      <c r="B161" s="1016"/>
      <c r="C161" s="1016"/>
      <c r="D161" s="1016"/>
      <c r="E161" s="1016"/>
      <c r="F161" s="1016"/>
      <c r="G161" s="1016"/>
      <c r="H161" s="1016"/>
      <c r="I161" s="1016"/>
      <c r="J161" s="1016"/>
      <c r="K161" s="1016"/>
      <c r="L161" s="1016"/>
      <c r="M161" s="1016"/>
      <c r="N161" s="1016"/>
      <c r="O161" s="1016"/>
      <c r="P161" s="1016"/>
      <c r="Q161" s="1016"/>
      <c r="R161" s="1016"/>
      <c r="S161" s="1016"/>
      <c r="T161" s="1016"/>
      <c r="U161" s="1016"/>
      <c r="V161" s="1016"/>
      <c r="W161" s="1016"/>
      <c r="X161" s="1016"/>
      <c r="Y161" s="1016"/>
      <c r="Z161" s="1016"/>
      <c r="AA161" s="1016"/>
      <c r="AB161" s="1016"/>
      <c r="AC161" s="1024"/>
      <c r="AD161" s="1024"/>
      <c r="AE161" s="1016"/>
      <c r="AF161" s="1016"/>
      <c r="AG161" s="1024"/>
      <c r="AH161" s="1016"/>
      <c r="AI161" s="1016"/>
      <c r="AJ161" s="1024"/>
      <c r="AK161" s="1016"/>
      <c r="AL161" s="1016"/>
      <c r="AM161" s="1016"/>
      <c r="AN161" s="1016"/>
      <c r="AO161" s="1024"/>
      <c r="AP161" s="1016"/>
      <c r="AQ161" s="1016"/>
      <c r="AR161" s="1016"/>
      <c r="AS161" s="1016"/>
      <c r="AT161" s="1016"/>
      <c r="AU161" s="1016"/>
      <c r="AV161" s="1016"/>
      <c r="AW161" s="1016"/>
      <c r="AX161" s="1016"/>
      <c r="AY161" s="1016"/>
      <c r="AZ161" s="1016"/>
      <c r="BA161" s="1016"/>
      <c r="BB161" s="1016"/>
      <c r="BC161" s="1016"/>
      <c r="BD161" s="1016"/>
      <c r="BE161" s="1016"/>
      <c r="BF161" s="1016"/>
    </row>
    <row r="162" spans="1:58" x14ac:dyDescent="0.25">
      <c r="A162" s="1016"/>
      <c r="B162" s="1016"/>
      <c r="C162" s="1016"/>
      <c r="D162" s="1016"/>
      <c r="E162" s="1016"/>
      <c r="F162" s="1016"/>
      <c r="G162" s="1016"/>
      <c r="H162" s="1016"/>
      <c r="I162" s="1016"/>
      <c r="J162" s="1016"/>
      <c r="K162" s="1016"/>
      <c r="L162" s="1016"/>
      <c r="M162" s="1016"/>
      <c r="N162" s="1016"/>
      <c r="O162" s="1016"/>
      <c r="P162" s="1016"/>
      <c r="Q162" s="1016"/>
      <c r="R162" s="1016"/>
      <c r="S162" s="1016"/>
      <c r="T162" s="1016"/>
      <c r="U162" s="1016"/>
      <c r="V162" s="1016"/>
      <c r="W162" s="1016"/>
      <c r="X162" s="1016"/>
      <c r="Y162" s="1016"/>
      <c r="Z162" s="1016"/>
      <c r="AA162" s="1016"/>
      <c r="AB162" s="1016"/>
      <c r="AC162" s="1024"/>
      <c r="AD162" s="1024"/>
      <c r="AE162" s="1016"/>
      <c r="AF162" s="1016"/>
      <c r="AG162" s="1024"/>
      <c r="AH162" s="1016"/>
      <c r="AI162" s="1016"/>
      <c r="AJ162" s="1024"/>
      <c r="AK162" s="1016"/>
      <c r="AL162" s="1016"/>
      <c r="AM162" s="1016"/>
      <c r="AN162" s="1016"/>
      <c r="AO162" s="1024"/>
      <c r="AP162" s="1016"/>
      <c r="AQ162" s="1016"/>
      <c r="AR162" s="1016"/>
      <c r="AS162" s="1016"/>
      <c r="AT162" s="1016"/>
      <c r="AU162" s="1016"/>
      <c r="AV162" s="1016"/>
      <c r="AW162" s="1016"/>
      <c r="AX162" s="1016"/>
      <c r="AY162" s="1016"/>
      <c r="AZ162" s="1016"/>
      <c r="BA162" s="1016"/>
      <c r="BB162" s="1016"/>
      <c r="BC162" s="1016"/>
      <c r="BD162" s="1016"/>
      <c r="BE162" s="1016"/>
      <c r="BF162" s="1016"/>
    </row>
    <row r="163" spans="1:58" x14ac:dyDescent="0.25">
      <c r="A163" s="1016"/>
      <c r="B163" s="1016"/>
      <c r="C163" s="1016"/>
      <c r="D163" s="1016"/>
      <c r="E163" s="1016"/>
      <c r="F163" s="1016"/>
      <c r="G163" s="1016"/>
      <c r="H163" s="1016"/>
      <c r="I163" s="1016"/>
      <c r="J163" s="1016"/>
      <c r="K163" s="1016"/>
      <c r="L163" s="1016"/>
      <c r="M163" s="1016"/>
      <c r="N163" s="1016"/>
      <c r="O163" s="1016"/>
      <c r="P163" s="1016"/>
      <c r="Q163" s="1016"/>
      <c r="R163" s="1016"/>
      <c r="S163" s="1016"/>
      <c r="T163" s="1016"/>
      <c r="U163" s="1016"/>
      <c r="V163" s="1016"/>
      <c r="W163" s="1016"/>
      <c r="X163" s="1016"/>
      <c r="Y163" s="1016"/>
      <c r="Z163" s="1016"/>
      <c r="AA163" s="1016"/>
      <c r="AB163" s="1016"/>
      <c r="AC163" s="1024"/>
      <c r="AD163" s="1024"/>
      <c r="AE163" s="1016"/>
      <c r="AF163" s="1016"/>
      <c r="AG163" s="1024"/>
      <c r="AH163" s="1016"/>
      <c r="AI163" s="1016"/>
      <c r="AJ163" s="1024"/>
      <c r="AK163" s="1016"/>
      <c r="AL163" s="1016"/>
      <c r="AM163" s="1016"/>
      <c r="AN163" s="1016"/>
      <c r="AO163" s="1024"/>
      <c r="AP163" s="1016"/>
      <c r="AQ163" s="1016"/>
      <c r="AR163" s="1016"/>
      <c r="AS163" s="1016"/>
      <c r="AT163" s="1016"/>
      <c r="AU163" s="1016"/>
      <c r="AV163" s="1016"/>
      <c r="AW163" s="1016"/>
      <c r="AX163" s="1016"/>
      <c r="AY163" s="1016"/>
      <c r="AZ163" s="1016"/>
      <c r="BA163" s="1016"/>
      <c r="BB163" s="1016"/>
      <c r="BC163" s="1016"/>
      <c r="BD163" s="1016"/>
      <c r="BE163" s="1016"/>
      <c r="BF163" s="1016"/>
    </row>
    <row r="164" spans="1:58" x14ac:dyDescent="0.25">
      <c r="A164" s="1016"/>
      <c r="B164" s="1016"/>
      <c r="C164" s="1016"/>
      <c r="D164" s="1016"/>
      <c r="E164" s="1016"/>
      <c r="F164" s="1016"/>
      <c r="G164" s="1016"/>
      <c r="H164" s="1016"/>
      <c r="I164" s="1016"/>
      <c r="J164" s="1016"/>
      <c r="K164" s="1016"/>
      <c r="L164" s="1016"/>
      <c r="M164" s="1016"/>
      <c r="N164" s="1016"/>
      <c r="O164" s="1016"/>
      <c r="P164" s="1016"/>
      <c r="Q164" s="1016"/>
      <c r="R164" s="1016"/>
      <c r="S164" s="1016"/>
      <c r="T164" s="1016"/>
      <c r="U164" s="1016"/>
      <c r="V164" s="1016"/>
      <c r="W164" s="1016"/>
      <c r="X164" s="1016"/>
      <c r="Y164" s="1016"/>
      <c r="Z164" s="1016"/>
      <c r="AA164" s="1016"/>
      <c r="AB164" s="1016"/>
      <c r="AC164" s="1024"/>
      <c r="AD164" s="1024"/>
      <c r="AE164" s="1016"/>
      <c r="AF164" s="1016"/>
      <c r="AG164" s="1024"/>
      <c r="AH164" s="1016"/>
      <c r="AI164" s="1016"/>
      <c r="AJ164" s="1024"/>
      <c r="AK164" s="1016"/>
      <c r="AL164" s="1016"/>
      <c r="AM164" s="1016"/>
      <c r="AN164" s="1016"/>
      <c r="AO164" s="1024"/>
      <c r="AP164" s="1016"/>
      <c r="AQ164" s="1016"/>
      <c r="AR164" s="1016"/>
      <c r="AS164" s="1016"/>
      <c r="AT164" s="1016"/>
      <c r="AU164" s="1016"/>
      <c r="AV164" s="1016"/>
      <c r="AW164" s="1016"/>
      <c r="AX164" s="1016"/>
      <c r="AY164" s="1016"/>
      <c r="AZ164" s="1016"/>
      <c r="BA164" s="1016"/>
      <c r="BB164" s="1016"/>
      <c r="BC164" s="1016"/>
      <c r="BD164" s="1016"/>
      <c r="BE164" s="1016"/>
      <c r="BF164" s="1016"/>
    </row>
    <row r="165" spans="1:58" x14ac:dyDescent="0.25">
      <c r="A165" s="1016"/>
      <c r="B165" s="1016"/>
      <c r="C165" s="1016"/>
      <c r="D165" s="1016"/>
      <c r="E165" s="1016"/>
      <c r="F165" s="1016"/>
      <c r="G165" s="1016"/>
      <c r="H165" s="1016"/>
      <c r="I165" s="1016"/>
      <c r="J165" s="1016"/>
      <c r="K165" s="1016"/>
      <c r="L165" s="1016"/>
      <c r="M165" s="1016"/>
      <c r="N165" s="1016"/>
      <c r="O165" s="1016"/>
      <c r="P165" s="1016"/>
      <c r="Q165" s="1016"/>
      <c r="R165" s="1016"/>
      <c r="S165" s="1016"/>
      <c r="T165" s="1016"/>
      <c r="U165" s="1016"/>
      <c r="V165" s="1016"/>
      <c r="W165" s="1016"/>
      <c r="X165" s="1016"/>
      <c r="Y165" s="1016"/>
      <c r="Z165" s="1016"/>
      <c r="AA165" s="1016"/>
      <c r="AB165" s="1016"/>
      <c r="AC165" s="1024"/>
      <c r="AD165" s="1024"/>
      <c r="AE165" s="1016"/>
      <c r="AF165" s="1016"/>
      <c r="AG165" s="1024"/>
      <c r="AH165" s="1016"/>
      <c r="AI165" s="1016"/>
      <c r="AJ165" s="1024"/>
      <c r="AK165" s="1016"/>
      <c r="AL165" s="1016"/>
      <c r="AM165" s="1016"/>
      <c r="AN165" s="1016"/>
      <c r="AO165" s="1024"/>
      <c r="AP165" s="1016"/>
      <c r="AQ165" s="1016"/>
      <c r="AR165" s="1016"/>
      <c r="AS165" s="1016"/>
      <c r="AT165" s="1016"/>
      <c r="AU165" s="1016"/>
      <c r="AV165" s="1016"/>
      <c r="AW165" s="1016"/>
      <c r="AX165" s="1016"/>
      <c r="AY165" s="1016"/>
      <c r="AZ165" s="1016"/>
      <c r="BA165" s="1016"/>
      <c r="BB165" s="1016"/>
      <c r="BC165" s="1016"/>
      <c r="BD165" s="1016"/>
      <c r="BE165" s="1016"/>
      <c r="BF165" s="1016"/>
    </row>
    <row r="166" spans="1:58" x14ac:dyDescent="0.25">
      <c r="A166" s="1016"/>
      <c r="B166" s="1016"/>
      <c r="C166" s="1016"/>
      <c r="D166" s="1016"/>
      <c r="E166" s="1016"/>
      <c r="F166" s="1016"/>
      <c r="G166" s="1016"/>
      <c r="H166" s="1016"/>
      <c r="I166" s="1016"/>
      <c r="J166" s="1016"/>
      <c r="K166" s="1016"/>
      <c r="L166" s="1016"/>
      <c r="M166" s="1016"/>
      <c r="N166" s="1016"/>
      <c r="O166" s="1016"/>
      <c r="P166" s="1016"/>
      <c r="Q166" s="1016"/>
      <c r="R166" s="1016"/>
      <c r="S166" s="1016"/>
      <c r="T166" s="1016"/>
      <c r="U166" s="1016"/>
      <c r="V166" s="1016"/>
      <c r="W166" s="1016"/>
      <c r="X166" s="1016"/>
      <c r="Y166" s="1016"/>
      <c r="Z166" s="1016"/>
      <c r="AA166" s="1016"/>
      <c r="AB166" s="1016"/>
      <c r="AC166" s="1024"/>
      <c r="AD166" s="1024"/>
      <c r="AE166" s="1016"/>
      <c r="AF166" s="1016"/>
      <c r="AG166" s="1024"/>
      <c r="AH166" s="1016"/>
      <c r="AI166" s="1016"/>
      <c r="AJ166" s="1024"/>
      <c r="AK166" s="1016"/>
      <c r="AL166" s="1016"/>
      <c r="AM166" s="1016"/>
      <c r="AN166" s="1016"/>
      <c r="AO166" s="1024"/>
      <c r="AP166" s="1016"/>
      <c r="AQ166" s="1016"/>
      <c r="AR166" s="1016"/>
      <c r="AS166" s="1016"/>
      <c r="AT166" s="1016"/>
      <c r="AU166" s="1016"/>
      <c r="AV166" s="1016"/>
      <c r="AW166" s="1016"/>
      <c r="AX166" s="1016"/>
      <c r="AY166" s="1016"/>
      <c r="AZ166" s="1016"/>
      <c r="BA166" s="1016"/>
      <c r="BB166" s="1016"/>
      <c r="BC166" s="1016"/>
      <c r="BD166" s="1016"/>
      <c r="BE166" s="1016"/>
      <c r="BF166" s="1016"/>
    </row>
    <row r="167" spans="1:58" x14ac:dyDescent="0.25">
      <c r="A167" s="1016"/>
      <c r="B167" s="1016"/>
      <c r="C167" s="1016"/>
      <c r="D167" s="1016"/>
      <c r="E167" s="1016"/>
      <c r="F167" s="1016"/>
      <c r="G167" s="1016"/>
      <c r="H167" s="1016"/>
      <c r="I167" s="1016"/>
      <c r="J167" s="1016"/>
      <c r="K167" s="1016"/>
      <c r="L167" s="1016"/>
      <c r="M167" s="1016"/>
      <c r="N167" s="1016"/>
      <c r="O167" s="1016"/>
      <c r="P167" s="1016"/>
      <c r="Q167" s="1016"/>
      <c r="R167" s="1016"/>
      <c r="S167" s="1016"/>
      <c r="T167" s="1016"/>
      <c r="U167" s="1016"/>
      <c r="V167" s="1016"/>
      <c r="W167" s="1016"/>
      <c r="X167" s="1016"/>
      <c r="Y167" s="1016"/>
      <c r="Z167" s="1016"/>
      <c r="AA167" s="1016"/>
      <c r="AB167" s="1016"/>
      <c r="AC167" s="1024"/>
      <c r="AD167" s="1024"/>
      <c r="AE167" s="1016"/>
      <c r="AF167" s="1016"/>
      <c r="AG167" s="1024"/>
      <c r="AH167" s="1016"/>
      <c r="AI167" s="1016"/>
      <c r="AJ167" s="1024"/>
      <c r="AK167" s="1016"/>
      <c r="AL167" s="1016"/>
      <c r="AM167" s="1016"/>
      <c r="AN167" s="1016"/>
      <c r="AO167" s="1024"/>
      <c r="AP167" s="1016"/>
      <c r="AQ167" s="1016"/>
      <c r="AR167" s="1016"/>
      <c r="AS167" s="1016"/>
      <c r="AT167" s="1016"/>
      <c r="AU167" s="1016"/>
      <c r="AV167" s="1016"/>
      <c r="AW167" s="1016"/>
      <c r="AX167" s="1016"/>
      <c r="AY167" s="1016"/>
      <c r="AZ167" s="1016"/>
      <c r="BA167" s="1016"/>
      <c r="BB167" s="1016"/>
      <c r="BC167" s="1016"/>
      <c r="BD167" s="1016"/>
      <c r="BE167" s="1016"/>
      <c r="BF167" s="1016"/>
    </row>
    <row r="168" spans="1:58" x14ac:dyDescent="0.25">
      <c r="A168" s="1016"/>
      <c r="B168" s="1016"/>
      <c r="C168" s="1016"/>
      <c r="D168" s="1016"/>
      <c r="E168" s="1016"/>
      <c r="F168" s="1016"/>
      <c r="G168" s="1016"/>
      <c r="H168" s="1016"/>
      <c r="I168" s="1016"/>
      <c r="J168" s="1016"/>
      <c r="K168" s="1016"/>
      <c r="L168" s="1016"/>
      <c r="M168" s="1016"/>
      <c r="N168" s="1016"/>
      <c r="O168" s="1016"/>
      <c r="P168" s="1016"/>
      <c r="Q168" s="1016"/>
      <c r="R168" s="1016"/>
      <c r="S168" s="1016"/>
      <c r="T168" s="1016"/>
      <c r="U168" s="1016"/>
      <c r="V168" s="1016"/>
      <c r="W168" s="1016"/>
      <c r="X168" s="1016"/>
      <c r="Y168" s="1016"/>
      <c r="Z168" s="1016"/>
      <c r="AA168" s="1016"/>
      <c r="AB168" s="1016"/>
      <c r="AC168" s="1024"/>
      <c r="AD168" s="1024"/>
      <c r="AE168" s="1016"/>
      <c r="AF168" s="1016"/>
      <c r="AG168" s="1024"/>
      <c r="AH168" s="1016"/>
      <c r="AI168" s="1016"/>
      <c r="AJ168" s="1024"/>
      <c r="AK168" s="1016"/>
      <c r="AL168" s="1016"/>
      <c r="AM168" s="1016"/>
      <c r="AN168" s="1016"/>
      <c r="AO168" s="1024"/>
      <c r="AP168" s="1016"/>
      <c r="AQ168" s="1016"/>
      <c r="AR168" s="1016"/>
      <c r="AS168" s="1016"/>
      <c r="AT168" s="1016"/>
      <c r="AU168" s="1016"/>
      <c r="AV168" s="1016"/>
      <c r="AW168" s="1016"/>
      <c r="AX168" s="1016"/>
      <c r="AY168" s="1016"/>
      <c r="AZ168" s="1016"/>
      <c r="BA168" s="1016"/>
      <c r="BB168" s="1016"/>
      <c r="BC168" s="1016"/>
      <c r="BD168" s="1016"/>
      <c r="BE168" s="1016"/>
      <c r="BF168" s="1016"/>
    </row>
    <row r="169" spans="1:58" x14ac:dyDescent="0.25">
      <c r="A169" s="1074">
        <v>0</v>
      </c>
      <c r="B169" s="1016"/>
      <c r="C169" s="1016"/>
      <c r="D169" s="1016"/>
      <c r="E169" s="1016"/>
      <c r="F169" s="1016"/>
      <c r="G169" s="1016"/>
      <c r="H169" s="1016"/>
      <c r="I169" s="1016"/>
      <c r="J169" s="1016"/>
      <c r="K169" s="1016"/>
      <c r="L169" s="1016"/>
      <c r="M169" s="1016"/>
      <c r="N169" s="1016"/>
      <c r="O169" s="1016"/>
      <c r="P169" s="1016"/>
      <c r="Q169" s="1016"/>
      <c r="R169" s="1016"/>
      <c r="S169" s="1016"/>
      <c r="T169" s="1016"/>
      <c r="U169" s="1016"/>
      <c r="V169" s="1016"/>
      <c r="W169" s="1016"/>
      <c r="X169" s="1016"/>
      <c r="Y169" s="1016"/>
      <c r="Z169" s="1016"/>
      <c r="AA169" s="1016"/>
      <c r="AB169" s="1016"/>
      <c r="AC169" s="1024"/>
      <c r="AD169" s="1024"/>
      <c r="AE169" s="1016"/>
      <c r="AF169" s="1016"/>
      <c r="AG169" s="1024"/>
      <c r="AH169" s="1016"/>
      <c r="AI169" s="1016"/>
      <c r="AJ169" s="1024"/>
      <c r="AK169" s="1016"/>
      <c r="AL169" s="1016"/>
      <c r="AM169" s="1016"/>
      <c r="AN169" s="1016"/>
      <c r="AO169" s="1024"/>
      <c r="AP169" s="1016"/>
      <c r="AQ169" s="1016"/>
      <c r="AR169" s="1016"/>
      <c r="AS169" s="1016"/>
      <c r="AT169" s="1016"/>
      <c r="AU169" s="1016"/>
      <c r="AV169" s="1016"/>
      <c r="AW169" s="1016"/>
      <c r="AX169" s="1016"/>
      <c r="AY169" s="1016"/>
      <c r="AZ169" s="1016"/>
      <c r="BA169" s="1016"/>
      <c r="BB169" s="1016"/>
      <c r="BC169" s="1016"/>
      <c r="BD169" s="1016"/>
      <c r="BE169" s="1016"/>
      <c r="BF169" s="1016"/>
    </row>
    <row r="170" spans="1:58" x14ac:dyDescent="0.25">
      <c r="A170" s="1016"/>
      <c r="B170" s="1016"/>
      <c r="C170" s="1016"/>
      <c r="D170" s="1016"/>
      <c r="E170" s="1016"/>
      <c r="F170" s="1016"/>
      <c r="G170" s="1016"/>
      <c r="H170" s="1016"/>
      <c r="I170" s="1016"/>
      <c r="J170" s="1016"/>
      <c r="K170" s="1016"/>
      <c r="L170" s="1016"/>
      <c r="M170" s="1016"/>
      <c r="N170" s="1016"/>
      <c r="O170" s="1016"/>
      <c r="P170" s="1016"/>
      <c r="Q170" s="1016"/>
      <c r="R170" s="1016"/>
      <c r="S170" s="1016"/>
      <c r="T170" s="1016"/>
      <c r="U170" s="1016"/>
      <c r="V170" s="1016"/>
      <c r="W170" s="1016"/>
      <c r="X170" s="1016"/>
      <c r="Y170" s="1016"/>
      <c r="Z170" s="1016"/>
      <c r="AA170" s="1016"/>
      <c r="AB170" s="1016"/>
      <c r="AC170" s="1024"/>
      <c r="AD170" s="1024"/>
      <c r="AE170" s="1016"/>
      <c r="AF170" s="1016"/>
      <c r="AG170" s="1024"/>
      <c r="AH170" s="1016"/>
      <c r="AI170" s="1016"/>
      <c r="AJ170" s="1024"/>
      <c r="AK170" s="1016"/>
      <c r="AL170" s="1016"/>
      <c r="AM170" s="1016"/>
      <c r="AN170" s="1016"/>
      <c r="AO170" s="1024"/>
      <c r="AP170" s="1016"/>
      <c r="AQ170" s="1016"/>
      <c r="AR170" s="1016"/>
      <c r="AS170" s="1016"/>
      <c r="AT170" s="1016"/>
      <c r="AU170" s="1016"/>
      <c r="AV170" s="1016"/>
      <c r="AW170" s="1016"/>
      <c r="AX170" s="1016"/>
      <c r="AY170" s="1016"/>
      <c r="AZ170" s="1016"/>
      <c r="BA170" s="1016"/>
      <c r="BB170" s="1016"/>
      <c r="BC170" s="1016"/>
      <c r="BD170" s="1016"/>
      <c r="BE170" s="1016"/>
      <c r="BF170" s="1016">
        <v>0</v>
      </c>
    </row>
    <row r="171" spans="1:58" x14ac:dyDescent="0.25">
      <c r="A171" s="1016"/>
      <c r="B171" s="1016"/>
      <c r="C171" s="1016"/>
      <c r="D171" s="1016"/>
      <c r="E171" s="1016"/>
      <c r="F171" s="1016"/>
      <c r="G171" s="1016"/>
      <c r="H171" s="1016"/>
      <c r="I171" s="1016"/>
      <c r="J171" s="1016"/>
      <c r="K171" s="1016"/>
      <c r="L171" s="1016"/>
      <c r="M171" s="1016"/>
      <c r="N171" s="1016"/>
      <c r="O171" s="1016"/>
      <c r="P171" s="1016"/>
      <c r="Q171" s="1016"/>
      <c r="R171" s="1016"/>
      <c r="S171" s="1016"/>
      <c r="T171" s="1016"/>
      <c r="U171" s="1016"/>
      <c r="V171" s="1016"/>
      <c r="W171" s="1016"/>
      <c r="X171" s="1016"/>
      <c r="Y171" s="1016"/>
      <c r="Z171" s="1016"/>
      <c r="AA171" s="1016"/>
      <c r="AB171" s="1016"/>
      <c r="AC171" s="1024"/>
      <c r="AD171" s="1024"/>
      <c r="AE171" s="1016"/>
      <c r="AF171" s="1016"/>
      <c r="AG171" s="1024"/>
      <c r="AH171" s="1016"/>
      <c r="AI171" s="1016"/>
      <c r="AJ171" s="1024"/>
      <c r="AK171" s="1016"/>
      <c r="AL171" s="1016"/>
      <c r="AM171" s="1016"/>
      <c r="AN171" s="1016"/>
      <c r="AO171" s="1024"/>
      <c r="AP171" s="1016"/>
      <c r="AQ171" s="1016"/>
      <c r="AR171" s="1016"/>
      <c r="AS171" s="1016"/>
      <c r="AT171" s="1016"/>
      <c r="AU171" s="1016"/>
      <c r="AV171" s="1016"/>
      <c r="AW171" s="1016"/>
      <c r="AX171" s="1016"/>
      <c r="AY171" s="1016"/>
      <c r="AZ171" s="1016"/>
      <c r="BA171" s="1016"/>
      <c r="BB171" s="1016"/>
      <c r="BC171" s="1016"/>
      <c r="BD171" s="1016"/>
      <c r="BE171" s="1016"/>
      <c r="BF171" s="1016"/>
    </row>
    <row r="172" spans="1:58" x14ac:dyDescent="0.25">
      <c r="A172" s="1016"/>
      <c r="B172" s="1016"/>
      <c r="C172" s="1016"/>
      <c r="D172" s="1016"/>
      <c r="E172" s="1016"/>
      <c r="F172" s="1016"/>
      <c r="G172" s="1016"/>
      <c r="H172" s="1016"/>
      <c r="I172" s="1016"/>
      <c r="J172" s="1016"/>
      <c r="K172" s="1016"/>
      <c r="L172" s="1016"/>
      <c r="M172" s="1016"/>
      <c r="N172" s="1016"/>
      <c r="O172" s="1016"/>
      <c r="P172" s="1016"/>
      <c r="Q172" s="1016"/>
      <c r="R172" s="1016"/>
      <c r="S172" s="1016"/>
      <c r="T172" s="1016"/>
      <c r="U172" s="1016"/>
      <c r="V172" s="1016"/>
      <c r="W172" s="1016"/>
      <c r="X172" s="1016"/>
      <c r="Y172" s="1016"/>
      <c r="Z172" s="1016"/>
      <c r="AA172" s="1016"/>
      <c r="AB172" s="1016"/>
      <c r="AC172" s="1024"/>
      <c r="AD172" s="1024"/>
      <c r="AE172" s="1016"/>
      <c r="AF172" s="1016"/>
      <c r="AG172" s="1024"/>
      <c r="AH172" s="1016"/>
      <c r="AI172" s="1016"/>
      <c r="AJ172" s="1024"/>
      <c r="AK172" s="1016"/>
      <c r="AL172" s="1016"/>
      <c r="AM172" s="1016"/>
      <c r="AN172" s="1016"/>
      <c r="AO172" s="1024"/>
      <c r="AP172" s="1016"/>
      <c r="AQ172" s="1016"/>
      <c r="AR172" s="1016"/>
      <c r="AS172" s="1016"/>
      <c r="AT172" s="1016"/>
      <c r="AU172" s="1016"/>
      <c r="AV172" s="1016"/>
      <c r="AW172" s="1016"/>
      <c r="AX172" s="1016"/>
      <c r="AY172" s="1016"/>
      <c r="AZ172" s="1016"/>
      <c r="BA172" s="1016"/>
      <c r="BB172" s="1016"/>
      <c r="BC172" s="1016"/>
      <c r="BD172" s="1016"/>
      <c r="BE172" s="1016"/>
      <c r="BF172" s="1016"/>
    </row>
    <row r="173" spans="1:58" x14ac:dyDescent="0.25">
      <c r="A173" s="1016"/>
      <c r="B173" s="1016"/>
      <c r="C173" s="1016"/>
      <c r="D173" s="1016"/>
      <c r="E173" s="1016"/>
      <c r="F173" s="1016"/>
      <c r="G173" s="1016"/>
      <c r="H173" s="1016"/>
      <c r="I173" s="1016"/>
      <c r="J173" s="1016"/>
      <c r="K173" s="1016"/>
      <c r="L173" s="1016"/>
      <c r="M173" s="1016"/>
      <c r="N173" s="1016"/>
      <c r="O173" s="1016"/>
      <c r="P173" s="1016"/>
      <c r="Q173" s="1016"/>
      <c r="R173" s="1016"/>
      <c r="S173" s="1016"/>
      <c r="T173" s="1016"/>
      <c r="U173" s="1016"/>
      <c r="V173" s="1016"/>
      <c r="W173" s="1016"/>
      <c r="X173" s="1016"/>
      <c r="Y173" s="1016"/>
      <c r="Z173" s="1016"/>
      <c r="AA173" s="1016"/>
      <c r="AB173" s="1016"/>
      <c r="AC173" s="1024"/>
      <c r="AD173" s="1024"/>
      <c r="AE173" s="1016"/>
      <c r="AF173" s="1016"/>
      <c r="AG173" s="1024"/>
      <c r="AH173" s="1016"/>
      <c r="AI173" s="1016"/>
      <c r="AJ173" s="1024"/>
      <c r="AK173" s="1016"/>
      <c r="AL173" s="1016"/>
      <c r="AM173" s="1016"/>
      <c r="AN173" s="1016"/>
      <c r="AO173" s="1024"/>
      <c r="AP173" s="1016"/>
      <c r="AQ173" s="1016"/>
      <c r="AR173" s="1016"/>
      <c r="AS173" s="1016"/>
      <c r="AT173" s="1016"/>
      <c r="AU173" s="1016"/>
      <c r="AV173" s="1016"/>
      <c r="AW173" s="1016"/>
      <c r="AX173" s="1016"/>
      <c r="AY173" s="1016"/>
      <c r="AZ173" s="1016"/>
      <c r="BA173" s="1016"/>
      <c r="BB173" s="1016"/>
      <c r="BC173" s="1016"/>
      <c r="BD173" s="1016"/>
      <c r="BE173" s="1016"/>
      <c r="BF173" s="1016"/>
    </row>
    <row r="174" spans="1:58" x14ac:dyDescent="0.25">
      <c r="A174" s="1016"/>
      <c r="B174" s="1016"/>
      <c r="C174" s="1016"/>
      <c r="D174" s="1016"/>
      <c r="E174" s="1016"/>
      <c r="F174" s="1016"/>
      <c r="G174" s="1016"/>
      <c r="H174" s="1016"/>
      <c r="I174" s="1016"/>
      <c r="J174" s="1016"/>
      <c r="K174" s="1016"/>
      <c r="L174" s="1016"/>
      <c r="M174" s="1016"/>
      <c r="N174" s="1016"/>
      <c r="O174" s="1016"/>
      <c r="P174" s="1016"/>
      <c r="Q174" s="1016"/>
      <c r="R174" s="1016"/>
      <c r="S174" s="1016"/>
      <c r="T174" s="1016"/>
      <c r="U174" s="1016"/>
      <c r="V174" s="1016"/>
      <c r="W174" s="1016"/>
      <c r="X174" s="1016"/>
      <c r="Y174" s="1016"/>
      <c r="Z174" s="1016"/>
      <c r="AA174" s="1016"/>
      <c r="AB174" s="1016"/>
      <c r="AC174" s="1024"/>
      <c r="AD174" s="1024"/>
      <c r="AE174" s="1016"/>
      <c r="AF174" s="1016"/>
      <c r="AG174" s="1024"/>
      <c r="AH174" s="1016"/>
      <c r="AI174" s="1016"/>
      <c r="AJ174" s="1024"/>
      <c r="AK174" s="1016"/>
      <c r="AL174" s="1016"/>
      <c r="AM174" s="1016"/>
      <c r="AN174" s="1016"/>
      <c r="AO174" s="1024"/>
      <c r="AP174" s="1016"/>
      <c r="AQ174" s="1016"/>
      <c r="AR174" s="1016"/>
      <c r="AS174" s="1016"/>
      <c r="AT174" s="1016"/>
      <c r="AU174" s="1016"/>
      <c r="AV174" s="1016"/>
      <c r="AW174" s="1016"/>
      <c r="AX174" s="1016"/>
      <c r="AY174" s="1016"/>
      <c r="AZ174" s="1016"/>
      <c r="BA174" s="1016"/>
      <c r="BB174" s="1016"/>
      <c r="BC174" s="1016"/>
      <c r="BD174" s="1016"/>
      <c r="BE174" s="1016"/>
      <c r="BF174" s="1016"/>
    </row>
    <row r="175" spans="1:58" x14ac:dyDescent="0.25">
      <c r="A175" s="1016"/>
      <c r="B175" s="1016"/>
      <c r="C175" s="1016"/>
      <c r="D175" s="1016"/>
      <c r="E175" s="1016"/>
      <c r="F175" s="1016"/>
      <c r="G175" s="1016"/>
      <c r="H175" s="1016"/>
      <c r="I175" s="1016"/>
      <c r="J175" s="1016"/>
      <c r="K175" s="1016"/>
      <c r="L175" s="1016"/>
      <c r="M175" s="1016"/>
      <c r="N175" s="1016"/>
      <c r="O175" s="1016"/>
      <c r="P175" s="1016"/>
      <c r="Q175" s="1016"/>
      <c r="R175" s="1016"/>
      <c r="S175" s="1016"/>
      <c r="T175" s="1016"/>
      <c r="U175" s="1016"/>
      <c r="V175" s="1016"/>
      <c r="W175" s="1016"/>
      <c r="X175" s="1016"/>
      <c r="Y175" s="1016"/>
      <c r="Z175" s="1016"/>
      <c r="AA175" s="1016"/>
      <c r="AB175" s="1016"/>
      <c r="AC175" s="1024"/>
      <c r="AD175" s="1015"/>
      <c r="AE175" s="1016"/>
      <c r="AF175" s="1016"/>
      <c r="AG175" s="1015"/>
      <c r="AH175" s="1032"/>
      <c r="AI175" s="1016"/>
      <c r="AJ175" s="1015"/>
      <c r="AK175" s="1016"/>
      <c r="AL175" s="1016"/>
      <c r="AM175" s="1015"/>
      <c r="AN175" s="1016"/>
      <c r="AO175" s="1015"/>
      <c r="AP175" s="1032"/>
      <c r="AQ175" s="1032"/>
      <c r="AR175" s="1015"/>
      <c r="AS175" s="1015"/>
      <c r="AT175" s="1015"/>
      <c r="AU175" s="1015"/>
      <c r="AV175" s="1015"/>
      <c r="AW175" s="1015"/>
      <c r="AX175" s="1015"/>
      <c r="AY175" s="1015"/>
      <c r="AZ175" s="1015"/>
      <c r="BA175" s="1015"/>
      <c r="BB175" s="1015"/>
      <c r="BC175" s="1015"/>
      <c r="BD175" s="1015"/>
      <c r="BE175" s="1015"/>
      <c r="BF175" s="1015"/>
    </row>
    <row r="176" spans="1:58" x14ac:dyDescent="0.25">
      <c r="A176" s="1016"/>
      <c r="B176" s="1016"/>
      <c r="C176" s="1016"/>
      <c r="D176" s="1016"/>
      <c r="E176" s="1016"/>
      <c r="F176" s="1016"/>
      <c r="G176" s="1016"/>
      <c r="H176" s="1016"/>
      <c r="I176" s="1016"/>
      <c r="J176" s="1016"/>
      <c r="K176" s="1016"/>
      <c r="L176" s="1016"/>
      <c r="M176" s="1016"/>
      <c r="N176" s="1016"/>
      <c r="O176" s="1016"/>
      <c r="P176" s="1016"/>
      <c r="Q176" s="1016"/>
      <c r="R176" s="1016"/>
      <c r="S176" s="1016"/>
      <c r="T176" s="1016"/>
      <c r="U176" s="1016"/>
      <c r="V176" s="1016"/>
      <c r="W176" s="1016"/>
      <c r="X176" s="1016"/>
      <c r="Y176" s="1016"/>
      <c r="Z176" s="1016"/>
      <c r="AA176" s="1016"/>
      <c r="AB176" s="1016"/>
      <c r="AC176" s="1024"/>
      <c r="AD176" s="1015"/>
      <c r="AE176" s="1016"/>
      <c r="AF176" s="1016"/>
      <c r="AG176" s="1015"/>
      <c r="AH176" s="1032"/>
      <c r="AI176" s="1016"/>
      <c r="AJ176" s="1015"/>
      <c r="AK176" s="1016"/>
      <c r="AL176" s="1016"/>
      <c r="AM176" s="1015"/>
      <c r="AN176" s="1016"/>
      <c r="AO176" s="1015"/>
      <c r="AP176" s="1032"/>
      <c r="AQ176" s="1032"/>
      <c r="AR176" s="1015"/>
      <c r="AS176" s="1015"/>
      <c r="AT176" s="1015"/>
      <c r="AU176" s="1015"/>
      <c r="AV176" s="1015"/>
      <c r="AW176" s="1015"/>
      <c r="AX176" s="1015"/>
      <c r="AY176" s="1015"/>
      <c r="AZ176" s="1015"/>
      <c r="BA176" s="1015"/>
      <c r="BB176" s="1015"/>
      <c r="BC176" s="1015"/>
      <c r="BD176" s="1015"/>
      <c r="BE176" s="1015"/>
      <c r="BF176" s="1015"/>
    </row>
    <row r="177" spans="1:41" x14ac:dyDescent="0.25">
      <c r="A177" s="1016"/>
      <c r="B177" s="1016"/>
      <c r="C177" s="1016"/>
      <c r="D177" s="1016"/>
      <c r="E177" s="1016"/>
      <c r="F177" s="1016"/>
      <c r="G177" s="1016"/>
      <c r="H177" s="1016"/>
      <c r="I177" s="1016"/>
      <c r="J177" s="1016"/>
      <c r="K177" s="1016"/>
      <c r="L177" s="1016"/>
      <c r="M177" s="1016"/>
      <c r="N177" s="1016"/>
      <c r="O177" s="1016"/>
      <c r="P177" s="1016"/>
      <c r="Q177" s="1016"/>
      <c r="R177" s="1016"/>
      <c r="S177" s="1016"/>
      <c r="T177" s="1016"/>
      <c r="U177" s="1016"/>
      <c r="V177" s="1016"/>
      <c r="W177" s="1016"/>
      <c r="X177" s="1016"/>
      <c r="Y177" s="1016"/>
      <c r="Z177" s="1016"/>
      <c r="AA177" s="1016"/>
      <c r="AB177" s="1016"/>
      <c r="AC177" s="1024"/>
      <c r="AD177" s="1024"/>
      <c r="AE177" s="1016"/>
      <c r="AF177" s="1016"/>
      <c r="AG177" s="1024"/>
      <c r="AH177" s="1032"/>
      <c r="AI177" s="1016"/>
      <c r="AJ177" s="1024"/>
      <c r="AK177" s="1016"/>
      <c r="AL177" s="1016"/>
      <c r="AM177" s="1016"/>
      <c r="AN177" s="1016"/>
      <c r="AO177" s="1024"/>
    </row>
    <row r="178" spans="1:41" x14ac:dyDescent="0.25">
      <c r="A178" s="1016"/>
      <c r="B178" s="1016"/>
      <c r="C178" s="1016"/>
      <c r="D178" s="1016"/>
      <c r="E178" s="1016"/>
      <c r="F178" s="1016"/>
      <c r="G178" s="1016"/>
      <c r="H178" s="1016"/>
      <c r="I178" s="1016"/>
      <c r="J178" s="1016"/>
      <c r="K178" s="1016"/>
      <c r="L178" s="1016"/>
      <c r="M178" s="1016"/>
      <c r="N178" s="1016"/>
      <c r="O178" s="1016"/>
      <c r="P178" s="1016"/>
      <c r="Q178" s="1016"/>
      <c r="R178" s="1016"/>
      <c r="S178" s="1016"/>
      <c r="T178" s="1016"/>
      <c r="U178" s="1016"/>
      <c r="V178" s="1016"/>
      <c r="W178" s="1016"/>
      <c r="X178" s="1016"/>
      <c r="Y178" s="1016"/>
      <c r="Z178" s="1016"/>
      <c r="AA178" s="1016"/>
      <c r="AB178" s="1016"/>
      <c r="AC178" s="1024"/>
      <c r="AD178" s="1024"/>
      <c r="AE178" s="1016"/>
      <c r="AF178" s="1016"/>
      <c r="AG178" s="1024"/>
      <c r="AH178" s="1032"/>
      <c r="AI178" s="1016"/>
      <c r="AJ178" s="1024"/>
      <c r="AK178" s="1016"/>
      <c r="AL178" s="1016"/>
      <c r="AM178" s="1016"/>
      <c r="AN178" s="1016"/>
      <c r="AO178" s="1024"/>
    </row>
    <row r="179" spans="1:41" x14ac:dyDescent="0.25">
      <c r="A179" s="1016"/>
      <c r="B179" s="1016"/>
      <c r="C179" s="1016"/>
      <c r="D179" s="1016"/>
      <c r="E179" s="1016"/>
      <c r="F179" s="1016"/>
      <c r="G179" s="1016"/>
      <c r="H179" s="1016"/>
      <c r="I179" s="1016"/>
      <c r="J179" s="1016"/>
      <c r="K179" s="1016"/>
      <c r="L179" s="1016"/>
      <c r="M179" s="1016"/>
      <c r="N179" s="1016"/>
      <c r="O179" s="1016"/>
      <c r="P179" s="1016"/>
      <c r="Q179" s="1016"/>
      <c r="R179" s="1016"/>
      <c r="S179" s="1016"/>
      <c r="T179" s="1016"/>
      <c r="U179" s="1016"/>
      <c r="V179" s="1016"/>
      <c r="W179" s="1016"/>
      <c r="X179" s="1016"/>
      <c r="Y179" s="1016"/>
      <c r="Z179" s="1016"/>
      <c r="AA179" s="1016"/>
      <c r="AB179" s="1016"/>
      <c r="AC179" s="1024"/>
      <c r="AD179" s="1024"/>
      <c r="AE179" s="1016"/>
      <c r="AF179" s="1016"/>
      <c r="AG179" s="1024"/>
      <c r="AH179" s="1032"/>
      <c r="AI179" s="1016"/>
      <c r="AJ179" s="1024"/>
      <c r="AK179" s="1016"/>
      <c r="AL179" s="1016"/>
      <c r="AM179" s="1016"/>
      <c r="AN179" s="1016"/>
      <c r="AO179" s="1024"/>
    </row>
    <row r="180" spans="1:41" x14ac:dyDescent="0.25">
      <c r="A180" s="1016"/>
      <c r="B180" s="1016"/>
      <c r="C180" s="1016"/>
      <c r="D180" s="1016"/>
      <c r="E180" s="1016"/>
      <c r="F180" s="1016"/>
      <c r="G180" s="1016"/>
      <c r="H180" s="1016"/>
      <c r="I180" s="1016"/>
      <c r="J180" s="1016"/>
      <c r="K180" s="1016"/>
      <c r="L180" s="1016"/>
      <c r="M180" s="1016"/>
      <c r="N180" s="1016"/>
      <c r="O180" s="1016"/>
      <c r="P180" s="1016"/>
      <c r="Q180" s="1016"/>
      <c r="R180" s="1016"/>
      <c r="S180" s="1016"/>
      <c r="T180" s="1016"/>
      <c r="U180" s="1016"/>
      <c r="V180" s="1016"/>
      <c r="W180" s="1016"/>
      <c r="X180" s="1016"/>
      <c r="Y180" s="1016"/>
      <c r="Z180" s="1016"/>
      <c r="AA180" s="1016"/>
      <c r="AB180" s="1016"/>
      <c r="AC180" s="1024"/>
      <c r="AD180" s="1024"/>
      <c r="AE180" s="1016"/>
      <c r="AF180" s="1016"/>
      <c r="AG180" s="1024"/>
      <c r="AH180" s="1032"/>
      <c r="AI180" s="1016"/>
      <c r="AJ180" s="1024"/>
      <c r="AK180" s="1016"/>
      <c r="AL180" s="1016"/>
      <c r="AM180" s="1016"/>
      <c r="AN180" s="1016"/>
      <c r="AO180" s="1024"/>
    </row>
    <row r="181" spans="1:41" x14ac:dyDescent="0.25">
      <c r="A181" s="1016"/>
      <c r="B181" s="1016"/>
      <c r="C181" s="1016"/>
      <c r="D181" s="1016"/>
      <c r="E181" s="1016"/>
      <c r="F181" s="1016"/>
      <c r="G181" s="1016"/>
      <c r="H181" s="1016"/>
      <c r="I181" s="1016"/>
      <c r="J181" s="1016"/>
      <c r="K181" s="1016"/>
      <c r="L181" s="1016"/>
      <c r="M181" s="1016"/>
      <c r="N181" s="1016"/>
      <c r="O181" s="1016"/>
      <c r="P181" s="1016"/>
      <c r="Q181" s="1016"/>
      <c r="R181" s="1016"/>
      <c r="S181" s="1016"/>
      <c r="T181" s="1016"/>
      <c r="U181" s="1016"/>
      <c r="V181" s="1016"/>
      <c r="W181" s="1016"/>
      <c r="X181" s="1016"/>
      <c r="Y181" s="1016"/>
      <c r="Z181" s="1016"/>
      <c r="AA181" s="1016"/>
      <c r="AB181" s="1016"/>
      <c r="AC181" s="1024"/>
      <c r="AD181" s="1024"/>
      <c r="AE181" s="1016"/>
      <c r="AF181" s="1016"/>
      <c r="AG181" s="1024"/>
      <c r="AH181" s="1032"/>
      <c r="AI181" s="1016"/>
      <c r="AJ181" s="1024"/>
      <c r="AK181" s="1016"/>
      <c r="AL181" s="1016"/>
      <c r="AM181" s="1016"/>
      <c r="AN181" s="1016"/>
      <c r="AO181" s="1024"/>
    </row>
    <row r="182" spans="1:41" x14ac:dyDescent="0.25">
      <c r="A182" s="1016"/>
      <c r="B182" s="1016"/>
      <c r="C182" s="1016"/>
      <c r="D182" s="1016"/>
      <c r="E182" s="1016"/>
      <c r="F182" s="1016"/>
      <c r="G182" s="1016"/>
      <c r="H182" s="1016"/>
      <c r="I182" s="1016"/>
      <c r="J182" s="1016"/>
      <c r="K182" s="1016"/>
      <c r="L182" s="1016"/>
      <c r="M182" s="1016"/>
      <c r="N182" s="1016"/>
      <c r="O182" s="1016"/>
      <c r="P182" s="1016"/>
      <c r="Q182" s="1016"/>
      <c r="R182" s="1016"/>
      <c r="S182" s="1016"/>
      <c r="T182" s="1016"/>
      <c r="U182" s="1016"/>
      <c r="V182" s="1016"/>
      <c r="W182" s="1016"/>
      <c r="X182" s="1016"/>
      <c r="Y182" s="1016"/>
      <c r="Z182" s="1016"/>
      <c r="AA182" s="1016"/>
      <c r="AB182" s="1016"/>
      <c r="AC182" s="1024"/>
      <c r="AD182" s="1024"/>
      <c r="AE182" s="1016"/>
      <c r="AF182" s="1016"/>
      <c r="AG182" s="1024"/>
      <c r="AH182" s="1032"/>
      <c r="AI182" s="1016"/>
      <c r="AJ182" s="1024"/>
      <c r="AK182" s="1016"/>
      <c r="AL182" s="1016"/>
      <c r="AM182" s="1016"/>
      <c r="AN182" s="1016"/>
      <c r="AO182" s="1024"/>
    </row>
    <row r="183" spans="1:41" x14ac:dyDescent="0.25">
      <c r="A183" s="1016"/>
      <c r="B183" s="1016"/>
      <c r="C183" s="1016"/>
      <c r="D183" s="1016"/>
      <c r="E183" s="1016"/>
      <c r="F183" s="1016"/>
      <c r="G183" s="1016"/>
      <c r="H183" s="1016"/>
      <c r="I183" s="1016"/>
      <c r="J183" s="1016"/>
      <c r="K183" s="1016"/>
      <c r="L183" s="1016"/>
      <c r="M183" s="1016"/>
      <c r="N183" s="1016"/>
      <c r="O183" s="1016"/>
      <c r="P183" s="1016"/>
      <c r="Q183" s="1016"/>
      <c r="R183" s="1016"/>
      <c r="S183" s="1016"/>
      <c r="T183" s="1016"/>
      <c r="U183" s="1016"/>
      <c r="V183" s="1016"/>
      <c r="W183" s="1016"/>
      <c r="X183" s="1016"/>
      <c r="Y183" s="1016"/>
      <c r="Z183" s="1016"/>
      <c r="AA183" s="1016"/>
      <c r="AB183" s="1016"/>
      <c r="AC183" s="1024"/>
      <c r="AD183" s="1024"/>
      <c r="AE183" s="1016"/>
      <c r="AF183" s="1016"/>
      <c r="AG183" s="1024"/>
      <c r="AH183" s="1032"/>
      <c r="AI183" s="1016"/>
      <c r="AJ183" s="1024"/>
      <c r="AK183" s="1016"/>
      <c r="AL183" s="1016"/>
      <c r="AM183" s="1016"/>
      <c r="AN183" s="1016"/>
      <c r="AO183" s="1024"/>
    </row>
    <row r="184" spans="1:41" x14ac:dyDescent="0.25">
      <c r="A184" s="1016"/>
      <c r="B184" s="1016"/>
      <c r="C184" s="1016"/>
      <c r="D184" s="1016"/>
      <c r="E184" s="1016"/>
      <c r="F184" s="1016"/>
      <c r="G184" s="1016"/>
      <c r="H184" s="1016"/>
      <c r="I184" s="1016"/>
      <c r="J184" s="1016"/>
      <c r="K184" s="1016"/>
      <c r="L184" s="1016"/>
      <c r="M184" s="1016"/>
      <c r="N184" s="1016"/>
      <c r="O184" s="1016"/>
      <c r="P184" s="1016"/>
      <c r="Q184" s="1016"/>
      <c r="R184" s="1016"/>
      <c r="S184" s="1016"/>
      <c r="T184" s="1016"/>
      <c r="U184" s="1016"/>
      <c r="V184" s="1016"/>
      <c r="W184" s="1016"/>
      <c r="X184" s="1016"/>
      <c r="Y184" s="1016"/>
      <c r="Z184" s="1016"/>
      <c r="AA184" s="1016"/>
      <c r="AB184" s="1016"/>
      <c r="AC184" s="1024"/>
      <c r="AD184" s="1024"/>
      <c r="AE184" s="1016"/>
      <c r="AF184" s="1016"/>
      <c r="AG184" s="1024"/>
      <c r="AH184" s="1032"/>
      <c r="AI184" s="1016"/>
      <c r="AJ184" s="1024"/>
      <c r="AK184" s="1016"/>
      <c r="AL184" s="1016"/>
      <c r="AM184" s="1016"/>
      <c r="AN184" s="1016"/>
      <c r="AO184" s="1024"/>
    </row>
    <row r="185" spans="1:41" x14ac:dyDescent="0.25">
      <c r="A185" s="1016"/>
      <c r="B185" s="1016"/>
      <c r="C185" s="1016"/>
      <c r="D185" s="1016"/>
      <c r="E185" s="1016"/>
      <c r="F185" s="1016"/>
      <c r="G185" s="1016"/>
      <c r="H185" s="1016"/>
      <c r="I185" s="1016"/>
      <c r="J185" s="1016"/>
      <c r="K185" s="1016"/>
      <c r="L185" s="1016"/>
      <c r="M185" s="1016"/>
      <c r="N185" s="1016"/>
      <c r="O185" s="1016"/>
      <c r="P185" s="1016"/>
      <c r="Q185" s="1016"/>
      <c r="R185" s="1016"/>
      <c r="S185" s="1016"/>
      <c r="T185" s="1016"/>
      <c r="U185" s="1016"/>
      <c r="V185" s="1016"/>
      <c r="W185" s="1016"/>
      <c r="X185" s="1016"/>
      <c r="Y185" s="1016"/>
      <c r="Z185" s="1016"/>
      <c r="AA185" s="1016"/>
      <c r="AB185" s="1016"/>
      <c r="AC185" s="1024"/>
      <c r="AD185" s="1024"/>
      <c r="AE185" s="1016"/>
      <c r="AF185" s="1016"/>
      <c r="AG185" s="1024"/>
      <c r="AH185" s="1032"/>
      <c r="AI185" s="1016"/>
      <c r="AJ185" s="1024"/>
      <c r="AK185" s="1016"/>
      <c r="AL185" s="1016"/>
      <c r="AM185" s="1016"/>
      <c r="AN185" s="1016"/>
      <c r="AO185" s="1024"/>
    </row>
    <row r="186" spans="1:41" x14ac:dyDescent="0.25">
      <c r="A186" s="1016"/>
      <c r="B186" s="1016"/>
      <c r="C186" s="1016"/>
      <c r="D186" s="1016"/>
      <c r="E186" s="1016"/>
      <c r="F186" s="1016"/>
      <c r="G186" s="1016"/>
      <c r="H186" s="1016"/>
      <c r="I186" s="1016"/>
      <c r="J186" s="1016"/>
      <c r="K186" s="1016"/>
      <c r="L186" s="1016"/>
      <c r="M186" s="1016"/>
      <c r="N186" s="1016"/>
      <c r="O186" s="1016"/>
      <c r="P186" s="1016"/>
      <c r="Q186" s="1016"/>
      <c r="R186" s="1016"/>
      <c r="S186" s="1016"/>
      <c r="T186" s="1016"/>
      <c r="U186" s="1016"/>
      <c r="V186" s="1016"/>
      <c r="W186" s="1016"/>
      <c r="X186" s="1016"/>
      <c r="Y186" s="1016"/>
      <c r="Z186" s="1016"/>
      <c r="AA186" s="1016"/>
      <c r="AB186" s="1016"/>
      <c r="AC186" s="1024"/>
      <c r="AD186" s="1024"/>
      <c r="AE186" s="1016"/>
      <c r="AF186" s="1016"/>
      <c r="AG186" s="1024"/>
      <c r="AH186" s="1032"/>
      <c r="AI186" s="1016"/>
      <c r="AJ186" s="1024"/>
      <c r="AK186" s="1016"/>
      <c r="AL186" s="1016"/>
      <c r="AM186" s="1016"/>
      <c r="AN186" s="1016"/>
      <c r="AO186" s="1024"/>
    </row>
    <row r="187" spans="1:41" x14ac:dyDescent="0.25">
      <c r="A187" s="1016"/>
      <c r="B187" s="1016"/>
      <c r="C187" s="1016"/>
      <c r="D187" s="1016"/>
      <c r="E187" s="1016"/>
      <c r="F187" s="1016"/>
      <c r="G187" s="1016"/>
      <c r="H187" s="1016"/>
      <c r="I187" s="1016"/>
      <c r="J187" s="1016"/>
      <c r="K187" s="1016"/>
      <c r="L187" s="1016"/>
      <c r="M187" s="1016"/>
      <c r="N187" s="1016"/>
      <c r="O187" s="1016"/>
      <c r="P187" s="1016"/>
      <c r="Q187" s="1016"/>
      <c r="R187" s="1016"/>
      <c r="S187" s="1016"/>
      <c r="T187" s="1016"/>
      <c r="U187" s="1016"/>
      <c r="V187" s="1016"/>
      <c r="W187" s="1016"/>
      <c r="X187" s="1016"/>
      <c r="Y187" s="1016"/>
      <c r="Z187" s="1016"/>
      <c r="AA187" s="1016"/>
      <c r="AB187" s="1016"/>
      <c r="AC187" s="1024"/>
      <c r="AD187" s="1024"/>
      <c r="AE187" s="1016"/>
      <c r="AF187" s="1016"/>
      <c r="AG187" s="1024"/>
      <c r="AH187" s="1032"/>
      <c r="AI187" s="1016"/>
      <c r="AJ187" s="1024"/>
      <c r="AK187" s="1016"/>
      <c r="AL187" s="1016"/>
      <c r="AM187" s="1016"/>
      <c r="AN187" s="1016"/>
      <c r="AO187" s="1024"/>
    </row>
    <row r="188" spans="1:41" x14ac:dyDescent="0.25">
      <c r="A188" s="1016"/>
      <c r="B188" s="1016"/>
      <c r="C188" s="1016"/>
      <c r="D188" s="1016"/>
      <c r="E188" s="1016"/>
      <c r="F188" s="1016"/>
      <c r="G188" s="1016"/>
      <c r="H188" s="1016"/>
      <c r="I188" s="1016"/>
      <c r="J188" s="1016"/>
      <c r="K188" s="1016"/>
      <c r="L188" s="1016"/>
      <c r="M188" s="1016"/>
      <c r="N188" s="1016"/>
      <c r="O188" s="1016"/>
      <c r="P188" s="1016"/>
      <c r="Q188" s="1016"/>
      <c r="R188" s="1016"/>
      <c r="S188" s="1016"/>
      <c r="T188" s="1016"/>
      <c r="U188" s="1016"/>
      <c r="V188" s="1016"/>
      <c r="W188" s="1016"/>
      <c r="X188" s="1016"/>
      <c r="Y188" s="1016"/>
      <c r="Z188" s="1016"/>
      <c r="AA188" s="1016"/>
      <c r="AB188" s="1016"/>
      <c r="AC188" s="1024"/>
      <c r="AD188" s="1024"/>
      <c r="AE188" s="1016"/>
      <c r="AF188" s="1016"/>
      <c r="AG188" s="1024"/>
      <c r="AH188" s="1032"/>
      <c r="AI188" s="1016"/>
      <c r="AJ188" s="1024"/>
      <c r="AK188" s="1016"/>
      <c r="AL188" s="1016"/>
      <c r="AM188" s="1016"/>
      <c r="AN188" s="1016"/>
      <c r="AO188" s="1024"/>
    </row>
    <row r="189" spans="1:41" x14ac:dyDescent="0.25">
      <c r="A189" s="1016"/>
      <c r="B189" s="1016"/>
      <c r="C189" s="1016"/>
      <c r="D189" s="1016"/>
      <c r="E189" s="1016"/>
      <c r="F189" s="1016"/>
      <c r="G189" s="1016"/>
      <c r="H189" s="1016"/>
      <c r="I189" s="1016"/>
      <c r="J189" s="1016"/>
      <c r="K189" s="1016"/>
      <c r="L189" s="1016"/>
      <c r="M189" s="1016"/>
      <c r="N189" s="1016"/>
      <c r="O189" s="1016"/>
      <c r="P189" s="1016"/>
      <c r="Q189" s="1016"/>
      <c r="R189" s="1016"/>
      <c r="S189" s="1016"/>
      <c r="T189" s="1016"/>
      <c r="U189" s="1016"/>
      <c r="V189" s="1016"/>
      <c r="W189" s="1016"/>
      <c r="X189" s="1016"/>
      <c r="Y189" s="1016"/>
      <c r="Z189" s="1016"/>
      <c r="AA189" s="1016"/>
      <c r="AB189" s="1016"/>
      <c r="AC189" s="1024"/>
      <c r="AD189" s="1024"/>
      <c r="AE189" s="1016"/>
      <c r="AF189" s="1016"/>
      <c r="AG189" s="1024"/>
      <c r="AH189" s="1032"/>
      <c r="AI189" s="1016"/>
      <c r="AJ189" s="1024"/>
      <c r="AK189" s="1016"/>
      <c r="AL189" s="1016"/>
      <c r="AM189" s="1016"/>
      <c r="AN189" s="1016"/>
      <c r="AO189" s="1024"/>
    </row>
    <row r="190" spans="1:41" x14ac:dyDescent="0.25">
      <c r="A190" s="1016"/>
      <c r="B190" s="1016"/>
      <c r="C190" s="1016"/>
      <c r="D190" s="1016"/>
      <c r="E190" s="1016"/>
      <c r="F190" s="1016"/>
      <c r="G190" s="1016"/>
      <c r="H190" s="1016"/>
      <c r="I190" s="1016"/>
      <c r="J190" s="1016"/>
      <c r="K190" s="1016"/>
      <c r="L190" s="1016"/>
      <c r="M190" s="1016"/>
      <c r="N190" s="1016"/>
      <c r="O190" s="1016"/>
      <c r="P190" s="1016"/>
      <c r="Q190" s="1016"/>
      <c r="R190" s="1016"/>
      <c r="S190" s="1016"/>
      <c r="T190" s="1016"/>
      <c r="U190" s="1016"/>
      <c r="V190" s="1016"/>
      <c r="W190" s="1016"/>
      <c r="X190" s="1016"/>
      <c r="Y190" s="1016"/>
      <c r="Z190" s="1016"/>
      <c r="AA190" s="1016"/>
      <c r="AB190" s="1016"/>
      <c r="AC190" s="1024"/>
      <c r="AD190" s="1024"/>
      <c r="AE190" s="1016"/>
      <c r="AF190" s="1016"/>
      <c r="AG190" s="1024"/>
      <c r="AH190" s="1032"/>
      <c r="AI190" s="1016"/>
      <c r="AJ190" s="1024"/>
      <c r="AK190" s="1016"/>
      <c r="AL190" s="1016"/>
      <c r="AM190" s="1016"/>
      <c r="AN190" s="1016"/>
      <c r="AO190" s="1024"/>
    </row>
    <row r="191" spans="1:41" x14ac:dyDescent="0.25">
      <c r="A191" s="1016"/>
      <c r="B191" s="1016"/>
      <c r="C191" s="1016"/>
      <c r="D191" s="1016"/>
      <c r="E191" s="1016"/>
      <c r="F191" s="1016"/>
      <c r="G191" s="1016"/>
      <c r="H191" s="1016"/>
      <c r="I191" s="1016"/>
      <c r="J191" s="1016"/>
      <c r="K191" s="1016"/>
      <c r="L191" s="1016"/>
      <c r="M191" s="1016"/>
      <c r="N191" s="1016"/>
      <c r="O191" s="1016"/>
      <c r="P191" s="1016"/>
      <c r="Q191" s="1016"/>
      <c r="R191" s="1016"/>
      <c r="S191" s="1016"/>
      <c r="T191" s="1016"/>
      <c r="U191" s="1016"/>
      <c r="V191" s="1016"/>
      <c r="W191" s="1016"/>
      <c r="X191" s="1016"/>
      <c r="Y191" s="1016"/>
      <c r="Z191" s="1016"/>
      <c r="AA191" s="1016"/>
      <c r="AB191" s="1016"/>
      <c r="AC191" s="1024"/>
      <c r="AD191" s="1024"/>
      <c r="AE191" s="1016"/>
      <c r="AF191" s="1016"/>
      <c r="AG191" s="1024"/>
      <c r="AH191" s="1032"/>
      <c r="AI191" s="1016"/>
      <c r="AJ191" s="1024"/>
      <c r="AK191" s="1016"/>
      <c r="AL191" s="1016"/>
      <c r="AM191" s="1016"/>
      <c r="AN191" s="1016"/>
      <c r="AO191" s="1024"/>
    </row>
    <row r="192" spans="1:41" x14ac:dyDescent="0.25">
      <c r="A192" s="1016"/>
      <c r="B192" s="1016"/>
      <c r="C192" s="1016"/>
      <c r="D192" s="1016"/>
      <c r="E192" s="1016"/>
      <c r="F192" s="1016"/>
      <c r="G192" s="1016"/>
      <c r="H192" s="1016"/>
      <c r="I192" s="1016"/>
      <c r="J192" s="1016"/>
      <c r="K192" s="1016"/>
      <c r="L192" s="1016"/>
      <c r="M192" s="1016"/>
      <c r="N192" s="1016"/>
      <c r="O192" s="1016"/>
      <c r="P192" s="1016"/>
      <c r="Q192" s="1016"/>
      <c r="R192" s="1016"/>
      <c r="S192" s="1016"/>
      <c r="T192" s="1016"/>
      <c r="U192" s="1016"/>
      <c r="V192" s="1016"/>
      <c r="W192" s="1016"/>
      <c r="X192" s="1016"/>
      <c r="Y192" s="1016"/>
      <c r="Z192" s="1016"/>
      <c r="AA192" s="1016"/>
      <c r="AB192" s="1016"/>
      <c r="AC192" s="1024"/>
      <c r="AD192" s="1024"/>
      <c r="AE192" s="1016"/>
      <c r="AF192" s="1016"/>
      <c r="AG192" s="1024"/>
      <c r="AH192" s="1032"/>
      <c r="AI192" s="1016"/>
      <c r="AJ192" s="1024"/>
      <c r="AK192" s="1016"/>
      <c r="AL192" s="1016"/>
      <c r="AM192" s="1016"/>
      <c r="AN192" s="1016"/>
      <c r="AO192" s="1024"/>
    </row>
    <row r="193" spans="1:80" x14ac:dyDescent="0.25">
      <c r="A193" s="1016"/>
      <c r="B193" s="1016"/>
      <c r="C193" s="1016"/>
      <c r="D193" s="1016"/>
      <c r="E193" s="1016"/>
      <c r="F193" s="1016"/>
      <c r="G193" s="1016"/>
      <c r="H193" s="1016"/>
      <c r="I193" s="1016"/>
      <c r="J193" s="1016"/>
      <c r="K193" s="1016"/>
      <c r="L193" s="1016"/>
      <c r="M193" s="1016"/>
      <c r="N193" s="1016"/>
      <c r="O193" s="1016"/>
      <c r="P193" s="1016"/>
      <c r="Q193" s="1016"/>
      <c r="R193" s="1016"/>
      <c r="S193" s="1016"/>
      <c r="T193" s="1016"/>
      <c r="U193" s="1016"/>
      <c r="V193" s="1016"/>
      <c r="W193" s="1016"/>
      <c r="X193" s="1016"/>
      <c r="Y193" s="1016"/>
      <c r="Z193" s="1016"/>
      <c r="AA193" s="1016"/>
      <c r="AB193" s="1016"/>
      <c r="AC193" s="1024"/>
      <c r="AD193" s="1024"/>
      <c r="AE193" s="1016"/>
      <c r="AF193" s="1016"/>
      <c r="AG193" s="1024"/>
      <c r="AH193" s="1032"/>
      <c r="AI193" s="1016"/>
      <c r="AJ193" s="1024"/>
      <c r="AK193" s="1016"/>
      <c r="AL193" s="1016"/>
      <c r="AM193" s="1016"/>
      <c r="AN193" s="1016"/>
      <c r="AO193" s="1024"/>
      <c r="AP193" s="1032"/>
      <c r="AQ193" s="1032"/>
      <c r="AR193" s="1032"/>
      <c r="AS193" s="1032"/>
      <c r="AT193" s="1032"/>
      <c r="AU193" s="1032"/>
      <c r="AV193" s="1032"/>
      <c r="AW193" s="1032"/>
      <c r="AX193" s="1032"/>
      <c r="AY193" s="1032"/>
      <c r="AZ193" s="1032"/>
      <c r="BA193" s="1032"/>
      <c r="BB193" s="1032"/>
      <c r="BC193" s="1032"/>
      <c r="BD193" s="1032"/>
      <c r="BE193" s="1032"/>
      <c r="BF193" s="1032"/>
      <c r="BG193" s="1032"/>
      <c r="BH193" s="1032"/>
      <c r="BI193" s="1032"/>
      <c r="BJ193" s="1032"/>
      <c r="BK193" s="1032"/>
      <c r="BL193" s="1032"/>
      <c r="BM193" s="1032"/>
      <c r="BN193" s="1032"/>
      <c r="BO193" s="1032"/>
      <c r="BP193" s="1032"/>
      <c r="BQ193" s="1032"/>
      <c r="BR193" s="1032"/>
      <c r="BS193" s="1032"/>
      <c r="BT193" s="1032"/>
      <c r="BU193" s="1032"/>
      <c r="BV193" s="1032"/>
      <c r="BW193" s="1032"/>
      <c r="BX193" s="1032"/>
      <c r="BY193" s="1032"/>
      <c r="BZ193" s="1032"/>
      <c r="CA193" s="1032"/>
      <c r="CB193" s="1032"/>
    </row>
    <row r="194" spans="1:80" x14ac:dyDescent="0.25">
      <c r="A194" s="1016"/>
      <c r="B194" s="1016"/>
      <c r="C194" s="1016"/>
      <c r="D194" s="1016"/>
      <c r="E194" s="1016"/>
      <c r="F194" s="1016"/>
      <c r="G194" s="1016"/>
      <c r="H194" s="1016"/>
      <c r="I194" s="1016"/>
      <c r="J194" s="1016"/>
      <c r="K194" s="1016"/>
      <c r="L194" s="1016"/>
      <c r="M194" s="1016"/>
      <c r="N194" s="1016"/>
      <c r="O194" s="1016"/>
      <c r="P194" s="1016"/>
      <c r="Q194" s="1016"/>
      <c r="R194" s="1016"/>
      <c r="S194" s="1016"/>
      <c r="T194" s="1016"/>
      <c r="U194" s="1016"/>
      <c r="V194" s="1016"/>
      <c r="W194" s="1016"/>
      <c r="X194" s="1016"/>
      <c r="Y194" s="1016"/>
      <c r="Z194" s="1016"/>
      <c r="AA194" s="1016"/>
      <c r="AB194" s="1016"/>
      <c r="AC194" s="1024"/>
      <c r="AD194" s="1024"/>
      <c r="AE194" s="1016"/>
      <c r="AF194" s="1016"/>
      <c r="AG194" s="1024"/>
      <c r="AH194" s="1032"/>
      <c r="AI194" s="1016"/>
      <c r="AJ194" s="1024"/>
      <c r="AK194" s="1016"/>
      <c r="AL194" s="1016"/>
      <c r="AM194" s="1016"/>
      <c r="AN194" s="1016"/>
      <c r="AO194" s="1024"/>
      <c r="AP194" s="1032"/>
      <c r="AQ194" s="1032"/>
      <c r="AR194" s="1032"/>
      <c r="AS194" s="1032"/>
      <c r="AT194" s="1032"/>
      <c r="AU194" s="1032"/>
      <c r="AV194" s="1032"/>
      <c r="AW194" s="1032"/>
      <c r="AX194" s="1032"/>
      <c r="AY194" s="1032"/>
      <c r="AZ194" s="1032"/>
      <c r="BA194" s="1032"/>
      <c r="BB194" s="1032"/>
      <c r="BC194" s="1032"/>
      <c r="BD194" s="1032"/>
      <c r="BE194" s="1032"/>
      <c r="BF194" s="1032"/>
      <c r="BG194" s="1032"/>
      <c r="BH194" s="1032"/>
      <c r="BI194" s="1032"/>
      <c r="BJ194" s="1032"/>
      <c r="BK194" s="1032"/>
      <c r="BL194" s="1032"/>
      <c r="BM194" s="1032"/>
      <c r="BN194" s="1032"/>
      <c r="BO194" s="1032"/>
      <c r="BP194" s="1032"/>
      <c r="BQ194" s="1032"/>
      <c r="BR194" s="1032"/>
      <c r="BS194" s="1032"/>
      <c r="BT194" s="1032"/>
      <c r="BU194" s="1032"/>
      <c r="BV194" s="1032"/>
      <c r="BW194" s="1032"/>
      <c r="BX194" s="1032"/>
      <c r="BY194" s="1032"/>
      <c r="BZ194" s="1032"/>
      <c r="CA194" s="1032"/>
      <c r="CB194" s="1032"/>
    </row>
    <row r="195" spans="1:80" x14ac:dyDescent="0.25">
      <c r="A195" s="1016"/>
      <c r="B195" s="1016"/>
      <c r="C195" s="1016"/>
      <c r="D195" s="1016"/>
      <c r="E195" s="1016"/>
      <c r="F195" s="1016"/>
      <c r="G195" s="1016"/>
      <c r="H195" s="1016"/>
      <c r="I195" s="1016"/>
      <c r="J195" s="1016"/>
      <c r="K195" s="1016"/>
      <c r="L195" s="1016"/>
      <c r="M195" s="1016"/>
      <c r="N195" s="1016"/>
      <c r="O195" s="1016"/>
      <c r="P195" s="1016"/>
      <c r="Q195" s="1016"/>
      <c r="R195" s="1016"/>
      <c r="S195" s="1016"/>
      <c r="T195" s="1016"/>
      <c r="U195" s="1016"/>
      <c r="V195" s="1016"/>
      <c r="W195" s="1016"/>
      <c r="X195" s="1016"/>
      <c r="Y195" s="1016"/>
      <c r="Z195" s="1016"/>
      <c r="AA195" s="1016"/>
      <c r="AB195" s="1016"/>
      <c r="AC195" s="1024"/>
      <c r="AD195" s="1024"/>
      <c r="AE195" s="1016"/>
      <c r="AF195" s="1016"/>
      <c r="AG195" s="1024"/>
      <c r="AH195" s="1032"/>
      <c r="AI195" s="1016"/>
      <c r="AJ195" s="1024"/>
      <c r="AK195" s="1016"/>
      <c r="AL195" s="1016"/>
      <c r="AM195" s="1016"/>
      <c r="AN195" s="1016"/>
      <c r="AO195" s="1024"/>
      <c r="AP195" s="1032"/>
      <c r="AQ195" s="1032"/>
      <c r="AR195" s="1032"/>
      <c r="AS195" s="1032"/>
      <c r="AT195" s="1032"/>
      <c r="AU195" s="1032"/>
      <c r="AV195" s="1032"/>
      <c r="AW195" s="1032"/>
      <c r="AX195" s="1032"/>
      <c r="AY195" s="1032"/>
      <c r="AZ195" s="1032"/>
      <c r="BA195" s="1032"/>
      <c r="BB195" s="1032"/>
      <c r="BC195" s="1032"/>
      <c r="BD195" s="1032"/>
      <c r="BE195" s="1032"/>
      <c r="BF195" s="1032"/>
      <c r="BG195" s="1032"/>
      <c r="BH195" s="1032"/>
      <c r="BI195" s="1032"/>
      <c r="BJ195" s="1032"/>
      <c r="BK195" s="1032"/>
      <c r="BL195" s="1032"/>
      <c r="BM195" s="1032"/>
      <c r="BN195" s="1032"/>
      <c r="BO195" s="1032"/>
      <c r="BP195" s="1032"/>
      <c r="BQ195" s="1032"/>
      <c r="BR195" s="1032"/>
      <c r="BS195" s="1032"/>
      <c r="BT195" s="1032"/>
      <c r="BU195" s="1032"/>
      <c r="BV195" s="1032"/>
      <c r="BW195" s="1032"/>
      <c r="BX195" s="1032"/>
      <c r="BY195" s="1032"/>
      <c r="BZ195" s="1032"/>
      <c r="CA195" s="1032"/>
      <c r="CB195" s="1032"/>
    </row>
    <row r="196" spans="1:80" x14ac:dyDescent="0.25">
      <c r="A196" s="1016"/>
      <c r="B196" s="1016"/>
      <c r="C196" s="1016"/>
      <c r="D196" s="1016"/>
      <c r="E196" s="1016"/>
      <c r="F196" s="1016"/>
      <c r="G196" s="1016"/>
      <c r="H196" s="1016"/>
      <c r="I196" s="1016"/>
      <c r="J196" s="1016"/>
      <c r="K196" s="1016"/>
      <c r="L196" s="1016"/>
      <c r="M196" s="1016"/>
      <c r="N196" s="1016"/>
      <c r="O196" s="1016"/>
      <c r="P196" s="1016"/>
      <c r="Q196" s="1016"/>
      <c r="R196" s="1016"/>
      <c r="S196" s="1016"/>
      <c r="T196" s="1016"/>
      <c r="U196" s="1016"/>
      <c r="V196" s="1016"/>
      <c r="W196" s="1016"/>
      <c r="X196" s="1016"/>
      <c r="Y196" s="1016"/>
      <c r="Z196" s="1016"/>
      <c r="AA196" s="1016"/>
      <c r="AB196" s="1016"/>
      <c r="AC196" s="1024"/>
      <c r="AD196" s="1024"/>
      <c r="AE196" s="1016"/>
      <c r="AF196" s="1016"/>
      <c r="AG196" s="1024"/>
      <c r="AH196" s="1032"/>
      <c r="AI196" s="1016"/>
      <c r="AJ196" s="1024"/>
      <c r="AK196" s="1016"/>
      <c r="AL196" s="1016"/>
      <c r="AM196" s="1016"/>
      <c r="AN196" s="1016"/>
      <c r="AO196" s="1024"/>
      <c r="AP196" s="1032"/>
      <c r="AQ196" s="1032"/>
      <c r="AR196" s="1032"/>
      <c r="AS196" s="1032"/>
      <c r="AT196" s="1032"/>
      <c r="AU196" s="1032"/>
      <c r="AV196" s="1032"/>
      <c r="AW196" s="1032"/>
      <c r="AX196" s="1032"/>
      <c r="AY196" s="1032"/>
      <c r="AZ196" s="1032"/>
      <c r="BA196" s="1032"/>
      <c r="BB196" s="1032"/>
      <c r="BC196" s="1032"/>
      <c r="BD196" s="1032"/>
      <c r="BE196" s="1032"/>
      <c r="BF196" s="1032"/>
      <c r="BG196" s="1032"/>
      <c r="BH196" s="1032"/>
      <c r="BI196" s="1032"/>
      <c r="BJ196" s="1032"/>
      <c r="BK196" s="1032"/>
      <c r="BL196" s="1032"/>
      <c r="BM196" s="1032"/>
      <c r="BN196" s="1032"/>
      <c r="BO196" s="1032"/>
      <c r="BP196" s="1032"/>
      <c r="BQ196" s="1032"/>
      <c r="BR196" s="1032"/>
      <c r="BS196" s="1032"/>
      <c r="BT196" s="1032"/>
      <c r="BU196" s="1032"/>
      <c r="BV196" s="1032"/>
      <c r="BW196" s="1032"/>
      <c r="BX196" s="1032"/>
      <c r="BY196" s="1032"/>
      <c r="BZ196" s="1032"/>
      <c r="CA196" s="1032"/>
      <c r="CB196" s="1032"/>
    </row>
    <row r="197" spans="1:80" x14ac:dyDescent="0.25">
      <c r="A197" s="1016"/>
      <c r="B197" s="1016"/>
      <c r="C197" s="1016"/>
      <c r="D197" s="1016"/>
      <c r="E197" s="1016"/>
      <c r="F197" s="1016"/>
      <c r="G197" s="1016"/>
      <c r="H197" s="1016"/>
      <c r="I197" s="1016"/>
      <c r="J197" s="1016"/>
      <c r="K197" s="1016"/>
      <c r="L197" s="1016"/>
      <c r="M197" s="1016"/>
      <c r="N197" s="1016"/>
      <c r="O197" s="1016"/>
      <c r="P197" s="1016"/>
      <c r="Q197" s="1016"/>
      <c r="R197" s="1016"/>
      <c r="S197" s="1016"/>
      <c r="T197" s="1016"/>
      <c r="U197" s="1016"/>
      <c r="V197" s="1016"/>
      <c r="W197" s="1016"/>
      <c r="X197" s="1016"/>
      <c r="Y197" s="1016"/>
      <c r="Z197" s="1016"/>
      <c r="AA197" s="1016"/>
      <c r="AB197" s="1016"/>
      <c r="AC197" s="1024"/>
      <c r="AD197" s="1024"/>
      <c r="AE197" s="1016"/>
      <c r="AF197" s="1016"/>
      <c r="AG197" s="1024"/>
      <c r="AH197" s="1032"/>
      <c r="AI197" s="1016"/>
      <c r="AJ197" s="1024"/>
      <c r="AK197" s="1016"/>
      <c r="AL197" s="1016"/>
      <c r="AM197" s="1016"/>
      <c r="AN197" s="1016"/>
      <c r="AO197" s="1024"/>
      <c r="AP197" s="1032"/>
      <c r="AQ197" s="1032"/>
      <c r="AR197" s="1032"/>
      <c r="AS197" s="1032"/>
      <c r="AT197" s="1032"/>
      <c r="AU197" s="1032"/>
      <c r="AV197" s="1032"/>
      <c r="AW197" s="1032"/>
      <c r="AX197" s="1032"/>
      <c r="AY197" s="1032"/>
      <c r="AZ197" s="1032"/>
      <c r="BA197" s="1032"/>
      <c r="BB197" s="1032"/>
      <c r="BC197" s="1032"/>
      <c r="BD197" s="1032"/>
      <c r="BE197" s="1032"/>
      <c r="BF197" s="1032"/>
      <c r="BG197" s="1032"/>
      <c r="BH197" s="1032"/>
      <c r="BI197" s="1032"/>
      <c r="BJ197" s="1032"/>
      <c r="BK197" s="1032"/>
      <c r="BL197" s="1032"/>
      <c r="BM197" s="1032"/>
      <c r="BN197" s="1032"/>
      <c r="BO197" s="1032"/>
      <c r="BP197" s="1032"/>
      <c r="BQ197" s="1032"/>
      <c r="BR197" s="1032"/>
      <c r="BS197" s="1032"/>
      <c r="BT197" s="1032"/>
      <c r="BU197" s="1032"/>
      <c r="BV197" s="1032"/>
      <c r="BW197" s="1032"/>
      <c r="BX197" s="1032"/>
      <c r="BY197" s="1032"/>
      <c r="BZ197" s="1032"/>
      <c r="CA197" s="1032"/>
      <c r="CB197" s="1032"/>
    </row>
    <row r="198" spans="1:80" x14ac:dyDescent="0.25">
      <c r="A198" s="1016"/>
      <c r="B198" s="1016"/>
      <c r="C198" s="1016"/>
      <c r="D198" s="1016"/>
      <c r="E198" s="1016"/>
      <c r="F198" s="1016"/>
      <c r="G198" s="1016"/>
      <c r="H198" s="1016"/>
      <c r="I198" s="1016"/>
      <c r="J198" s="1016"/>
      <c r="K198" s="1016"/>
      <c r="L198" s="1016"/>
      <c r="M198" s="1016"/>
      <c r="N198" s="1016"/>
      <c r="O198" s="1016"/>
      <c r="P198" s="1016"/>
      <c r="Q198" s="1016"/>
      <c r="R198" s="1016"/>
      <c r="S198" s="1016"/>
      <c r="T198" s="1016"/>
      <c r="U198" s="1016"/>
      <c r="V198" s="1016"/>
      <c r="W198" s="1016"/>
      <c r="X198" s="1016"/>
      <c r="Y198" s="1016"/>
      <c r="Z198" s="1016"/>
      <c r="AA198" s="1016"/>
      <c r="AB198" s="1016"/>
      <c r="AC198" s="1024"/>
      <c r="AD198" s="1024"/>
      <c r="AE198" s="1016"/>
      <c r="AF198" s="1016"/>
      <c r="AG198" s="1024"/>
      <c r="AH198" s="1032"/>
      <c r="AI198" s="1016"/>
      <c r="AJ198" s="1024"/>
      <c r="AK198" s="1016"/>
      <c r="AL198" s="1016"/>
      <c r="AM198" s="1016"/>
      <c r="AN198" s="1016"/>
      <c r="AO198" s="1024"/>
      <c r="AP198" s="1032"/>
      <c r="AQ198" s="1032"/>
      <c r="AR198" s="1032"/>
      <c r="AS198" s="1032"/>
      <c r="AT198" s="1032"/>
      <c r="AU198" s="1032"/>
      <c r="AV198" s="1032"/>
      <c r="AW198" s="1032"/>
      <c r="AX198" s="1032"/>
      <c r="AY198" s="1032"/>
      <c r="AZ198" s="1032"/>
      <c r="BA198" s="1032"/>
      <c r="BB198" s="1032"/>
      <c r="BC198" s="1032"/>
      <c r="BD198" s="1032"/>
      <c r="BE198" s="1032"/>
      <c r="BF198" s="1032"/>
      <c r="BG198" s="1032"/>
      <c r="BH198" s="1032"/>
      <c r="BI198" s="1032"/>
      <c r="BJ198" s="1032"/>
      <c r="BK198" s="1032"/>
      <c r="BL198" s="1032"/>
      <c r="BM198" s="1032"/>
      <c r="BN198" s="1032"/>
      <c r="BO198" s="1032"/>
      <c r="BP198" s="1032"/>
      <c r="BQ198" s="1032"/>
      <c r="BR198" s="1032"/>
      <c r="BS198" s="1032"/>
      <c r="BT198" s="1032"/>
      <c r="BU198" s="1032"/>
      <c r="BV198" s="1032"/>
      <c r="BW198" s="1032"/>
      <c r="BX198" s="1032"/>
      <c r="BY198" s="1032"/>
      <c r="BZ198" s="1032"/>
      <c r="CA198" s="1032"/>
      <c r="CB198" s="1032"/>
    </row>
    <row r="199" spans="1:80" x14ac:dyDescent="0.25">
      <c r="A199" s="1016"/>
      <c r="B199" s="1016"/>
      <c r="C199" s="1016"/>
      <c r="D199" s="1016"/>
      <c r="E199" s="1016"/>
      <c r="F199" s="1016"/>
      <c r="G199" s="1016"/>
      <c r="H199" s="1016"/>
      <c r="I199" s="1016"/>
      <c r="J199" s="1016"/>
      <c r="K199" s="1016"/>
      <c r="L199" s="1016"/>
      <c r="M199" s="1016"/>
      <c r="N199" s="1016"/>
      <c r="O199" s="1016"/>
      <c r="P199" s="1016"/>
      <c r="Q199" s="1016"/>
      <c r="R199" s="1016"/>
      <c r="S199" s="1016"/>
      <c r="T199" s="1016"/>
      <c r="U199" s="1016"/>
      <c r="V199" s="1016"/>
      <c r="W199" s="1016"/>
      <c r="X199" s="1016"/>
      <c r="Y199" s="1016"/>
      <c r="Z199" s="1016"/>
      <c r="AA199" s="1016"/>
      <c r="AB199" s="1016"/>
      <c r="AC199" s="1024"/>
      <c r="AD199" s="1024"/>
      <c r="AE199" s="1016"/>
      <c r="AF199" s="1016"/>
      <c r="AG199" s="1024"/>
      <c r="AH199" s="1032"/>
      <c r="AI199" s="1016"/>
      <c r="AJ199" s="1024"/>
      <c r="AK199" s="1016"/>
      <c r="AL199" s="1016"/>
      <c r="AM199" s="1016"/>
      <c r="AN199" s="1016"/>
      <c r="AO199" s="1024"/>
      <c r="AP199" s="1032"/>
      <c r="AQ199" s="1032"/>
      <c r="AR199" s="1032"/>
      <c r="AS199" s="1032"/>
      <c r="AT199" s="1032"/>
      <c r="AU199" s="1032"/>
      <c r="AV199" s="1032"/>
      <c r="AW199" s="1032"/>
      <c r="AX199" s="1032"/>
      <c r="AY199" s="1032"/>
      <c r="AZ199" s="1032"/>
      <c r="BA199" s="1032"/>
      <c r="BB199" s="1032"/>
      <c r="BC199" s="1032"/>
      <c r="BD199" s="1032"/>
      <c r="BE199" s="1032"/>
      <c r="BF199" s="1032"/>
      <c r="BG199" s="1032"/>
      <c r="BH199" s="1032"/>
      <c r="BI199" s="1032"/>
      <c r="BJ199" s="1032"/>
      <c r="BK199" s="1032"/>
      <c r="BL199" s="1032"/>
      <c r="BM199" s="1032"/>
      <c r="BN199" s="1032"/>
      <c r="BO199" s="1032"/>
      <c r="BP199" s="1032"/>
      <c r="BQ199" s="1032"/>
      <c r="BR199" s="1032"/>
      <c r="BS199" s="1032"/>
      <c r="BT199" s="1032"/>
      <c r="BU199" s="1032"/>
      <c r="BV199" s="1032"/>
      <c r="BW199" s="1032"/>
      <c r="BX199" s="1032"/>
      <c r="BY199" s="1032"/>
      <c r="BZ199" s="1032"/>
      <c r="CA199" s="1032"/>
      <c r="CB199" s="1032"/>
    </row>
    <row r="200" spans="1:80" x14ac:dyDescent="0.25">
      <c r="A200" s="1158">
        <v>0</v>
      </c>
      <c r="B200" s="1016"/>
      <c r="C200" s="1016"/>
      <c r="D200" s="1016"/>
      <c r="E200" s="1016"/>
      <c r="F200" s="1016"/>
      <c r="G200" s="1016"/>
      <c r="H200" s="1016"/>
      <c r="I200" s="1016"/>
      <c r="J200" s="1016"/>
      <c r="K200" s="1016"/>
      <c r="L200" s="1016"/>
      <c r="M200" s="1016"/>
      <c r="N200" s="1016"/>
      <c r="O200" s="1016"/>
      <c r="P200" s="1016"/>
      <c r="Q200" s="1016"/>
      <c r="R200" s="1016"/>
      <c r="S200" s="1016"/>
      <c r="T200" s="1016"/>
      <c r="U200" s="1016"/>
      <c r="V200" s="1016"/>
      <c r="W200" s="1016"/>
      <c r="X200" s="1016"/>
      <c r="Y200" s="1016"/>
      <c r="Z200" s="1016"/>
      <c r="AA200" s="1016"/>
      <c r="AB200" s="1016"/>
      <c r="AC200" s="1024"/>
      <c r="AD200" s="1024"/>
      <c r="AE200" s="1016"/>
      <c r="AF200" s="1016"/>
      <c r="AG200" s="1024"/>
      <c r="AH200" s="1032"/>
      <c r="AI200" s="1016"/>
      <c r="AJ200" s="1024"/>
      <c r="AK200" s="1016"/>
      <c r="AL200" s="1016"/>
      <c r="AM200" s="1016"/>
      <c r="AN200" s="1016"/>
      <c r="AO200" s="1024"/>
      <c r="AP200" s="1032"/>
      <c r="AQ200" s="1032"/>
      <c r="AR200" s="1032"/>
      <c r="AS200" s="1032"/>
      <c r="AT200" s="1032"/>
      <c r="AU200" s="1032"/>
      <c r="AV200" s="1032"/>
      <c r="AW200" s="1032"/>
      <c r="AX200" s="1032"/>
      <c r="AY200" s="1032"/>
      <c r="AZ200" s="1032"/>
      <c r="BA200" s="1032"/>
      <c r="BB200" s="1032"/>
      <c r="BC200" s="1032"/>
      <c r="BD200" s="1032"/>
      <c r="BE200" s="1032"/>
      <c r="BF200" s="1032"/>
      <c r="BG200" s="1032"/>
      <c r="BH200" s="1032"/>
      <c r="BI200" s="1032"/>
      <c r="BJ200" s="1032"/>
      <c r="BK200" s="1032"/>
      <c r="BL200" s="1032"/>
      <c r="BM200" s="1032"/>
      <c r="BN200" s="1032"/>
      <c r="BO200" s="1032"/>
      <c r="BP200" s="1032"/>
      <c r="BQ200" s="1032"/>
      <c r="BR200" s="1032"/>
      <c r="BS200" s="1032"/>
      <c r="BT200" s="1032"/>
      <c r="BU200" s="1032"/>
      <c r="BV200" s="1032"/>
      <c r="BW200" s="1032"/>
      <c r="BX200" s="1032"/>
      <c r="BY200" s="1032"/>
      <c r="BZ200" s="1032"/>
      <c r="CA200" s="1032"/>
      <c r="CB200" s="1157">
        <v>0</v>
      </c>
    </row>
    <row r="201" spans="1:80" x14ac:dyDescent="0.25">
      <c r="A201" s="1016"/>
      <c r="B201" s="1016"/>
      <c r="C201" s="1016"/>
      <c r="D201" s="1016"/>
      <c r="E201" s="1016"/>
      <c r="F201" s="1016"/>
      <c r="G201" s="1016"/>
      <c r="H201" s="1016"/>
      <c r="I201" s="1016"/>
      <c r="J201" s="1016"/>
      <c r="K201" s="1016"/>
      <c r="L201" s="1016"/>
      <c r="M201" s="1016"/>
      <c r="N201" s="1016"/>
      <c r="O201" s="1016"/>
      <c r="P201" s="1016"/>
      <c r="Q201" s="1016"/>
      <c r="R201" s="1016"/>
      <c r="S201" s="1016"/>
      <c r="T201" s="1016"/>
      <c r="U201" s="1016"/>
      <c r="V201" s="1016"/>
      <c r="W201" s="1016"/>
      <c r="X201" s="1016"/>
      <c r="Y201" s="1016"/>
      <c r="Z201" s="1016"/>
      <c r="AA201" s="1016"/>
      <c r="AB201" s="1016"/>
      <c r="AC201" s="1024"/>
      <c r="AD201" s="1024"/>
      <c r="AE201" s="1016"/>
      <c r="AF201" s="1016"/>
      <c r="AG201" s="1024"/>
      <c r="AH201" s="1032"/>
      <c r="AI201" s="1016"/>
      <c r="AJ201" s="1024"/>
      <c r="AK201" s="1016"/>
      <c r="AL201" s="1016"/>
      <c r="AM201" s="1016"/>
      <c r="AN201" s="1016"/>
      <c r="AO201" s="1024"/>
      <c r="AP201" s="1032"/>
      <c r="AQ201" s="1032"/>
      <c r="AR201" s="1032"/>
      <c r="AS201" s="1032"/>
      <c r="AT201" s="1032"/>
      <c r="AU201" s="1032"/>
      <c r="AV201" s="1032"/>
      <c r="AW201" s="1032"/>
      <c r="AX201" s="1032"/>
      <c r="AY201" s="1032"/>
      <c r="AZ201" s="1032"/>
      <c r="BA201" s="1032"/>
      <c r="BB201" s="1032"/>
      <c r="BC201" s="1032"/>
      <c r="BD201" s="1032"/>
      <c r="BE201" s="1032"/>
      <c r="BF201" s="1032"/>
      <c r="BG201" s="1032"/>
      <c r="BH201" s="1032"/>
      <c r="BI201" s="1032"/>
      <c r="BJ201" s="1032"/>
      <c r="BK201" s="1032"/>
      <c r="BL201" s="1032"/>
      <c r="BM201" s="1032"/>
      <c r="BN201" s="1032"/>
      <c r="BO201" s="1032"/>
      <c r="BP201" s="1032"/>
      <c r="BQ201" s="1032"/>
      <c r="BR201" s="1032"/>
      <c r="BS201" s="1032"/>
      <c r="BT201" s="1032"/>
      <c r="BU201" s="1032"/>
      <c r="BV201" s="1032"/>
      <c r="BW201" s="1032"/>
      <c r="BX201" s="1032"/>
      <c r="BY201" s="1032"/>
      <c r="BZ201" s="1032"/>
      <c r="CA201" s="1032"/>
      <c r="CB201" s="1032"/>
    </row>
    <row r="202" spans="1:80" x14ac:dyDescent="0.25">
      <c r="A202" s="1016"/>
      <c r="B202" s="1016"/>
      <c r="C202" s="1016"/>
      <c r="D202" s="1016"/>
      <c r="E202" s="1016"/>
      <c r="F202" s="1016"/>
      <c r="G202" s="1016"/>
      <c r="H202" s="1016"/>
      <c r="I202" s="1016"/>
      <c r="J202" s="1016"/>
      <c r="K202" s="1016"/>
      <c r="L202" s="1016"/>
      <c r="M202" s="1016"/>
      <c r="N202" s="1016"/>
      <c r="O202" s="1016"/>
      <c r="P202" s="1016"/>
      <c r="Q202" s="1016"/>
      <c r="R202" s="1016"/>
      <c r="S202" s="1016"/>
      <c r="T202" s="1016"/>
      <c r="U202" s="1016"/>
      <c r="V202" s="1016"/>
      <c r="W202" s="1016"/>
      <c r="X202" s="1016"/>
      <c r="Y202" s="1016"/>
      <c r="Z202" s="1016"/>
      <c r="AA202" s="1016"/>
      <c r="AB202" s="1016"/>
      <c r="AC202" s="1024"/>
      <c r="AD202" s="1024"/>
      <c r="AE202" s="1016"/>
      <c r="AF202" s="1016"/>
      <c r="AG202" s="1024"/>
      <c r="AH202" s="1032"/>
      <c r="AI202" s="1016"/>
      <c r="AJ202" s="1024"/>
      <c r="AK202" s="1016"/>
      <c r="AL202" s="1016"/>
      <c r="AM202" s="1016"/>
      <c r="AN202" s="1016"/>
      <c r="AO202" s="1024"/>
      <c r="AP202" s="1032"/>
      <c r="AQ202" s="1032"/>
      <c r="AR202" s="1032"/>
      <c r="AS202" s="1032"/>
      <c r="AT202" s="1032"/>
      <c r="AU202" s="1032"/>
      <c r="AV202" s="1032"/>
      <c r="AW202" s="1032"/>
      <c r="AX202" s="1032"/>
      <c r="AY202" s="1032"/>
      <c r="AZ202" s="1032"/>
      <c r="BA202" s="1032"/>
      <c r="BB202" s="1032"/>
      <c r="BC202" s="1032"/>
      <c r="BD202" s="1032"/>
      <c r="BE202" s="1032"/>
      <c r="BF202" s="1032"/>
      <c r="BG202" s="1032"/>
      <c r="BH202" s="1032"/>
      <c r="BI202" s="1032"/>
      <c r="BJ202" s="1032"/>
      <c r="BK202" s="1032"/>
      <c r="BL202" s="1032"/>
      <c r="BM202" s="1032"/>
      <c r="BN202" s="1032"/>
      <c r="BO202" s="1032"/>
      <c r="BP202" s="1032"/>
      <c r="BQ202" s="1032"/>
      <c r="BR202" s="1032"/>
      <c r="BS202" s="1032"/>
      <c r="BT202" s="1032"/>
      <c r="BU202" s="1032"/>
      <c r="BV202" s="1032"/>
      <c r="BW202" s="1032"/>
      <c r="BX202" s="1032"/>
      <c r="BY202" s="1032"/>
      <c r="BZ202" s="1032"/>
      <c r="CA202" s="1032"/>
      <c r="CB202" s="1032"/>
    </row>
    <row r="203" spans="1:80" x14ac:dyDescent="0.25">
      <c r="A203" s="1016"/>
      <c r="B203" s="1016"/>
      <c r="C203" s="1016"/>
      <c r="D203" s="1016"/>
      <c r="E203" s="1016"/>
      <c r="F203" s="1016"/>
      <c r="G203" s="1016"/>
      <c r="H203" s="1016"/>
      <c r="I203" s="1016"/>
      <c r="J203" s="1016"/>
      <c r="K203" s="1016"/>
      <c r="L203" s="1016"/>
      <c r="M203" s="1016"/>
      <c r="N203" s="1016"/>
      <c r="O203" s="1016"/>
      <c r="P203" s="1016"/>
      <c r="Q203" s="1016"/>
      <c r="R203" s="1016"/>
      <c r="S203" s="1016"/>
      <c r="T203" s="1016"/>
      <c r="U203" s="1016"/>
      <c r="V203" s="1016"/>
      <c r="W203" s="1016"/>
      <c r="X203" s="1016"/>
      <c r="Y203" s="1016"/>
      <c r="Z203" s="1016"/>
      <c r="AA203" s="1016"/>
      <c r="AB203" s="1016"/>
      <c r="AC203" s="1024"/>
      <c r="AD203" s="1024"/>
      <c r="AE203" s="1016"/>
      <c r="AF203" s="1016"/>
      <c r="AG203" s="1024"/>
      <c r="AH203" s="1032"/>
      <c r="AI203" s="1016"/>
      <c r="AJ203" s="1024"/>
      <c r="AK203" s="1016"/>
      <c r="AL203" s="1016"/>
      <c r="AM203" s="1016"/>
      <c r="AN203" s="1016"/>
      <c r="AO203" s="1024"/>
      <c r="AP203" s="1032"/>
      <c r="AQ203" s="1032"/>
      <c r="AR203" s="1032"/>
      <c r="AS203" s="1032"/>
      <c r="AT203" s="1032"/>
      <c r="AU203" s="1032"/>
      <c r="AV203" s="1032"/>
      <c r="AW203" s="1032"/>
      <c r="AX203" s="1032"/>
      <c r="AY203" s="1032"/>
      <c r="AZ203" s="1032"/>
      <c r="BA203" s="1032"/>
      <c r="BB203" s="1032"/>
      <c r="BC203" s="1032"/>
      <c r="BD203" s="1032"/>
      <c r="BE203" s="1032"/>
      <c r="BF203" s="1032"/>
      <c r="BG203" s="1032"/>
      <c r="BH203" s="1032"/>
      <c r="BI203" s="1032"/>
      <c r="BJ203" s="1032"/>
      <c r="BK203" s="1032"/>
      <c r="BL203" s="1032"/>
      <c r="BM203" s="1032"/>
      <c r="BN203" s="1032"/>
      <c r="BO203" s="1032"/>
      <c r="BP203" s="1032"/>
      <c r="BQ203" s="1032"/>
      <c r="BR203" s="1032"/>
      <c r="BS203" s="1032"/>
      <c r="BT203" s="1032"/>
      <c r="BU203" s="1032"/>
      <c r="BV203" s="1032"/>
      <c r="BW203" s="1032"/>
      <c r="BX203" s="1032"/>
      <c r="BY203" s="1032"/>
      <c r="BZ203" s="1032"/>
      <c r="CA203" s="1032"/>
      <c r="CB203" s="1032"/>
    </row>
    <row r="204" spans="1:80" x14ac:dyDescent="0.25">
      <c r="A204" s="1016"/>
      <c r="B204" s="1016"/>
      <c r="C204" s="1016"/>
      <c r="D204" s="1016"/>
      <c r="E204" s="1016"/>
      <c r="F204" s="1016"/>
      <c r="G204" s="1016"/>
      <c r="H204" s="1016"/>
      <c r="I204" s="1016"/>
      <c r="J204" s="1016"/>
      <c r="K204" s="1016"/>
      <c r="L204" s="1016"/>
      <c r="M204" s="1016"/>
      <c r="N204" s="1016"/>
      <c r="O204" s="1016"/>
      <c r="P204" s="1016"/>
      <c r="Q204" s="1016"/>
      <c r="R204" s="1016"/>
      <c r="S204" s="1016"/>
      <c r="T204" s="1016"/>
      <c r="U204" s="1016"/>
      <c r="V204" s="1016"/>
      <c r="W204" s="1016"/>
      <c r="X204" s="1016"/>
      <c r="Y204" s="1016"/>
      <c r="Z204" s="1016"/>
      <c r="AA204" s="1016"/>
      <c r="AB204" s="1016"/>
      <c r="AC204" s="1024"/>
      <c r="AD204" s="1024"/>
      <c r="AE204" s="1016"/>
      <c r="AF204" s="1016"/>
      <c r="AG204" s="1024"/>
      <c r="AH204" s="1032"/>
      <c r="AI204" s="1016"/>
      <c r="AJ204" s="1024"/>
      <c r="AK204" s="1016"/>
      <c r="AL204" s="1016"/>
      <c r="AM204" s="1016"/>
      <c r="AN204" s="1016"/>
      <c r="AO204" s="1024"/>
      <c r="AP204" s="1032"/>
      <c r="AQ204" s="1032"/>
      <c r="AR204" s="1032"/>
      <c r="AS204" s="1032"/>
      <c r="AT204" s="1032"/>
      <c r="AU204" s="1032"/>
      <c r="AV204" s="1032"/>
      <c r="AW204" s="1032"/>
      <c r="AX204" s="1032"/>
      <c r="AY204" s="1032"/>
      <c r="AZ204" s="1032"/>
      <c r="BA204" s="1032"/>
      <c r="BB204" s="1032"/>
      <c r="BC204" s="1032"/>
      <c r="BD204" s="1032"/>
      <c r="BE204" s="1032"/>
      <c r="BF204" s="1032"/>
      <c r="BG204" s="1032"/>
      <c r="BH204" s="1032"/>
      <c r="BI204" s="1032"/>
      <c r="BJ204" s="1032"/>
      <c r="BK204" s="1032"/>
      <c r="BL204" s="1032"/>
      <c r="BM204" s="1032"/>
      <c r="BN204" s="1032"/>
      <c r="BO204" s="1032"/>
      <c r="BP204" s="1032"/>
      <c r="BQ204" s="1032"/>
      <c r="BR204" s="1032"/>
      <c r="BS204" s="1032"/>
      <c r="BT204" s="1032"/>
      <c r="BU204" s="1032"/>
      <c r="BV204" s="1032"/>
      <c r="BW204" s="1032"/>
      <c r="BX204" s="1032"/>
      <c r="BY204" s="1032"/>
      <c r="BZ204" s="1032"/>
      <c r="CA204" s="1032"/>
      <c r="CB204" s="1032"/>
    </row>
    <row r="205" spans="1:80" x14ac:dyDescent="0.25">
      <c r="A205" s="1016"/>
      <c r="B205" s="1016"/>
      <c r="C205" s="1016"/>
      <c r="D205" s="1016"/>
      <c r="E205" s="1016"/>
      <c r="F205" s="1016"/>
      <c r="G205" s="1016"/>
      <c r="H205" s="1016"/>
      <c r="I205" s="1016"/>
      <c r="J205" s="1016"/>
      <c r="K205" s="1016"/>
      <c r="L205" s="1016"/>
      <c r="M205" s="1016"/>
      <c r="N205" s="1016"/>
      <c r="O205" s="1016"/>
      <c r="P205" s="1016"/>
      <c r="Q205" s="1016"/>
      <c r="R205" s="1016"/>
      <c r="S205" s="1016"/>
      <c r="T205" s="1016"/>
      <c r="U205" s="1016"/>
      <c r="V205" s="1016"/>
      <c r="W205" s="1016"/>
      <c r="X205" s="1016"/>
      <c r="Y205" s="1016"/>
      <c r="Z205" s="1016"/>
      <c r="AA205" s="1016"/>
      <c r="AB205" s="1016"/>
      <c r="AC205" s="1024"/>
      <c r="AD205" s="1024"/>
      <c r="AE205" s="1016"/>
      <c r="AF205" s="1016"/>
      <c r="AG205" s="1024"/>
      <c r="AH205" s="1032"/>
      <c r="AI205" s="1016"/>
      <c r="AJ205" s="1024"/>
      <c r="AK205" s="1016"/>
      <c r="AL205" s="1016"/>
      <c r="AM205" s="1016"/>
      <c r="AN205" s="1016"/>
      <c r="AO205" s="1024"/>
      <c r="AP205" s="1032"/>
      <c r="AQ205" s="1032"/>
      <c r="AR205" s="1032"/>
      <c r="AS205" s="1032"/>
      <c r="AT205" s="1032"/>
      <c r="AU205" s="1032"/>
      <c r="AV205" s="1032"/>
      <c r="AW205" s="1032"/>
      <c r="AX205" s="1032"/>
      <c r="AY205" s="1032"/>
      <c r="AZ205" s="1032"/>
      <c r="BA205" s="1032"/>
      <c r="BB205" s="1032"/>
      <c r="BC205" s="1032"/>
      <c r="BD205" s="1032"/>
      <c r="BE205" s="1032"/>
      <c r="BF205" s="1032"/>
      <c r="BG205" s="1032"/>
      <c r="BH205" s="1032"/>
      <c r="BI205" s="1032"/>
      <c r="BJ205" s="1032"/>
      <c r="BK205" s="1032"/>
      <c r="BL205" s="1032"/>
      <c r="BM205" s="1032"/>
      <c r="BN205" s="1032"/>
      <c r="BO205" s="1032"/>
      <c r="BP205" s="1032"/>
      <c r="BQ205" s="1032"/>
      <c r="BR205" s="1032"/>
      <c r="BS205" s="1032"/>
      <c r="BT205" s="1032"/>
      <c r="BU205" s="1032"/>
      <c r="BV205" s="1032"/>
      <c r="BW205" s="1032"/>
      <c r="BX205" s="1032"/>
      <c r="BY205" s="1032"/>
      <c r="BZ205" s="1032"/>
      <c r="CA205" s="1032"/>
      <c r="CB205" s="1032"/>
    </row>
    <row r="206" spans="1:80" x14ac:dyDescent="0.25">
      <c r="A206" s="1016"/>
      <c r="B206" s="1016"/>
      <c r="C206" s="1016"/>
      <c r="D206" s="1016"/>
      <c r="E206" s="1016"/>
      <c r="F206" s="1016"/>
      <c r="G206" s="1016"/>
      <c r="H206" s="1016"/>
      <c r="I206" s="1016"/>
      <c r="J206" s="1016"/>
      <c r="K206" s="1016"/>
      <c r="L206" s="1016"/>
      <c r="M206" s="1016"/>
      <c r="N206" s="1016"/>
      <c r="O206" s="1016"/>
      <c r="P206" s="1016"/>
      <c r="Q206" s="1016"/>
      <c r="R206" s="1016"/>
      <c r="S206" s="1016"/>
      <c r="T206" s="1016"/>
      <c r="U206" s="1016"/>
      <c r="V206" s="1016"/>
      <c r="W206" s="1016"/>
      <c r="X206" s="1016"/>
      <c r="Y206" s="1016"/>
      <c r="Z206" s="1016"/>
      <c r="AA206" s="1016"/>
      <c r="AB206" s="1016"/>
      <c r="AC206" s="1024"/>
      <c r="AD206" s="1024"/>
      <c r="AE206" s="1016"/>
      <c r="AF206" s="1016"/>
      <c r="AG206" s="1024"/>
      <c r="AH206" s="1032"/>
      <c r="AI206" s="1016"/>
      <c r="AJ206" s="1024"/>
      <c r="AK206" s="1016"/>
      <c r="AL206" s="1016"/>
      <c r="AM206" s="1016"/>
      <c r="AN206" s="1016"/>
      <c r="AO206" s="1024"/>
      <c r="AP206" s="1032"/>
      <c r="AQ206" s="1032"/>
      <c r="AR206" s="1032"/>
      <c r="AS206" s="1032"/>
      <c r="AT206" s="1032"/>
      <c r="AU206" s="1032"/>
      <c r="AV206" s="1032"/>
      <c r="AW206" s="1032"/>
      <c r="AX206" s="1032"/>
      <c r="AY206" s="1032"/>
      <c r="AZ206" s="1032"/>
      <c r="BA206" s="1032"/>
      <c r="BB206" s="1032"/>
      <c r="BC206" s="1032"/>
      <c r="BD206" s="1032"/>
      <c r="BE206" s="1032"/>
      <c r="BF206" s="1032"/>
      <c r="BG206" s="1032"/>
      <c r="BH206" s="1032"/>
      <c r="BI206" s="1032"/>
      <c r="BJ206" s="1032"/>
      <c r="BK206" s="1032"/>
      <c r="BL206" s="1032"/>
      <c r="BM206" s="1032"/>
      <c r="BN206" s="1032"/>
      <c r="BO206" s="1032"/>
      <c r="BP206" s="1032"/>
      <c r="BQ206" s="1032"/>
      <c r="BR206" s="1032"/>
      <c r="BS206" s="1032"/>
      <c r="BT206" s="1032"/>
      <c r="BU206" s="1032"/>
      <c r="BV206" s="1032"/>
      <c r="BW206" s="1032"/>
      <c r="BX206" s="1032"/>
      <c r="BY206" s="1032"/>
      <c r="BZ206" s="1032"/>
      <c r="CA206" s="1032"/>
      <c r="CB206" s="1032"/>
    </row>
    <row r="207" spans="1:80" x14ac:dyDescent="0.25">
      <c r="A207" s="1016"/>
      <c r="B207" s="1016"/>
      <c r="C207" s="1016"/>
      <c r="D207" s="1016"/>
      <c r="E207" s="1016"/>
      <c r="F207" s="1016"/>
      <c r="G207" s="1016"/>
      <c r="H207" s="1016"/>
      <c r="I207" s="1016"/>
      <c r="J207" s="1016"/>
      <c r="K207" s="1016"/>
      <c r="L207" s="1016"/>
      <c r="M207" s="1016"/>
      <c r="N207" s="1016"/>
      <c r="O207" s="1016"/>
      <c r="P207" s="1016"/>
      <c r="Q207" s="1016"/>
      <c r="R207" s="1016"/>
      <c r="S207" s="1016"/>
      <c r="T207" s="1016"/>
      <c r="U207" s="1016"/>
      <c r="V207" s="1016"/>
      <c r="W207" s="1016"/>
      <c r="X207" s="1016"/>
      <c r="Y207" s="1016"/>
      <c r="Z207" s="1016"/>
      <c r="AA207" s="1016"/>
      <c r="AB207" s="1016"/>
      <c r="AC207" s="1024"/>
      <c r="AD207" s="1024"/>
      <c r="AE207" s="1016"/>
      <c r="AF207" s="1016"/>
      <c r="AG207" s="1024"/>
      <c r="AH207" s="1032"/>
      <c r="AI207" s="1016"/>
      <c r="AJ207" s="1024"/>
      <c r="AK207" s="1016"/>
      <c r="AL207" s="1016"/>
      <c r="AM207" s="1016"/>
      <c r="AN207" s="1016"/>
      <c r="AO207" s="1024"/>
      <c r="AP207" s="1032"/>
      <c r="AQ207" s="1032"/>
      <c r="AR207" s="1032"/>
      <c r="AS207" s="1032"/>
      <c r="AT207" s="1032"/>
      <c r="AU207" s="1032"/>
      <c r="AV207" s="1032"/>
      <c r="AW207" s="1032"/>
      <c r="AX207" s="1032"/>
      <c r="AY207" s="1032"/>
      <c r="AZ207" s="1032"/>
      <c r="BA207" s="1032"/>
      <c r="BB207" s="1032"/>
      <c r="BC207" s="1032"/>
      <c r="BD207" s="1032"/>
      <c r="BE207" s="1032"/>
      <c r="BF207" s="1032"/>
      <c r="BG207" s="1032"/>
      <c r="BH207" s="1032"/>
      <c r="BI207" s="1032"/>
      <c r="BJ207" s="1032"/>
      <c r="BK207" s="1032"/>
      <c r="BL207" s="1032"/>
      <c r="BM207" s="1032"/>
      <c r="BN207" s="1032"/>
      <c r="BO207" s="1032"/>
      <c r="BP207" s="1032"/>
      <c r="BQ207" s="1032"/>
      <c r="BR207" s="1032"/>
      <c r="BS207" s="1032"/>
      <c r="BT207" s="1032"/>
      <c r="BU207" s="1032"/>
      <c r="BV207" s="1032"/>
      <c r="BW207" s="1032"/>
      <c r="BX207" s="1032"/>
      <c r="BY207" s="1032"/>
      <c r="BZ207" s="1032"/>
      <c r="CA207" s="1032"/>
      <c r="CB207" s="1032"/>
    </row>
    <row r="208" spans="1:80" x14ac:dyDescent="0.25">
      <c r="A208" s="1016"/>
      <c r="B208" s="1016"/>
      <c r="C208" s="1016"/>
      <c r="D208" s="1016"/>
      <c r="E208" s="1016"/>
      <c r="F208" s="1016"/>
      <c r="G208" s="1016"/>
      <c r="H208" s="1016"/>
      <c r="I208" s="1016"/>
      <c r="J208" s="1016"/>
      <c r="K208" s="1016"/>
      <c r="L208" s="1016"/>
      <c r="M208" s="1016"/>
      <c r="N208" s="1016"/>
      <c r="O208" s="1016"/>
      <c r="P208" s="1016"/>
      <c r="Q208" s="1016"/>
      <c r="R208" s="1016"/>
      <c r="S208" s="1016"/>
      <c r="T208" s="1016"/>
      <c r="U208" s="1016"/>
      <c r="V208" s="1016"/>
      <c r="W208" s="1016"/>
      <c r="X208" s="1016"/>
      <c r="Y208" s="1016"/>
      <c r="Z208" s="1016"/>
      <c r="AA208" s="1016"/>
      <c r="AB208" s="1016"/>
      <c r="AC208" s="1024"/>
      <c r="AD208" s="1024"/>
      <c r="AE208" s="1016"/>
      <c r="AF208" s="1016"/>
      <c r="AG208" s="1024"/>
      <c r="AH208" s="1032"/>
      <c r="AI208" s="1016"/>
      <c r="AJ208" s="1024"/>
      <c r="AK208" s="1016"/>
      <c r="AL208" s="1016"/>
      <c r="AM208" s="1016"/>
      <c r="AN208" s="1016"/>
      <c r="AO208" s="1024"/>
      <c r="AP208" s="1032"/>
      <c r="AQ208" s="1032"/>
      <c r="AR208" s="1032"/>
      <c r="AS208" s="1032"/>
      <c r="AT208" s="1032"/>
      <c r="AU208" s="1032"/>
      <c r="AV208" s="1032"/>
      <c r="AW208" s="1032"/>
      <c r="AX208" s="1032"/>
      <c r="AY208" s="1032"/>
      <c r="AZ208" s="1032"/>
      <c r="BA208" s="1032"/>
      <c r="BB208" s="1032"/>
      <c r="BC208" s="1032"/>
      <c r="BD208" s="1032"/>
      <c r="BE208" s="1032"/>
      <c r="BF208" s="1032"/>
      <c r="BG208" s="1032"/>
      <c r="BH208" s="1032"/>
      <c r="BI208" s="1032"/>
      <c r="BJ208" s="1032"/>
      <c r="BK208" s="1032"/>
      <c r="BL208" s="1032"/>
      <c r="BM208" s="1032"/>
      <c r="BN208" s="1032"/>
      <c r="BO208" s="1032"/>
      <c r="BP208" s="1032"/>
      <c r="BQ208" s="1032"/>
      <c r="BR208" s="1032"/>
      <c r="BS208" s="1032"/>
      <c r="BT208" s="1032"/>
      <c r="BU208" s="1032"/>
      <c r="BV208" s="1032"/>
      <c r="BW208" s="1032"/>
      <c r="BX208" s="1032"/>
      <c r="BY208" s="1032"/>
      <c r="BZ208" s="1032"/>
      <c r="CA208" s="1032"/>
      <c r="CB208" s="1032"/>
    </row>
    <row r="209" spans="1:41" x14ac:dyDescent="0.25">
      <c r="A209" s="1016"/>
      <c r="B209" s="1016"/>
      <c r="C209" s="1016"/>
      <c r="D209" s="1016"/>
      <c r="E209" s="1016"/>
      <c r="F209" s="1016"/>
      <c r="G209" s="1016"/>
      <c r="H209" s="1016"/>
      <c r="I209" s="1016"/>
      <c r="J209" s="1016"/>
      <c r="K209" s="1016"/>
      <c r="L209" s="1016"/>
      <c r="M209" s="1016"/>
      <c r="N209" s="1016"/>
      <c r="O209" s="1016"/>
      <c r="P209" s="1016"/>
      <c r="Q209" s="1016"/>
      <c r="R209" s="1016"/>
      <c r="S209" s="1016"/>
      <c r="T209" s="1016"/>
      <c r="U209" s="1016"/>
      <c r="V209" s="1016"/>
      <c r="W209" s="1016"/>
      <c r="X209" s="1016"/>
      <c r="Y209" s="1016"/>
      <c r="Z209" s="1016"/>
      <c r="AA209" s="1016"/>
      <c r="AB209" s="1016"/>
      <c r="AC209" s="1024"/>
      <c r="AD209" s="1024"/>
      <c r="AE209" s="1016"/>
      <c r="AF209" s="1016"/>
      <c r="AG209" s="1024"/>
      <c r="AH209" s="1032"/>
      <c r="AI209" s="1016"/>
      <c r="AJ209" s="1024"/>
      <c r="AK209" s="1016"/>
      <c r="AL209" s="1016"/>
      <c r="AM209" s="1016"/>
      <c r="AN209" s="1016"/>
      <c r="AO209" s="1024"/>
    </row>
    <row r="210" spans="1:41" x14ac:dyDescent="0.25">
      <c r="A210" s="1016"/>
      <c r="B210" s="1016"/>
      <c r="C210" s="1016"/>
      <c r="D210" s="1016"/>
      <c r="E210" s="1016"/>
      <c r="F210" s="1016"/>
      <c r="G210" s="1016"/>
      <c r="H210" s="1016"/>
      <c r="I210" s="1016"/>
      <c r="J210" s="1016"/>
      <c r="K210" s="1016"/>
      <c r="L210" s="1016"/>
      <c r="M210" s="1016"/>
      <c r="N210" s="1016"/>
      <c r="O210" s="1016"/>
      <c r="P210" s="1016"/>
      <c r="Q210" s="1016"/>
      <c r="R210" s="1016"/>
      <c r="S210" s="1016"/>
      <c r="T210" s="1016"/>
      <c r="U210" s="1016"/>
      <c r="V210" s="1016"/>
      <c r="W210" s="1016"/>
      <c r="X210" s="1016"/>
      <c r="Y210" s="1016"/>
      <c r="Z210" s="1016"/>
      <c r="AA210" s="1016"/>
      <c r="AB210" s="1016"/>
      <c r="AC210" s="1024"/>
      <c r="AD210" s="1024"/>
      <c r="AE210" s="1016"/>
      <c r="AF210" s="1016"/>
      <c r="AG210" s="1024"/>
      <c r="AH210" s="1032"/>
      <c r="AI210" s="1016"/>
      <c r="AJ210" s="1024"/>
      <c r="AK210" s="1016"/>
      <c r="AL210" s="1016"/>
      <c r="AM210" s="1016"/>
      <c r="AN210" s="1016"/>
      <c r="AO210" s="1024"/>
    </row>
    <row r="211" spans="1:41" x14ac:dyDescent="0.25">
      <c r="A211" s="1016"/>
      <c r="B211" s="1016"/>
      <c r="C211" s="1016"/>
      <c r="D211" s="1016"/>
      <c r="E211" s="1016"/>
      <c r="F211" s="1016"/>
      <c r="G211" s="1016"/>
      <c r="H211" s="1016"/>
      <c r="I211" s="1016"/>
      <c r="J211" s="1016"/>
      <c r="K211" s="1016"/>
      <c r="L211" s="1016"/>
      <c r="M211" s="1016"/>
      <c r="N211" s="1016"/>
      <c r="O211" s="1016"/>
      <c r="P211" s="1016"/>
      <c r="Q211" s="1016"/>
      <c r="R211" s="1016"/>
      <c r="S211" s="1016"/>
      <c r="T211" s="1016"/>
      <c r="U211" s="1016"/>
      <c r="V211" s="1016"/>
      <c r="W211" s="1016"/>
      <c r="X211" s="1016"/>
      <c r="Y211" s="1016"/>
      <c r="Z211" s="1016"/>
      <c r="AA211" s="1016"/>
      <c r="AB211" s="1016"/>
      <c r="AC211" s="1024"/>
      <c r="AD211" s="1024"/>
      <c r="AE211" s="1016"/>
      <c r="AF211" s="1016"/>
      <c r="AG211" s="1024"/>
      <c r="AH211" s="1032"/>
      <c r="AI211" s="1016"/>
      <c r="AJ211" s="1024"/>
      <c r="AK211" s="1016"/>
      <c r="AL211" s="1016"/>
      <c r="AM211" s="1016"/>
      <c r="AN211" s="1016"/>
      <c r="AO211" s="1024"/>
    </row>
    <row r="212" spans="1:41" x14ac:dyDescent="0.25">
      <c r="A212" s="1016"/>
      <c r="B212" s="1016"/>
      <c r="C212" s="1016"/>
      <c r="D212" s="1016"/>
      <c r="E212" s="1016"/>
      <c r="F212" s="1016"/>
      <c r="G212" s="1016"/>
      <c r="H212" s="1016"/>
      <c r="I212" s="1016"/>
      <c r="J212" s="1016"/>
      <c r="K212" s="1016"/>
      <c r="L212" s="1016"/>
      <c r="M212" s="1016"/>
      <c r="N212" s="1016"/>
      <c r="O212" s="1016"/>
      <c r="P212" s="1016"/>
      <c r="Q212" s="1016"/>
      <c r="R212" s="1016"/>
      <c r="S212" s="1016"/>
      <c r="T212" s="1016"/>
      <c r="U212" s="1016"/>
      <c r="V212" s="1016"/>
      <c r="W212" s="1016"/>
      <c r="X212" s="1016"/>
      <c r="Y212" s="1016"/>
      <c r="Z212" s="1016"/>
      <c r="AA212" s="1016"/>
      <c r="AB212" s="1016"/>
      <c r="AC212" s="1024"/>
      <c r="AD212" s="1024"/>
      <c r="AE212" s="1016"/>
      <c r="AF212" s="1016"/>
      <c r="AG212" s="1024"/>
      <c r="AH212" s="1032"/>
      <c r="AI212" s="1016"/>
      <c r="AJ212" s="1024"/>
      <c r="AK212" s="1016"/>
      <c r="AL212" s="1016"/>
      <c r="AM212" s="1016"/>
      <c r="AN212" s="1016"/>
      <c r="AO212" s="1024"/>
    </row>
    <row r="213" spans="1:41" x14ac:dyDescent="0.25">
      <c r="A213" s="1016"/>
      <c r="B213" s="1016"/>
      <c r="C213" s="1016"/>
      <c r="D213" s="1016"/>
      <c r="E213" s="1016"/>
      <c r="F213" s="1016"/>
      <c r="G213" s="1016"/>
      <c r="H213" s="1016"/>
      <c r="I213" s="1016"/>
      <c r="J213" s="1016"/>
      <c r="K213" s="1016"/>
      <c r="L213" s="1016"/>
      <c r="M213" s="1016"/>
      <c r="N213" s="1016"/>
      <c r="O213" s="1016"/>
      <c r="P213" s="1016"/>
      <c r="Q213" s="1016"/>
      <c r="R213" s="1016"/>
      <c r="S213" s="1016"/>
      <c r="T213" s="1016"/>
      <c r="U213" s="1016"/>
      <c r="V213" s="1016"/>
      <c r="W213" s="1016"/>
      <c r="X213" s="1016"/>
      <c r="Y213" s="1016"/>
      <c r="Z213" s="1016"/>
      <c r="AA213" s="1016"/>
      <c r="AB213" s="1016"/>
      <c r="AC213" s="1024"/>
      <c r="AD213" s="1024"/>
      <c r="AE213" s="1016"/>
      <c r="AF213" s="1016"/>
      <c r="AG213" s="1024"/>
      <c r="AH213" s="1032"/>
      <c r="AI213" s="1016"/>
      <c r="AJ213" s="1024"/>
      <c r="AK213" s="1016"/>
      <c r="AL213" s="1016"/>
      <c r="AM213" s="1016"/>
      <c r="AN213" s="1016"/>
      <c r="AO213" s="1024"/>
    </row>
    <row r="214" spans="1:41" x14ac:dyDescent="0.25">
      <c r="A214" s="1016"/>
      <c r="B214" s="1016"/>
      <c r="C214" s="1016"/>
      <c r="D214" s="1016"/>
      <c r="E214" s="1016"/>
      <c r="F214" s="1016"/>
      <c r="G214" s="1016"/>
      <c r="H214" s="1016"/>
      <c r="I214" s="1016"/>
      <c r="J214" s="1016"/>
      <c r="K214" s="1016"/>
      <c r="L214" s="1016"/>
      <c r="M214" s="1016"/>
      <c r="N214" s="1016"/>
      <c r="O214" s="1016"/>
      <c r="P214" s="1016"/>
      <c r="Q214" s="1016"/>
      <c r="R214" s="1016"/>
      <c r="S214" s="1016"/>
      <c r="T214" s="1016"/>
      <c r="U214" s="1016"/>
      <c r="V214" s="1016"/>
      <c r="W214" s="1016"/>
      <c r="X214" s="1016"/>
      <c r="Y214" s="1016"/>
      <c r="Z214" s="1016"/>
      <c r="AA214" s="1016"/>
      <c r="AB214" s="1016"/>
      <c r="AC214" s="1024"/>
      <c r="AD214" s="1024"/>
      <c r="AE214" s="1016"/>
      <c r="AF214" s="1016"/>
      <c r="AG214" s="1024"/>
      <c r="AH214" s="1032"/>
      <c r="AI214" s="1016"/>
      <c r="AJ214" s="1024"/>
      <c r="AK214" s="1016"/>
      <c r="AL214" s="1016"/>
      <c r="AM214" s="1016"/>
      <c r="AN214" s="1016"/>
      <c r="AO214" s="1024"/>
    </row>
    <row r="215" spans="1:41" x14ac:dyDescent="0.25">
      <c r="A215" s="1016"/>
      <c r="B215" s="1016"/>
      <c r="C215" s="1016"/>
      <c r="D215" s="1016"/>
      <c r="E215" s="1016"/>
      <c r="F215" s="1016"/>
      <c r="G215" s="1016"/>
      <c r="H215" s="1016"/>
      <c r="I215" s="1016"/>
      <c r="J215" s="1016"/>
      <c r="K215" s="1016"/>
      <c r="L215" s="1016"/>
      <c r="M215" s="1016"/>
      <c r="N215" s="1016"/>
      <c r="O215" s="1016"/>
      <c r="P215" s="1016"/>
      <c r="Q215" s="1016"/>
      <c r="R215" s="1016"/>
      <c r="S215" s="1016"/>
      <c r="T215" s="1016"/>
      <c r="U215" s="1016"/>
      <c r="V215" s="1016"/>
      <c r="W215" s="1016"/>
      <c r="X215" s="1016"/>
      <c r="Y215" s="1016"/>
      <c r="Z215" s="1016"/>
      <c r="AA215" s="1016"/>
      <c r="AB215" s="1016"/>
      <c r="AC215" s="1024"/>
      <c r="AD215" s="1024"/>
      <c r="AE215" s="1016"/>
      <c r="AF215" s="1016"/>
      <c r="AG215" s="1024"/>
      <c r="AH215" s="1032"/>
      <c r="AI215" s="1016"/>
      <c r="AJ215" s="1024"/>
      <c r="AK215" s="1016"/>
      <c r="AL215" s="1016"/>
      <c r="AM215" s="1016"/>
      <c r="AN215" s="1016"/>
      <c r="AO215" s="1024"/>
    </row>
    <row r="216" spans="1:41" x14ac:dyDescent="0.25">
      <c r="A216" s="1016"/>
      <c r="B216" s="1016"/>
      <c r="C216" s="1016"/>
      <c r="D216" s="1016"/>
      <c r="E216" s="1016"/>
      <c r="F216" s="1016"/>
      <c r="G216" s="1016"/>
      <c r="H216" s="1016"/>
      <c r="I216" s="1016"/>
      <c r="J216" s="1016"/>
      <c r="K216" s="1016"/>
      <c r="L216" s="1016"/>
      <c r="M216" s="1016"/>
      <c r="N216" s="1016"/>
      <c r="O216" s="1016"/>
      <c r="P216" s="1016"/>
      <c r="Q216" s="1016"/>
      <c r="R216" s="1016"/>
      <c r="S216" s="1016"/>
      <c r="T216" s="1016"/>
      <c r="U216" s="1016"/>
      <c r="V216" s="1016"/>
      <c r="W216" s="1016"/>
      <c r="X216" s="1016"/>
      <c r="Y216" s="1016"/>
      <c r="Z216" s="1016"/>
      <c r="AA216" s="1016"/>
      <c r="AB216" s="1016"/>
      <c r="AC216" s="1024"/>
      <c r="AD216" s="1024"/>
      <c r="AE216" s="1016"/>
      <c r="AF216" s="1016"/>
      <c r="AG216" s="1024"/>
      <c r="AH216" s="1032"/>
      <c r="AI216" s="1016"/>
      <c r="AJ216" s="1024"/>
      <c r="AK216" s="1016"/>
      <c r="AL216" s="1016"/>
      <c r="AM216" s="1016"/>
      <c r="AN216" s="1016"/>
      <c r="AO216" s="1024"/>
    </row>
    <row r="217" spans="1:41" x14ac:dyDescent="0.25">
      <c r="A217" s="1016"/>
      <c r="B217" s="1016"/>
      <c r="C217" s="1016"/>
      <c r="D217" s="1016"/>
      <c r="E217" s="1016"/>
      <c r="F217" s="1016"/>
      <c r="G217" s="1016"/>
      <c r="H217" s="1016"/>
      <c r="I217" s="1016"/>
      <c r="J217" s="1016"/>
      <c r="K217" s="1016"/>
      <c r="L217" s="1016"/>
      <c r="M217" s="1016"/>
      <c r="N217" s="1016"/>
      <c r="O217" s="1016"/>
      <c r="P217" s="1016"/>
      <c r="Q217" s="1016"/>
      <c r="R217" s="1016"/>
      <c r="S217" s="1016"/>
      <c r="T217" s="1016"/>
      <c r="U217" s="1016"/>
      <c r="V217" s="1016"/>
      <c r="W217" s="1016"/>
      <c r="X217" s="1016"/>
      <c r="Y217" s="1016"/>
      <c r="Z217" s="1016"/>
      <c r="AA217" s="1016"/>
      <c r="AB217" s="1016"/>
      <c r="AC217" s="1024"/>
      <c r="AD217" s="1024"/>
      <c r="AE217" s="1016"/>
      <c r="AF217" s="1016"/>
      <c r="AG217" s="1024"/>
      <c r="AH217" s="1032"/>
      <c r="AI217" s="1016"/>
      <c r="AJ217" s="1024"/>
      <c r="AK217" s="1016"/>
      <c r="AL217" s="1016"/>
      <c r="AM217" s="1016"/>
      <c r="AN217" s="1016"/>
      <c r="AO217" s="1024"/>
    </row>
    <row r="218" spans="1:41" x14ac:dyDescent="0.25">
      <c r="A218" s="1016"/>
      <c r="B218" s="1016"/>
      <c r="C218" s="1016"/>
      <c r="D218" s="1016"/>
      <c r="E218" s="1016"/>
      <c r="F218" s="1016"/>
      <c r="G218" s="1016"/>
      <c r="H218" s="1016"/>
      <c r="I218" s="1016"/>
      <c r="J218" s="1016"/>
      <c r="K218" s="1016"/>
      <c r="L218" s="1016"/>
      <c r="M218" s="1016"/>
      <c r="N218" s="1016"/>
      <c r="O218" s="1016"/>
      <c r="P218" s="1016"/>
      <c r="Q218" s="1016"/>
      <c r="R218" s="1016"/>
      <c r="S218" s="1016"/>
      <c r="T218" s="1016"/>
      <c r="U218" s="1016"/>
      <c r="V218" s="1016"/>
      <c r="W218" s="1016"/>
      <c r="X218" s="1016"/>
      <c r="Y218" s="1016"/>
      <c r="Z218" s="1016"/>
      <c r="AA218" s="1016"/>
      <c r="AB218" s="1016"/>
      <c r="AC218" s="1024"/>
      <c r="AD218" s="1024"/>
      <c r="AE218" s="1016"/>
      <c r="AF218" s="1016"/>
      <c r="AG218" s="1024"/>
      <c r="AH218" s="1032"/>
      <c r="AI218" s="1016"/>
      <c r="AJ218" s="1024"/>
      <c r="AK218" s="1016"/>
      <c r="AL218" s="1016"/>
      <c r="AM218" s="1016"/>
      <c r="AN218" s="1016"/>
      <c r="AO218" s="1024"/>
    </row>
    <row r="219" spans="1:41" x14ac:dyDescent="0.25">
      <c r="A219" s="1016"/>
      <c r="B219" s="1016"/>
      <c r="C219" s="1016"/>
      <c r="D219" s="1016"/>
      <c r="E219" s="1016"/>
      <c r="F219" s="1016"/>
      <c r="G219" s="1016"/>
      <c r="H219" s="1016"/>
      <c r="I219" s="1016"/>
      <c r="J219" s="1016"/>
      <c r="K219" s="1016"/>
      <c r="L219" s="1016"/>
      <c r="M219" s="1016"/>
      <c r="N219" s="1016"/>
      <c r="O219" s="1016"/>
      <c r="P219" s="1016"/>
      <c r="Q219" s="1016"/>
      <c r="R219" s="1016"/>
      <c r="S219" s="1016"/>
      <c r="T219" s="1016"/>
      <c r="U219" s="1016"/>
      <c r="V219" s="1016"/>
      <c r="W219" s="1016"/>
      <c r="X219" s="1016"/>
      <c r="Y219" s="1016"/>
      <c r="Z219" s="1016"/>
      <c r="AA219" s="1016"/>
      <c r="AB219" s="1016"/>
      <c r="AC219" s="1024"/>
      <c r="AD219" s="1024"/>
      <c r="AE219" s="1016"/>
      <c r="AF219" s="1016"/>
      <c r="AG219" s="1024"/>
      <c r="AH219" s="1032"/>
      <c r="AI219" s="1016"/>
      <c r="AJ219" s="1024"/>
      <c r="AK219" s="1016"/>
      <c r="AL219" s="1016"/>
      <c r="AM219" s="1016"/>
      <c r="AN219" s="1016"/>
      <c r="AO219" s="1024"/>
    </row>
    <row r="220" spans="1:41" x14ac:dyDescent="0.25">
      <c r="A220" s="1016"/>
      <c r="B220" s="1016"/>
      <c r="C220" s="1016"/>
      <c r="D220" s="1016"/>
      <c r="E220" s="1016"/>
      <c r="F220" s="1016"/>
      <c r="G220" s="1016"/>
      <c r="H220" s="1016"/>
      <c r="I220" s="1016"/>
      <c r="J220" s="1016"/>
      <c r="K220" s="1016"/>
      <c r="L220" s="1016"/>
      <c r="M220" s="1016"/>
      <c r="N220" s="1016"/>
      <c r="O220" s="1016"/>
      <c r="P220" s="1016"/>
      <c r="Q220" s="1016"/>
      <c r="R220" s="1016"/>
      <c r="S220" s="1016"/>
      <c r="T220" s="1016"/>
      <c r="U220" s="1016"/>
      <c r="V220" s="1016"/>
      <c r="W220" s="1016"/>
      <c r="X220" s="1016"/>
      <c r="Y220" s="1016"/>
      <c r="Z220" s="1016"/>
      <c r="AA220" s="1016"/>
      <c r="AB220" s="1016"/>
      <c r="AC220" s="1024"/>
      <c r="AD220" s="1024"/>
      <c r="AE220" s="1016"/>
      <c r="AF220" s="1016"/>
      <c r="AG220" s="1024"/>
      <c r="AH220" s="1032"/>
      <c r="AI220" s="1016"/>
      <c r="AJ220" s="1024"/>
      <c r="AK220" s="1016"/>
      <c r="AL220" s="1016"/>
      <c r="AM220" s="1016"/>
      <c r="AN220" s="1016"/>
      <c r="AO220" s="1024"/>
    </row>
    <row r="221" spans="1:41" x14ac:dyDescent="0.25">
      <c r="A221" s="1016"/>
      <c r="B221" s="1016"/>
      <c r="C221" s="1016"/>
      <c r="D221" s="1016"/>
      <c r="E221" s="1016"/>
      <c r="F221" s="1016"/>
      <c r="G221" s="1016"/>
      <c r="H221" s="1016"/>
      <c r="I221" s="1016"/>
      <c r="J221" s="1016"/>
      <c r="K221" s="1016"/>
      <c r="L221" s="1016"/>
      <c r="M221" s="1016"/>
      <c r="N221" s="1016"/>
      <c r="O221" s="1016"/>
      <c r="P221" s="1016"/>
      <c r="Q221" s="1016"/>
      <c r="R221" s="1016"/>
      <c r="S221" s="1016"/>
      <c r="T221" s="1016"/>
      <c r="U221" s="1016"/>
      <c r="V221" s="1016"/>
      <c r="W221" s="1016"/>
      <c r="X221" s="1016"/>
      <c r="Y221" s="1016"/>
      <c r="Z221" s="1016"/>
      <c r="AA221" s="1016"/>
      <c r="AB221" s="1016"/>
      <c r="AC221" s="1024"/>
      <c r="AD221" s="1024"/>
      <c r="AE221" s="1016"/>
      <c r="AF221" s="1016"/>
      <c r="AG221" s="1024"/>
      <c r="AH221" s="1032"/>
      <c r="AI221" s="1016"/>
      <c r="AJ221" s="1024"/>
      <c r="AK221" s="1016"/>
      <c r="AL221" s="1016"/>
      <c r="AM221" s="1016"/>
      <c r="AN221" s="1016"/>
      <c r="AO221" s="1024"/>
    </row>
    <row r="222" spans="1:41" x14ac:dyDescent="0.25">
      <c r="A222" s="1016"/>
      <c r="B222" s="1016"/>
      <c r="C222" s="1016"/>
      <c r="D222" s="1016"/>
      <c r="E222" s="1016"/>
      <c r="F222" s="1016"/>
      <c r="G222" s="1016"/>
      <c r="H222" s="1016"/>
      <c r="I222" s="1016"/>
      <c r="J222" s="1016"/>
      <c r="K222" s="1016"/>
      <c r="L222" s="1016"/>
      <c r="M222" s="1016"/>
      <c r="N222" s="1016"/>
      <c r="O222" s="1016"/>
      <c r="P222" s="1016"/>
      <c r="Q222" s="1016"/>
      <c r="R222" s="1016"/>
      <c r="S222" s="1016"/>
      <c r="T222" s="1016"/>
      <c r="U222" s="1016"/>
      <c r="V222" s="1016"/>
      <c r="W222" s="1016"/>
      <c r="X222" s="1016"/>
      <c r="Y222" s="1016"/>
      <c r="Z222" s="1016"/>
      <c r="AA222" s="1016"/>
      <c r="AB222" s="1016"/>
      <c r="AC222" s="1024"/>
      <c r="AD222" s="1024"/>
      <c r="AE222" s="1016"/>
      <c r="AF222" s="1016"/>
      <c r="AG222" s="1024"/>
      <c r="AH222" s="1032"/>
      <c r="AI222" s="1016"/>
      <c r="AJ222" s="1024"/>
      <c r="AK222" s="1016"/>
      <c r="AL222" s="1016"/>
      <c r="AM222" s="1016"/>
      <c r="AN222" s="1016"/>
      <c r="AO222" s="1024"/>
    </row>
    <row r="223" spans="1:41" x14ac:dyDescent="0.25">
      <c r="A223" s="1016"/>
      <c r="B223" s="1016"/>
      <c r="C223" s="1016"/>
      <c r="D223" s="1016"/>
      <c r="E223" s="1016"/>
      <c r="F223" s="1016"/>
      <c r="G223" s="1016"/>
      <c r="H223" s="1016"/>
      <c r="I223" s="1016"/>
      <c r="J223" s="1016"/>
      <c r="K223" s="1016"/>
      <c r="L223" s="1016"/>
      <c r="M223" s="1016"/>
      <c r="N223" s="1016"/>
      <c r="O223" s="1016"/>
      <c r="P223" s="1016"/>
      <c r="Q223" s="1016"/>
      <c r="R223" s="1016"/>
      <c r="S223" s="1016"/>
      <c r="T223" s="1016"/>
      <c r="U223" s="1016"/>
      <c r="V223" s="1016"/>
      <c r="W223" s="1016"/>
      <c r="X223" s="1016"/>
      <c r="Y223" s="1016"/>
      <c r="Z223" s="1016"/>
      <c r="AA223" s="1016"/>
      <c r="AB223" s="1016"/>
      <c r="AC223" s="1024"/>
      <c r="AD223" s="1024"/>
      <c r="AE223" s="1016"/>
      <c r="AF223" s="1016"/>
      <c r="AG223" s="1024"/>
      <c r="AH223" s="1032"/>
      <c r="AI223" s="1016"/>
      <c r="AJ223" s="1024"/>
      <c r="AK223" s="1016"/>
      <c r="AL223" s="1016"/>
      <c r="AM223" s="1016"/>
      <c r="AN223" s="1016"/>
      <c r="AO223" s="1024"/>
    </row>
    <row r="224" spans="1:41" x14ac:dyDescent="0.25">
      <c r="A224" s="1016"/>
      <c r="B224" s="1016"/>
      <c r="C224" s="1016"/>
      <c r="D224" s="1016"/>
      <c r="E224" s="1016"/>
      <c r="F224" s="1016"/>
      <c r="G224" s="1016"/>
      <c r="H224" s="1016"/>
      <c r="I224" s="1016"/>
      <c r="J224" s="1016"/>
      <c r="K224" s="1016"/>
      <c r="L224" s="1016"/>
      <c r="M224" s="1016"/>
      <c r="N224" s="1016"/>
      <c r="O224" s="1016"/>
      <c r="P224" s="1016"/>
      <c r="Q224" s="1016"/>
      <c r="R224" s="1016"/>
      <c r="S224" s="1016"/>
      <c r="T224" s="1016"/>
      <c r="U224" s="1016"/>
      <c r="V224" s="1016"/>
      <c r="W224" s="1016"/>
      <c r="X224" s="1016"/>
      <c r="Y224" s="1016"/>
      <c r="Z224" s="1016"/>
      <c r="AA224" s="1016"/>
      <c r="AB224" s="1016"/>
      <c r="AC224" s="1024"/>
      <c r="AD224" s="1024"/>
      <c r="AE224" s="1016"/>
      <c r="AF224" s="1016"/>
      <c r="AG224" s="1024"/>
      <c r="AH224" s="1032"/>
      <c r="AI224" s="1016"/>
      <c r="AJ224" s="1024"/>
      <c r="AK224" s="1016"/>
      <c r="AL224" s="1016"/>
      <c r="AM224" s="1016"/>
      <c r="AN224" s="1016"/>
      <c r="AO224" s="1024"/>
    </row>
    <row r="225" spans="1:41" x14ac:dyDescent="0.25">
      <c r="A225" s="1016"/>
      <c r="B225" s="1016"/>
      <c r="C225" s="1016"/>
      <c r="D225" s="1016"/>
      <c r="E225" s="1016"/>
      <c r="F225" s="1016"/>
      <c r="G225" s="1016"/>
      <c r="H225" s="1016"/>
      <c r="I225" s="1016"/>
      <c r="J225" s="1016"/>
      <c r="K225" s="1016"/>
      <c r="L225" s="1016"/>
      <c r="M225" s="1016"/>
      <c r="N225" s="1016"/>
      <c r="O225" s="1016"/>
      <c r="P225" s="1016"/>
      <c r="Q225" s="1016"/>
      <c r="R225" s="1016"/>
      <c r="S225" s="1016"/>
      <c r="T225" s="1016"/>
      <c r="U225" s="1016"/>
      <c r="V225" s="1016"/>
      <c r="W225" s="1016"/>
      <c r="X225" s="1016"/>
      <c r="Y225" s="1016"/>
      <c r="Z225" s="1016"/>
      <c r="AA225" s="1016"/>
      <c r="AB225" s="1016"/>
      <c r="AC225" s="1024"/>
      <c r="AD225" s="1024"/>
      <c r="AE225" s="1016"/>
      <c r="AF225" s="1016"/>
      <c r="AG225" s="1024"/>
      <c r="AH225" s="1032"/>
      <c r="AI225" s="1016"/>
      <c r="AJ225" s="1024"/>
      <c r="AK225" s="1016"/>
      <c r="AL225" s="1016"/>
      <c r="AM225" s="1016"/>
      <c r="AN225" s="1016"/>
      <c r="AO225" s="1024"/>
    </row>
    <row r="226" spans="1:41" x14ac:dyDescent="0.25">
      <c r="A226" s="1016"/>
      <c r="B226" s="1016"/>
      <c r="C226" s="1016"/>
      <c r="D226" s="1016"/>
      <c r="E226" s="1016"/>
      <c r="F226" s="1016"/>
      <c r="G226" s="1016"/>
      <c r="H226" s="1016"/>
      <c r="I226" s="1016"/>
      <c r="J226" s="1016"/>
      <c r="K226" s="1016"/>
      <c r="L226" s="1016"/>
      <c r="M226" s="1016"/>
      <c r="N226" s="1016"/>
      <c r="O226" s="1016"/>
      <c r="P226" s="1016"/>
      <c r="Q226" s="1016"/>
      <c r="R226" s="1016"/>
      <c r="S226" s="1016"/>
      <c r="T226" s="1016"/>
      <c r="U226" s="1016"/>
      <c r="V226" s="1016"/>
      <c r="W226" s="1016"/>
      <c r="X226" s="1016"/>
      <c r="Y226" s="1016"/>
      <c r="Z226" s="1016"/>
      <c r="AA226" s="1016"/>
      <c r="AB226" s="1016"/>
      <c r="AC226" s="1024"/>
      <c r="AD226" s="1024"/>
      <c r="AE226" s="1016"/>
      <c r="AF226" s="1016"/>
      <c r="AG226" s="1024"/>
      <c r="AH226" s="1032"/>
      <c r="AI226" s="1016"/>
      <c r="AJ226" s="1024"/>
      <c r="AK226" s="1016"/>
      <c r="AL226" s="1016"/>
      <c r="AM226" s="1016"/>
      <c r="AN226" s="1016"/>
      <c r="AO226" s="1024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1306" t="s">
        <v>0</v>
      </c>
      <c r="B1" s="1172"/>
      <c r="C1" s="1172"/>
      <c r="D1" s="1172"/>
      <c r="E1" s="1172"/>
      <c r="F1" s="1172"/>
      <c r="G1" s="1172"/>
      <c r="H1" s="1172"/>
      <c r="I1" s="1172"/>
      <c r="J1" s="1172"/>
      <c r="K1" s="1172"/>
      <c r="L1" s="1173"/>
      <c r="M1" s="1173"/>
      <c r="N1" s="1173"/>
      <c r="O1" s="1173"/>
      <c r="P1" s="1173"/>
      <c r="Q1" s="1173"/>
      <c r="R1" s="1173"/>
      <c r="S1" s="1173"/>
      <c r="T1" s="1173"/>
      <c r="U1" s="1173"/>
      <c r="V1" s="1173"/>
      <c r="W1" s="1173"/>
      <c r="X1" s="1173"/>
      <c r="Y1" s="1173"/>
      <c r="Z1" s="1173"/>
      <c r="AA1" s="1173"/>
      <c r="AB1" s="1173"/>
      <c r="AC1" s="1172"/>
      <c r="AD1" s="1172"/>
      <c r="AE1" s="1173"/>
      <c r="AF1" s="1173"/>
      <c r="AG1" s="1172"/>
      <c r="AH1" s="1173"/>
      <c r="AI1" s="1173"/>
      <c r="AJ1" s="1172"/>
      <c r="AK1" s="1172"/>
      <c r="AL1" s="1172"/>
      <c r="AM1" s="1172"/>
      <c r="AN1" s="1172"/>
      <c r="AO1" s="1172"/>
      <c r="AP1" s="1173"/>
      <c r="AQ1" s="1173"/>
      <c r="AR1" s="1173"/>
      <c r="AS1" s="1173"/>
      <c r="AT1" s="1173"/>
      <c r="AU1" s="1173"/>
      <c r="AV1" s="1173"/>
      <c r="AW1" s="1173"/>
      <c r="AX1" s="1173"/>
      <c r="AY1" s="1173"/>
      <c r="AZ1" s="1173"/>
      <c r="BA1" s="1173"/>
      <c r="BB1" s="1173"/>
      <c r="BC1" s="1173"/>
      <c r="BD1" s="1173"/>
      <c r="BE1" s="1173"/>
      <c r="BF1" s="1173"/>
      <c r="BG1" s="1173"/>
      <c r="BH1" s="1173"/>
      <c r="BI1" s="1173"/>
      <c r="BJ1" s="1173"/>
      <c r="BK1" s="1173"/>
      <c r="BL1" s="1173"/>
      <c r="BM1" s="1173"/>
      <c r="BN1" s="1173"/>
      <c r="BO1" s="1173"/>
      <c r="BP1" s="1173"/>
      <c r="BQ1" s="1173"/>
      <c r="BR1" s="1173"/>
      <c r="BS1" s="1173"/>
      <c r="BT1" s="1173"/>
      <c r="BU1" s="1173"/>
      <c r="BV1" s="1173"/>
      <c r="BW1" s="1173"/>
      <c r="BX1" s="1173"/>
      <c r="BY1" s="1173"/>
      <c r="BZ1" s="1173"/>
      <c r="CA1" s="1173"/>
      <c r="CB1" s="1173"/>
      <c r="CC1" s="1173"/>
      <c r="CD1" s="1173"/>
      <c r="CE1" s="1173"/>
      <c r="CF1" s="1173"/>
      <c r="CG1" s="1173"/>
      <c r="CH1" s="1173"/>
      <c r="CI1" s="1173"/>
      <c r="CJ1" s="1173"/>
      <c r="CK1" s="1173"/>
      <c r="CL1" s="1173"/>
      <c r="CM1" s="1173"/>
      <c r="CN1" s="1173"/>
      <c r="CO1" s="1173"/>
      <c r="CP1" s="1173"/>
      <c r="CQ1" s="1173"/>
      <c r="CR1" s="1173"/>
      <c r="CS1" s="1173"/>
      <c r="CT1" s="1173"/>
      <c r="CU1" s="1173"/>
      <c r="CV1" s="1173"/>
      <c r="CW1" s="1173"/>
      <c r="CX1" s="1173"/>
      <c r="CY1" s="1173"/>
      <c r="CZ1" s="1173"/>
      <c r="DA1" s="1173"/>
      <c r="DB1" s="1173"/>
      <c r="DC1" s="1173"/>
      <c r="DD1" s="1173"/>
    </row>
    <row r="2" spans="1:108" x14ac:dyDescent="0.25">
      <c r="A2" s="1306" t="s">
        <v>147</v>
      </c>
      <c r="B2" s="1172"/>
      <c r="C2" s="1172"/>
      <c r="D2" s="1172"/>
      <c r="E2" s="1172"/>
      <c r="F2" s="1172"/>
      <c r="G2" s="1172"/>
      <c r="H2" s="1172"/>
      <c r="I2" s="1172"/>
      <c r="J2" s="1172"/>
      <c r="K2" s="1172"/>
      <c r="L2" s="1173"/>
      <c r="M2" s="1173"/>
      <c r="N2" s="1173"/>
      <c r="O2" s="1173"/>
      <c r="P2" s="1173"/>
      <c r="Q2" s="1173"/>
      <c r="R2" s="1173"/>
      <c r="S2" s="1173"/>
      <c r="T2" s="1173"/>
      <c r="U2" s="1173"/>
      <c r="V2" s="1173"/>
      <c r="W2" s="1173"/>
      <c r="X2" s="1173"/>
      <c r="Y2" s="1173"/>
      <c r="Z2" s="1173"/>
      <c r="AA2" s="1173"/>
      <c r="AB2" s="1173"/>
      <c r="AC2" s="1172"/>
      <c r="AD2" s="1172"/>
      <c r="AE2" s="1173"/>
      <c r="AF2" s="1173"/>
      <c r="AG2" s="1172"/>
      <c r="AH2" s="1173"/>
      <c r="AI2" s="1173"/>
      <c r="AJ2" s="1172"/>
      <c r="AK2" s="1172"/>
      <c r="AL2" s="1172"/>
      <c r="AM2" s="1172"/>
      <c r="AN2" s="1172"/>
      <c r="AO2" s="1172"/>
      <c r="AP2" s="1173"/>
      <c r="AQ2" s="1173"/>
      <c r="AR2" s="1173"/>
      <c r="AS2" s="1173"/>
      <c r="AT2" s="1173"/>
      <c r="AU2" s="1173"/>
      <c r="AV2" s="1173"/>
      <c r="AW2" s="1173"/>
      <c r="AX2" s="1173"/>
      <c r="AY2" s="1173"/>
      <c r="AZ2" s="1173"/>
      <c r="BA2" s="1173"/>
      <c r="BB2" s="1173"/>
      <c r="BC2" s="1173"/>
      <c r="BD2" s="1173"/>
      <c r="BE2" s="1173"/>
      <c r="BF2" s="1173"/>
      <c r="BG2" s="1173"/>
      <c r="BH2" s="1173"/>
      <c r="BI2" s="1173"/>
      <c r="BJ2" s="1173"/>
      <c r="BK2" s="1173"/>
      <c r="BL2" s="1173"/>
      <c r="BM2" s="1173"/>
      <c r="BN2" s="1173"/>
      <c r="BO2" s="1173"/>
      <c r="BP2" s="1173"/>
      <c r="BQ2" s="1173"/>
      <c r="BR2" s="1173"/>
      <c r="BS2" s="1173"/>
      <c r="BT2" s="1173"/>
      <c r="BU2" s="1173"/>
      <c r="BV2" s="1173"/>
      <c r="BW2" s="1173"/>
      <c r="BX2" s="1173"/>
      <c r="BY2" s="1173"/>
      <c r="BZ2" s="1173"/>
      <c r="CA2" s="1173"/>
      <c r="CB2" s="1173"/>
      <c r="CC2" s="1173"/>
      <c r="CD2" s="1173"/>
      <c r="CE2" s="1173"/>
      <c r="CF2" s="1173"/>
      <c r="CG2" s="1173"/>
      <c r="CH2" s="1173"/>
      <c r="CI2" s="1173"/>
      <c r="CJ2" s="1173"/>
      <c r="CK2" s="1173"/>
      <c r="CL2" s="1173"/>
      <c r="CM2" s="1173"/>
      <c r="CN2" s="1173"/>
      <c r="CO2" s="1173"/>
      <c r="CP2" s="1173"/>
      <c r="CQ2" s="1173"/>
      <c r="CR2" s="1173"/>
      <c r="CS2" s="1173"/>
      <c r="CT2" s="1173"/>
      <c r="CU2" s="1173"/>
      <c r="CV2" s="1173"/>
      <c r="CW2" s="1173"/>
      <c r="CX2" s="1173"/>
      <c r="CY2" s="1173"/>
      <c r="CZ2" s="1173"/>
      <c r="DA2" s="1173"/>
      <c r="DB2" s="1173"/>
      <c r="DC2" s="1173"/>
      <c r="DD2" s="1173"/>
    </row>
    <row r="3" spans="1:108" x14ac:dyDescent="0.25">
      <c r="A3" s="1306" t="s">
        <v>148</v>
      </c>
      <c r="B3" s="1172"/>
      <c r="C3" s="1172"/>
      <c r="D3" s="1174"/>
      <c r="E3" s="1172"/>
      <c r="F3" s="1172"/>
      <c r="G3" s="1172"/>
      <c r="H3" s="1172"/>
      <c r="I3" s="1172"/>
      <c r="J3" s="1172"/>
      <c r="K3" s="1172"/>
      <c r="L3" s="1173"/>
      <c r="M3" s="1173"/>
      <c r="N3" s="1173"/>
      <c r="O3" s="1173"/>
      <c r="P3" s="1173"/>
      <c r="Q3" s="1173"/>
      <c r="R3" s="1173"/>
      <c r="S3" s="1173"/>
      <c r="T3" s="1173"/>
      <c r="U3" s="1173"/>
      <c r="V3" s="1173"/>
      <c r="W3" s="1173"/>
      <c r="X3" s="1173"/>
      <c r="Y3" s="1173"/>
      <c r="Z3" s="1173"/>
      <c r="AA3" s="1173"/>
      <c r="AB3" s="1173"/>
      <c r="AC3" s="1172"/>
      <c r="AD3" s="1172"/>
      <c r="AE3" s="1173"/>
      <c r="AF3" s="1173"/>
      <c r="AG3" s="1172"/>
      <c r="AH3" s="1173"/>
      <c r="AI3" s="1173"/>
      <c r="AJ3" s="1172"/>
      <c r="AK3" s="1172"/>
      <c r="AL3" s="1172"/>
      <c r="AM3" s="1172"/>
      <c r="AN3" s="1172"/>
      <c r="AO3" s="1172"/>
      <c r="AP3" s="1173"/>
      <c r="AQ3" s="1173"/>
      <c r="AR3" s="1173"/>
      <c r="AS3" s="1173"/>
      <c r="AT3" s="1173"/>
      <c r="AU3" s="1173"/>
      <c r="AV3" s="1173"/>
      <c r="AW3" s="1173"/>
      <c r="AX3" s="1173"/>
      <c r="AY3" s="1173"/>
      <c r="AZ3" s="1173"/>
      <c r="BA3" s="1173"/>
      <c r="BB3" s="1173"/>
      <c r="BC3" s="1173"/>
      <c r="BD3" s="1173"/>
      <c r="BE3" s="1173"/>
      <c r="BF3" s="1173"/>
      <c r="BG3" s="1173"/>
      <c r="BH3" s="1173"/>
      <c r="BI3" s="1173"/>
      <c r="BJ3" s="1173"/>
      <c r="BK3" s="1173"/>
      <c r="BL3" s="1173"/>
      <c r="BM3" s="1173"/>
      <c r="BN3" s="1173"/>
      <c r="BO3" s="1173"/>
      <c r="BP3" s="1173"/>
      <c r="BQ3" s="1173"/>
      <c r="BR3" s="1173"/>
      <c r="BS3" s="1173"/>
      <c r="BT3" s="1173"/>
      <c r="BU3" s="1173"/>
      <c r="BV3" s="1173"/>
      <c r="BW3" s="1173"/>
      <c r="BX3" s="1173"/>
      <c r="BY3" s="1173"/>
      <c r="BZ3" s="1173"/>
      <c r="CA3" s="1173"/>
      <c r="CB3" s="1173"/>
      <c r="CC3" s="1173"/>
      <c r="CD3" s="1173"/>
      <c r="CE3" s="1173"/>
      <c r="CF3" s="1173"/>
      <c r="CG3" s="1173"/>
      <c r="CH3" s="1173"/>
      <c r="CI3" s="1173"/>
      <c r="CJ3" s="1173"/>
      <c r="CK3" s="1173"/>
      <c r="CL3" s="1173"/>
      <c r="CM3" s="1173"/>
      <c r="CN3" s="1173"/>
      <c r="CO3" s="1173"/>
      <c r="CP3" s="1173"/>
      <c r="CQ3" s="1173"/>
      <c r="CR3" s="1173"/>
      <c r="CS3" s="1173"/>
      <c r="CT3" s="1173"/>
      <c r="CU3" s="1173"/>
      <c r="CV3" s="1173"/>
      <c r="CW3" s="1173"/>
      <c r="CX3" s="1173"/>
      <c r="CY3" s="1173"/>
      <c r="CZ3" s="1173"/>
      <c r="DA3" s="1173"/>
      <c r="DB3" s="1173"/>
      <c r="DC3" s="1173"/>
      <c r="DD3" s="1173"/>
    </row>
    <row r="4" spans="1:108" x14ac:dyDescent="0.25">
      <c r="A4" s="1306" t="s">
        <v>149</v>
      </c>
      <c r="B4" s="1172"/>
      <c r="C4" s="1172"/>
      <c r="D4" s="1172"/>
      <c r="E4" s="1172"/>
      <c r="F4" s="1172"/>
      <c r="G4" s="1172"/>
      <c r="H4" s="1172"/>
      <c r="I4" s="1172"/>
      <c r="J4" s="1172"/>
      <c r="K4" s="1172"/>
      <c r="L4" s="1173"/>
      <c r="M4" s="1173"/>
      <c r="N4" s="1173"/>
      <c r="O4" s="1173"/>
      <c r="P4" s="1173"/>
      <c r="Q4" s="1173"/>
      <c r="R4" s="1173"/>
      <c r="S4" s="1173"/>
      <c r="T4" s="1173"/>
      <c r="U4" s="1173"/>
      <c r="V4" s="1173"/>
      <c r="W4" s="1173"/>
      <c r="X4" s="1173"/>
      <c r="Y4" s="1173"/>
      <c r="Z4" s="1173"/>
      <c r="AA4" s="1173"/>
      <c r="AB4" s="1173"/>
      <c r="AC4" s="1172"/>
      <c r="AD4" s="1172"/>
      <c r="AE4" s="1173"/>
      <c r="AF4" s="1173"/>
      <c r="AG4" s="1172"/>
      <c r="AH4" s="1173"/>
      <c r="AI4" s="1173"/>
      <c r="AJ4" s="1172"/>
      <c r="AK4" s="1172"/>
      <c r="AL4" s="1172"/>
      <c r="AM4" s="1172"/>
      <c r="AN4" s="1172"/>
      <c r="AO4" s="1172"/>
      <c r="AP4" s="1173"/>
      <c r="AQ4" s="1173"/>
      <c r="AR4" s="1173"/>
      <c r="AS4" s="1173"/>
      <c r="AT4" s="1173"/>
      <c r="AU4" s="1173"/>
      <c r="AV4" s="1173"/>
      <c r="AW4" s="1173"/>
      <c r="AX4" s="1173"/>
      <c r="AY4" s="1173"/>
      <c r="AZ4" s="1173"/>
      <c r="BA4" s="1173"/>
      <c r="BB4" s="1173"/>
      <c r="BC4" s="1173"/>
      <c r="BD4" s="1173"/>
      <c r="BE4" s="1173"/>
      <c r="BF4" s="1173"/>
      <c r="BG4" s="1173"/>
      <c r="BH4" s="1173"/>
      <c r="BI4" s="1173"/>
      <c r="BJ4" s="1173"/>
      <c r="BK4" s="1173"/>
      <c r="BL4" s="1173"/>
      <c r="BM4" s="1173"/>
      <c r="BN4" s="1173"/>
      <c r="BO4" s="1173"/>
      <c r="BP4" s="1173"/>
      <c r="BQ4" s="1173"/>
      <c r="BR4" s="1173"/>
      <c r="BS4" s="1173"/>
      <c r="BT4" s="1173"/>
      <c r="BU4" s="1173"/>
      <c r="BV4" s="1173"/>
      <c r="BW4" s="1173"/>
      <c r="BX4" s="1173"/>
      <c r="BY4" s="1173"/>
      <c r="BZ4" s="1173"/>
      <c r="CA4" s="1173"/>
      <c r="CB4" s="1173"/>
      <c r="CC4" s="1173"/>
      <c r="CD4" s="1173"/>
      <c r="CE4" s="1173"/>
      <c r="CF4" s="1173"/>
      <c r="CG4" s="1173"/>
      <c r="CH4" s="1173"/>
      <c r="CI4" s="1173"/>
      <c r="CJ4" s="1173"/>
      <c r="CK4" s="1173"/>
      <c r="CL4" s="1173"/>
      <c r="CM4" s="1173"/>
      <c r="CN4" s="1173"/>
      <c r="CO4" s="1173"/>
      <c r="CP4" s="1173"/>
      <c r="CQ4" s="1173"/>
      <c r="CR4" s="1173"/>
      <c r="CS4" s="1173"/>
      <c r="CT4" s="1173"/>
      <c r="CU4" s="1173"/>
      <c r="CV4" s="1173"/>
      <c r="CW4" s="1173"/>
      <c r="CX4" s="1173"/>
      <c r="CY4" s="1173"/>
      <c r="CZ4" s="1173"/>
      <c r="DA4" s="1173"/>
      <c r="DB4" s="1173"/>
      <c r="DC4" s="1173"/>
      <c r="DD4" s="1173"/>
    </row>
    <row r="5" spans="1:108" x14ac:dyDescent="0.25">
      <c r="A5" s="1171" t="s">
        <v>150</v>
      </c>
      <c r="B5" s="1172"/>
      <c r="C5" s="1172"/>
      <c r="D5" s="1172"/>
      <c r="E5" s="1172"/>
      <c r="F5" s="1172"/>
      <c r="G5" s="1172"/>
      <c r="H5" s="1172"/>
      <c r="I5" s="1172"/>
      <c r="J5" s="1172"/>
      <c r="K5" s="1172"/>
      <c r="L5" s="1173"/>
      <c r="M5" s="1173"/>
      <c r="N5" s="1173"/>
      <c r="O5" s="1173"/>
      <c r="P5" s="1173"/>
      <c r="Q5" s="1173"/>
      <c r="R5" s="1173"/>
      <c r="S5" s="1173"/>
      <c r="T5" s="1173"/>
      <c r="U5" s="1173"/>
      <c r="V5" s="1173"/>
      <c r="W5" s="1173"/>
      <c r="X5" s="1173"/>
      <c r="Y5" s="1173"/>
      <c r="Z5" s="1173"/>
      <c r="AA5" s="1173"/>
      <c r="AB5" s="1173"/>
      <c r="AC5" s="1172"/>
      <c r="AD5" s="1172"/>
      <c r="AE5" s="1173"/>
      <c r="AF5" s="1173"/>
      <c r="AG5" s="1172"/>
      <c r="AH5" s="1173"/>
      <c r="AI5" s="1173"/>
      <c r="AJ5" s="1172"/>
      <c r="AK5" s="1172"/>
      <c r="AL5" s="1172"/>
      <c r="AM5" s="1172"/>
      <c r="AN5" s="1172"/>
      <c r="AO5" s="1172"/>
      <c r="AP5" s="1173"/>
      <c r="AQ5" s="1173"/>
      <c r="AR5" s="1173"/>
      <c r="AS5" s="1173"/>
      <c r="AT5" s="1173"/>
      <c r="AU5" s="1173"/>
      <c r="AV5" s="1173"/>
      <c r="AW5" s="1173"/>
      <c r="AX5" s="1173"/>
      <c r="AY5" s="1173"/>
      <c r="AZ5" s="1173"/>
      <c r="BA5" s="1173"/>
      <c r="BB5" s="1173"/>
      <c r="BC5" s="1173"/>
      <c r="BD5" s="1173"/>
      <c r="BE5" s="1173"/>
      <c r="BF5" s="1173"/>
      <c r="BG5" s="1173"/>
      <c r="BH5" s="1173"/>
      <c r="BI5" s="1173"/>
      <c r="BJ5" s="1173"/>
      <c r="BK5" s="1173"/>
      <c r="BL5" s="1173"/>
      <c r="BM5" s="1173"/>
      <c r="BN5" s="1173"/>
      <c r="BO5" s="1173"/>
      <c r="BP5" s="1173"/>
      <c r="BQ5" s="1173"/>
      <c r="BR5" s="1173"/>
      <c r="BS5" s="1173"/>
      <c r="BT5" s="1173"/>
      <c r="BU5" s="1173"/>
      <c r="BV5" s="1173"/>
      <c r="BW5" s="1173"/>
      <c r="BX5" s="1173"/>
      <c r="BY5" s="1173"/>
      <c r="BZ5" s="1173"/>
      <c r="CA5" s="1173"/>
      <c r="CB5" s="1173"/>
      <c r="CC5" s="1173"/>
      <c r="CD5" s="1173"/>
      <c r="CE5" s="1173"/>
      <c r="CF5" s="1173"/>
      <c r="CG5" s="1173"/>
      <c r="CH5" s="1173"/>
      <c r="CI5" s="1173"/>
      <c r="CJ5" s="1173"/>
      <c r="CK5" s="1173"/>
      <c r="CL5" s="1173"/>
      <c r="CM5" s="1173"/>
      <c r="CN5" s="1173"/>
      <c r="CO5" s="1173"/>
      <c r="CP5" s="1173"/>
      <c r="CQ5" s="1173"/>
      <c r="CR5" s="1173"/>
      <c r="CS5" s="1173"/>
      <c r="CT5" s="1173"/>
      <c r="CU5" s="1173"/>
      <c r="CV5" s="1173"/>
      <c r="CW5" s="1173"/>
      <c r="CX5" s="1173"/>
      <c r="CY5" s="1173"/>
      <c r="CZ5" s="1173"/>
      <c r="DA5" s="1173"/>
      <c r="DB5" s="1173"/>
      <c r="DC5" s="1173"/>
      <c r="DD5" s="1173"/>
    </row>
    <row r="6" spans="1:108" ht="19.5" x14ac:dyDescent="0.2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D6" s="1168"/>
      <c r="AE6" s="1534" t="s">
        <v>2</v>
      </c>
      <c r="AF6" s="1534"/>
      <c r="AG6" s="1204"/>
      <c r="AH6" s="1534" t="s">
        <v>3</v>
      </c>
      <c r="AI6" s="1534"/>
      <c r="AJ6" s="1204"/>
      <c r="AK6" s="1534" t="s">
        <v>4</v>
      </c>
      <c r="AL6" s="1534"/>
      <c r="AM6" s="1203"/>
      <c r="AN6" s="1536" t="s">
        <v>5</v>
      </c>
      <c r="AO6" s="1168"/>
      <c r="AP6" s="1534" t="s">
        <v>6</v>
      </c>
      <c r="AQ6" s="1534"/>
      <c r="AR6" s="1173"/>
      <c r="AS6" s="1168"/>
      <c r="AT6" s="1168"/>
      <c r="AU6" s="1168"/>
      <c r="AV6" s="1168"/>
      <c r="AW6" s="1168"/>
      <c r="AX6" s="1168"/>
      <c r="AY6" s="1168"/>
      <c r="AZ6" s="1168"/>
      <c r="BA6" s="1168"/>
      <c r="BB6" s="1168"/>
      <c r="BC6" s="1168"/>
      <c r="BD6" s="1168"/>
      <c r="BE6" s="1168"/>
      <c r="BF6" s="1168"/>
      <c r="BG6" s="1168"/>
      <c r="BH6" s="1168"/>
      <c r="BI6" s="1168"/>
      <c r="BJ6" s="1168"/>
      <c r="BK6" s="1168"/>
      <c r="BL6" s="1168"/>
      <c r="BM6" s="1168"/>
      <c r="BN6" s="1168"/>
      <c r="BO6" s="1168"/>
      <c r="BP6" s="1168"/>
      <c r="BQ6" s="1168"/>
      <c r="BR6" s="1168"/>
      <c r="BS6" s="1168"/>
      <c r="BT6" s="1168"/>
      <c r="BU6" s="1168"/>
      <c r="BV6" s="1168"/>
      <c r="BW6" s="1168"/>
      <c r="BX6" s="1168"/>
      <c r="BY6" s="1168"/>
      <c r="BZ6" s="1168"/>
      <c r="CA6" s="1168"/>
      <c r="CB6" s="1168"/>
      <c r="CC6" s="1168"/>
      <c r="CD6" s="1168"/>
      <c r="CE6" s="1168"/>
      <c r="CF6" s="1168"/>
      <c r="CG6" s="1168"/>
      <c r="CH6" s="1168"/>
      <c r="CI6" s="1168"/>
      <c r="CJ6" s="1168"/>
      <c r="CK6" s="1168"/>
      <c r="CL6" s="1168"/>
      <c r="CM6" s="1168"/>
      <c r="CN6" s="1168"/>
      <c r="CO6" s="1168"/>
      <c r="CP6" s="1168"/>
      <c r="CQ6" s="1168"/>
      <c r="CR6" s="1168"/>
      <c r="CS6" s="1168"/>
      <c r="CT6" s="1168"/>
      <c r="CU6" s="1168"/>
      <c r="CV6" s="1168"/>
      <c r="CW6" s="1168"/>
      <c r="CX6" s="1168"/>
      <c r="CY6" s="1168"/>
      <c r="CZ6" s="1168"/>
      <c r="DA6" s="1168"/>
      <c r="DB6" s="1168"/>
      <c r="DC6" s="1173"/>
      <c r="DD6" s="1173"/>
    </row>
    <row r="7" spans="1:108" x14ac:dyDescent="0.25">
      <c r="A7" s="1228" t="s">
        <v>7</v>
      </c>
      <c r="B7" s="1205"/>
      <c r="C7" s="1205"/>
      <c r="D7" s="1205"/>
      <c r="E7" s="1205"/>
      <c r="F7" s="1205"/>
      <c r="G7" s="1205"/>
      <c r="H7" s="1205"/>
      <c r="I7" s="1205"/>
      <c r="J7" s="1205"/>
      <c r="K7" s="1205"/>
      <c r="L7" s="1205"/>
      <c r="M7" s="1308"/>
      <c r="N7" s="1205"/>
      <c r="O7" s="1205"/>
      <c r="P7" s="1205"/>
      <c r="Q7" s="1205"/>
      <c r="R7" s="1205"/>
      <c r="S7" s="1205"/>
      <c r="T7" s="1205"/>
      <c r="U7" s="1205"/>
      <c r="V7" s="1205"/>
      <c r="W7" s="1205"/>
      <c r="X7" s="1205"/>
      <c r="Y7" s="1205"/>
      <c r="Z7" s="1205"/>
      <c r="AA7" s="1205"/>
      <c r="AB7" s="1205"/>
      <c r="AC7" s="1185"/>
      <c r="AD7" s="1206"/>
      <c r="AE7" s="1535"/>
      <c r="AF7" s="1535"/>
      <c r="AG7" s="1206"/>
      <c r="AH7" s="1535"/>
      <c r="AI7" s="1535"/>
      <c r="AJ7" s="1204"/>
      <c r="AK7" s="1535"/>
      <c r="AL7" s="1535"/>
      <c r="AM7" s="1203"/>
      <c r="AN7" s="1537"/>
      <c r="AO7" s="1203"/>
      <c r="AP7" s="1535"/>
      <c r="AQ7" s="1535"/>
      <c r="AR7" s="1173"/>
      <c r="AS7" s="1168"/>
      <c r="AT7" s="1168"/>
      <c r="AU7" s="1168"/>
      <c r="AV7" s="1168"/>
      <c r="AW7" s="1168"/>
      <c r="AX7" s="1168"/>
      <c r="AY7" s="1168"/>
      <c r="AZ7" s="1168"/>
      <c r="BA7" s="1168"/>
      <c r="BB7" s="1168"/>
      <c r="BC7" s="1168"/>
      <c r="BD7" s="1168"/>
      <c r="BE7" s="1168"/>
      <c r="BF7" s="1168"/>
      <c r="BG7" s="1168"/>
      <c r="BH7" s="1168"/>
      <c r="BI7" s="1168"/>
      <c r="BJ7" s="1168"/>
      <c r="BK7" s="1168"/>
      <c r="BL7" s="1168"/>
      <c r="BM7" s="1168"/>
      <c r="BN7" s="1168"/>
      <c r="BO7" s="1168"/>
      <c r="BP7" s="1168"/>
      <c r="BQ7" s="1168"/>
      <c r="BR7" s="1168"/>
      <c r="BS7" s="1168"/>
      <c r="BT7" s="1168"/>
      <c r="BU7" s="1168"/>
      <c r="BV7" s="1168"/>
      <c r="BW7" s="1168"/>
      <c r="BX7" s="1168"/>
      <c r="BY7" s="1168"/>
      <c r="BZ7" s="1168"/>
      <c r="CA7" s="1168"/>
      <c r="CB7" s="1168"/>
      <c r="CC7" s="1168"/>
      <c r="CD7" s="1168"/>
      <c r="CE7" s="1168"/>
      <c r="CF7" s="1168"/>
      <c r="CG7" s="1168"/>
      <c r="CH7" s="1168"/>
      <c r="CI7" s="1168"/>
      <c r="CJ7" s="1168"/>
      <c r="CK7" s="1168"/>
      <c r="CL7" s="1168"/>
      <c r="CM7" s="1168"/>
      <c r="CN7" s="1168"/>
      <c r="CO7" s="1168"/>
      <c r="CP7" s="1168"/>
      <c r="CQ7" s="1168"/>
      <c r="CR7" s="1168"/>
      <c r="CS7" s="1168"/>
      <c r="CT7" s="1168"/>
      <c r="CU7" s="1168"/>
      <c r="CV7" s="1168"/>
      <c r="CW7" s="1168"/>
      <c r="CX7" s="1168"/>
      <c r="CY7" s="1168"/>
      <c r="CZ7" s="1168"/>
      <c r="DA7" s="1168"/>
      <c r="DB7" s="1168"/>
      <c r="DC7" s="1173"/>
      <c r="DD7" s="1173"/>
    </row>
    <row r="8" spans="1:108" x14ac:dyDescent="0.2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1207"/>
      <c r="AE8" s="1497" t="s">
        <v>15</v>
      </c>
      <c r="AF8" s="1497" t="s">
        <v>16</v>
      </c>
      <c r="AG8" s="1208"/>
      <c r="AH8" s="1497" t="s">
        <v>17</v>
      </c>
      <c r="AI8" s="1497" t="s">
        <v>18</v>
      </c>
      <c r="AJ8" s="1188"/>
      <c r="AK8" s="1497" t="s">
        <v>19</v>
      </c>
      <c r="AL8" s="1497" t="s">
        <v>20</v>
      </c>
      <c r="AM8" s="1208"/>
      <c r="AN8" s="1494" t="s">
        <v>21</v>
      </c>
      <c r="AO8" s="1208"/>
      <c r="AP8" s="1543" t="s">
        <v>22</v>
      </c>
      <c r="AQ8" s="1540" t="s">
        <v>23</v>
      </c>
      <c r="AR8" s="1168"/>
      <c r="AS8" s="1168"/>
      <c r="AT8" s="1168"/>
      <c r="AU8" s="1168"/>
      <c r="AV8" s="1168"/>
      <c r="AW8" s="1168"/>
      <c r="AX8" s="1168"/>
      <c r="AY8" s="1168"/>
      <c r="AZ8" s="1168"/>
      <c r="BA8" s="1168"/>
      <c r="BB8" s="1168"/>
      <c r="BC8" s="1168"/>
      <c r="BD8" s="1168"/>
      <c r="BE8" s="1168"/>
      <c r="BF8" s="1168"/>
      <c r="BG8" s="1168"/>
      <c r="BH8" s="1168"/>
      <c r="BI8" s="1168"/>
      <c r="BJ8" s="1168"/>
      <c r="BK8" s="1168"/>
      <c r="BL8" s="1168"/>
      <c r="BM8" s="1168"/>
      <c r="BN8" s="1168"/>
      <c r="BO8" s="1168"/>
      <c r="BP8" s="1168"/>
      <c r="BQ8" s="1168"/>
      <c r="BR8" s="1168"/>
      <c r="BS8" s="1168"/>
      <c r="BT8" s="1168"/>
      <c r="BU8" s="1168"/>
      <c r="BV8" s="1168"/>
      <c r="BW8" s="1170"/>
      <c r="BX8" s="1170"/>
      <c r="BY8" s="1170"/>
      <c r="BZ8" s="1170"/>
      <c r="CA8" s="1170"/>
      <c r="CB8" s="1170"/>
      <c r="CC8" s="1170"/>
      <c r="CD8" s="1170"/>
      <c r="CE8" s="1170"/>
      <c r="CF8" s="1170"/>
      <c r="CG8" s="1170"/>
      <c r="CH8" s="1170"/>
      <c r="CI8" s="1170"/>
      <c r="CJ8" s="1170"/>
      <c r="CK8" s="1170"/>
      <c r="CL8" s="1170"/>
      <c r="CM8" s="1170"/>
      <c r="CN8" s="1170"/>
      <c r="CO8" s="1170"/>
      <c r="CP8" s="1170"/>
      <c r="CQ8" s="1170"/>
      <c r="CR8" s="1170"/>
      <c r="CS8" s="1170"/>
      <c r="CT8" s="1170"/>
      <c r="CU8" s="1170"/>
      <c r="CV8" s="1170"/>
      <c r="CW8" s="1170"/>
      <c r="CX8" s="1170"/>
      <c r="CY8" s="1170"/>
      <c r="CZ8" s="1170"/>
      <c r="DA8" s="1170"/>
      <c r="DB8" s="1170"/>
      <c r="DC8" s="1182"/>
      <c r="DD8" s="1182"/>
    </row>
    <row r="9" spans="1:108" x14ac:dyDescent="0.2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1198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1185"/>
      <c r="AE9" s="1498"/>
      <c r="AF9" s="1498"/>
      <c r="AG9" s="1185"/>
      <c r="AH9" s="1498"/>
      <c r="AI9" s="1498"/>
      <c r="AJ9" s="1209"/>
      <c r="AK9" s="1498"/>
      <c r="AL9" s="1498"/>
      <c r="AM9" s="1208"/>
      <c r="AN9" s="1495"/>
      <c r="AO9" s="1208"/>
      <c r="AP9" s="1544"/>
      <c r="AQ9" s="1541"/>
      <c r="AR9" s="1168"/>
      <c r="AS9" s="1168"/>
      <c r="AT9" s="1168"/>
      <c r="AU9" s="1168"/>
      <c r="AV9" s="1168"/>
      <c r="AW9" s="1168"/>
      <c r="AX9" s="1168"/>
      <c r="AY9" s="1168"/>
      <c r="AZ9" s="1168"/>
      <c r="BA9" s="1168"/>
      <c r="BB9" s="1168"/>
      <c r="BC9" s="1168"/>
      <c r="BD9" s="1168"/>
      <c r="BE9" s="1168"/>
      <c r="BF9" s="1168"/>
      <c r="BG9" s="1168"/>
      <c r="BH9" s="1168"/>
      <c r="BI9" s="1168"/>
      <c r="BJ9" s="1168"/>
      <c r="BK9" s="1168"/>
      <c r="BL9" s="1168"/>
      <c r="BM9" s="1168"/>
      <c r="BN9" s="1168"/>
      <c r="BO9" s="1168"/>
      <c r="BP9" s="1168"/>
      <c r="BQ9" s="1168"/>
      <c r="BR9" s="1168"/>
      <c r="BS9" s="1168"/>
      <c r="BT9" s="1168"/>
      <c r="BU9" s="1168"/>
      <c r="BV9" s="1168"/>
      <c r="BW9" s="1170"/>
      <c r="BX9" s="1170"/>
      <c r="BY9" s="1170"/>
      <c r="BZ9" s="1170"/>
      <c r="CA9" s="1170"/>
      <c r="CB9" s="1170"/>
      <c r="CC9" s="1170"/>
      <c r="CD9" s="1170"/>
      <c r="CE9" s="1170"/>
      <c r="CF9" s="1170"/>
      <c r="CG9" s="1170"/>
      <c r="CH9" s="1170"/>
      <c r="CI9" s="1170"/>
      <c r="CJ9" s="1170"/>
      <c r="CK9" s="1170"/>
      <c r="CL9" s="1170"/>
      <c r="CM9" s="1170"/>
      <c r="CN9" s="1170"/>
      <c r="CO9" s="1170"/>
      <c r="CP9" s="1170"/>
      <c r="CQ9" s="1170"/>
      <c r="CR9" s="1170"/>
      <c r="CS9" s="1170"/>
      <c r="CT9" s="1170"/>
      <c r="CU9" s="1170"/>
      <c r="CV9" s="1170"/>
      <c r="CW9" s="1170"/>
      <c r="CX9" s="1170"/>
      <c r="CY9" s="1170"/>
      <c r="CZ9" s="1170"/>
      <c r="DA9" s="1170"/>
      <c r="DB9" s="1170"/>
      <c r="DC9" s="1182"/>
      <c r="DD9" s="1182"/>
    </row>
    <row r="10" spans="1:108" x14ac:dyDescent="0.2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1185"/>
      <c r="AE10" s="1498"/>
      <c r="AF10" s="1498"/>
      <c r="AG10" s="1185"/>
      <c r="AH10" s="1498"/>
      <c r="AI10" s="1498"/>
      <c r="AJ10" s="1211"/>
      <c r="AK10" s="1498"/>
      <c r="AL10" s="1498"/>
      <c r="AM10" s="1208"/>
      <c r="AN10" s="1495"/>
      <c r="AO10" s="1208"/>
      <c r="AP10" s="1544"/>
      <c r="AQ10" s="1541"/>
      <c r="AR10" s="1168"/>
      <c r="AS10" s="1168"/>
      <c r="AT10" s="1168"/>
      <c r="AU10" s="1168"/>
      <c r="AV10" s="1168"/>
      <c r="AW10" s="1168"/>
      <c r="AX10" s="1168"/>
      <c r="AY10" s="1168"/>
      <c r="AZ10" s="1168"/>
      <c r="BA10" s="1168"/>
      <c r="BB10" s="1168"/>
      <c r="BC10" s="1168"/>
      <c r="BD10" s="1168"/>
      <c r="BE10" s="1168"/>
      <c r="BF10" s="1168"/>
      <c r="BG10" s="1168"/>
      <c r="BH10" s="1168"/>
      <c r="BI10" s="1168"/>
      <c r="BJ10" s="1168"/>
      <c r="BK10" s="1168"/>
      <c r="BL10" s="1168"/>
      <c r="BM10" s="1168"/>
      <c r="BN10" s="1168"/>
      <c r="BO10" s="1168"/>
      <c r="BP10" s="1168"/>
      <c r="BQ10" s="1168"/>
      <c r="BR10" s="1168"/>
      <c r="BS10" s="1168"/>
      <c r="BT10" s="1168"/>
      <c r="BU10" s="1168"/>
      <c r="BV10" s="1168"/>
      <c r="BW10" s="1170"/>
      <c r="BX10" s="1170"/>
      <c r="BY10" s="1170"/>
      <c r="BZ10" s="1170"/>
      <c r="CA10" s="1170"/>
      <c r="CB10" s="1170"/>
      <c r="CC10" s="1170"/>
      <c r="CD10" s="1170"/>
      <c r="CE10" s="1170"/>
      <c r="CF10" s="1170"/>
      <c r="CG10" s="1170"/>
      <c r="CH10" s="1170"/>
      <c r="CI10" s="1170"/>
      <c r="CJ10" s="1170"/>
      <c r="CK10" s="1170"/>
      <c r="CL10" s="1170"/>
      <c r="CM10" s="1170"/>
      <c r="CN10" s="1170"/>
      <c r="CO10" s="1170"/>
      <c r="CP10" s="1170"/>
      <c r="CQ10" s="1170"/>
      <c r="CR10" s="1170"/>
      <c r="CS10" s="1170"/>
      <c r="CT10" s="1170"/>
      <c r="CU10" s="1170"/>
      <c r="CV10" s="1170"/>
      <c r="CW10" s="1170"/>
      <c r="CX10" s="1170"/>
      <c r="CY10" s="1170"/>
      <c r="CZ10" s="1170"/>
      <c r="DA10" s="1170"/>
      <c r="DB10" s="1170"/>
      <c r="DC10" s="1182"/>
      <c r="DD10" s="1182"/>
    </row>
    <row r="11" spans="1:108" ht="31.5" x14ac:dyDescent="0.25">
      <c r="A11" s="1505"/>
      <c r="B11" s="1499"/>
      <c r="C11" s="1521"/>
      <c r="D11" s="1501"/>
      <c r="E11" s="1501"/>
      <c r="F11" s="1501"/>
      <c r="G11" s="1501"/>
      <c r="H11" s="1518"/>
      <c r="I11" s="1175" t="s">
        <v>22</v>
      </c>
      <c r="J11" s="1187" t="s">
        <v>37</v>
      </c>
      <c r="K11" s="1199" t="s">
        <v>38</v>
      </c>
      <c r="L11" s="1187" t="s">
        <v>39</v>
      </c>
      <c r="M11" s="1210" t="s">
        <v>40</v>
      </c>
      <c r="N11" s="1197" t="s">
        <v>41</v>
      </c>
      <c r="O11" s="1178" t="s">
        <v>42</v>
      </c>
      <c r="P11" s="1187" t="s">
        <v>43</v>
      </c>
      <c r="Q11" s="1197" t="s">
        <v>40</v>
      </c>
      <c r="R11" s="1197" t="s">
        <v>41</v>
      </c>
      <c r="S11" s="1178" t="s">
        <v>42</v>
      </c>
      <c r="T11" s="1187" t="s">
        <v>43</v>
      </c>
      <c r="U11" s="1175" t="s">
        <v>44</v>
      </c>
      <c r="V11" s="1229" t="s">
        <v>45</v>
      </c>
      <c r="W11" s="1175" t="s">
        <v>22</v>
      </c>
      <c r="X11" s="1187" t="s">
        <v>37</v>
      </c>
      <c r="Y11" s="1548"/>
      <c r="Z11" s="1175" t="s">
        <v>22</v>
      </c>
      <c r="AA11" s="1187" t="s">
        <v>37</v>
      </c>
      <c r="AB11" s="1175" t="s">
        <v>22</v>
      </c>
      <c r="AC11" s="1187" t="s">
        <v>37</v>
      </c>
      <c r="AD11" s="1194"/>
      <c r="AE11" s="1499"/>
      <c r="AF11" s="1499"/>
      <c r="AG11" s="1194"/>
      <c r="AH11" s="1499"/>
      <c r="AI11" s="1499"/>
      <c r="AJ11" s="1211"/>
      <c r="AK11" s="1499"/>
      <c r="AL11" s="1499"/>
      <c r="AM11" s="1208"/>
      <c r="AN11" s="1496"/>
      <c r="AO11" s="1208"/>
      <c r="AP11" s="1545"/>
      <c r="AQ11" s="1542"/>
      <c r="AR11" s="1180"/>
      <c r="AS11" s="1168"/>
      <c r="AT11" s="1168"/>
      <c r="AU11" s="1168"/>
      <c r="AV11" s="1168"/>
      <c r="AW11" s="1168"/>
      <c r="AX11" s="1168"/>
      <c r="AY11" s="1168"/>
      <c r="AZ11" s="1168"/>
      <c r="BA11" s="1168"/>
      <c r="BB11" s="1168"/>
      <c r="BC11" s="1168"/>
      <c r="BD11" s="1168"/>
      <c r="BE11" s="1168"/>
      <c r="BF11" s="1168"/>
      <c r="BG11" s="1168"/>
      <c r="BH11" s="1168"/>
      <c r="BI11" s="1168"/>
      <c r="BJ11" s="1168"/>
      <c r="BK11" s="1168"/>
      <c r="BL11" s="1168"/>
      <c r="BM11" s="1168"/>
      <c r="BN11" s="1168"/>
      <c r="BO11" s="1168"/>
      <c r="BP11" s="1168"/>
      <c r="BQ11" s="1168"/>
      <c r="BR11" s="1168"/>
      <c r="BS11" s="1168"/>
      <c r="BT11" s="1168"/>
      <c r="BU11" s="1168"/>
      <c r="BV11" s="1168"/>
      <c r="BW11" s="1170"/>
      <c r="BX11" s="1170"/>
      <c r="BY11" s="1170"/>
      <c r="BZ11" s="1170"/>
      <c r="CA11" s="1170"/>
      <c r="CB11" s="1170"/>
      <c r="CC11" s="1170"/>
      <c r="CD11" s="1170"/>
      <c r="CE11" s="1170"/>
      <c r="CF11" s="1170"/>
      <c r="CG11" s="1170"/>
      <c r="CH11" s="1170"/>
      <c r="CI11" s="1170"/>
      <c r="CJ11" s="1170"/>
      <c r="CK11" s="1170"/>
      <c r="CL11" s="1170"/>
      <c r="CM11" s="1170"/>
      <c r="CN11" s="1170"/>
      <c r="CO11" s="1170"/>
      <c r="CP11" s="1170"/>
      <c r="CQ11" s="1170"/>
      <c r="CR11" s="1170"/>
      <c r="CS11" s="1170"/>
      <c r="CT11" s="1170"/>
      <c r="CU11" s="1170"/>
      <c r="CV11" s="1170"/>
      <c r="CW11" s="1170"/>
      <c r="CX11" s="1170"/>
      <c r="CY11" s="1170"/>
      <c r="CZ11" s="1170"/>
      <c r="DA11" s="1170"/>
      <c r="DB11" s="1170"/>
      <c r="DC11" s="1182"/>
      <c r="DD11" s="1182"/>
    </row>
    <row r="12" spans="1:108" x14ac:dyDescent="0.25">
      <c r="A12" s="1191" t="s">
        <v>46</v>
      </c>
      <c r="B12" s="1279">
        <v>0</v>
      </c>
      <c r="C12" s="1252"/>
      <c r="D12" s="1253"/>
      <c r="E12" s="1253"/>
      <c r="F12" s="1253"/>
      <c r="G12" s="1288"/>
      <c r="H12" s="1288"/>
      <c r="I12" s="1289"/>
      <c r="J12" s="1266"/>
      <c r="K12" s="1241"/>
      <c r="L12" s="1238"/>
      <c r="M12" s="1267">
        <v>0</v>
      </c>
      <c r="N12" s="1241"/>
      <c r="O12" s="1242"/>
      <c r="P12" s="1238"/>
      <c r="Q12" s="1281">
        <v>0</v>
      </c>
      <c r="R12" s="1241"/>
      <c r="S12" s="1242"/>
      <c r="T12" s="1238"/>
      <c r="U12" s="1252"/>
      <c r="V12" s="1275"/>
      <c r="W12" s="1289"/>
      <c r="X12" s="1266"/>
      <c r="Y12" s="1275"/>
      <c r="Z12" s="1289"/>
      <c r="AA12" s="1266"/>
      <c r="AB12" s="1289"/>
      <c r="AC12" s="1266"/>
      <c r="AD12" s="1290"/>
      <c r="AE12" s="1240"/>
      <c r="AF12" s="1240"/>
      <c r="AG12" s="1290"/>
      <c r="AH12" s="1240"/>
      <c r="AI12" s="1240"/>
      <c r="AJ12" s="1297"/>
      <c r="AK12" s="1284"/>
      <c r="AL12" s="1280"/>
      <c r="AM12" s="1298"/>
      <c r="AN12" s="1273"/>
      <c r="AO12" s="1297"/>
      <c r="AP12" s="1299"/>
      <c r="AQ12" s="1300"/>
      <c r="AR12" s="1307" t="s">
        <v>151</v>
      </c>
      <c r="AS12" s="1173"/>
      <c r="AT12" s="1177"/>
      <c r="AU12" s="1177"/>
      <c r="AV12" s="1177"/>
      <c r="AW12" s="1170"/>
      <c r="AX12" s="1170"/>
      <c r="AY12" s="1170"/>
      <c r="AZ12" s="1170"/>
      <c r="BA12" s="1170"/>
      <c r="BB12" s="1170"/>
      <c r="BC12" s="1170"/>
      <c r="BD12" s="1170"/>
      <c r="BE12" s="1170"/>
      <c r="BF12" s="1170"/>
      <c r="BG12" s="1170"/>
      <c r="BH12" s="1170"/>
      <c r="BI12" s="1170"/>
      <c r="BJ12" s="1168"/>
      <c r="BK12" s="1168"/>
      <c r="BL12" s="1168"/>
      <c r="BM12" s="1168"/>
      <c r="BN12" s="1168"/>
      <c r="BO12" s="1168"/>
      <c r="BP12" s="1168"/>
      <c r="BQ12" s="1168"/>
      <c r="BR12" s="1168"/>
      <c r="BS12" s="1168"/>
      <c r="BT12" s="1312" t="s">
        <v>152</v>
      </c>
      <c r="BU12" s="1195" t="s">
        <v>152</v>
      </c>
      <c r="BV12" s="1195" t="s">
        <v>152</v>
      </c>
      <c r="BW12" s="1195" t="s">
        <v>152</v>
      </c>
      <c r="BX12" s="1195" t="s">
        <v>152</v>
      </c>
      <c r="BY12" s="1195" t="s">
        <v>152</v>
      </c>
      <c r="BZ12" s="1313" t="s">
        <v>152</v>
      </c>
      <c r="CA12" s="1186"/>
      <c r="CB12" s="1315">
        <v>0</v>
      </c>
      <c r="CC12" s="1315">
        <v>0</v>
      </c>
      <c r="CD12" s="1315">
        <v>0</v>
      </c>
      <c r="CE12" s="1315">
        <v>0</v>
      </c>
      <c r="CF12" s="1315">
        <v>0</v>
      </c>
      <c r="CG12" s="1315" t="s">
        <v>152</v>
      </c>
      <c r="CH12" s="1315">
        <v>0</v>
      </c>
      <c r="CI12" s="1170"/>
      <c r="CJ12" s="1170"/>
      <c r="CK12" s="1170"/>
      <c r="CL12" s="1170"/>
      <c r="CM12" s="1170"/>
      <c r="CN12" s="1170"/>
      <c r="CO12" s="1170"/>
      <c r="CP12" s="1170"/>
      <c r="CQ12" s="1170"/>
      <c r="CR12" s="1170"/>
      <c r="CS12" s="1170"/>
      <c r="CT12" s="1170"/>
      <c r="CU12" s="1170"/>
      <c r="CV12" s="1170"/>
      <c r="CW12" s="1170"/>
      <c r="CX12" s="1170"/>
      <c r="CY12" s="1170"/>
      <c r="CZ12" s="1170"/>
      <c r="DA12" s="1170"/>
      <c r="DB12" s="1170"/>
      <c r="DC12" s="1182"/>
      <c r="DD12" s="1182"/>
    </row>
    <row r="13" spans="1:108" x14ac:dyDescent="0.25">
      <c r="A13" s="1192" t="s">
        <v>47</v>
      </c>
      <c r="B13" s="1279">
        <v>0</v>
      </c>
      <c r="C13" s="1241"/>
      <c r="D13" s="1268"/>
      <c r="E13" s="1268"/>
      <c r="F13" s="1268"/>
      <c r="G13" s="1243"/>
      <c r="H13" s="1243"/>
      <c r="I13" s="1241"/>
      <c r="J13" s="1238"/>
      <c r="K13" s="1241"/>
      <c r="L13" s="1238"/>
      <c r="M13" s="1267">
        <v>0</v>
      </c>
      <c r="N13" s="1241"/>
      <c r="O13" s="1242"/>
      <c r="P13" s="1238"/>
      <c r="Q13" s="1281">
        <v>0</v>
      </c>
      <c r="R13" s="1241"/>
      <c r="S13" s="1242"/>
      <c r="T13" s="1238"/>
      <c r="U13" s="1241"/>
      <c r="V13" s="1275"/>
      <c r="W13" s="1241"/>
      <c r="X13" s="1238"/>
      <c r="Y13" s="1275"/>
      <c r="Z13" s="1289"/>
      <c r="AA13" s="1238"/>
      <c r="AB13" s="1289"/>
      <c r="AC13" s="1238"/>
      <c r="AD13" s="1290"/>
      <c r="AE13" s="1235"/>
      <c r="AF13" s="1235"/>
      <c r="AG13" s="1290"/>
      <c r="AH13" s="1235"/>
      <c r="AI13" s="1235"/>
      <c r="AJ13" s="1297"/>
      <c r="AK13" s="1284"/>
      <c r="AL13" s="1280"/>
      <c r="AM13" s="1298"/>
      <c r="AN13" s="1254"/>
      <c r="AO13" s="1297"/>
      <c r="AP13" s="1301"/>
      <c r="AQ13" s="1302"/>
      <c r="AR13" s="1307" t="s">
        <v>151</v>
      </c>
      <c r="AS13" s="1168"/>
      <c r="AT13" s="1168"/>
      <c r="AU13" s="1168"/>
      <c r="AV13" s="1168"/>
      <c r="AW13" s="1170"/>
      <c r="AX13" s="1170"/>
      <c r="AY13" s="1170"/>
      <c r="AZ13" s="1170"/>
      <c r="BA13" s="1170"/>
      <c r="BB13" s="1170"/>
      <c r="BC13" s="1170"/>
      <c r="BD13" s="1170"/>
      <c r="BE13" s="1170"/>
      <c r="BF13" s="1170"/>
      <c r="BG13" s="1170"/>
      <c r="BH13" s="1170"/>
      <c r="BI13" s="1170"/>
      <c r="BJ13" s="1168"/>
      <c r="BK13" s="1168"/>
      <c r="BL13" s="1168"/>
      <c r="BM13" s="1168"/>
      <c r="BN13" s="1168"/>
      <c r="BO13" s="1168"/>
      <c r="BP13" s="1168"/>
      <c r="BQ13" s="1168"/>
      <c r="BR13" s="1168"/>
      <c r="BS13" s="1168"/>
      <c r="BT13" s="1312" t="s">
        <v>152</v>
      </c>
      <c r="BU13" s="1312" t="s">
        <v>152</v>
      </c>
      <c r="BV13" s="1312" t="s">
        <v>152</v>
      </c>
      <c r="BW13" s="1312" t="s">
        <v>152</v>
      </c>
      <c r="BX13" s="1312" t="s">
        <v>152</v>
      </c>
      <c r="BY13" s="1312" t="s">
        <v>152</v>
      </c>
      <c r="BZ13" s="1190" t="s">
        <v>152</v>
      </c>
      <c r="CA13" s="1186"/>
      <c r="CB13" s="1315">
        <v>0</v>
      </c>
      <c r="CC13" s="1315">
        <v>0</v>
      </c>
      <c r="CD13" s="1315">
        <v>0</v>
      </c>
      <c r="CE13" s="1315">
        <v>0</v>
      </c>
      <c r="CF13" s="1315">
        <v>0</v>
      </c>
      <c r="CG13" s="1315" t="s">
        <v>152</v>
      </c>
      <c r="CH13" s="1315">
        <v>0</v>
      </c>
      <c r="CI13" s="1170"/>
      <c r="CJ13" s="1170"/>
      <c r="CK13" s="1170"/>
      <c r="CL13" s="1170"/>
      <c r="CM13" s="1170"/>
      <c r="CN13" s="1170"/>
      <c r="CO13" s="1170"/>
      <c r="CP13" s="1170"/>
      <c r="CQ13" s="1170"/>
      <c r="CR13" s="1170"/>
      <c r="CS13" s="1170"/>
      <c r="CT13" s="1170"/>
      <c r="CU13" s="1170"/>
      <c r="CV13" s="1170"/>
      <c r="CW13" s="1170"/>
      <c r="CX13" s="1170"/>
      <c r="CY13" s="1170"/>
      <c r="CZ13" s="1170"/>
      <c r="DA13" s="1170"/>
      <c r="DB13" s="1170"/>
      <c r="DC13" s="1182"/>
      <c r="DD13" s="1182"/>
    </row>
    <row r="14" spans="1:108" x14ac:dyDescent="0.25">
      <c r="A14" s="1192" t="s">
        <v>48</v>
      </c>
      <c r="B14" s="1279">
        <v>0</v>
      </c>
      <c r="C14" s="1241"/>
      <c r="D14" s="1250"/>
      <c r="E14" s="1250"/>
      <c r="F14" s="1250"/>
      <c r="G14" s="1283"/>
      <c r="H14" s="1283"/>
      <c r="I14" s="1241"/>
      <c r="J14" s="1251"/>
      <c r="K14" s="1241"/>
      <c r="L14" s="1238"/>
      <c r="M14" s="1267">
        <v>0</v>
      </c>
      <c r="N14" s="1241"/>
      <c r="O14" s="1242"/>
      <c r="P14" s="1238"/>
      <c r="Q14" s="1249"/>
      <c r="R14" s="1249"/>
      <c r="S14" s="1250"/>
      <c r="T14" s="1251"/>
      <c r="U14" s="1249"/>
      <c r="V14" s="1291"/>
      <c r="W14" s="1241"/>
      <c r="X14" s="1251"/>
      <c r="Y14" s="1275"/>
      <c r="Z14" s="1289"/>
      <c r="AA14" s="1251"/>
      <c r="AB14" s="1289"/>
      <c r="AC14" s="1251"/>
      <c r="AD14" s="1290"/>
      <c r="AE14" s="1235"/>
      <c r="AF14" s="1235"/>
      <c r="AG14" s="1290"/>
      <c r="AH14" s="1235"/>
      <c r="AI14" s="1235"/>
      <c r="AJ14" s="1297"/>
      <c r="AK14" s="1284"/>
      <c r="AL14" s="1280"/>
      <c r="AM14" s="1298"/>
      <c r="AN14" s="1254"/>
      <c r="AO14" s="1297"/>
      <c r="AP14" s="1301"/>
      <c r="AQ14" s="1251"/>
      <c r="AR14" s="1307" t="s">
        <v>151</v>
      </c>
      <c r="AS14" s="1168"/>
      <c r="AT14" s="1168"/>
      <c r="AU14" s="1168"/>
      <c r="AV14" s="1168"/>
      <c r="AW14" s="1170"/>
      <c r="AX14" s="1170"/>
      <c r="AY14" s="1170"/>
      <c r="AZ14" s="1170"/>
      <c r="BA14" s="1170"/>
      <c r="BB14" s="1170"/>
      <c r="BC14" s="1170"/>
      <c r="BD14" s="1170"/>
      <c r="BE14" s="1170"/>
      <c r="BF14" s="1170"/>
      <c r="BG14" s="1170"/>
      <c r="BH14" s="1170"/>
      <c r="BI14" s="1170"/>
      <c r="BJ14" s="1168"/>
      <c r="BK14" s="1168"/>
      <c r="BL14" s="1168"/>
      <c r="BM14" s="1168"/>
      <c r="BN14" s="1168"/>
      <c r="BO14" s="1168"/>
      <c r="BP14" s="1168"/>
      <c r="BQ14" s="1168"/>
      <c r="BR14" s="1168"/>
      <c r="BS14" s="1168"/>
      <c r="BT14" s="1312" t="s">
        <v>152</v>
      </c>
      <c r="BU14" s="1312" t="s">
        <v>152</v>
      </c>
      <c r="BV14" s="1312" t="s">
        <v>152</v>
      </c>
      <c r="BW14" s="1312" t="s">
        <v>152</v>
      </c>
      <c r="BX14" s="1312" t="s">
        <v>152</v>
      </c>
      <c r="BY14" s="1312" t="s">
        <v>152</v>
      </c>
      <c r="BZ14" s="1186"/>
      <c r="CA14" s="1186"/>
      <c r="CB14" s="1315">
        <v>0</v>
      </c>
      <c r="CC14" s="1315">
        <v>0</v>
      </c>
      <c r="CD14" s="1315">
        <v>0</v>
      </c>
      <c r="CE14" s="1315">
        <v>0</v>
      </c>
      <c r="CF14" s="1315">
        <v>0</v>
      </c>
      <c r="CG14" s="1315" t="s">
        <v>152</v>
      </c>
      <c r="CH14" s="1189"/>
      <c r="CI14" s="1170"/>
      <c r="CJ14" s="1170"/>
      <c r="CK14" s="1170"/>
      <c r="CL14" s="1170"/>
      <c r="CM14" s="1170"/>
      <c r="CN14" s="1170"/>
      <c r="CO14" s="1170"/>
      <c r="CP14" s="1170"/>
      <c r="CQ14" s="1170"/>
      <c r="CR14" s="1170"/>
      <c r="CS14" s="1170"/>
      <c r="CT14" s="1170"/>
      <c r="CU14" s="1170"/>
      <c r="CV14" s="1170"/>
      <c r="CW14" s="1170"/>
      <c r="CX14" s="1170"/>
      <c r="CY14" s="1170"/>
      <c r="CZ14" s="1170"/>
      <c r="DA14" s="1170"/>
      <c r="DB14" s="1170"/>
      <c r="DC14" s="1182"/>
      <c r="DD14" s="1182"/>
    </row>
    <row r="15" spans="1:108" x14ac:dyDescent="0.25">
      <c r="A15" s="1192" t="s">
        <v>49</v>
      </c>
      <c r="B15" s="1279">
        <v>0</v>
      </c>
      <c r="C15" s="1241"/>
      <c r="D15" s="1242"/>
      <c r="E15" s="1242"/>
      <c r="F15" s="1242"/>
      <c r="G15" s="1243"/>
      <c r="H15" s="1243"/>
      <c r="I15" s="1241"/>
      <c r="J15" s="1238"/>
      <c r="K15" s="1241"/>
      <c r="L15" s="1238"/>
      <c r="M15" s="1267">
        <v>0</v>
      </c>
      <c r="N15" s="1241"/>
      <c r="O15" s="1242"/>
      <c r="P15" s="1238"/>
      <c r="Q15" s="1281">
        <v>0</v>
      </c>
      <c r="R15" s="1241"/>
      <c r="S15" s="1242"/>
      <c r="T15" s="1238"/>
      <c r="U15" s="1241"/>
      <c r="V15" s="1275"/>
      <c r="W15" s="1241"/>
      <c r="X15" s="1238"/>
      <c r="Y15" s="1275"/>
      <c r="Z15" s="1289"/>
      <c r="AA15" s="1238"/>
      <c r="AB15" s="1289"/>
      <c r="AC15" s="1238"/>
      <c r="AD15" s="1290"/>
      <c r="AE15" s="1235"/>
      <c r="AF15" s="1235"/>
      <c r="AG15" s="1290"/>
      <c r="AH15" s="1235"/>
      <c r="AI15" s="1235"/>
      <c r="AJ15" s="1297"/>
      <c r="AK15" s="1284"/>
      <c r="AL15" s="1280"/>
      <c r="AM15" s="1298"/>
      <c r="AN15" s="1254"/>
      <c r="AO15" s="1297"/>
      <c r="AP15" s="1301"/>
      <c r="AQ15" s="1302"/>
      <c r="AR15" s="1307" t="s">
        <v>151</v>
      </c>
      <c r="AS15" s="1168"/>
      <c r="AT15" s="1168"/>
      <c r="AU15" s="1168"/>
      <c r="AV15" s="1168"/>
      <c r="AW15" s="1170"/>
      <c r="AX15" s="1170"/>
      <c r="AY15" s="1170"/>
      <c r="AZ15" s="1170"/>
      <c r="BA15" s="1170"/>
      <c r="BB15" s="1170"/>
      <c r="BC15" s="1170"/>
      <c r="BD15" s="1170"/>
      <c r="BE15" s="1170"/>
      <c r="BF15" s="1170"/>
      <c r="BG15" s="1170"/>
      <c r="BH15" s="1170"/>
      <c r="BI15" s="1170"/>
      <c r="BJ15" s="1168"/>
      <c r="BK15" s="1168"/>
      <c r="BL15" s="1168"/>
      <c r="BM15" s="1168"/>
      <c r="BN15" s="1168"/>
      <c r="BO15" s="1168"/>
      <c r="BP15" s="1168"/>
      <c r="BQ15" s="1168"/>
      <c r="BR15" s="1168"/>
      <c r="BS15" s="1168"/>
      <c r="BT15" s="1312" t="s">
        <v>152</v>
      </c>
      <c r="BU15" s="1312" t="s">
        <v>152</v>
      </c>
      <c r="BV15" s="1312" t="s">
        <v>152</v>
      </c>
      <c r="BW15" s="1312" t="s">
        <v>152</v>
      </c>
      <c r="BX15" s="1312" t="s">
        <v>152</v>
      </c>
      <c r="BY15" s="1312" t="s">
        <v>152</v>
      </c>
      <c r="BZ15" s="1190" t="s">
        <v>152</v>
      </c>
      <c r="CA15" s="1186"/>
      <c r="CB15" s="1315">
        <v>0</v>
      </c>
      <c r="CC15" s="1315">
        <v>0</v>
      </c>
      <c r="CD15" s="1315">
        <v>0</v>
      </c>
      <c r="CE15" s="1315">
        <v>0</v>
      </c>
      <c r="CF15" s="1315">
        <v>0</v>
      </c>
      <c r="CG15" s="1315" t="s">
        <v>152</v>
      </c>
      <c r="CH15" s="1315">
        <v>0</v>
      </c>
      <c r="CI15" s="1170"/>
      <c r="CJ15" s="1170"/>
      <c r="CK15" s="1170"/>
      <c r="CL15" s="1170"/>
      <c r="CM15" s="1170"/>
      <c r="CN15" s="1170"/>
      <c r="CO15" s="1170"/>
      <c r="CP15" s="1170"/>
      <c r="CQ15" s="1170"/>
      <c r="CR15" s="1170"/>
      <c r="CS15" s="1170"/>
      <c r="CT15" s="1170"/>
      <c r="CU15" s="1170"/>
      <c r="CV15" s="1170"/>
      <c r="CW15" s="1170"/>
      <c r="CX15" s="1170"/>
      <c r="CY15" s="1170"/>
      <c r="CZ15" s="1170"/>
      <c r="DA15" s="1170"/>
      <c r="DB15" s="1170"/>
      <c r="DC15" s="1182"/>
      <c r="DD15" s="1182"/>
    </row>
    <row r="16" spans="1:108" x14ac:dyDescent="0.25">
      <c r="A16" s="1192" t="s">
        <v>50</v>
      </c>
      <c r="B16" s="1279">
        <v>0</v>
      </c>
      <c r="C16" s="1241"/>
      <c r="D16" s="1242"/>
      <c r="E16" s="1242"/>
      <c r="F16" s="1242"/>
      <c r="G16" s="1243"/>
      <c r="H16" s="1243"/>
      <c r="I16" s="1241"/>
      <c r="J16" s="1238"/>
      <c r="K16" s="1241"/>
      <c r="L16" s="1238"/>
      <c r="M16" s="1267">
        <v>0</v>
      </c>
      <c r="N16" s="1241"/>
      <c r="O16" s="1242"/>
      <c r="P16" s="1238"/>
      <c r="Q16" s="1281">
        <v>0</v>
      </c>
      <c r="R16" s="1241"/>
      <c r="S16" s="1242"/>
      <c r="T16" s="1238"/>
      <c r="U16" s="1241"/>
      <c r="V16" s="1275"/>
      <c r="W16" s="1241"/>
      <c r="X16" s="1238"/>
      <c r="Y16" s="1275"/>
      <c r="Z16" s="1289"/>
      <c r="AA16" s="1238"/>
      <c r="AB16" s="1289"/>
      <c r="AC16" s="1238"/>
      <c r="AD16" s="1290"/>
      <c r="AE16" s="1235"/>
      <c r="AF16" s="1235"/>
      <c r="AG16" s="1290"/>
      <c r="AH16" s="1235"/>
      <c r="AI16" s="1235"/>
      <c r="AJ16" s="1297"/>
      <c r="AK16" s="1284"/>
      <c r="AL16" s="1280"/>
      <c r="AM16" s="1298"/>
      <c r="AN16" s="1254"/>
      <c r="AO16" s="1297"/>
      <c r="AP16" s="1301"/>
      <c r="AQ16" s="1302"/>
      <c r="AR16" s="1307" t="s">
        <v>151</v>
      </c>
      <c r="AS16" s="1168"/>
      <c r="AT16" s="1168"/>
      <c r="AU16" s="1168"/>
      <c r="AV16" s="1168"/>
      <c r="AW16" s="1170"/>
      <c r="AX16" s="1170"/>
      <c r="AY16" s="1170"/>
      <c r="AZ16" s="1170"/>
      <c r="BA16" s="1170"/>
      <c r="BB16" s="1170"/>
      <c r="BC16" s="1170"/>
      <c r="BD16" s="1170"/>
      <c r="BE16" s="1170"/>
      <c r="BF16" s="1170"/>
      <c r="BG16" s="1170"/>
      <c r="BH16" s="1170"/>
      <c r="BI16" s="1170"/>
      <c r="BJ16" s="1168"/>
      <c r="BK16" s="1168"/>
      <c r="BL16" s="1168"/>
      <c r="BM16" s="1168"/>
      <c r="BN16" s="1168"/>
      <c r="BO16" s="1168"/>
      <c r="BP16" s="1168"/>
      <c r="BQ16" s="1168"/>
      <c r="BR16" s="1168"/>
      <c r="BS16" s="1168"/>
      <c r="BT16" s="1312" t="s">
        <v>152</v>
      </c>
      <c r="BU16" s="1312" t="s">
        <v>152</v>
      </c>
      <c r="BV16" s="1312" t="s">
        <v>152</v>
      </c>
      <c r="BW16" s="1312" t="s">
        <v>152</v>
      </c>
      <c r="BX16" s="1312" t="s">
        <v>152</v>
      </c>
      <c r="BY16" s="1312" t="s">
        <v>152</v>
      </c>
      <c r="BZ16" s="1190" t="s">
        <v>152</v>
      </c>
      <c r="CA16" s="1186"/>
      <c r="CB16" s="1315">
        <v>0</v>
      </c>
      <c r="CC16" s="1315">
        <v>0</v>
      </c>
      <c r="CD16" s="1315">
        <v>0</v>
      </c>
      <c r="CE16" s="1315">
        <v>0</v>
      </c>
      <c r="CF16" s="1315">
        <v>0</v>
      </c>
      <c r="CG16" s="1315" t="s">
        <v>152</v>
      </c>
      <c r="CH16" s="1315">
        <v>0</v>
      </c>
      <c r="CI16" s="1170"/>
      <c r="CJ16" s="1170"/>
      <c r="CK16" s="1170"/>
      <c r="CL16" s="1170"/>
      <c r="CM16" s="1170"/>
      <c r="CN16" s="1170"/>
      <c r="CO16" s="1170"/>
      <c r="CP16" s="1170"/>
      <c r="CQ16" s="1170"/>
      <c r="CR16" s="1170"/>
      <c r="CS16" s="1170"/>
      <c r="CT16" s="1170"/>
      <c r="CU16" s="1170"/>
      <c r="CV16" s="1170"/>
      <c r="CW16" s="1170"/>
      <c r="CX16" s="1170"/>
      <c r="CY16" s="1170"/>
      <c r="CZ16" s="1170"/>
      <c r="DA16" s="1170"/>
      <c r="DB16" s="1170"/>
      <c r="DC16" s="1182"/>
      <c r="DD16" s="1182"/>
    </row>
    <row r="17" spans="1:108" x14ac:dyDescent="0.25">
      <c r="A17" s="1192" t="s">
        <v>51</v>
      </c>
      <c r="B17" s="1279">
        <v>0</v>
      </c>
      <c r="C17" s="1241"/>
      <c r="D17" s="1242"/>
      <c r="E17" s="1242"/>
      <c r="F17" s="1242"/>
      <c r="G17" s="1243"/>
      <c r="H17" s="1243"/>
      <c r="I17" s="1241"/>
      <c r="J17" s="1238"/>
      <c r="K17" s="1241"/>
      <c r="L17" s="1238"/>
      <c r="M17" s="1267">
        <v>0</v>
      </c>
      <c r="N17" s="1241"/>
      <c r="O17" s="1242"/>
      <c r="P17" s="1238"/>
      <c r="Q17" s="1281">
        <v>0</v>
      </c>
      <c r="R17" s="1241"/>
      <c r="S17" s="1242"/>
      <c r="T17" s="1238"/>
      <c r="U17" s="1241"/>
      <c r="V17" s="1275"/>
      <c r="W17" s="1241"/>
      <c r="X17" s="1238"/>
      <c r="Y17" s="1275"/>
      <c r="Z17" s="1289"/>
      <c r="AA17" s="1238"/>
      <c r="AB17" s="1289"/>
      <c r="AC17" s="1238"/>
      <c r="AD17" s="1290"/>
      <c r="AE17" s="1235"/>
      <c r="AF17" s="1235"/>
      <c r="AG17" s="1290"/>
      <c r="AH17" s="1235"/>
      <c r="AI17" s="1235"/>
      <c r="AJ17" s="1297"/>
      <c r="AK17" s="1284"/>
      <c r="AL17" s="1280"/>
      <c r="AM17" s="1298"/>
      <c r="AN17" s="1254"/>
      <c r="AO17" s="1297"/>
      <c r="AP17" s="1301"/>
      <c r="AQ17" s="1302"/>
      <c r="AR17" s="1307" t="s">
        <v>151</v>
      </c>
      <c r="AS17" s="1168"/>
      <c r="AT17" s="1168"/>
      <c r="AU17" s="1168"/>
      <c r="AV17" s="1168"/>
      <c r="AW17" s="1170"/>
      <c r="AX17" s="1170"/>
      <c r="AY17" s="1170"/>
      <c r="AZ17" s="1170"/>
      <c r="BA17" s="1170"/>
      <c r="BB17" s="1170"/>
      <c r="BC17" s="1170"/>
      <c r="BD17" s="1170"/>
      <c r="BE17" s="1170"/>
      <c r="BF17" s="1170"/>
      <c r="BG17" s="1170"/>
      <c r="BH17" s="1170"/>
      <c r="BI17" s="1170"/>
      <c r="BJ17" s="1168"/>
      <c r="BK17" s="1168"/>
      <c r="BL17" s="1168"/>
      <c r="BM17" s="1168"/>
      <c r="BN17" s="1168"/>
      <c r="BO17" s="1168"/>
      <c r="BP17" s="1168"/>
      <c r="BQ17" s="1168"/>
      <c r="BR17" s="1168"/>
      <c r="BS17" s="1168"/>
      <c r="BT17" s="1312" t="s">
        <v>152</v>
      </c>
      <c r="BU17" s="1312" t="s">
        <v>152</v>
      </c>
      <c r="BV17" s="1312" t="s">
        <v>152</v>
      </c>
      <c r="BW17" s="1312" t="s">
        <v>152</v>
      </c>
      <c r="BX17" s="1312" t="s">
        <v>152</v>
      </c>
      <c r="BY17" s="1312" t="s">
        <v>152</v>
      </c>
      <c r="BZ17" s="1190" t="s">
        <v>152</v>
      </c>
      <c r="CA17" s="1186"/>
      <c r="CB17" s="1315">
        <v>0</v>
      </c>
      <c r="CC17" s="1315">
        <v>0</v>
      </c>
      <c r="CD17" s="1315">
        <v>0</v>
      </c>
      <c r="CE17" s="1315">
        <v>0</v>
      </c>
      <c r="CF17" s="1315">
        <v>0</v>
      </c>
      <c r="CG17" s="1315" t="s">
        <v>152</v>
      </c>
      <c r="CH17" s="1315">
        <v>0</v>
      </c>
      <c r="CI17" s="1170"/>
      <c r="CJ17" s="1170"/>
      <c r="CK17" s="1170"/>
      <c r="CL17" s="1170"/>
      <c r="CM17" s="1170"/>
      <c r="CN17" s="1170"/>
      <c r="CO17" s="1170"/>
      <c r="CP17" s="1170"/>
      <c r="CQ17" s="1170"/>
      <c r="CR17" s="1170"/>
      <c r="CS17" s="1170"/>
      <c r="CT17" s="1170"/>
      <c r="CU17" s="1170"/>
      <c r="CV17" s="1170"/>
      <c r="CW17" s="1170"/>
      <c r="CX17" s="1170"/>
      <c r="CY17" s="1170"/>
      <c r="CZ17" s="1170"/>
      <c r="DA17" s="1170"/>
      <c r="DB17" s="1170"/>
      <c r="DC17" s="1182"/>
      <c r="DD17" s="1182"/>
    </row>
    <row r="18" spans="1:108" x14ac:dyDescent="0.25">
      <c r="A18" s="1192" t="s">
        <v>52</v>
      </c>
      <c r="B18" s="1279">
        <v>0</v>
      </c>
      <c r="C18" s="1241"/>
      <c r="D18" s="1242"/>
      <c r="E18" s="1242"/>
      <c r="F18" s="1242"/>
      <c r="G18" s="1243"/>
      <c r="H18" s="1243"/>
      <c r="I18" s="1241"/>
      <c r="J18" s="1238"/>
      <c r="K18" s="1241"/>
      <c r="L18" s="1238"/>
      <c r="M18" s="1267">
        <v>0</v>
      </c>
      <c r="N18" s="1241"/>
      <c r="O18" s="1242"/>
      <c r="P18" s="1238"/>
      <c r="Q18" s="1281">
        <v>0</v>
      </c>
      <c r="R18" s="1241"/>
      <c r="S18" s="1242"/>
      <c r="T18" s="1238"/>
      <c r="U18" s="1241"/>
      <c r="V18" s="1275"/>
      <c r="W18" s="1241"/>
      <c r="X18" s="1238"/>
      <c r="Y18" s="1275"/>
      <c r="Z18" s="1289"/>
      <c r="AA18" s="1238"/>
      <c r="AB18" s="1289"/>
      <c r="AC18" s="1238"/>
      <c r="AD18" s="1290"/>
      <c r="AE18" s="1235"/>
      <c r="AF18" s="1235"/>
      <c r="AG18" s="1290"/>
      <c r="AH18" s="1235"/>
      <c r="AI18" s="1235"/>
      <c r="AJ18" s="1297"/>
      <c r="AK18" s="1284"/>
      <c r="AL18" s="1280"/>
      <c r="AM18" s="1298"/>
      <c r="AN18" s="1254"/>
      <c r="AO18" s="1297"/>
      <c r="AP18" s="1301"/>
      <c r="AQ18" s="1302"/>
      <c r="AR18" s="1307" t="s">
        <v>151</v>
      </c>
      <c r="AS18" s="1168"/>
      <c r="AT18" s="1168"/>
      <c r="AU18" s="1168"/>
      <c r="AV18" s="1168"/>
      <c r="AW18" s="1170"/>
      <c r="AX18" s="1170"/>
      <c r="AY18" s="1170"/>
      <c r="AZ18" s="1170"/>
      <c r="BA18" s="1170"/>
      <c r="BB18" s="1170"/>
      <c r="BC18" s="1170"/>
      <c r="BD18" s="1170"/>
      <c r="BE18" s="1170"/>
      <c r="BF18" s="1170"/>
      <c r="BG18" s="1170"/>
      <c r="BH18" s="1170"/>
      <c r="BI18" s="1170"/>
      <c r="BJ18" s="1168"/>
      <c r="BK18" s="1168"/>
      <c r="BL18" s="1168"/>
      <c r="BM18" s="1168"/>
      <c r="BN18" s="1168"/>
      <c r="BO18" s="1168"/>
      <c r="BP18" s="1168"/>
      <c r="BQ18" s="1168"/>
      <c r="BR18" s="1168"/>
      <c r="BS18" s="1168"/>
      <c r="BT18" s="1312" t="s">
        <v>152</v>
      </c>
      <c r="BU18" s="1312" t="s">
        <v>152</v>
      </c>
      <c r="BV18" s="1312" t="s">
        <v>152</v>
      </c>
      <c r="BW18" s="1312" t="s">
        <v>152</v>
      </c>
      <c r="BX18" s="1312" t="s">
        <v>152</v>
      </c>
      <c r="BY18" s="1312" t="s">
        <v>152</v>
      </c>
      <c r="BZ18" s="1190" t="s">
        <v>152</v>
      </c>
      <c r="CA18" s="1186"/>
      <c r="CB18" s="1315">
        <v>0</v>
      </c>
      <c r="CC18" s="1315">
        <v>0</v>
      </c>
      <c r="CD18" s="1315">
        <v>0</v>
      </c>
      <c r="CE18" s="1315">
        <v>0</v>
      </c>
      <c r="CF18" s="1315">
        <v>0</v>
      </c>
      <c r="CG18" s="1315" t="s">
        <v>152</v>
      </c>
      <c r="CH18" s="1315">
        <v>0</v>
      </c>
      <c r="CI18" s="1170"/>
      <c r="CJ18" s="1170"/>
      <c r="CK18" s="1170"/>
      <c r="CL18" s="1170"/>
      <c r="CM18" s="1170"/>
      <c r="CN18" s="1170"/>
      <c r="CO18" s="1170"/>
      <c r="CP18" s="1170"/>
      <c r="CQ18" s="1170"/>
      <c r="CR18" s="1170"/>
      <c r="CS18" s="1170"/>
      <c r="CT18" s="1170"/>
      <c r="CU18" s="1170"/>
      <c r="CV18" s="1170"/>
      <c r="CW18" s="1170"/>
      <c r="CX18" s="1170"/>
      <c r="CY18" s="1170"/>
      <c r="CZ18" s="1170"/>
      <c r="DA18" s="1170"/>
      <c r="DB18" s="1170"/>
      <c r="DC18" s="1182"/>
      <c r="DD18" s="1182"/>
    </row>
    <row r="19" spans="1:108" x14ac:dyDescent="0.25">
      <c r="A19" s="1192" t="s">
        <v>53</v>
      </c>
      <c r="B19" s="1279">
        <v>0</v>
      </c>
      <c r="C19" s="1241"/>
      <c r="D19" s="1242"/>
      <c r="E19" s="1242"/>
      <c r="F19" s="1242"/>
      <c r="G19" s="1243"/>
      <c r="H19" s="1243"/>
      <c r="I19" s="1241"/>
      <c r="J19" s="1238"/>
      <c r="K19" s="1241"/>
      <c r="L19" s="1238"/>
      <c r="M19" s="1267">
        <v>0</v>
      </c>
      <c r="N19" s="1241"/>
      <c r="O19" s="1242"/>
      <c r="P19" s="1238"/>
      <c r="Q19" s="1281">
        <v>0</v>
      </c>
      <c r="R19" s="1241"/>
      <c r="S19" s="1242"/>
      <c r="T19" s="1238"/>
      <c r="U19" s="1249"/>
      <c r="V19" s="1291"/>
      <c r="W19" s="1241"/>
      <c r="X19" s="1238"/>
      <c r="Y19" s="1275"/>
      <c r="Z19" s="1289"/>
      <c r="AA19" s="1238"/>
      <c r="AB19" s="1289"/>
      <c r="AC19" s="1238"/>
      <c r="AD19" s="1290"/>
      <c r="AE19" s="1235"/>
      <c r="AF19" s="1235"/>
      <c r="AG19" s="1290"/>
      <c r="AH19" s="1235"/>
      <c r="AI19" s="1235"/>
      <c r="AJ19" s="1297"/>
      <c r="AK19" s="1284"/>
      <c r="AL19" s="1280"/>
      <c r="AM19" s="1298"/>
      <c r="AN19" s="1254"/>
      <c r="AO19" s="1297"/>
      <c r="AP19" s="1301"/>
      <c r="AQ19" s="1302"/>
      <c r="AR19" s="1307" t="s">
        <v>151</v>
      </c>
      <c r="AS19" s="1168"/>
      <c r="AT19" s="1168"/>
      <c r="AU19" s="1168"/>
      <c r="AV19" s="1168"/>
      <c r="AW19" s="1170"/>
      <c r="AX19" s="1170"/>
      <c r="AY19" s="1170"/>
      <c r="AZ19" s="1170"/>
      <c r="BA19" s="1170"/>
      <c r="BB19" s="1170"/>
      <c r="BC19" s="1170"/>
      <c r="BD19" s="1170"/>
      <c r="BE19" s="1170"/>
      <c r="BF19" s="1170"/>
      <c r="BG19" s="1170"/>
      <c r="BH19" s="1170"/>
      <c r="BI19" s="1170"/>
      <c r="BJ19" s="1168"/>
      <c r="BK19" s="1168"/>
      <c r="BL19" s="1168"/>
      <c r="BM19" s="1168"/>
      <c r="BN19" s="1168"/>
      <c r="BO19" s="1168"/>
      <c r="BP19" s="1168"/>
      <c r="BQ19" s="1168"/>
      <c r="BR19" s="1168"/>
      <c r="BS19" s="1168"/>
      <c r="BT19" s="1312" t="s">
        <v>152</v>
      </c>
      <c r="BU19" s="1312" t="s">
        <v>152</v>
      </c>
      <c r="BV19" s="1312" t="s">
        <v>152</v>
      </c>
      <c r="BW19" s="1312" t="s">
        <v>152</v>
      </c>
      <c r="BX19" s="1312" t="s">
        <v>152</v>
      </c>
      <c r="BY19" s="1312" t="s">
        <v>152</v>
      </c>
      <c r="BZ19" s="1186"/>
      <c r="CA19" s="1186"/>
      <c r="CB19" s="1315">
        <v>0</v>
      </c>
      <c r="CC19" s="1315">
        <v>0</v>
      </c>
      <c r="CD19" s="1315">
        <v>0</v>
      </c>
      <c r="CE19" s="1315">
        <v>0</v>
      </c>
      <c r="CF19" s="1315">
        <v>0</v>
      </c>
      <c r="CG19" s="1315" t="s">
        <v>152</v>
      </c>
      <c r="CH19" s="1189"/>
      <c r="CI19" s="1170"/>
      <c r="CJ19" s="1170"/>
      <c r="CK19" s="1170"/>
      <c r="CL19" s="1170"/>
      <c r="CM19" s="1170"/>
      <c r="CN19" s="1170"/>
      <c r="CO19" s="1170"/>
      <c r="CP19" s="1170"/>
      <c r="CQ19" s="1170"/>
      <c r="CR19" s="1170"/>
      <c r="CS19" s="1170"/>
      <c r="CT19" s="1170"/>
      <c r="CU19" s="1170"/>
      <c r="CV19" s="1170"/>
      <c r="CW19" s="1170"/>
      <c r="CX19" s="1170"/>
      <c r="CY19" s="1170"/>
      <c r="CZ19" s="1170"/>
      <c r="DA19" s="1170"/>
      <c r="DB19" s="1170"/>
      <c r="DC19" s="1182"/>
      <c r="DD19" s="1182"/>
    </row>
    <row r="20" spans="1:108" x14ac:dyDescent="0.25">
      <c r="A20" s="1192" t="s">
        <v>54</v>
      </c>
      <c r="B20" s="1279">
        <v>0</v>
      </c>
      <c r="C20" s="1241"/>
      <c r="D20" s="1242"/>
      <c r="E20" s="1242"/>
      <c r="F20" s="1242"/>
      <c r="G20" s="1243"/>
      <c r="H20" s="1243"/>
      <c r="I20" s="1241"/>
      <c r="J20" s="1238"/>
      <c r="K20" s="1241"/>
      <c r="L20" s="1238"/>
      <c r="M20" s="1267">
        <v>0</v>
      </c>
      <c r="N20" s="1241"/>
      <c r="O20" s="1242"/>
      <c r="P20" s="1238"/>
      <c r="Q20" s="1281">
        <v>0</v>
      </c>
      <c r="R20" s="1241"/>
      <c r="S20" s="1242"/>
      <c r="T20" s="1238"/>
      <c r="U20" s="1241"/>
      <c r="V20" s="1275"/>
      <c r="W20" s="1241"/>
      <c r="X20" s="1238"/>
      <c r="Y20" s="1275"/>
      <c r="Z20" s="1289"/>
      <c r="AA20" s="1238"/>
      <c r="AB20" s="1289"/>
      <c r="AC20" s="1238"/>
      <c r="AD20" s="1290"/>
      <c r="AE20" s="1235"/>
      <c r="AF20" s="1235"/>
      <c r="AG20" s="1290"/>
      <c r="AH20" s="1235"/>
      <c r="AI20" s="1235"/>
      <c r="AJ20" s="1297"/>
      <c r="AK20" s="1284"/>
      <c r="AL20" s="1280"/>
      <c r="AM20" s="1298"/>
      <c r="AN20" s="1254"/>
      <c r="AO20" s="1297"/>
      <c r="AP20" s="1301"/>
      <c r="AQ20" s="1302"/>
      <c r="AR20" s="1307" t="s">
        <v>151</v>
      </c>
      <c r="AS20" s="1168"/>
      <c r="AT20" s="1168"/>
      <c r="AU20" s="1168"/>
      <c r="AV20" s="1168"/>
      <c r="AW20" s="1170"/>
      <c r="AX20" s="1170"/>
      <c r="AY20" s="1170"/>
      <c r="AZ20" s="1170"/>
      <c r="BA20" s="1170"/>
      <c r="BB20" s="1170"/>
      <c r="BC20" s="1170"/>
      <c r="BD20" s="1170"/>
      <c r="BE20" s="1170"/>
      <c r="BF20" s="1170"/>
      <c r="BG20" s="1170"/>
      <c r="BH20" s="1170"/>
      <c r="BI20" s="1170"/>
      <c r="BJ20" s="1168"/>
      <c r="BK20" s="1168"/>
      <c r="BL20" s="1168"/>
      <c r="BM20" s="1168"/>
      <c r="BN20" s="1168"/>
      <c r="BO20" s="1168"/>
      <c r="BP20" s="1168"/>
      <c r="BQ20" s="1168"/>
      <c r="BR20" s="1168"/>
      <c r="BS20" s="1168"/>
      <c r="BT20" s="1312" t="s">
        <v>152</v>
      </c>
      <c r="BU20" s="1312" t="s">
        <v>152</v>
      </c>
      <c r="BV20" s="1312" t="s">
        <v>152</v>
      </c>
      <c r="BW20" s="1312" t="s">
        <v>152</v>
      </c>
      <c r="BX20" s="1312" t="s">
        <v>152</v>
      </c>
      <c r="BY20" s="1312" t="s">
        <v>152</v>
      </c>
      <c r="BZ20" s="1190" t="s">
        <v>152</v>
      </c>
      <c r="CA20" s="1186"/>
      <c r="CB20" s="1315">
        <v>0</v>
      </c>
      <c r="CC20" s="1315">
        <v>0</v>
      </c>
      <c r="CD20" s="1315">
        <v>0</v>
      </c>
      <c r="CE20" s="1315">
        <v>0</v>
      </c>
      <c r="CF20" s="1315">
        <v>0</v>
      </c>
      <c r="CG20" s="1315" t="s">
        <v>152</v>
      </c>
      <c r="CH20" s="1315">
        <v>0</v>
      </c>
      <c r="CI20" s="1170"/>
      <c r="CJ20" s="1170"/>
      <c r="CK20" s="1170"/>
      <c r="CL20" s="1170"/>
      <c r="CM20" s="1170"/>
      <c r="CN20" s="1170"/>
      <c r="CO20" s="1170"/>
      <c r="CP20" s="1170"/>
      <c r="CQ20" s="1170"/>
      <c r="CR20" s="1170"/>
      <c r="CS20" s="1170"/>
      <c r="CT20" s="1170"/>
      <c r="CU20" s="1170"/>
      <c r="CV20" s="1170"/>
      <c r="CW20" s="1170"/>
      <c r="CX20" s="1170"/>
      <c r="CY20" s="1170"/>
      <c r="CZ20" s="1170"/>
      <c r="DA20" s="1170"/>
      <c r="DB20" s="1170"/>
      <c r="DC20" s="1182"/>
      <c r="DD20" s="1182"/>
    </row>
    <row r="21" spans="1:108" x14ac:dyDescent="0.25">
      <c r="A21" s="1192" t="s">
        <v>55</v>
      </c>
      <c r="B21" s="1279">
        <v>0</v>
      </c>
      <c r="C21" s="1241"/>
      <c r="D21" s="1242"/>
      <c r="E21" s="1242"/>
      <c r="F21" s="1242"/>
      <c r="G21" s="1243"/>
      <c r="H21" s="1243"/>
      <c r="I21" s="1241"/>
      <c r="J21" s="1238"/>
      <c r="K21" s="1241"/>
      <c r="L21" s="1238"/>
      <c r="M21" s="1267">
        <v>0</v>
      </c>
      <c r="N21" s="1241"/>
      <c r="O21" s="1242"/>
      <c r="P21" s="1238"/>
      <c r="Q21" s="1281">
        <v>0</v>
      </c>
      <c r="R21" s="1241"/>
      <c r="S21" s="1242"/>
      <c r="T21" s="1238"/>
      <c r="U21" s="1249"/>
      <c r="V21" s="1291"/>
      <c r="W21" s="1241"/>
      <c r="X21" s="1238"/>
      <c r="Y21" s="1275"/>
      <c r="Z21" s="1289"/>
      <c r="AA21" s="1238"/>
      <c r="AB21" s="1289"/>
      <c r="AC21" s="1238"/>
      <c r="AD21" s="1290"/>
      <c r="AE21" s="1235"/>
      <c r="AF21" s="1235"/>
      <c r="AG21" s="1290"/>
      <c r="AH21" s="1235"/>
      <c r="AI21" s="1235"/>
      <c r="AJ21" s="1297"/>
      <c r="AK21" s="1284"/>
      <c r="AL21" s="1280"/>
      <c r="AM21" s="1298"/>
      <c r="AN21" s="1254"/>
      <c r="AO21" s="1297"/>
      <c r="AP21" s="1301"/>
      <c r="AQ21" s="1302"/>
      <c r="AR21" s="1307" t="s">
        <v>151</v>
      </c>
      <c r="AS21" s="1168"/>
      <c r="AT21" s="1168"/>
      <c r="AU21" s="1168"/>
      <c r="AV21" s="1168"/>
      <c r="AW21" s="1170"/>
      <c r="AX21" s="1170"/>
      <c r="AY21" s="1170"/>
      <c r="AZ21" s="1170"/>
      <c r="BA21" s="1170"/>
      <c r="BB21" s="1170"/>
      <c r="BC21" s="1170"/>
      <c r="BD21" s="1170"/>
      <c r="BE21" s="1170"/>
      <c r="BF21" s="1170"/>
      <c r="BG21" s="1170"/>
      <c r="BH21" s="1170"/>
      <c r="BI21" s="1170"/>
      <c r="BJ21" s="1168"/>
      <c r="BK21" s="1168"/>
      <c r="BL21" s="1168"/>
      <c r="BM21" s="1168"/>
      <c r="BN21" s="1168"/>
      <c r="BO21" s="1168"/>
      <c r="BP21" s="1168"/>
      <c r="BQ21" s="1168"/>
      <c r="BR21" s="1168"/>
      <c r="BS21" s="1168"/>
      <c r="BT21" s="1312" t="s">
        <v>152</v>
      </c>
      <c r="BU21" s="1312" t="s">
        <v>152</v>
      </c>
      <c r="BV21" s="1312" t="s">
        <v>152</v>
      </c>
      <c r="BW21" s="1312" t="s">
        <v>152</v>
      </c>
      <c r="BX21" s="1312" t="s">
        <v>152</v>
      </c>
      <c r="BY21" s="1312" t="s">
        <v>152</v>
      </c>
      <c r="BZ21" s="1186"/>
      <c r="CA21" s="1186"/>
      <c r="CB21" s="1315">
        <v>0</v>
      </c>
      <c r="CC21" s="1315">
        <v>0</v>
      </c>
      <c r="CD21" s="1315">
        <v>0</v>
      </c>
      <c r="CE21" s="1315">
        <v>0</v>
      </c>
      <c r="CF21" s="1315">
        <v>0</v>
      </c>
      <c r="CG21" s="1315" t="s">
        <v>152</v>
      </c>
      <c r="CH21" s="1189"/>
      <c r="CI21" s="1170"/>
      <c r="CJ21" s="1170"/>
      <c r="CK21" s="1170"/>
      <c r="CL21" s="1170"/>
      <c r="CM21" s="1170"/>
      <c r="CN21" s="1170"/>
      <c r="CO21" s="1170"/>
      <c r="CP21" s="1170"/>
      <c r="CQ21" s="1170"/>
      <c r="CR21" s="1170"/>
      <c r="CS21" s="1170"/>
      <c r="CT21" s="1170"/>
      <c r="CU21" s="1170"/>
      <c r="CV21" s="1170"/>
      <c r="CW21" s="1170"/>
      <c r="CX21" s="1170"/>
      <c r="CY21" s="1170"/>
      <c r="CZ21" s="1170"/>
      <c r="DA21" s="1170"/>
      <c r="DB21" s="1170"/>
      <c r="DC21" s="1182"/>
      <c r="DD21" s="1182"/>
    </row>
    <row r="22" spans="1:108" x14ac:dyDescent="0.25">
      <c r="A22" s="1192" t="s">
        <v>56</v>
      </c>
      <c r="B22" s="1279">
        <v>0</v>
      </c>
      <c r="C22" s="1241"/>
      <c r="D22" s="1242"/>
      <c r="E22" s="1242"/>
      <c r="F22" s="1242"/>
      <c r="G22" s="1243"/>
      <c r="H22" s="1243"/>
      <c r="I22" s="1241"/>
      <c r="J22" s="1238"/>
      <c r="K22" s="1241"/>
      <c r="L22" s="1238"/>
      <c r="M22" s="1267">
        <v>0</v>
      </c>
      <c r="N22" s="1241"/>
      <c r="O22" s="1242"/>
      <c r="P22" s="1238"/>
      <c r="Q22" s="1281">
        <v>0</v>
      </c>
      <c r="R22" s="1241"/>
      <c r="S22" s="1242"/>
      <c r="T22" s="1238"/>
      <c r="U22" s="1241"/>
      <c r="V22" s="1275"/>
      <c r="W22" s="1241"/>
      <c r="X22" s="1238"/>
      <c r="Y22" s="1275"/>
      <c r="Z22" s="1289"/>
      <c r="AA22" s="1238"/>
      <c r="AB22" s="1289"/>
      <c r="AC22" s="1238"/>
      <c r="AD22" s="1290"/>
      <c r="AE22" s="1235"/>
      <c r="AF22" s="1235"/>
      <c r="AG22" s="1290"/>
      <c r="AH22" s="1235"/>
      <c r="AI22" s="1235"/>
      <c r="AJ22" s="1297"/>
      <c r="AK22" s="1284"/>
      <c r="AL22" s="1280"/>
      <c r="AM22" s="1298"/>
      <c r="AN22" s="1254"/>
      <c r="AO22" s="1297"/>
      <c r="AP22" s="1301"/>
      <c r="AQ22" s="1302"/>
      <c r="AR22" s="1307" t="s">
        <v>151</v>
      </c>
      <c r="AS22" s="1168"/>
      <c r="AT22" s="1168"/>
      <c r="AU22" s="1168"/>
      <c r="AV22" s="1168"/>
      <c r="AW22" s="1170"/>
      <c r="AX22" s="1170"/>
      <c r="AY22" s="1170"/>
      <c r="AZ22" s="1170"/>
      <c r="BA22" s="1170"/>
      <c r="BB22" s="1170"/>
      <c r="BC22" s="1170"/>
      <c r="BD22" s="1170"/>
      <c r="BE22" s="1170"/>
      <c r="BF22" s="1170"/>
      <c r="BG22" s="1170"/>
      <c r="BH22" s="1170"/>
      <c r="BI22" s="1170"/>
      <c r="BJ22" s="1168"/>
      <c r="BK22" s="1168"/>
      <c r="BL22" s="1168"/>
      <c r="BM22" s="1168"/>
      <c r="BN22" s="1168"/>
      <c r="BO22" s="1168"/>
      <c r="BP22" s="1168"/>
      <c r="BQ22" s="1168"/>
      <c r="BR22" s="1168"/>
      <c r="BS22" s="1168"/>
      <c r="BT22" s="1312" t="s">
        <v>152</v>
      </c>
      <c r="BU22" s="1312" t="s">
        <v>152</v>
      </c>
      <c r="BV22" s="1312" t="s">
        <v>152</v>
      </c>
      <c r="BW22" s="1312" t="s">
        <v>152</v>
      </c>
      <c r="BX22" s="1312" t="s">
        <v>152</v>
      </c>
      <c r="BY22" s="1312" t="s">
        <v>152</v>
      </c>
      <c r="BZ22" s="1190" t="s">
        <v>152</v>
      </c>
      <c r="CA22" s="1186"/>
      <c r="CB22" s="1315">
        <v>0</v>
      </c>
      <c r="CC22" s="1315">
        <v>0</v>
      </c>
      <c r="CD22" s="1315">
        <v>0</v>
      </c>
      <c r="CE22" s="1315">
        <v>0</v>
      </c>
      <c r="CF22" s="1315">
        <v>0</v>
      </c>
      <c r="CG22" s="1315" t="s">
        <v>152</v>
      </c>
      <c r="CH22" s="1315">
        <v>0</v>
      </c>
      <c r="CI22" s="1170"/>
      <c r="CJ22" s="1170"/>
      <c r="CK22" s="1170"/>
      <c r="CL22" s="1170"/>
      <c r="CM22" s="1170"/>
      <c r="CN22" s="1170"/>
      <c r="CO22" s="1170"/>
      <c r="CP22" s="1170"/>
      <c r="CQ22" s="1170"/>
      <c r="CR22" s="1170"/>
      <c r="CS22" s="1170"/>
      <c r="CT22" s="1170"/>
      <c r="CU22" s="1170"/>
      <c r="CV22" s="1170"/>
      <c r="CW22" s="1170"/>
      <c r="CX22" s="1170"/>
      <c r="CY22" s="1170"/>
      <c r="CZ22" s="1170"/>
      <c r="DA22" s="1170"/>
      <c r="DB22" s="1170"/>
      <c r="DC22" s="1182"/>
      <c r="DD22" s="1182"/>
    </row>
    <row r="23" spans="1:108" x14ac:dyDescent="0.25">
      <c r="A23" s="1192" t="s">
        <v>57</v>
      </c>
      <c r="B23" s="1279">
        <v>0</v>
      </c>
      <c r="C23" s="1241"/>
      <c r="D23" s="1242"/>
      <c r="E23" s="1242"/>
      <c r="F23" s="1242"/>
      <c r="G23" s="1243"/>
      <c r="H23" s="1243"/>
      <c r="I23" s="1241"/>
      <c r="J23" s="1238"/>
      <c r="K23" s="1241"/>
      <c r="L23" s="1238"/>
      <c r="M23" s="1267">
        <v>0</v>
      </c>
      <c r="N23" s="1241"/>
      <c r="O23" s="1242"/>
      <c r="P23" s="1238"/>
      <c r="Q23" s="1281">
        <v>0</v>
      </c>
      <c r="R23" s="1241"/>
      <c r="S23" s="1242"/>
      <c r="T23" s="1238"/>
      <c r="U23" s="1249"/>
      <c r="V23" s="1291"/>
      <c r="W23" s="1241"/>
      <c r="X23" s="1238"/>
      <c r="Y23" s="1275"/>
      <c r="Z23" s="1289"/>
      <c r="AA23" s="1238"/>
      <c r="AB23" s="1289"/>
      <c r="AC23" s="1238"/>
      <c r="AD23" s="1290"/>
      <c r="AE23" s="1235"/>
      <c r="AF23" s="1235"/>
      <c r="AG23" s="1290"/>
      <c r="AH23" s="1235"/>
      <c r="AI23" s="1235"/>
      <c r="AJ23" s="1297"/>
      <c r="AK23" s="1284"/>
      <c r="AL23" s="1280"/>
      <c r="AM23" s="1298"/>
      <c r="AN23" s="1254"/>
      <c r="AO23" s="1297"/>
      <c r="AP23" s="1301"/>
      <c r="AQ23" s="1302"/>
      <c r="AR23" s="1307" t="s">
        <v>151</v>
      </c>
      <c r="AS23" s="1168"/>
      <c r="AT23" s="1168"/>
      <c r="AU23" s="1168"/>
      <c r="AV23" s="1168"/>
      <c r="AW23" s="1170"/>
      <c r="AX23" s="1170"/>
      <c r="AY23" s="1170"/>
      <c r="AZ23" s="1170"/>
      <c r="BA23" s="1170"/>
      <c r="BB23" s="1170"/>
      <c r="BC23" s="1170"/>
      <c r="BD23" s="1170"/>
      <c r="BE23" s="1170"/>
      <c r="BF23" s="1170"/>
      <c r="BG23" s="1170"/>
      <c r="BH23" s="1170"/>
      <c r="BI23" s="1170"/>
      <c r="BJ23" s="1168"/>
      <c r="BK23" s="1168"/>
      <c r="BL23" s="1168"/>
      <c r="BM23" s="1168"/>
      <c r="BN23" s="1168"/>
      <c r="BO23" s="1168"/>
      <c r="BP23" s="1168"/>
      <c r="BQ23" s="1168"/>
      <c r="BR23" s="1168"/>
      <c r="BS23" s="1168"/>
      <c r="BT23" s="1312" t="s">
        <v>152</v>
      </c>
      <c r="BU23" s="1312" t="s">
        <v>152</v>
      </c>
      <c r="BV23" s="1312" t="s">
        <v>152</v>
      </c>
      <c r="BW23" s="1312" t="s">
        <v>152</v>
      </c>
      <c r="BX23" s="1312" t="s">
        <v>152</v>
      </c>
      <c r="BY23" s="1312" t="s">
        <v>152</v>
      </c>
      <c r="BZ23" s="1186"/>
      <c r="CA23" s="1186"/>
      <c r="CB23" s="1315">
        <v>0</v>
      </c>
      <c r="CC23" s="1315">
        <v>0</v>
      </c>
      <c r="CD23" s="1315">
        <v>0</v>
      </c>
      <c r="CE23" s="1315">
        <v>0</v>
      </c>
      <c r="CF23" s="1315">
        <v>0</v>
      </c>
      <c r="CG23" s="1315" t="s">
        <v>152</v>
      </c>
      <c r="CH23" s="1189"/>
      <c r="CI23" s="1170"/>
      <c r="CJ23" s="1170"/>
      <c r="CK23" s="1170"/>
      <c r="CL23" s="1170"/>
      <c r="CM23" s="1170"/>
      <c r="CN23" s="1170"/>
      <c r="CO23" s="1170"/>
      <c r="CP23" s="1170"/>
      <c r="CQ23" s="1170"/>
      <c r="CR23" s="1170"/>
      <c r="CS23" s="1170"/>
      <c r="CT23" s="1170"/>
      <c r="CU23" s="1170"/>
      <c r="CV23" s="1170"/>
      <c r="CW23" s="1170"/>
      <c r="CX23" s="1170"/>
      <c r="CY23" s="1170"/>
      <c r="CZ23" s="1170"/>
      <c r="DA23" s="1170"/>
      <c r="DB23" s="1170"/>
      <c r="DC23" s="1182"/>
      <c r="DD23" s="1182"/>
    </row>
    <row r="24" spans="1:108" x14ac:dyDescent="0.25">
      <c r="A24" s="1192" t="s">
        <v>58</v>
      </c>
      <c r="B24" s="1279">
        <v>0</v>
      </c>
      <c r="C24" s="1241"/>
      <c r="D24" s="1242"/>
      <c r="E24" s="1242"/>
      <c r="F24" s="1242"/>
      <c r="G24" s="1243"/>
      <c r="H24" s="1243"/>
      <c r="I24" s="1241"/>
      <c r="J24" s="1238"/>
      <c r="K24" s="1241"/>
      <c r="L24" s="1238"/>
      <c r="M24" s="1267">
        <v>0</v>
      </c>
      <c r="N24" s="1241"/>
      <c r="O24" s="1242"/>
      <c r="P24" s="1238"/>
      <c r="Q24" s="1281">
        <v>0</v>
      </c>
      <c r="R24" s="1241"/>
      <c r="S24" s="1242"/>
      <c r="T24" s="1238"/>
      <c r="U24" s="1241"/>
      <c r="V24" s="1275"/>
      <c r="W24" s="1241"/>
      <c r="X24" s="1238"/>
      <c r="Y24" s="1275"/>
      <c r="Z24" s="1289"/>
      <c r="AA24" s="1238"/>
      <c r="AB24" s="1289"/>
      <c r="AC24" s="1238"/>
      <c r="AD24" s="1290"/>
      <c r="AE24" s="1235"/>
      <c r="AF24" s="1235"/>
      <c r="AG24" s="1290"/>
      <c r="AH24" s="1235"/>
      <c r="AI24" s="1235"/>
      <c r="AJ24" s="1297"/>
      <c r="AK24" s="1284"/>
      <c r="AL24" s="1280"/>
      <c r="AM24" s="1298"/>
      <c r="AN24" s="1254"/>
      <c r="AO24" s="1297"/>
      <c r="AP24" s="1301"/>
      <c r="AQ24" s="1302"/>
      <c r="AR24" s="1307" t="s">
        <v>151</v>
      </c>
      <c r="AS24" s="1168"/>
      <c r="AT24" s="1168"/>
      <c r="AU24" s="1168"/>
      <c r="AV24" s="1168"/>
      <c r="AW24" s="1170"/>
      <c r="AX24" s="1170"/>
      <c r="AY24" s="1170"/>
      <c r="AZ24" s="1170"/>
      <c r="BA24" s="1170"/>
      <c r="BB24" s="1170"/>
      <c r="BC24" s="1170"/>
      <c r="BD24" s="1170"/>
      <c r="BE24" s="1170"/>
      <c r="BF24" s="1170"/>
      <c r="BG24" s="1170"/>
      <c r="BH24" s="1170"/>
      <c r="BI24" s="1170"/>
      <c r="BJ24" s="1168"/>
      <c r="BK24" s="1168"/>
      <c r="BL24" s="1168"/>
      <c r="BM24" s="1168"/>
      <c r="BN24" s="1168"/>
      <c r="BO24" s="1168"/>
      <c r="BP24" s="1168"/>
      <c r="BQ24" s="1168"/>
      <c r="BR24" s="1168"/>
      <c r="BS24" s="1168"/>
      <c r="BT24" s="1312" t="s">
        <v>152</v>
      </c>
      <c r="BU24" s="1312" t="s">
        <v>152</v>
      </c>
      <c r="BV24" s="1312" t="s">
        <v>152</v>
      </c>
      <c r="BW24" s="1312" t="s">
        <v>152</v>
      </c>
      <c r="BX24" s="1312" t="s">
        <v>152</v>
      </c>
      <c r="BY24" s="1312" t="s">
        <v>152</v>
      </c>
      <c r="BZ24" s="1190" t="s">
        <v>152</v>
      </c>
      <c r="CA24" s="1186"/>
      <c r="CB24" s="1315">
        <v>0</v>
      </c>
      <c r="CC24" s="1315">
        <v>0</v>
      </c>
      <c r="CD24" s="1315">
        <v>0</v>
      </c>
      <c r="CE24" s="1315">
        <v>0</v>
      </c>
      <c r="CF24" s="1315">
        <v>0</v>
      </c>
      <c r="CG24" s="1315" t="s">
        <v>152</v>
      </c>
      <c r="CH24" s="1315">
        <v>0</v>
      </c>
      <c r="CI24" s="1170"/>
      <c r="CJ24" s="1170"/>
      <c r="CK24" s="1170"/>
      <c r="CL24" s="1170"/>
      <c r="CM24" s="1170"/>
      <c r="CN24" s="1170"/>
      <c r="CO24" s="1170"/>
      <c r="CP24" s="1170"/>
      <c r="CQ24" s="1170"/>
      <c r="CR24" s="1170"/>
      <c r="CS24" s="1170"/>
      <c r="CT24" s="1170"/>
      <c r="CU24" s="1170"/>
      <c r="CV24" s="1170"/>
      <c r="CW24" s="1170"/>
      <c r="CX24" s="1170"/>
      <c r="CY24" s="1170"/>
      <c r="CZ24" s="1170"/>
      <c r="DA24" s="1170"/>
      <c r="DB24" s="1170"/>
      <c r="DC24" s="1182"/>
      <c r="DD24" s="1182"/>
    </row>
    <row r="25" spans="1:108" x14ac:dyDescent="0.25">
      <c r="A25" s="1192" t="s">
        <v>59</v>
      </c>
      <c r="B25" s="1279">
        <v>0</v>
      </c>
      <c r="C25" s="1241"/>
      <c r="D25" s="1242"/>
      <c r="E25" s="1242"/>
      <c r="F25" s="1242"/>
      <c r="G25" s="1243"/>
      <c r="H25" s="1243"/>
      <c r="I25" s="1241"/>
      <c r="J25" s="1238"/>
      <c r="K25" s="1241"/>
      <c r="L25" s="1238"/>
      <c r="M25" s="1267">
        <v>0</v>
      </c>
      <c r="N25" s="1241"/>
      <c r="O25" s="1242"/>
      <c r="P25" s="1238"/>
      <c r="Q25" s="1281">
        <v>0</v>
      </c>
      <c r="R25" s="1241"/>
      <c r="S25" s="1242"/>
      <c r="T25" s="1238"/>
      <c r="U25" s="1241"/>
      <c r="V25" s="1275"/>
      <c r="W25" s="1241"/>
      <c r="X25" s="1238"/>
      <c r="Y25" s="1275"/>
      <c r="Z25" s="1289"/>
      <c r="AA25" s="1238"/>
      <c r="AB25" s="1289"/>
      <c r="AC25" s="1238"/>
      <c r="AD25" s="1290"/>
      <c r="AE25" s="1235"/>
      <c r="AF25" s="1235"/>
      <c r="AG25" s="1290"/>
      <c r="AH25" s="1235"/>
      <c r="AI25" s="1235"/>
      <c r="AJ25" s="1297"/>
      <c r="AK25" s="1284"/>
      <c r="AL25" s="1280"/>
      <c r="AM25" s="1298"/>
      <c r="AN25" s="1254"/>
      <c r="AO25" s="1297"/>
      <c r="AP25" s="1301"/>
      <c r="AQ25" s="1302"/>
      <c r="AR25" s="1307" t="s">
        <v>151</v>
      </c>
      <c r="AS25" s="1168"/>
      <c r="AT25" s="1168"/>
      <c r="AU25" s="1168"/>
      <c r="AV25" s="1168"/>
      <c r="AW25" s="1170"/>
      <c r="AX25" s="1170"/>
      <c r="AY25" s="1170"/>
      <c r="AZ25" s="1170"/>
      <c r="BA25" s="1170"/>
      <c r="BB25" s="1170"/>
      <c r="BC25" s="1170"/>
      <c r="BD25" s="1170"/>
      <c r="BE25" s="1170"/>
      <c r="BF25" s="1170"/>
      <c r="BG25" s="1170"/>
      <c r="BH25" s="1170"/>
      <c r="BI25" s="1170"/>
      <c r="BJ25" s="1168"/>
      <c r="BK25" s="1168"/>
      <c r="BL25" s="1168"/>
      <c r="BM25" s="1168"/>
      <c r="BN25" s="1168"/>
      <c r="BO25" s="1168"/>
      <c r="BP25" s="1168"/>
      <c r="BQ25" s="1168"/>
      <c r="BR25" s="1168"/>
      <c r="BS25" s="1168"/>
      <c r="BT25" s="1312" t="s">
        <v>152</v>
      </c>
      <c r="BU25" s="1312" t="s">
        <v>152</v>
      </c>
      <c r="BV25" s="1312" t="s">
        <v>152</v>
      </c>
      <c r="BW25" s="1312" t="s">
        <v>152</v>
      </c>
      <c r="BX25" s="1312" t="s">
        <v>152</v>
      </c>
      <c r="BY25" s="1312" t="s">
        <v>152</v>
      </c>
      <c r="BZ25" s="1190" t="s">
        <v>152</v>
      </c>
      <c r="CA25" s="1186"/>
      <c r="CB25" s="1315">
        <v>0</v>
      </c>
      <c r="CC25" s="1315">
        <v>0</v>
      </c>
      <c r="CD25" s="1315">
        <v>0</v>
      </c>
      <c r="CE25" s="1315">
        <v>0</v>
      </c>
      <c r="CF25" s="1315">
        <v>0</v>
      </c>
      <c r="CG25" s="1315" t="s">
        <v>152</v>
      </c>
      <c r="CH25" s="1315">
        <v>0</v>
      </c>
      <c r="CI25" s="1170"/>
      <c r="CJ25" s="1170"/>
      <c r="CK25" s="1170"/>
      <c r="CL25" s="1170"/>
      <c r="CM25" s="1170"/>
      <c r="CN25" s="1170"/>
      <c r="CO25" s="1170"/>
      <c r="CP25" s="1170"/>
      <c r="CQ25" s="1170"/>
      <c r="CR25" s="1170"/>
      <c r="CS25" s="1170"/>
      <c r="CT25" s="1170"/>
      <c r="CU25" s="1170"/>
      <c r="CV25" s="1170"/>
      <c r="CW25" s="1170"/>
      <c r="CX25" s="1170"/>
      <c r="CY25" s="1170"/>
      <c r="CZ25" s="1170"/>
      <c r="DA25" s="1170"/>
      <c r="DB25" s="1170"/>
      <c r="DC25" s="1182"/>
      <c r="DD25" s="1182"/>
    </row>
    <row r="26" spans="1:108" ht="54" x14ac:dyDescent="0.25">
      <c r="A26" s="1212" t="s">
        <v>60</v>
      </c>
      <c r="B26" s="1279">
        <v>0</v>
      </c>
      <c r="C26" s="1241"/>
      <c r="D26" s="1242"/>
      <c r="E26" s="1242"/>
      <c r="F26" s="1242"/>
      <c r="G26" s="1243"/>
      <c r="H26" s="1243"/>
      <c r="I26" s="1241"/>
      <c r="J26" s="1238"/>
      <c r="K26" s="1241"/>
      <c r="L26" s="1238"/>
      <c r="M26" s="1267">
        <v>0</v>
      </c>
      <c r="N26" s="1241"/>
      <c r="O26" s="1242"/>
      <c r="P26" s="1238"/>
      <c r="Q26" s="1281">
        <v>0</v>
      </c>
      <c r="R26" s="1241"/>
      <c r="S26" s="1242"/>
      <c r="T26" s="1238"/>
      <c r="U26" s="1241"/>
      <c r="V26" s="1275"/>
      <c r="W26" s="1241"/>
      <c r="X26" s="1238"/>
      <c r="Y26" s="1275"/>
      <c r="Z26" s="1289"/>
      <c r="AA26" s="1238"/>
      <c r="AB26" s="1289"/>
      <c r="AC26" s="1238"/>
      <c r="AD26" s="1290"/>
      <c r="AE26" s="1235"/>
      <c r="AF26" s="1235"/>
      <c r="AG26" s="1290"/>
      <c r="AH26" s="1235"/>
      <c r="AI26" s="1235"/>
      <c r="AJ26" s="1297"/>
      <c r="AK26" s="1284"/>
      <c r="AL26" s="1280"/>
      <c r="AM26" s="1298"/>
      <c r="AN26" s="1254"/>
      <c r="AO26" s="1297"/>
      <c r="AP26" s="1301"/>
      <c r="AQ26" s="1302"/>
      <c r="AR26" s="1307" t="s">
        <v>151</v>
      </c>
      <c r="AS26" s="1168"/>
      <c r="AT26" s="1168"/>
      <c r="AU26" s="1168"/>
      <c r="AV26" s="1168"/>
      <c r="AW26" s="1170"/>
      <c r="AX26" s="1170"/>
      <c r="AY26" s="1170"/>
      <c r="AZ26" s="1170"/>
      <c r="BA26" s="1170"/>
      <c r="BB26" s="1170"/>
      <c r="BC26" s="1170"/>
      <c r="BD26" s="1170"/>
      <c r="BE26" s="1170"/>
      <c r="BF26" s="1170"/>
      <c r="BG26" s="1170"/>
      <c r="BH26" s="1170"/>
      <c r="BI26" s="1170"/>
      <c r="BJ26" s="1168"/>
      <c r="BK26" s="1168"/>
      <c r="BL26" s="1168"/>
      <c r="BM26" s="1168"/>
      <c r="BN26" s="1168"/>
      <c r="BO26" s="1168"/>
      <c r="BP26" s="1168"/>
      <c r="BQ26" s="1168"/>
      <c r="BR26" s="1168"/>
      <c r="BS26" s="1168"/>
      <c r="BT26" s="1312" t="s">
        <v>152</v>
      </c>
      <c r="BU26" s="1312" t="s">
        <v>152</v>
      </c>
      <c r="BV26" s="1312" t="s">
        <v>152</v>
      </c>
      <c r="BW26" s="1312" t="s">
        <v>152</v>
      </c>
      <c r="BX26" s="1312" t="s">
        <v>152</v>
      </c>
      <c r="BY26" s="1312" t="s">
        <v>152</v>
      </c>
      <c r="BZ26" s="1190" t="s">
        <v>152</v>
      </c>
      <c r="CA26" s="1186"/>
      <c r="CB26" s="1315">
        <v>0</v>
      </c>
      <c r="CC26" s="1315">
        <v>0</v>
      </c>
      <c r="CD26" s="1315">
        <v>0</v>
      </c>
      <c r="CE26" s="1315">
        <v>0</v>
      </c>
      <c r="CF26" s="1315">
        <v>0</v>
      </c>
      <c r="CG26" s="1315" t="s">
        <v>152</v>
      </c>
      <c r="CH26" s="1315">
        <v>0</v>
      </c>
      <c r="CI26" s="1170"/>
      <c r="CJ26" s="1170"/>
      <c r="CK26" s="1170"/>
      <c r="CL26" s="1170"/>
      <c r="CM26" s="1170"/>
      <c r="CN26" s="1170"/>
      <c r="CO26" s="1170"/>
      <c r="CP26" s="1170"/>
      <c r="CQ26" s="1170"/>
      <c r="CR26" s="1170"/>
      <c r="CS26" s="1170"/>
      <c r="CT26" s="1170"/>
      <c r="CU26" s="1170"/>
      <c r="CV26" s="1170"/>
      <c r="CW26" s="1170"/>
      <c r="CX26" s="1170"/>
      <c r="CY26" s="1170"/>
      <c r="CZ26" s="1170"/>
      <c r="DA26" s="1170"/>
      <c r="DB26" s="1170"/>
      <c r="DC26" s="1182"/>
      <c r="DD26" s="1182"/>
    </row>
    <row r="27" spans="1:108" x14ac:dyDescent="0.25">
      <c r="A27" s="1192" t="s">
        <v>61</v>
      </c>
      <c r="B27" s="1279">
        <v>0</v>
      </c>
      <c r="C27" s="1241"/>
      <c r="D27" s="1242"/>
      <c r="E27" s="1242"/>
      <c r="F27" s="1242"/>
      <c r="G27" s="1243"/>
      <c r="H27" s="1243"/>
      <c r="I27" s="1241"/>
      <c r="J27" s="1238"/>
      <c r="K27" s="1241"/>
      <c r="L27" s="1238"/>
      <c r="M27" s="1267">
        <v>0</v>
      </c>
      <c r="N27" s="1241"/>
      <c r="O27" s="1242"/>
      <c r="P27" s="1238"/>
      <c r="Q27" s="1281">
        <v>0</v>
      </c>
      <c r="R27" s="1241"/>
      <c r="S27" s="1242"/>
      <c r="T27" s="1238"/>
      <c r="U27" s="1241"/>
      <c r="V27" s="1275"/>
      <c r="W27" s="1241"/>
      <c r="X27" s="1238"/>
      <c r="Y27" s="1275"/>
      <c r="Z27" s="1289"/>
      <c r="AA27" s="1238"/>
      <c r="AB27" s="1289"/>
      <c r="AC27" s="1238"/>
      <c r="AD27" s="1290"/>
      <c r="AE27" s="1235"/>
      <c r="AF27" s="1235"/>
      <c r="AG27" s="1290"/>
      <c r="AH27" s="1235"/>
      <c r="AI27" s="1235"/>
      <c r="AJ27" s="1297"/>
      <c r="AK27" s="1284"/>
      <c r="AL27" s="1280"/>
      <c r="AM27" s="1298"/>
      <c r="AN27" s="1254"/>
      <c r="AO27" s="1297"/>
      <c r="AP27" s="1301"/>
      <c r="AQ27" s="1302"/>
      <c r="AR27" s="1307" t="s">
        <v>151</v>
      </c>
      <c r="AS27" s="1168"/>
      <c r="AT27" s="1168"/>
      <c r="AU27" s="1168"/>
      <c r="AV27" s="1168"/>
      <c r="AW27" s="1170"/>
      <c r="AX27" s="1170"/>
      <c r="AY27" s="1170"/>
      <c r="AZ27" s="1170"/>
      <c r="BA27" s="1170"/>
      <c r="BB27" s="1170"/>
      <c r="BC27" s="1170"/>
      <c r="BD27" s="1170"/>
      <c r="BE27" s="1170"/>
      <c r="BF27" s="1170"/>
      <c r="BG27" s="1170"/>
      <c r="BH27" s="1170"/>
      <c r="BI27" s="1170"/>
      <c r="BJ27" s="1168"/>
      <c r="BK27" s="1168"/>
      <c r="BL27" s="1168"/>
      <c r="BM27" s="1168"/>
      <c r="BN27" s="1168"/>
      <c r="BO27" s="1168"/>
      <c r="BP27" s="1168"/>
      <c r="BQ27" s="1168"/>
      <c r="BR27" s="1168"/>
      <c r="BS27" s="1168"/>
      <c r="BT27" s="1312" t="s">
        <v>152</v>
      </c>
      <c r="BU27" s="1312" t="s">
        <v>152</v>
      </c>
      <c r="BV27" s="1312" t="s">
        <v>152</v>
      </c>
      <c r="BW27" s="1312" t="s">
        <v>152</v>
      </c>
      <c r="BX27" s="1312" t="s">
        <v>152</v>
      </c>
      <c r="BY27" s="1312" t="s">
        <v>152</v>
      </c>
      <c r="BZ27" s="1190" t="s">
        <v>152</v>
      </c>
      <c r="CA27" s="1186"/>
      <c r="CB27" s="1315">
        <v>0</v>
      </c>
      <c r="CC27" s="1315">
        <v>0</v>
      </c>
      <c r="CD27" s="1315">
        <v>0</v>
      </c>
      <c r="CE27" s="1315">
        <v>0</v>
      </c>
      <c r="CF27" s="1315">
        <v>0</v>
      </c>
      <c r="CG27" s="1315" t="s">
        <v>152</v>
      </c>
      <c r="CH27" s="1315">
        <v>0</v>
      </c>
      <c r="CI27" s="1170"/>
      <c r="CJ27" s="1170"/>
      <c r="CK27" s="1170"/>
      <c r="CL27" s="1170"/>
      <c r="CM27" s="1170"/>
      <c r="CN27" s="1170"/>
      <c r="CO27" s="1170"/>
      <c r="CP27" s="1170"/>
      <c r="CQ27" s="1170"/>
      <c r="CR27" s="1170"/>
      <c r="CS27" s="1170"/>
      <c r="CT27" s="1170"/>
      <c r="CU27" s="1170"/>
      <c r="CV27" s="1170"/>
      <c r="CW27" s="1170"/>
      <c r="CX27" s="1170"/>
      <c r="CY27" s="1170"/>
      <c r="CZ27" s="1170"/>
      <c r="DA27" s="1170"/>
      <c r="DB27" s="1170"/>
      <c r="DC27" s="1182"/>
      <c r="DD27" s="1182"/>
    </row>
    <row r="28" spans="1:108" x14ac:dyDescent="0.25">
      <c r="A28" s="1192" t="s">
        <v>62</v>
      </c>
      <c r="B28" s="1279">
        <v>0</v>
      </c>
      <c r="C28" s="1249"/>
      <c r="D28" s="1250"/>
      <c r="E28" s="1250"/>
      <c r="F28" s="1250"/>
      <c r="G28" s="1243"/>
      <c r="H28" s="1243"/>
      <c r="I28" s="1249"/>
      <c r="J28" s="1238"/>
      <c r="K28" s="1241"/>
      <c r="L28" s="1238"/>
      <c r="M28" s="1292"/>
      <c r="N28" s="1249"/>
      <c r="O28" s="1250"/>
      <c r="P28" s="1251"/>
      <c r="Q28" s="1281">
        <v>0</v>
      </c>
      <c r="R28" s="1241"/>
      <c r="S28" s="1242"/>
      <c r="T28" s="1238"/>
      <c r="U28" s="1241"/>
      <c r="V28" s="1275"/>
      <c r="W28" s="1249"/>
      <c r="X28" s="1238"/>
      <c r="Y28" s="1275"/>
      <c r="Z28" s="1292"/>
      <c r="AA28" s="1238"/>
      <c r="AB28" s="1292"/>
      <c r="AC28" s="1238"/>
      <c r="AD28" s="1290"/>
      <c r="AE28" s="1235"/>
      <c r="AF28" s="1235"/>
      <c r="AG28" s="1290"/>
      <c r="AH28" s="1235"/>
      <c r="AI28" s="1235"/>
      <c r="AJ28" s="1297"/>
      <c r="AK28" s="1284"/>
      <c r="AL28" s="1280"/>
      <c r="AM28" s="1298"/>
      <c r="AN28" s="1254"/>
      <c r="AO28" s="1297"/>
      <c r="AP28" s="1292"/>
      <c r="AQ28" s="1251"/>
      <c r="AR28" s="1307" t="s">
        <v>151</v>
      </c>
      <c r="AS28" s="1168"/>
      <c r="AT28" s="1168"/>
      <c r="AU28" s="1168"/>
      <c r="AV28" s="1168"/>
      <c r="AW28" s="1170"/>
      <c r="AX28" s="1170"/>
      <c r="AY28" s="1170"/>
      <c r="AZ28" s="1170"/>
      <c r="BA28" s="1170"/>
      <c r="BB28" s="1170"/>
      <c r="BC28" s="1170"/>
      <c r="BD28" s="1170"/>
      <c r="BE28" s="1170"/>
      <c r="BF28" s="1170"/>
      <c r="BG28" s="1170"/>
      <c r="BH28" s="1170"/>
      <c r="BI28" s="1170"/>
      <c r="BJ28" s="1168"/>
      <c r="BK28" s="1168"/>
      <c r="BL28" s="1168"/>
      <c r="BM28" s="1168"/>
      <c r="BN28" s="1168"/>
      <c r="BO28" s="1168"/>
      <c r="BP28" s="1168"/>
      <c r="BQ28" s="1168"/>
      <c r="BR28" s="1168"/>
      <c r="BS28" s="1168"/>
      <c r="BT28" s="1312" t="s">
        <v>152</v>
      </c>
      <c r="BU28" s="1312" t="s">
        <v>152</v>
      </c>
      <c r="BV28" s="1312" t="s">
        <v>152</v>
      </c>
      <c r="BW28" s="1312" t="s">
        <v>152</v>
      </c>
      <c r="BX28" s="1312" t="s">
        <v>152</v>
      </c>
      <c r="BY28" s="1312" t="s">
        <v>152</v>
      </c>
      <c r="BZ28" s="1190" t="s">
        <v>152</v>
      </c>
      <c r="CA28" s="1186"/>
      <c r="CB28" s="1315">
        <v>0</v>
      </c>
      <c r="CC28" s="1315">
        <v>0</v>
      </c>
      <c r="CD28" s="1315">
        <v>0</v>
      </c>
      <c r="CE28" s="1315">
        <v>0</v>
      </c>
      <c r="CF28" s="1315">
        <v>0</v>
      </c>
      <c r="CG28" s="1315" t="s">
        <v>152</v>
      </c>
      <c r="CH28" s="1315">
        <v>0</v>
      </c>
      <c r="CI28" s="1170"/>
      <c r="CJ28" s="1170"/>
      <c r="CK28" s="1170"/>
      <c r="CL28" s="1170"/>
      <c r="CM28" s="1170"/>
      <c r="CN28" s="1170"/>
      <c r="CO28" s="1170"/>
      <c r="CP28" s="1170"/>
      <c r="CQ28" s="1170"/>
      <c r="CR28" s="1170"/>
      <c r="CS28" s="1170"/>
      <c r="CT28" s="1170"/>
      <c r="CU28" s="1170"/>
      <c r="CV28" s="1170"/>
      <c r="CW28" s="1170"/>
      <c r="CX28" s="1170"/>
      <c r="CY28" s="1170"/>
      <c r="CZ28" s="1170"/>
      <c r="DA28" s="1170"/>
      <c r="DB28" s="1170"/>
      <c r="DC28" s="1182"/>
      <c r="DD28" s="1182"/>
    </row>
    <row r="29" spans="1:108" x14ac:dyDescent="0.25">
      <c r="A29" s="1192" t="s">
        <v>63</v>
      </c>
      <c r="B29" s="1279">
        <v>0</v>
      </c>
      <c r="C29" s="1241"/>
      <c r="D29" s="1242"/>
      <c r="E29" s="1242"/>
      <c r="F29" s="1242"/>
      <c r="G29" s="1243"/>
      <c r="H29" s="1243"/>
      <c r="I29" s="1241"/>
      <c r="J29" s="1238"/>
      <c r="K29" s="1241"/>
      <c r="L29" s="1238"/>
      <c r="M29" s="1267">
        <v>0</v>
      </c>
      <c r="N29" s="1241"/>
      <c r="O29" s="1242"/>
      <c r="P29" s="1238"/>
      <c r="Q29" s="1281">
        <v>0</v>
      </c>
      <c r="R29" s="1241"/>
      <c r="S29" s="1242"/>
      <c r="T29" s="1238"/>
      <c r="U29" s="1241"/>
      <c r="V29" s="1275"/>
      <c r="W29" s="1241"/>
      <c r="X29" s="1238"/>
      <c r="Y29" s="1275"/>
      <c r="Z29" s="1289"/>
      <c r="AA29" s="1238"/>
      <c r="AB29" s="1289"/>
      <c r="AC29" s="1238"/>
      <c r="AD29" s="1290"/>
      <c r="AE29" s="1235"/>
      <c r="AF29" s="1235"/>
      <c r="AG29" s="1290"/>
      <c r="AH29" s="1235"/>
      <c r="AI29" s="1235"/>
      <c r="AJ29" s="1297"/>
      <c r="AK29" s="1284"/>
      <c r="AL29" s="1280"/>
      <c r="AM29" s="1298"/>
      <c r="AN29" s="1254"/>
      <c r="AO29" s="1297"/>
      <c r="AP29" s="1301"/>
      <c r="AQ29" s="1302"/>
      <c r="AR29" s="1307" t="s">
        <v>151</v>
      </c>
      <c r="AS29" s="1168"/>
      <c r="AT29" s="1168"/>
      <c r="AU29" s="1168"/>
      <c r="AV29" s="1168"/>
      <c r="AW29" s="1170"/>
      <c r="AX29" s="1170"/>
      <c r="AY29" s="1170"/>
      <c r="AZ29" s="1170"/>
      <c r="BA29" s="1170"/>
      <c r="BB29" s="1170"/>
      <c r="BC29" s="1170"/>
      <c r="BD29" s="1170"/>
      <c r="BE29" s="1170"/>
      <c r="BF29" s="1170"/>
      <c r="BG29" s="1170"/>
      <c r="BH29" s="1170"/>
      <c r="BI29" s="1170"/>
      <c r="BJ29" s="1168"/>
      <c r="BK29" s="1168"/>
      <c r="BL29" s="1168"/>
      <c r="BM29" s="1168"/>
      <c r="BN29" s="1168"/>
      <c r="BO29" s="1168"/>
      <c r="BP29" s="1168"/>
      <c r="BQ29" s="1168"/>
      <c r="BR29" s="1168"/>
      <c r="BS29" s="1168"/>
      <c r="BT29" s="1312" t="s">
        <v>152</v>
      </c>
      <c r="BU29" s="1312" t="s">
        <v>152</v>
      </c>
      <c r="BV29" s="1312" t="s">
        <v>152</v>
      </c>
      <c r="BW29" s="1312" t="s">
        <v>152</v>
      </c>
      <c r="BX29" s="1312" t="s">
        <v>152</v>
      </c>
      <c r="BY29" s="1312" t="s">
        <v>152</v>
      </c>
      <c r="BZ29" s="1190" t="s">
        <v>152</v>
      </c>
      <c r="CA29" s="1186"/>
      <c r="CB29" s="1315">
        <v>0</v>
      </c>
      <c r="CC29" s="1315">
        <v>0</v>
      </c>
      <c r="CD29" s="1315">
        <v>0</v>
      </c>
      <c r="CE29" s="1315">
        <v>0</v>
      </c>
      <c r="CF29" s="1315">
        <v>0</v>
      </c>
      <c r="CG29" s="1315" t="s">
        <v>152</v>
      </c>
      <c r="CH29" s="1315">
        <v>0</v>
      </c>
      <c r="CI29" s="1170"/>
      <c r="CJ29" s="1170"/>
      <c r="CK29" s="1170"/>
      <c r="CL29" s="1170"/>
      <c r="CM29" s="1170"/>
      <c r="CN29" s="1170"/>
      <c r="CO29" s="1170"/>
      <c r="CP29" s="1170"/>
      <c r="CQ29" s="1170"/>
      <c r="CR29" s="1170"/>
      <c r="CS29" s="1170"/>
      <c r="CT29" s="1170"/>
      <c r="CU29" s="1170"/>
      <c r="CV29" s="1170"/>
      <c r="CW29" s="1170"/>
      <c r="CX29" s="1170"/>
      <c r="CY29" s="1170"/>
      <c r="CZ29" s="1170"/>
      <c r="DA29" s="1170"/>
      <c r="DB29" s="1170"/>
      <c r="DC29" s="1182"/>
      <c r="DD29" s="1182"/>
    </row>
    <row r="30" spans="1:108" x14ac:dyDescent="0.25">
      <c r="A30" s="1192" t="s">
        <v>64</v>
      </c>
      <c r="B30" s="1279">
        <v>0</v>
      </c>
      <c r="C30" s="1241"/>
      <c r="D30" s="1242"/>
      <c r="E30" s="1242"/>
      <c r="F30" s="1242"/>
      <c r="G30" s="1243"/>
      <c r="H30" s="1243"/>
      <c r="I30" s="1241"/>
      <c r="J30" s="1238"/>
      <c r="K30" s="1241"/>
      <c r="L30" s="1238"/>
      <c r="M30" s="1267">
        <v>0</v>
      </c>
      <c r="N30" s="1241"/>
      <c r="O30" s="1242"/>
      <c r="P30" s="1238"/>
      <c r="Q30" s="1281">
        <v>0</v>
      </c>
      <c r="R30" s="1241"/>
      <c r="S30" s="1242"/>
      <c r="T30" s="1238"/>
      <c r="U30" s="1241"/>
      <c r="V30" s="1275"/>
      <c r="W30" s="1241"/>
      <c r="X30" s="1238"/>
      <c r="Y30" s="1275"/>
      <c r="Z30" s="1289"/>
      <c r="AA30" s="1238"/>
      <c r="AB30" s="1289"/>
      <c r="AC30" s="1238"/>
      <c r="AD30" s="1290"/>
      <c r="AE30" s="1235"/>
      <c r="AF30" s="1235"/>
      <c r="AG30" s="1290"/>
      <c r="AH30" s="1235"/>
      <c r="AI30" s="1235"/>
      <c r="AJ30" s="1297"/>
      <c r="AK30" s="1284"/>
      <c r="AL30" s="1280"/>
      <c r="AM30" s="1298"/>
      <c r="AN30" s="1254"/>
      <c r="AO30" s="1297"/>
      <c r="AP30" s="1301"/>
      <c r="AQ30" s="1302"/>
      <c r="AR30" s="1307" t="s">
        <v>151</v>
      </c>
      <c r="AS30" s="1168"/>
      <c r="AT30" s="1168"/>
      <c r="AU30" s="1168"/>
      <c r="AV30" s="1168"/>
      <c r="AW30" s="1170"/>
      <c r="AX30" s="1170"/>
      <c r="AY30" s="1170"/>
      <c r="AZ30" s="1170"/>
      <c r="BA30" s="1170"/>
      <c r="BB30" s="1170"/>
      <c r="BC30" s="1170"/>
      <c r="BD30" s="1170"/>
      <c r="BE30" s="1170"/>
      <c r="BF30" s="1170"/>
      <c r="BG30" s="1170"/>
      <c r="BH30" s="1170"/>
      <c r="BI30" s="1170"/>
      <c r="BJ30" s="1168"/>
      <c r="BK30" s="1168"/>
      <c r="BL30" s="1168"/>
      <c r="BM30" s="1168"/>
      <c r="BN30" s="1168"/>
      <c r="BO30" s="1168"/>
      <c r="BP30" s="1168"/>
      <c r="BQ30" s="1168"/>
      <c r="BR30" s="1168"/>
      <c r="BS30" s="1168"/>
      <c r="BT30" s="1312" t="s">
        <v>152</v>
      </c>
      <c r="BU30" s="1312" t="s">
        <v>152</v>
      </c>
      <c r="BV30" s="1312" t="s">
        <v>152</v>
      </c>
      <c r="BW30" s="1312" t="s">
        <v>152</v>
      </c>
      <c r="BX30" s="1312" t="s">
        <v>152</v>
      </c>
      <c r="BY30" s="1312" t="s">
        <v>152</v>
      </c>
      <c r="BZ30" s="1190" t="s">
        <v>152</v>
      </c>
      <c r="CA30" s="1186"/>
      <c r="CB30" s="1315">
        <v>0</v>
      </c>
      <c r="CC30" s="1315">
        <v>0</v>
      </c>
      <c r="CD30" s="1315">
        <v>0</v>
      </c>
      <c r="CE30" s="1315">
        <v>0</v>
      </c>
      <c r="CF30" s="1315">
        <v>0</v>
      </c>
      <c r="CG30" s="1315" t="s">
        <v>152</v>
      </c>
      <c r="CH30" s="1315">
        <v>0</v>
      </c>
      <c r="CI30" s="1170"/>
      <c r="CJ30" s="1170"/>
      <c r="CK30" s="1170"/>
      <c r="CL30" s="1170"/>
      <c r="CM30" s="1170"/>
      <c r="CN30" s="1170"/>
      <c r="CO30" s="1170"/>
      <c r="CP30" s="1170"/>
      <c r="CQ30" s="1170"/>
      <c r="CR30" s="1170"/>
      <c r="CS30" s="1170"/>
      <c r="CT30" s="1170"/>
      <c r="CU30" s="1170"/>
      <c r="CV30" s="1170"/>
      <c r="CW30" s="1170"/>
      <c r="CX30" s="1170"/>
      <c r="CY30" s="1170"/>
      <c r="CZ30" s="1170"/>
      <c r="DA30" s="1170"/>
      <c r="DB30" s="1170"/>
      <c r="DC30" s="1182"/>
      <c r="DD30" s="1182"/>
    </row>
    <row r="31" spans="1:108" x14ac:dyDescent="0.25">
      <c r="A31" s="1192" t="s">
        <v>65</v>
      </c>
      <c r="B31" s="1279">
        <v>0</v>
      </c>
      <c r="C31" s="1241"/>
      <c r="D31" s="1242"/>
      <c r="E31" s="1242"/>
      <c r="F31" s="1242"/>
      <c r="G31" s="1243"/>
      <c r="H31" s="1243"/>
      <c r="I31" s="1241"/>
      <c r="J31" s="1238"/>
      <c r="K31" s="1241"/>
      <c r="L31" s="1238"/>
      <c r="M31" s="1267">
        <v>0</v>
      </c>
      <c r="N31" s="1241"/>
      <c r="O31" s="1242"/>
      <c r="P31" s="1238"/>
      <c r="Q31" s="1281">
        <v>0</v>
      </c>
      <c r="R31" s="1241"/>
      <c r="S31" s="1242"/>
      <c r="T31" s="1238"/>
      <c r="U31" s="1241"/>
      <c r="V31" s="1275"/>
      <c r="W31" s="1241"/>
      <c r="X31" s="1238"/>
      <c r="Y31" s="1275"/>
      <c r="Z31" s="1289"/>
      <c r="AA31" s="1238"/>
      <c r="AB31" s="1289"/>
      <c r="AC31" s="1238"/>
      <c r="AD31" s="1290"/>
      <c r="AE31" s="1235"/>
      <c r="AF31" s="1235"/>
      <c r="AG31" s="1290"/>
      <c r="AH31" s="1235"/>
      <c r="AI31" s="1235"/>
      <c r="AJ31" s="1297"/>
      <c r="AK31" s="1284"/>
      <c r="AL31" s="1280"/>
      <c r="AM31" s="1298"/>
      <c r="AN31" s="1254"/>
      <c r="AO31" s="1297"/>
      <c r="AP31" s="1301"/>
      <c r="AQ31" s="1302"/>
      <c r="AR31" s="1307" t="s">
        <v>151</v>
      </c>
      <c r="AS31" s="1168"/>
      <c r="AT31" s="1168"/>
      <c r="AU31" s="1168"/>
      <c r="AV31" s="1168"/>
      <c r="AW31" s="1170"/>
      <c r="AX31" s="1170"/>
      <c r="AY31" s="1170"/>
      <c r="AZ31" s="1170"/>
      <c r="BA31" s="1170"/>
      <c r="BB31" s="1170"/>
      <c r="BC31" s="1170"/>
      <c r="BD31" s="1170"/>
      <c r="BE31" s="1170"/>
      <c r="BF31" s="1170"/>
      <c r="BG31" s="1170"/>
      <c r="BH31" s="1170"/>
      <c r="BI31" s="1170"/>
      <c r="BJ31" s="1168"/>
      <c r="BK31" s="1168"/>
      <c r="BL31" s="1168"/>
      <c r="BM31" s="1168"/>
      <c r="BN31" s="1168"/>
      <c r="BO31" s="1168"/>
      <c r="BP31" s="1168"/>
      <c r="BQ31" s="1168"/>
      <c r="BR31" s="1168"/>
      <c r="BS31" s="1168"/>
      <c r="BT31" s="1312" t="s">
        <v>152</v>
      </c>
      <c r="BU31" s="1312" t="s">
        <v>152</v>
      </c>
      <c r="BV31" s="1312" t="s">
        <v>152</v>
      </c>
      <c r="BW31" s="1312" t="s">
        <v>152</v>
      </c>
      <c r="BX31" s="1312" t="s">
        <v>152</v>
      </c>
      <c r="BY31" s="1312" t="s">
        <v>152</v>
      </c>
      <c r="BZ31" s="1190" t="s">
        <v>152</v>
      </c>
      <c r="CA31" s="1186"/>
      <c r="CB31" s="1315">
        <v>0</v>
      </c>
      <c r="CC31" s="1315">
        <v>0</v>
      </c>
      <c r="CD31" s="1315">
        <v>0</v>
      </c>
      <c r="CE31" s="1315">
        <v>0</v>
      </c>
      <c r="CF31" s="1315">
        <v>0</v>
      </c>
      <c r="CG31" s="1315" t="s">
        <v>152</v>
      </c>
      <c r="CH31" s="1315">
        <v>0</v>
      </c>
      <c r="CI31" s="1170"/>
      <c r="CJ31" s="1170"/>
      <c r="CK31" s="1170"/>
      <c r="CL31" s="1170"/>
      <c r="CM31" s="1170"/>
      <c r="CN31" s="1170"/>
      <c r="CO31" s="1170"/>
      <c r="CP31" s="1170"/>
      <c r="CQ31" s="1170"/>
      <c r="CR31" s="1170"/>
      <c r="CS31" s="1170"/>
      <c r="CT31" s="1170"/>
      <c r="CU31" s="1170"/>
      <c r="CV31" s="1170"/>
      <c r="CW31" s="1170"/>
      <c r="CX31" s="1170"/>
      <c r="CY31" s="1170"/>
      <c r="CZ31" s="1170"/>
      <c r="DA31" s="1170"/>
      <c r="DB31" s="1170"/>
      <c r="DC31" s="1182"/>
      <c r="DD31" s="1182"/>
    </row>
    <row r="32" spans="1:108" x14ac:dyDescent="0.25">
      <c r="A32" s="1192" t="s">
        <v>66</v>
      </c>
      <c r="B32" s="1279">
        <v>0</v>
      </c>
      <c r="C32" s="1241"/>
      <c r="D32" s="1242"/>
      <c r="E32" s="1242"/>
      <c r="F32" s="1242"/>
      <c r="G32" s="1243"/>
      <c r="H32" s="1243"/>
      <c r="I32" s="1241"/>
      <c r="J32" s="1238"/>
      <c r="K32" s="1241"/>
      <c r="L32" s="1238"/>
      <c r="M32" s="1267">
        <v>0</v>
      </c>
      <c r="N32" s="1241"/>
      <c r="O32" s="1242"/>
      <c r="P32" s="1238"/>
      <c r="Q32" s="1281">
        <v>0</v>
      </c>
      <c r="R32" s="1241"/>
      <c r="S32" s="1242"/>
      <c r="T32" s="1238"/>
      <c r="U32" s="1241"/>
      <c r="V32" s="1275"/>
      <c r="W32" s="1241"/>
      <c r="X32" s="1238"/>
      <c r="Y32" s="1275"/>
      <c r="Z32" s="1289"/>
      <c r="AA32" s="1238"/>
      <c r="AB32" s="1289"/>
      <c r="AC32" s="1238"/>
      <c r="AD32" s="1290"/>
      <c r="AE32" s="1235"/>
      <c r="AF32" s="1235"/>
      <c r="AG32" s="1290"/>
      <c r="AH32" s="1235"/>
      <c r="AI32" s="1235"/>
      <c r="AJ32" s="1297"/>
      <c r="AK32" s="1284"/>
      <c r="AL32" s="1280"/>
      <c r="AM32" s="1298"/>
      <c r="AN32" s="1254"/>
      <c r="AO32" s="1297"/>
      <c r="AP32" s="1301"/>
      <c r="AQ32" s="1302"/>
      <c r="AR32" s="1307" t="s">
        <v>151</v>
      </c>
      <c r="AS32" s="1168"/>
      <c r="AT32" s="1168"/>
      <c r="AU32" s="1168"/>
      <c r="AV32" s="1168"/>
      <c r="AW32" s="1170"/>
      <c r="AX32" s="1170"/>
      <c r="AY32" s="1170"/>
      <c r="AZ32" s="1170"/>
      <c r="BA32" s="1170"/>
      <c r="BB32" s="1170"/>
      <c r="BC32" s="1170"/>
      <c r="BD32" s="1170"/>
      <c r="BE32" s="1170"/>
      <c r="BF32" s="1170"/>
      <c r="BG32" s="1170"/>
      <c r="BH32" s="1170"/>
      <c r="BI32" s="1170"/>
      <c r="BJ32" s="1168"/>
      <c r="BK32" s="1168"/>
      <c r="BL32" s="1168"/>
      <c r="BM32" s="1168"/>
      <c r="BN32" s="1168"/>
      <c r="BO32" s="1168"/>
      <c r="BP32" s="1168"/>
      <c r="BQ32" s="1168"/>
      <c r="BR32" s="1168"/>
      <c r="BS32" s="1168"/>
      <c r="BT32" s="1312" t="s">
        <v>152</v>
      </c>
      <c r="BU32" s="1312" t="s">
        <v>152</v>
      </c>
      <c r="BV32" s="1312" t="s">
        <v>152</v>
      </c>
      <c r="BW32" s="1312" t="s">
        <v>152</v>
      </c>
      <c r="BX32" s="1312" t="s">
        <v>152</v>
      </c>
      <c r="BY32" s="1312" t="s">
        <v>152</v>
      </c>
      <c r="BZ32" s="1190" t="s">
        <v>152</v>
      </c>
      <c r="CA32" s="1186"/>
      <c r="CB32" s="1315">
        <v>0</v>
      </c>
      <c r="CC32" s="1315">
        <v>0</v>
      </c>
      <c r="CD32" s="1315">
        <v>0</v>
      </c>
      <c r="CE32" s="1315">
        <v>0</v>
      </c>
      <c r="CF32" s="1315">
        <v>0</v>
      </c>
      <c r="CG32" s="1315" t="s">
        <v>152</v>
      </c>
      <c r="CH32" s="1315">
        <v>0</v>
      </c>
      <c r="CI32" s="1170"/>
      <c r="CJ32" s="1170"/>
      <c r="CK32" s="1170"/>
      <c r="CL32" s="1170"/>
      <c r="CM32" s="1170"/>
      <c r="CN32" s="1170"/>
      <c r="CO32" s="1170"/>
      <c r="CP32" s="1170"/>
      <c r="CQ32" s="1170"/>
      <c r="CR32" s="1170"/>
      <c r="CS32" s="1170"/>
      <c r="CT32" s="1170"/>
      <c r="CU32" s="1170"/>
      <c r="CV32" s="1170"/>
      <c r="CW32" s="1170"/>
      <c r="CX32" s="1170"/>
      <c r="CY32" s="1170"/>
      <c r="CZ32" s="1170"/>
      <c r="DA32" s="1170"/>
      <c r="DB32" s="1170"/>
      <c r="DC32" s="1182"/>
      <c r="DD32" s="1182"/>
    </row>
    <row r="33" spans="1:108" x14ac:dyDescent="0.25">
      <c r="A33" s="1192" t="s">
        <v>67</v>
      </c>
      <c r="B33" s="1279">
        <v>0</v>
      </c>
      <c r="C33" s="1241"/>
      <c r="D33" s="1242"/>
      <c r="E33" s="1242"/>
      <c r="F33" s="1242"/>
      <c r="G33" s="1243"/>
      <c r="H33" s="1243"/>
      <c r="I33" s="1241"/>
      <c r="J33" s="1239"/>
      <c r="K33" s="1241"/>
      <c r="L33" s="1238"/>
      <c r="M33" s="1267">
        <v>0</v>
      </c>
      <c r="N33" s="1241"/>
      <c r="O33" s="1242"/>
      <c r="P33" s="1238"/>
      <c r="Q33" s="1281">
        <v>0</v>
      </c>
      <c r="R33" s="1241"/>
      <c r="S33" s="1242"/>
      <c r="T33" s="1238"/>
      <c r="U33" s="1241"/>
      <c r="V33" s="1275"/>
      <c r="W33" s="1241"/>
      <c r="X33" s="1238"/>
      <c r="Y33" s="1275"/>
      <c r="Z33" s="1289"/>
      <c r="AA33" s="1238"/>
      <c r="AB33" s="1289"/>
      <c r="AC33" s="1238"/>
      <c r="AD33" s="1290"/>
      <c r="AE33" s="1235"/>
      <c r="AF33" s="1235"/>
      <c r="AG33" s="1290"/>
      <c r="AH33" s="1235"/>
      <c r="AI33" s="1235"/>
      <c r="AJ33" s="1297"/>
      <c r="AK33" s="1284"/>
      <c r="AL33" s="1280"/>
      <c r="AM33" s="1298"/>
      <c r="AN33" s="1254"/>
      <c r="AO33" s="1297"/>
      <c r="AP33" s="1301"/>
      <c r="AQ33" s="1302"/>
      <c r="AR33" s="1307" t="s">
        <v>151</v>
      </c>
      <c r="AS33" s="1168"/>
      <c r="AT33" s="1168"/>
      <c r="AU33" s="1168"/>
      <c r="AV33" s="1168"/>
      <c r="AW33" s="1170"/>
      <c r="AX33" s="1170"/>
      <c r="AY33" s="1170"/>
      <c r="AZ33" s="1170"/>
      <c r="BA33" s="1170"/>
      <c r="BB33" s="1170"/>
      <c r="BC33" s="1170"/>
      <c r="BD33" s="1170"/>
      <c r="BE33" s="1170"/>
      <c r="BF33" s="1170"/>
      <c r="BG33" s="1170"/>
      <c r="BH33" s="1170"/>
      <c r="BI33" s="1170"/>
      <c r="BJ33" s="1168"/>
      <c r="BK33" s="1168"/>
      <c r="BL33" s="1168"/>
      <c r="BM33" s="1168"/>
      <c r="BN33" s="1168"/>
      <c r="BO33" s="1168"/>
      <c r="BP33" s="1168"/>
      <c r="BQ33" s="1168"/>
      <c r="BR33" s="1168"/>
      <c r="BS33" s="1168"/>
      <c r="BT33" s="1312" t="s">
        <v>152</v>
      </c>
      <c r="BU33" s="1312" t="s">
        <v>152</v>
      </c>
      <c r="BV33" s="1312" t="s">
        <v>152</v>
      </c>
      <c r="BW33" s="1312" t="s">
        <v>152</v>
      </c>
      <c r="BX33" s="1312" t="s">
        <v>152</v>
      </c>
      <c r="BY33" s="1312" t="s">
        <v>152</v>
      </c>
      <c r="BZ33" s="1190" t="s">
        <v>152</v>
      </c>
      <c r="CA33" s="1186"/>
      <c r="CB33" s="1315">
        <v>0</v>
      </c>
      <c r="CC33" s="1315">
        <v>0</v>
      </c>
      <c r="CD33" s="1315">
        <v>0</v>
      </c>
      <c r="CE33" s="1315">
        <v>0</v>
      </c>
      <c r="CF33" s="1315">
        <v>0</v>
      </c>
      <c r="CG33" s="1315" t="s">
        <v>152</v>
      </c>
      <c r="CH33" s="1315">
        <v>0</v>
      </c>
      <c r="CI33" s="1170"/>
      <c r="CJ33" s="1170"/>
      <c r="CK33" s="1170"/>
      <c r="CL33" s="1170"/>
      <c r="CM33" s="1170"/>
      <c r="CN33" s="1170"/>
      <c r="CO33" s="1170"/>
      <c r="CP33" s="1170"/>
      <c r="CQ33" s="1170"/>
      <c r="CR33" s="1170"/>
      <c r="CS33" s="1170"/>
      <c r="CT33" s="1170"/>
      <c r="CU33" s="1170"/>
      <c r="CV33" s="1170"/>
      <c r="CW33" s="1170"/>
      <c r="CX33" s="1170"/>
      <c r="CY33" s="1170"/>
      <c r="CZ33" s="1170"/>
      <c r="DA33" s="1170"/>
      <c r="DB33" s="1170"/>
      <c r="DC33" s="1182"/>
      <c r="DD33" s="1182"/>
    </row>
    <row r="34" spans="1:108" x14ac:dyDescent="0.25">
      <c r="A34" s="1192" t="s">
        <v>68</v>
      </c>
      <c r="B34" s="1279">
        <v>0</v>
      </c>
      <c r="C34" s="1241"/>
      <c r="D34" s="1242"/>
      <c r="E34" s="1242"/>
      <c r="F34" s="1242"/>
      <c r="G34" s="1283"/>
      <c r="H34" s="1283"/>
      <c r="I34" s="1289"/>
      <c r="J34" s="1238"/>
      <c r="K34" s="1241"/>
      <c r="L34" s="1238"/>
      <c r="M34" s="1267">
        <v>0</v>
      </c>
      <c r="N34" s="1241"/>
      <c r="O34" s="1242"/>
      <c r="P34" s="1238"/>
      <c r="Q34" s="1281">
        <v>0</v>
      </c>
      <c r="R34" s="1241"/>
      <c r="S34" s="1242"/>
      <c r="T34" s="1238"/>
      <c r="U34" s="1241"/>
      <c r="V34" s="1275"/>
      <c r="W34" s="1241"/>
      <c r="X34" s="1254"/>
      <c r="Y34" s="1275"/>
      <c r="Z34" s="1289"/>
      <c r="AA34" s="1238"/>
      <c r="AB34" s="1289"/>
      <c r="AC34" s="1238"/>
      <c r="AD34" s="1290"/>
      <c r="AE34" s="1235"/>
      <c r="AF34" s="1235"/>
      <c r="AG34" s="1290"/>
      <c r="AH34" s="1235"/>
      <c r="AI34" s="1235"/>
      <c r="AJ34" s="1297"/>
      <c r="AK34" s="1284"/>
      <c r="AL34" s="1280"/>
      <c r="AM34" s="1298"/>
      <c r="AN34" s="1254"/>
      <c r="AO34" s="1297"/>
      <c r="AP34" s="1301"/>
      <c r="AQ34" s="1302"/>
      <c r="AR34" s="1307" t="s">
        <v>151</v>
      </c>
      <c r="AS34" s="1168"/>
      <c r="AT34" s="1168"/>
      <c r="AU34" s="1168"/>
      <c r="AV34" s="1168"/>
      <c r="AW34" s="1170"/>
      <c r="AX34" s="1170"/>
      <c r="AY34" s="1170"/>
      <c r="AZ34" s="1170"/>
      <c r="BA34" s="1170"/>
      <c r="BB34" s="1170"/>
      <c r="BC34" s="1170"/>
      <c r="BD34" s="1170"/>
      <c r="BE34" s="1170"/>
      <c r="BF34" s="1170"/>
      <c r="BG34" s="1170"/>
      <c r="BH34" s="1170"/>
      <c r="BI34" s="1170"/>
      <c r="BJ34" s="1168"/>
      <c r="BK34" s="1168"/>
      <c r="BL34" s="1168"/>
      <c r="BM34" s="1168"/>
      <c r="BN34" s="1168"/>
      <c r="BO34" s="1168"/>
      <c r="BP34" s="1168"/>
      <c r="BQ34" s="1168"/>
      <c r="BR34" s="1168"/>
      <c r="BS34" s="1168"/>
      <c r="BT34" s="1312" t="s">
        <v>152</v>
      </c>
      <c r="BU34" s="1312" t="s">
        <v>152</v>
      </c>
      <c r="BV34" s="1312" t="s">
        <v>152</v>
      </c>
      <c r="BW34" s="1312" t="s">
        <v>152</v>
      </c>
      <c r="BX34" s="1312" t="s">
        <v>152</v>
      </c>
      <c r="BY34" s="1312" t="s">
        <v>152</v>
      </c>
      <c r="BZ34" s="1190" t="s">
        <v>152</v>
      </c>
      <c r="CA34" s="1186"/>
      <c r="CB34" s="1315">
        <v>0</v>
      </c>
      <c r="CC34" s="1315">
        <v>0</v>
      </c>
      <c r="CD34" s="1315">
        <v>0</v>
      </c>
      <c r="CE34" s="1315">
        <v>0</v>
      </c>
      <c r="CF34" s="1315">
        <v>0</v>
      </c>
      <c r="CG34" s="1315" t="s">
        <v>152</v>
      </c>
      <c r="CH34" s="1315">
        <v>0</v>
      </c>
      <c r="CI34" s="1170"/>
      <c r="CJ34" s="1170"/>
      <c r="CK34" s="1170"/>
      <c r="CL34" s="1170"/>
      <c r="CM34" s="1170"/>
      <c r="CN34" s="1170"/>
      <c r="CO34" s="1170"/>
      <c r="CP34" s="1170"/>
      <c r="CQ34" s="1170"/>
      <c r="CR34" s="1170"/>
      <c r="CS34" s="1170"/>
      <c r="CT34" s="1170"/>
      <c r="CU34" s="1170"/>
      <c r="CV34" s="1170"/>
      <c r="CW34" s="1170"/>
      <c r="CX34" s="1170"/>
      <c r="CY34" s="1170"/>
      <c r="CZ34" s="1170"/>
      <c r="DA34" s="1170"/>
      <c r="DB34" s="1170"/>
      <c r="DC34" s="1182"/>
      <c r="DD34" s="1182"/>
    </row>
    <row r="35" spans="1:108" x14ac:dyDescent="0.25">
      <c r="A35" s="1192" t="s">
        <v>69</v>
      </c>
      <c r="B35" s="1279">
        <v>0</v>
      </c>
      <c r="C35" s="1250"/>
      <c r="D35" s="1250"/>
      <c r="E35" s="1242"/>
      <c r="F35" s="1242"/>
      <c r="G35" s="1243"/>
      <c r="H35" s="1243"/>
      <c r="I35" s="1249"/>
      <c r="J35" s="1238"/>
      <c r="K35" s="1241"/>
      <c r="L35" s="1238"/>
      <c r="M35" s="1292"/>
      <c r="N35" s="1249"/>
      <c r="O35" s="1250"/>
      <c r="P35" s="1251"/>
      <c r="Q35" s="1281">
        <v>0</v>
      </c>
      <c r="R35" s="1241"/>
      <c r="S35" s="1242"/>
      <c r="T35" s="1238"/>
      <c r="U35" s="1241"/>
      <c r="V35" s="1275"/>
      <c r="W35" s="1249"/>
      <c r="X35" s="1254"/>
      <c r="Y35" s="1254"/>
      <c r="Z35" s="1292"/>
      <c r="AA35" s="1238"/>
      <c r="AB35" s="1292"/>
      <c r="AC35" s="1238"/>
      <c r="AD35" s="1290"/>
      <c r="AE35" s="1235"/>
      <c r="AF35" s="1235"/>
      <c r="AG35" s="1290"/>
      <c r="AH35" s="1235"/>
      <c r="AI35" s="1235"/>
      <c r="AJ35" s="1297"/>
      <c r="AK35" s="1284"/>
      <c r="AL35" s="1280"/>
      <c r="AM35" s="1298"/>
      <c r="AN35" s="1254"/>
      <c r="AO35" s="1290"/>
      <c r="AP35" s="1283"/>
      <c r="AQ35" s="1302"/>
      <c r="AR35" s="1307" t="s">
        <v>151</v>
      </c>
      <c r="AS35" s="1168"/>
      <c r="AT35" s="1168"/>
      <c r="AU35" s="1168"/>
      <c r="AV35" s="1168"/>
      <c r="AW35" s="1170"/>
      <c r="AX35" s="1170"/>
      <c r="AY35" s="1170"/>
      <c r="AZ35" s="1170"/>
      <c r="BA35" s="1170"/>
      <c r="BB35" s="1170"/>
      <c r="BC35" s="1170"/>
      <c r="BD35" s="1170"/>
      <c r="BE35" s="1170"/>
      <c r="BF35" s="1170"/>
      <c r="BG35" s="1170"/>
      <c r="BH35" s="1170"/>
      <c r="BI35" s="1170"/>
      <c r="BJ35" s="1168"/>
      <c r="BK35" s="1168"/>
      <c r="BL35" s="1168"/>
      <c r="BM35" s="1168"/>
      <c r="BN35" s="1168"/>
      <c r="BO35" s="1168"/>
      <c r="BP35" s="1168"/>
      <c r="BQ35" s="1168"/>
      <c r="BR35" s="1168"/>
      <c r="BS35" s="1168"/>
      <c r="BT35" s="1312" t="s">
        <v>152</v>
      </c>
      <c r="BU35" s="1312" t="s">
        <v>152</v>
      </c>
      <c r="BV35" s="1312" t="s">
        <v>152</v>
      </c>
      <c r="BW35" s="1312" t="s">
        <v>152</v>
      </c>
      <c r="BX35" s="1312" t="s">
        <v>152</v>
      </c>
      <c r="BY35" s="1312" t="s">
        <v>152</v>
      </c>
      <c r="BZ35" s="1190" t="s">
        <v>152</v>
      </c>
      <c r="CA35" s="1186"/>
      <c r="CB35" s="1315">
        <v>0</v>
      </c>
      <c r="CC35" s="1315">
        <v>0</v>
      </c>
      <c r="CD35" s="1315">
        <v>0</v>
      </c>
      <c r="CE35" s="1315">
        <v>0</v>
      </c>
      <c r="CF35" s="1315">
        <v>0</v>
      </c>
      <c r="CG35" s="1315" t="s">
        <v>152</v>
      </c>
      <c r="CH35" s="1315">
        <v>0</v>
      </c>
      <c r="CI35" s="1170"/>
      <c r="CJ35" s="1170"/>
      <c r="CK35" s="1170"/>
      <c r="CL35" s="1170"/>
      <c r="CM35" s="1170"/>
      <c r="CN35" s="1170"/>
      <c r="CO35" s="1170"/>
      <c r="CP35" s="1170"/>
      <c r="CQ35" s="1170"/>
      <c r="CR35" s="1170"/>
      <c r="CS35" s="1170"/>
      <c r="CT35" s="1170"/>
      <c r="CU35" s="1170"/>
      <c r="CV35" s="1170"/>
      <c r="CW35" s="1170"/>
      <c r="CX35" s="1170"/>
      <c r="CY35" s="1170"/>
      <c r="CZ35" s="1170"/>
      <c r="DA35" s="1170"/>
      <c r="DB35" s="1170"/>
      <c r="DC35" s="1182"/>
      <c r="DD35" s="1182"/>
    </row>
    <row r="36" spans="1:108" x14ac:dyDescent="0.25">
      <c r="A36" s="1192" t="s">
        <v>70</v>
      </c>
      <c r="B36" s="1279">
        <v>0</v>
      </c>
      <c r="C36" s="1241"/>
      <c r="D36" s="1242"/>
      <c r="E36" s="1242"/>
      <c r="F36" s="1242"/>
      <c r="G36" s="1243"/>
      <c r="H36" s="1243"/>
      <c r="I36" s="1241"/>
      <c r="J36" s="1238"/>
      <c r="K36" s="1241"/>
      <c r="L36" s="1238"/>
      <c r="M36" s="1267">
        <v>0</v>
      </c>
      <c r="N36" s="1241"/>
      <c r="O36" s="1242"/>
      <c r="P36" s="1238"/>
      <c r="Q36" s="1281">
        <v>0</v>
      </c>
      <c r="R36" s="1241"/>
      <c r="S36" s="1242"/>
      <c r="T36" s="1238"/>
      <c r="U36" s="1241"/>
      <c r="V36" s="1275"/>
      <c r="W36" s="1241"/>
      <c r="X36" s="1238"/>
      <c r="Y36" s="1275"/>
      <c r="Z36" s="1289"/>
      <c r="AA36" s="1238"/>
      <c r="AB36" s="1289"/>
      <c r="AC36" s="1238"/>
      <c r="AD36" s="1290"/>
      <c r="AE36" s="1235"/>
      <c r="AF36" s="1235"/>
      <c r="AG36" s="1290"/>
      <c r="AH36" s="1235"/>
      <c r="AI36" s="1235"/>
      <c r="AJ36" s="1297"/>
      <c r="AK36" s="1284"/>
      <c r="AL36" s="1280"/>
      <c r="AM36" s="1298"/>
      <c r="AN36" s="1254"/>
      <c r="AO36" s="1297"/>
      <c r="AP36" s="1301"/>
      <c r="AQ36" s="1302"/>
      <c r="AR36" s="1307" t="s">
        <v>151</v>
      </c>
      <c r="AS36" s="1168"/>
      <c r="AT36" s="1168"/>
      <c r="AU36" s="1168"/>
      <c r="AV36" s="1168"/>
      <c r="AW36" s="1170"/>
      <c r="AX36" s="1170"/>
      <c r="AY36" s="1170"/>
      <c r="AZ36" s="1170"/>
      <c r="BA36" s="1170"/>
      <c r="BB36" s="1170"/>
      <c r="BC36" s="1170"/>
      <c r="BD36" s="1170"/>
      <c r="BE36" s="1170"/>
      <c r="BF36" s="1170"/>
      <c r="BG36" s="1170"/>
      <c r="BH36" s="1170"/>
      <c r="BI36" s="1170"/>
      <c r="BJ36" s="1168"/>
      <c r="BK36" s="1168"/>
      <c r="BL36" s="1168"/>
      <c r="BM36" s="1168"/>
      <c r="BN36" s="1168"/>
      <c r="BO36" s="1168"/>
      <c r="BP36" s="1168"/>
      <c r="BQ36" s="1168"/>
      <c r="BR36" s="1168"/>
      <c r="BS36" s="1168"/>
      <c r="BT36" s="1312" t="s">
        <v>152</v>
      </c>
      <c r="BU36" s="1312" t="s">
        <v>152</v>
      </c>
      <c r="BV36" s="1312" t="s">
        <v>152</v>
      </c>
      <c r="BW36" s="1312" t="s">
        <v>152</v>
      </c>
      <c r="BX36" s="1312" t="s">
        <v>152</v>
      </c>
      <c r="BY36" s="1312" t="s">
        <v>152</v>
      </c>
      <c r="BZ36" s="1190" t="s">
        <v>152</v>
      </c>
      <c r="CA36" s="1186"/>
      <c r="CB36" s="1315">
        <v>0</v>
      </c>
      <c r="CC36" s="1315">
        <v>0</v>
      </c>
      <c r="CD36" s="1315">
        <v>0</v>
      </c>
      <c r="CE36" s="1315">
        <v>0</v>
      </c>
      <c r="CF36" s="1315">
        <v>0</v>
      </c>
      <c r="CG36" s="1315" t="s">
        <v>152</v>
      </c>
      <c r="CH36" s="1315">
        <v>0</v>
      </c>
      <c r="CI36" s="1170"/>
      <c r="CJ36" s="1170"/>
      <c r="CK36" s="1170"/>
      <c r="CL36" s="1170"/>
      <c r="CM36" s="1170"/>
      <c r="CN36" s="1170"/>
      <c r="CO36" s="1170"/>
      <c r="CP36" s="1170"/>
      <c r="CQ36" s="1170"/>
      <c r="CR36" s="1170"/>
      <c r="CS36" s="1170"/>
      <c r="CT36" s="1170"/>
      <c r="CU36" s="1170"/>
      <c r="CV36" s="1170"/>
      <c r="CW36" s="1170"/>
      <c r="CX36" s="1170"/>
      <c r="CY36" s="1170"/>
      <c r="CZ36" s="1170"/>
      <c r="DA36" s="1170"/>
      <c r="DB36" s="1170"/>
      <c r="DC36" s="1182"/>
      <c r="DD36" s="1182"/>
    </row>
    <row r="37" spans="1:108" ht="54" x14ac:dyDescent="0.25">
      <c r="A37" s="1212" t="s">
        <v>71</v>
      </c>
      <c r="B37" s="1279">
        <v>0</v>
      </c>
      <c r="C37" s="1249"/>
      <c r="D37" s="1250"/>
      <c r="E37" s="1242"/>
      <c r="F37" s="1242"/>
      <c r="G37" s="1243"/>
      <c r="H37" s="1243"/>
      <c r="I37" s="1249"/>
      <c r="J37" s="1238"/>
      <c r="K37" s="1241"/>
      <c r="L37" s="1238"/>
      <c r="M37" s="1292"/>
      <c r="N37" s="1249"/>
      <c r="O37" s="1250"/>
      <c r="P37" s="1251"/>
      <c r="Q37" s="1281">
        <v>0</v>
      </c>
      <c r="R37" s="1241"/>
      <c r="S37" s="1242"/>
      <c r="T37" s="1238"/>
      <c r="U37" s="1241"/>
      <c r="V37" s="1275"/>
      <c r="W37" s="1249"/>
      <c r="X37" s="1238"/>
      <c r="Y37" s="1275"/>
      <c r="Z37" s="1292"/>
      <c r="AA37" s="1238"/>
      <c r="AB37" s="1292"/>
      <c r="AC37" s="1238"/>
      <c r="AD37" s="1290"/>
      <c r="AE37" s="1235"/>
      <c r="AF37" s="1235"/>
      <c r="AG37" s="1290"/>
      <c r="AH37" s="1235"/>
      <c r="AI37" s="1235"/>
      <c r="AJ37" s="1297"/>
      <c r="AK37" s="1284"/>
      <c r="AL37" s="1280"/>
      <c r="AM37" s="1298"/>
      <c r="AN37" s="1254"/>
      <c r="AO37" s="1297"/>
      <c r="AP37" s="1292"/>
      <c r="AQ37" s="1302"/>
      <c r="AR37" s="1307" t="s">
        <v>151</v>
      </c>
      <c r="AS37" s="1168"/>
      <c r="AT37" s="1168"/>
      <c r="AU37" s="1168"/>
      <c r="AV37" s="1168"/>
      <c r="AW37" s="1170"/>
      <c r="AX37" s="1170"/>
      <c r="AY37" s="1170"/>
      <c r="AZ37" s="1170"/>
      <c r="BA37" s="1170"/>
      <c r="BB37" s="1170"/>
      <c r="BC37" s="1170"/>
      <c r="BD37" s="1170"/>
      <c r="BE37" s="1170"/>
      <c r="BF37" s="1170"/>
      <c r="BG37" s="1170"/>
      <c r="BH37" s="1170"/>
      <c r="BI37" s="1170"/>
      <c r="BJ37" s="1168"/>
      <c r="BK37" s="1168"/>
      <c r="BL37" s="1168"/>
      <c r="BM37" s="1168"/>
      <c r="BN37" s="1168"/>
      <c r="BO37" s="1168"/>
      <c r="BP37" s="1168"/>
      <c r="BQ37" s="1168"/>
      <c r="BR37" s="1168"/>
      <c r="BS37" s="1168"/>
      <c r="BT37" s="1312" t="s">
        <v>152</v>
      </c>
      <c r="BU37" s="1312" t="s">
        <v>152</v>
      </c>
      <c r="BV37" s="1312" t="s">
        <v>152</v>
      </c>
      <c r="BW37" s="1312" t="s">
        <v>152</v>
      </c>
      <c r="BX37" s="1312" t="s">
        <v>152</v>
      </c>
      <c r="BY37" s="1312" t="s">
        <v>152</v>
      </c>
      <c r="BZ37" s="1190" t="s">
        <v>152</v>
      </c>
      <c r="CA37" s="1186"/>
      <c r="CB37" s="1315">
        <v>0</v>
      </c>
      <c r="CC37" s="1315">
        <v>0</v>
      </c>
      <c r="CD37" s="1315">
        <v>0</v>
      </c>
      <c r="CE37" s="1315">
        <v>0</v>
      </c>
      <c r="CF37" s="1315">
        <v>0</v>
      </c>
      <c r="CG37" s="1315" t="s">
        <v>152</v>
      </c>
      <c r="CH37" s="1315">
        <v>0</v>
      </c>
      <c r="CI37" s="1170"/>
      <c r="CJ37" s="1170"/>
      <c r="CK37" s="1170"/>
      <c r="CL37" s="1170"/>
      <c r="CM37" s="1170"/>
      <c r="CN37" s="1170"/>
      <c r="CO37" s="1170"/>
      <c r="CP37" s="1170"/>
      <c r="CQ37" s="1170"/>
      <c r="CR37" s="1170"/>
      <c r="CS37" s="1170"/>
      <c r="CT37" s="1170"/>
      <c r="CU37" s="1170"/>
      <c r="CV37" s="1170"/>
      <c r="CW37" s="1170"/>
      <c r="CX37" s="1170"/>
      <c r="CY37" s="1170"/>
      <c r="CZ37" s="1170"/>
      <c r="DA37" s="1170"/>
      <c r="DB37" s="1170"/>
      <c r="DC37" s="1182"/>
      <c r="DD37" s="1182"/>
    </row>
    <row r="38" spans="1:108" ht="43.5" x14ac:dyDescent="0.25">
      <c r="A38" s="1212" t="s">
        <v>72</v>
      </c>
      <c r="B38" s="1279">
        <v>0</v>
      </c>
      <c r="C38" s="1249"/>
      <c r="D38" s="1250"/>
      <c r="E38" s="1242"/>
      <c r="F38" s="1242"/>
      <c r="G38" s="1243"/>
      <c r="H38" s="1243"/>
      <c r="I38" s="1249"/>
      <c r="J38" s="1238"/>
      <c r="K38" s="1241"/>
      <c r="L38" s="1238"/>
      <c r="M38" s="1292"/>
      <c r="N38" s="1249"/>
      <c r="O38" s="1250"/>
      <c r="P38" s="1251"/>
      <c r="Q38" s="1281">
        <v>0</v>
      </c>
      <c r="R38" s="1241"/>
      <c r="S38" s="1242"/>
      <c r="T38" s="1238"/>
      <c r="U38" s="1241"/>
      <c r="V38" s="1275"/>
      <c r="W38" s="1249"/>
      <c r="X38" s="1238"/>
      <c r="Y38" s="1275"/>
      <c r="Z38" s="1292"/>
      <c r="AA38" s="1238"/>
      <c r="AB38" s="1292"/>
      <c r="AC38" s="1238"/>
      <c r="AD38" s="1290"/>
      <c r="AE38" s="1235"/>
      <c r="AF38" s="1235"/>
      <c r="AG38" s="1290"/>
      <c r="AH38" s="1235"/>
      <c r="AI38" s="1235"/>
      <c r="AJ38" s="1297"/>
      <c r="AK38" s="1284"/>
      <c r="AL38" s="1280"/>
      <c r="AM38" s="1298"/>
      <c r="AN38" s="1254"/>
      <c r="AO38" s="1297"/>
      <c r="AP38" s="1292"/>
      <c r="AQ38" s="1302"/>
      <c r="AR38" s="1307" t="s">
        <v>151</v>
      </c>
      <c r="AS38" s="1168"/>
      <c r="AT38" s="1168"/>
      <c r="AU38" s="1168"/>
      <c r="AV38" s="1168"/>
      <c r="AW38" s="1170"/>
      <c r="AX38" s="1170"/>
      <c r="AY38" s="1170"/>
      <c r="AZ38" s="1170"/>
      <c r="BA38" s="1170"/>
      <c r="BB38" s="1170"/>
      <c r="BC38" s="1170"/>
      <c r="BD38" s="1170"/>
      <c r="BE38" s="1170"/>
      <c r="BF38" s="1170"/>
      <c r="BG38" s="1170"/>
      <c r="BH38" s="1170"/>
      <c r="BI38" s="1170"/>
      <c r="BJ38" s="1168"/>
      <c r="BK38" s="1168"/>
      <c r="BL38" s="1168"/>
      <c r="BM38" s="1168"/>
      <c r="BN38" s="1168"/>
      <c r="BO38" s="1168"/>
      <c r="BP38" s="1168"/>
      <c r="BQ38" s="1168"/>
      <c r="BR38" s="1168"/>
      <c r="BS38" s="1168"/>
      <c r="BT38" s="1312" t="s">
        <v>152</v>
      </c>
      <c r="BU38" s="1312" t="s">
        <v>152</v>
      </c>
      <c r="BV38" s="1312" t="s">
        <v>152</v>
      </c>
      <c r="BW38" s="1312" t="s">
        <v>152</v>
      </c>
      <c r="BX38" s="1312" t="s">
        <v>152</v>
      </c>
      <c r="BY38" s="1312" t="s">
        <v>152</v>
      </c>
      <c r="BZ38" s="1190" t="s">
        <v>152</v>
      </c>
      <c r="CA38" s="1186"/>
      <c r="CB38" s="1315">
        <v>0</v>
      </c>
      <c r="CC38" s="1315">
        <v>0</v>
      </c>
      <c r="CD38" s="1315">
        <v>0</v>
      </c>
      <c r="CE38" s="1315">
        <v>0</v>
      </c>
      <c r="CF38" s="1315">
        <v>0</v>
      </c>
      <c r="CG38" s="1315" t="s">
        <v>152</v>
      </c>
      <c r="CH38" s="1315">
        <v>0</v>
      </c>
      <c r="CI38" s="1170"/>
      <c r="CJ38" s="1170"/>
      <c r="CK38" s="1170"/>
      <c r="CL38" s="1170"/>
      <c r="CM38" s="1170"/>
      <c r="CN38" s="1170"/>
      <c r="CO38" s="1170"/>
      <c r="CP38" s="1170"/>
      <c r="CQ38" s="1170"/>
      <c r="CR38" s="1170"/>
      <c r="CS38" s="1170"/>
      <c r="CT38" s="1170"/>
      <c r="CU38" s="1170"/>
      <c r="CV38" s="1170"/>
      <c r="CW38" s="1170"/>
      <c r="CX38" s="1170"/>
      <c r="CY38" s="1170"/>
      <c r="CZ38" s="1170"/>
      <c r="DA38" s="1170"/>
      <c r="DB38" s="1170"/>
      <c r="DC38" s="1182"/>
      <c r="DD38" s="1182"/>
    </row>
    <row r="39" spans="1:108" x14ac:dyDescent="0.25">
      <c r="A39" s="1192" t="s">
        <v>73</v>
      </c>
      <c r="B39" s="1279">
        <v>0</v>
      </c>
      <c r="C39" s="1241"/>
      <c r="D39" s="1242"/>
      <c r="E39" s="1242"/>
      <c r="F39" s="1242"/>
      <c r="G39" s="1243"/>
      <c r="H39" s="1243"/>
      <c r="I39" s="1241"/>
      <c r="J39" s="1238"/>
      <c r="K39" s="1241"/>
      <c r="L39" s="1238"/>
      <c r="M39" s="1267">
        <v>0</v>
      </c>
      <c r="N39" s="1241"/>
      <c r="O39" s="1242"/>
      <c r="P39" s="1238"/>
      <c r="Q39" s="1281">
        <v>0</v>
      </c>
      <c r="R39" s="1241"/>
      <c r="S39" s="1242"/>
      <c r="T39" s="1238"/>
      <c r="U39" s="1241"/>
      <c r="V39" s="1275"/>
      <c r="W39" s="1241"/>
      <c r="X39" s="1238"/>
      <c r="Y39" s="1275"/>
      <c r="Z39" s="1289"/>
      <c r="AA39" s="1238"/>
      <c r="AB39" s="1289"/>
      <c r="AC39" s="1238"/>
      <c r="AD39" s="1290"/>
      <c r="AE39" s="1235"/>
      <c r="AF39" s="1235"/>
      <c r="AG39" s="1290"/>
      <c r="AH39" s="1235"/>
      <c r="AI39" s="1235"/>
      <c r="AJ39" s="1297"/>
      <c r="AK39" s="1284"/>
      <c r="AL39" s="1280"/>
      <c r="AM39" s="1298"/>
      <c r="AN39" s="1254"/>
      <c r="AO39" s="1297"/>
      <c r="AP39" s="1301"/>
      <c r="AQ39" s="1302"/>
      <c r="AR39" s="1307" t="s">
        <v>151</v>
      </c>
      <c r="AS39" s="1168"/>
      <c r="AT39" s="1168"/>
      <c r="AU39" s="1168"/>
      <c r="AV39" s="1168"/>
      <c r="AW39" s="1170"/>
      <c r="AX39" s="1170"/>
      <c r="AY39" s="1170"/>
      <c r="AZ39" s="1170"/>
      <c r="BA39" s="1170"/>
      <c r="BB39" s="1170"/>
      <c r="BC39" s="1170"/>
      <c r="BD39" s="1170"/>
      <c r="BE39" s="1170"/>
      <c r="BF39" s="1170"/>
      <c r="BG39" s="1170"/>
      <c r="BH39" s="1170"/>
      <c r="BI39" s="1170"/>
      <c r="BJ39" s="1168"/>
      <c r="BK39" s="1168"/>
      <c r="BL39" s="1168"/>
      <c r="BM39" s="1168"/>
      <c r="BN39" s="1168"/>
      <c r="BO39" s="1168"/>
      <c r="BP39" s="1168"/>
      <c r="BQ39" s="1168"/>
      <c r="BR39" s="1168"/>
      <c r="BS39" s="1168"/>
      <c r="BT39" s="1312" t="s">
        <v>152</v>
      </c>
      <c r="BU39" s="1312" t="s">
        <v>152</v>
      </c>
      <c r="BV39" s="1312" t="s">
        <v>152</v>
      </c>
      <c r="BW39" s="1312" t="s">
        <v>152</v>
      </c>
      <c r="BX39" s="1312" t="s">
        <v>152</v>
      </c>
      <c r="BY39" s="1312" t="s">
        <v>152</v>
      </c>
      <c r="BZ39" s="1190" t="s">
        <v>152</v>
      </c>
      <c r="CA39" s="1186"/>
      <c r="CB39" s="1315">
        <v>0</v>
      </c>
      <c r="CC39" s="1315">
        <v>0</v>
      </c>
      <c r="CD39" s="1315">
        <v>0</v>
      </c>
      <c r="CE39" s="1315">
        <v>0</v>
      </c>
      <c r="CF39" s="1315">
        <v>0</v>
      </c>
      <c r="CG39" s="1315" t="s">
        <v>152</v>
      </c>
      <c r="CH39" s="1315">
        <v>0</v>
      </c>
      <c r="CI39" s="1170"/>
      <c r="CJ39" s="1170"/>
      <c r="CK39" s="1170"/>
      <c r="CL39" s="1170"/>
      <c r="CM39" s="1170"/>
      <c r="CN39" s="1170"/>
      <c r="CO39" s="1170"/>
      <c r="CP39" s="1170"/>
      <c r="CQ39" s="1170"/>
      <c r="CR39" s="1170"/>
      <c r="CS39" s="1170"/>
      <c r="CT39" s="1170"/>
      <c r="CU39" s="1170"/>
      <c r="CV39" s="1170"/>
      <c r="CW39" s="1170"/>
      <c r="CX39" s="1170"/>
      <c r="CY39" s="1170"/>
      <c r="CZ39" s="1170"/>
      <c r="DA39" s="1170"/>
      <c r="DB39" s="1170"/>
      <c r="DC39" s="1182"/>
      <c r="DD39" s="1182"/>
    </row>
    <row r="40" spans="1:108" x14ac:dyDescent="0.25">
      <c r="A40" s="1192" t="s">
        <v>74</v>
      </c>
      <c r="B40" s="1279">
        <v>0</v>
      </c>
      <c r="C40" s="1241"/>
      <c r="D40" s="1242"/>
      <c r="E40" s="1242"/>
      <c r="F40" s="1242"/>
      <c r="G40" s="1243"/>
      <c r="H40" s="1243"/>
      <c r="I40" s="1241"/>
      <c r="J40" s="1238"/>
      <c r="K40" s="1241"/>
      <c r="L40" s="1238"/>
      <c r="M40" s="1267">
        <v>0</v>
      </c>
      <c r="N40" s="1241"/>
      <c r="O40" s="1242"/>
      <c r="P40" s="1238"/>
      <c r="Q40" s="1281">
        <v>0</v>
      </c>
      <c r="R40" s="1241"/>
      <c r="S40" s="1242"/>
      <c r="T40" s="1238"/>
      <c r="U40" s="1241"/>
      <c r="V40" s="1275"/>
      <c r="W40" s="1241"/>
      <c r="X40" s="1238"/>
      <c r="Y40" s="1275"/>
      <c r="Z40" s="1289"/>
      <c r="AA40" s="1238"/>
      <c r="AB40" s="1289"/>
      <c r="AC40" s="1238"/>
      <c r="AD40" s="1290"/>
      <c r="AE40" s="1235"/>
      <c r="AF40" s="1235"/>
      <c r="AG40" s="1290"/>
      <c r="AH40" s="1235"/>
      <c r="AI40" s="1235"/>
      <c r="AJ40" s="1297"/>
      <c r="AK40" s="1284"/>
      <c r="AL40" s="1280"/>
      <c r="AM40" s="1298"/>
      <c r="AN40" s="1254"/>
      <c r="AO40" s="1297"/>
      <c r="AP40" s="1301"/>
      <c r="AQ40" s="1302"/>
      <c r="AR40" s="1307" t="s">
        <v>151</v>
      </c>
      <c r="AS40" s="1168"/>
      <c r="AT40" s="1168"/>
      <c r="AU40" s="1168"/>
      <c r="AV40" s="1168"/>
      <c r="AW40" s="1170"/>
      <c r="AX40" s="1170"/>
      <c r="AY40" s="1170"/>
      <c r="AZ40" s="1170"/>
      <c r="BA40" s="1170"/>
      <c r="BB40" s="1170"/>
      <c r="BC40" s="1170"/>
      <c r="BD40" s="1170"/>
      <c r="BE40" s="1170"/>
      <c r="BF40" s="1170"/>
      <c r="BG40" s="1170"/>
      <c r="BH40" s="1170"/>
      <c r="BI40" s="1170"/>
      <c r="BJ40" s="1168"/>
      <c r="BK40" s="1168"/>
      <c r="BL40" s="1168"/>
      <c r="BM40" s="1168"/>
      <c r="BN40" s="1168"/>
      <c r="BO40" s="1168"/>
      <c r="BP40" s="1168"/>
      <c r="BQ40" s="1168"/>
      <c r="BR40" s="1168"/>
      <c r="BS40" s="1168"/>
      <c r="BT40" s="1312" t="s">
        <v>152</v>
      </c>
      <c r="BU40" s="1312" t="s">
        <v>152</v>
      </c>
      <c r="BV40" s="1312" t="s">
        <v>152</v>
      </c>
      <c r="BW40" s="1312" t="s">
        <v>152</v>
      </c>
      <c r="BX40" s="1312" t="s">
        <v>152</v>
      </c>
      <c r="BY40" s="1312" t="s">
        <v>152</v>
      </c>
      <c r="BZ40" s="1190" t="s">
        <v>152</v>
      </c>
      <c r="CA40" s="1186"/>
      <c r="CB40" s="1315">
        <v>0</v>
      </c>
      <c r="CC40" s="1315">
        <v>0</v>
      </c>
      <c r="CD40" s="1315">
        <v>0</v>
      </c>
      <c r="CE40" s="1315">
        <v>0</v>
      </c>
      <c r="CF40" s="1315">
        <v>0</v>
      </c>
      <c r="CG40" s="1315" t="s">
        <v>152</v>
      </c>
      <c r="CH40" s="1315">
        <v>0</v>
      </c>
      <c r="CI40" s="1170"/>
      <c r="CJ40" s="1170"/>
      <c r="CK40" s="1170"/>
      <c r="CL40" s="1170"/>
      <c r="CM40" s="1170"/>
      <c r="CN40" s="1170"/>
      <c r="CO40" s="1170"/>
      <c r="CP40" s="1170"/>
      <c r="CQ40" s="1170"/>
      <c r="CR40" s="1170"/>
      <c r="CS40" s="1170"/>
      <c r="CT40" s="1170"/>
      <c r="CU40" s="1170"/>
      <c r="CV40" s="1170"/>
      <c r="CW40" s="1170"/>
      <c r="CX40" s="1170"/>
      <c r="CY40" s="1170"/>
      <c r="CZ40" s="1170"/>
      <c r="DA40" s="1170"/>
      <c r="DB40" s="1170"/>
      <c r="DC40" s="1182"/>
      <c r="DD40" s="1182"/>
    </row>
    <row r="41" spans="1:108" x14ac:dyDescent="0.25">
      <c r="A41" s="1192" t="s">
        <v>75</v>
      </c>
      <c r="B41" s="1279">
        <v>0</v>
      </c>
      <c r="C41" s="1249"/>
      <c r="D41" s="1250"/>
      <c r="E41" s="1242"/>
      <c r="F41" s="1242"/>
      <c r="G41" s="1243"/>
      <c r="H41" s="1243"/>
      <c r="I41" s="1249"/>
      <c r="J41" s="1238"/>
      <c r="K41" s="1241"/>
      <c r="L41" s="1238"/>
      <c r="M41" s="1292"/>
      <c r="N41" s="1249"/>
      <c r="O41" s="1250"/>
      <c r="P41" s="1251"/>
      <c r="Q41" s="1281">
        <v>0</v>
      </c>
      <c r="R41" s="1241"/>
      <c r="S41" s="1242"/>
      <c r="T41" s="1238"/>
      <c r="U41" s="1241"/>
      <c r="V41" s="1275"/>
      <c r="W41" s="1249"/>
      <c r="X41" s="1238"/>
      <c r="Y41" s="1275"/>
      <c r="Z41" s="1292"/>
      <c r="AA41" s="1238"/>
      <c r="AB41" s="1292"/>
      <c r="AC41" s="1238"/>
      <c r="AD41" s="1290"/>
      <c r="AE41" s="1235"/>
      <c r="AF41" s="1235"/>
      <c r="AG41" s="1290"/>
      <c r="AH41" s="1235"/>
      <c r="AI41" s="1235"/>
      <c r="AJ41" s="1297"/>
      <c r="AK41" s="1284"/>
      <c r="AL41" s="1280"/>
      <c r="AM41" s="1298"/>
      <c r="AN41" s="1254"/>
      <c r="AO41" s="1297"/>
      <c r="AP41" s="1292"/>
      <c r="AQ41" s="1302"/>
      <c r="AR41" s="1307" t="s">
        <v>151</v>
      </c>
      <c r="AS41" s="1168"/>
      <c r="AT41" s="1168"/>
      <c r="AU41" s="1168"/>
      <c r="AV41" s="1168"/>
      <c r="AW41" s="1170"/>
      <c r="AX41" s="1170"/>
      <c r="AY41" s="1170"/>
      <c r="AZ41" s="1170"/>
      <c r="BA41" s="1170"/>
      <c r="BB41" s="1170"/>
      <c r="BC41" s="1170"/>
      <c r="BD41" s="1170"/>
      <c r="BE41" s="1170"/>
      <c r="BF41" s="1170"/>
      <c r="BG41" s="1170"/>
      <c r="BH41" s="1170"/>
      <c r="BI41" s="1170"/>
      <c r="BJ41" s="1168"/>
      <c r="BK41" s="1168"/>
      <c r="BL41" s="1168"/>
      <c r="BM41" s="1168"/>
      <c r="BN41" s="1168"/>
      <c r="BO41" s="1168"/>
      <c r="BP41" s="1168"/>
      <c r="BQ41" s="1168"/>
      <c r="BR41" s="1168"/>
      <c r="BS41" s="1168"/>
      <c r="BT41" s="1312" t="s">
        <v>152</v>
      </c>
      <c r="BU41" s="1312" t="s">
        <v>152</v>
      </c>
      <c r="BV41" s="1312" t="s">
        <v>152</v>
      </c>
      <c r="BW41" s="1312" t="s">
        <v>152</v>
      </c>
      <c r="BX41" s="1312" t="s">
        <v>152</v>
      </c>
      <c r="BY41" s="1312" t="s">
        <v>152</v>
      </c>
      <c r="BZ41" s="1190" t="s">
        <v>152</v>
      </c>
      <c r="CA41" s="1186"/>
      <c r="CB41" s="1315">
        <v>0</v>
      </c>
      <c r="CC41" s="1315">
        <v>0</v>
      </c>
      <c r="CD41" s="1315">
        <v>0</v>
      </c>
      <c r="CE41" s="1315">
        <v>0</v>
      </c>
      <c r="CF41" s="1315">
        <v>0</v>
      </c>
      <c r="CG41" s="1315" t="s">
        <v>152</v>
      </c>
      <c r="CH41" s="1315">
        <v>0</v>
      </c>
      <c r="CI41" s="1170"/>
      <c r="CJ41" s="1170"/>
      <c r="CK41" s="1170"/>
      <c r="CL41" s="1170"/>
      <c r="CM41" s="1170"/>
      <c r="CN41" s="1170"/>
      <c r="CO41" s="1170"/>
      <c r="CP41" s="1170"/>
      <c r="CQ41" s="1170"/>
      <c r="CR41" s="1170"/>
      <c r="CS41" s="1170"/>
      <c r="CT41" s="1170"/>
      <c r="CU41" s="1170"/>
      <c r="CV41" s="1170"/>
      <c r="CW41" s="1170"/>
      <c r="CX41" s="1170"/>
      <c r="CY41" s="1170"/>
      <c r="CZ41" s="1170"/>
      <c r="DA41" s="1170"/>
      <c r="DB41" s="1170"/>
      <c r="DC41" s="1182"/>
      <c r="DD41" s="1182"/>
    </row>
    <row r="42" spans="1:108" x14ac:dyDescent="0.25">
      <c r="A42" s="1192" t="s">
        <v>76</v>
      </c>
      <c r="B42" s="1279">
        <v>0</v>
      </c>
      <c r="C42" s="1241"/>
      <c r="D42" s="1242"/>
      <c r="E42" s="1242"/>
      <c r="F42" s="1242"/>
      <c r="G42" s="1243"/>
      <c r="H42" s="1243"/>
      <c r="I42" s="1241"/>
      <c r="J42" s="1238"/>
      <c r="K42" s="1241"/>
      <c r="L42" s="1238"/>
      <c r="M42" s="1267">
        <v>0</v>
      </c>
      <c r="N42" s="1241"/>
      <c r="O42" s="1242"/>
      <c r="P42" s="1238"/>
      <c r="Q42" s="1281">
        <v>0</v>
      </c>
      <c r="R42" s="1241"/>
      <c r="S42" s="1242"/>
      <c r="T42" s="1238"/>
      <c r="U42" s="1241"/>
      <c r="V42" s="1275"/>
      <c r="W42" s="1241"/>
      <c r="X42" s="1238"/>
      <c r="Y42" s="1275"/>
      <c r="Z42" s="1289"/>
      <c r="AA42" s="1238"/>
      <c r="AB42" s="1289"/>
      <c r="AC42" s="1238"/>
      <c r="AD42" s="1290"/>
      <c r="AE42" s="1235"/>
      <c r="AF42" s="1235"/>
      <c r="AG42" s="1290"/>
      <c r="AH42" s="1235"/>
      <c r="AI42" s="1235"/>
      <c r="AJ42" s="1297"/>
      <c r="AK42" s="1284"/>
      <c r="AL42" s="1280"/>
      <c r="AM42" s="1298"/>
      <c r="AN42" s="1254"/>
      <c r="AO42" s="1297"/>
      <c r="AP42" s="1301"/>
      <c r="AQ42" s="1302"/>
      <c r="AR42" s="1307" t="s">
        <v>151</v>
      </c>
      <c r="AS42" s="1168"/>
      <c r="AT42" s="1168"/>
      <c r="AU42" s="1168"/>
      <c r="AV42" s="1168"/>
      <c r="AW42" s="1170"/>
      <c r="AX42" s="1170"/>
      <c r="AY42" s="1170"/>
      <c r="AZ42" s="1170"/>
      <c r="BA42" s="1170"/>
      <c r="BB42" s="1170"/>
      <c r="BC42" s="1170"/>
      <c r="BD42" s="1170"/>
      <c r="BE42" s="1170"/>
      <c r="BF42" s="1170"/>
      <c r="BG42" s="1170"/>
      <c r="BH42" s="1170"/>
      <c r="BI42" s="1170"/>
      <c r="BJ42" s="1168"/>
      <c r="BK42" s="1168"/>
      <c r="BL42" s="1168"/>
      <c r="BM42" s="1168"/>
      <c r="BN42" s="1168"/>
      <c r="BO42" s="1168"/>
      <c r="BP42" s="1168"/>
      <c r="BQ42" s="1168"/>
      <c r="BR42" s="1168"/>
      <c r="BS42" s="1168"/>
      <c r="BT42" s="1312" t="s">
        <v>152</v>
      </c>
      <c r="BU42" s="1312" t="s">
        <v>152</v>
      </c>
      <c r="BV42" s="1312" t="s">
        <v>152</v>
      </c>
      <c r="BW42" s="1312" t="s">
        <v>152</v>
      </c>
      <c r="BX42" s="1312" t="s">
        <v>152</v>
      </c>
      <c r="BY42" s="1312" t="s">
        <v>152</v>
      </c>
      <c r="BZ42" s="1190" t="s">
        <v>152</v>
      </c>
      <c r="CA42" s="1186"/>
      <c r="CB42" s="1315">
        <v>0</v>
      </c>
      <c r="CC42" s="1315">
        <v>0</v>
      </c>
      <c r="CD42" s="1315">
        <v>0</v>
      </c>
      <c r="CE42" s="1315">
        <v>0</v>
      </c>
      <c r="CF42" s="1315">
        <v>0</v>
      </c>
      <c r="CG42" s="1315" t="s">
        <v>152</v>
      </c>
      <c r="CH42" s="1315">
        <v>0</v>
      </c>
      <c r="CI42" s="1170"/>
      <c r="CJ42" s="1170"/>
      <c r="CK42" s="1170"/>
      <c r="CL42" s="1170"/>
      <c r="CM42" s="1170"/>
      <c r="CN42" s="1170"/>
      <c r="CO42" s="1170"/>
      <c r="CP42" s="1170"/>
      <c r="CQ42" s="1170"/>
      <c r="CR42" s="1170"/>
      <c r="CS42" s="1170"/>
      <c r="CT42" s="1170"/>
      <c r="CU42" s="1170"/>
      <c r="CV42" s="1170"/>
      <c r="CW42" s="1170"/>
      <c r="CX42" s="1170"/>
      <c r="CY42" s="1170"/>
      <c r="CZ42" s="1170"/>
      <c r="DA42" s="1170"/>
      <c r="DB42" s="1170"/>
      <c r="DC42" s="1182"/>
      <c r="DD42" s="1182"/>
    </row>
    <row r="43" spans="1:108" x14ac:dyDescent="0.25">
      <c r="A43" s="1192" t="s">
        <v>77</v>
      </c>
      <c r="B43" s="1279">
        <v>0</v>
      </c>
      <c r="C43" s="1249"/>
      <c r="D43" s="1250"/>
      <c r="E43" s="1242"/>
      <c r="F43" s="1242"/>
      <c r="G43" s="1243"/>
      <c r="H43" s="1243"/>
      <c r="I43" s="1249"/>
      <c r="J43" s="1238"/>
      <c r="K43" s="1241"/>
      <c r="L43" s="1238"/>
      <c r="M43" s="1292"/>
      <c r="N43" s="1249"/>
      <c r="O43" s="1250"/>
      <c r="P43" s="1251"/>
      <c r="Q43" s="1281">
        <v>0</v>
      </c>
      <c r="R43" s="1241"/>
      <c r="S43" s="1242"/>
      <c r="T43" s="1238"/>
      <c r="U43" s="1241"/>
      <c r="V43" s="1275"/>
      <c r="W43" s="1249"/>
      <c r="X43" s="1238"/>
      <c r="Y43" s="1275"/>
      <c r="Z43" s="1292"/>
      <c r="AA43" s="1238"/>
      <c r="AB43" s="1292"/>
      <c r="AC43" s="1238"/>
      <c r="AD43" s="1290"/>
      <c r="AE43" s="1235"/>
      <c r="AF43" s="1235"/>
      <c r="AG43" s="1290"/>
      <c r="AH43" s="1235"/>
      <c r="AI43" s="1235"/>
      <c r="AJ43" s="1297"/>
      <c r="AK43" s="1284"/>
      <c r="AL43" s="1280"/>
      <c r="AM43" s="1298"/>
      <c r="AN43" s="1254"/>
      <c r="AO43" s="1297"/>
      <c r="AP43" s="1292"/>
      <c r="AQ43" s="1302"/>
      <c r="AR43" s="1307" t="s">
        <v>151</v>
      </c>
      <c r="AS43" s="1168"/>
      <c r="AT43" s="1168"/>
      <c r="AU43" s="1168"/>
      <c r="AV43" s="1168"/>
      <c r="AW43" s="1170"/>
      <c r="AX43" s="1170"/>
      <c r="AY43" s="1170"/>
      <c r="AZ43" s="1170"/>
      <c r="BA43" s="1170"/>
      <c r="BB43" s="1170"/>
      <c r="BC43" s="1170"/>
      <c r="BD43" s="1170"/>
      <c r="BE43" s="1170"/>
      <c r="BF43" s="1170"/>
      <c r="BG43" s="1170"/>
      <c r="BH43" s="1170"/>
      <c r="BI43" s="1170"/>
      <c r="BJ43" s="1168"/>
      <c r="BK43" s="1168"/>
      <c r="BL43" s="1168"/>
      <c r="BM43" s="1168"/>
      <c r="BN43" s="1168"/>
      <c r="BO43" s="1168"/>
      <c r="BP43" s="1168"/>
      <c r="BQ43" s="1168"/>
      <c r="BR43" s="1168"/>
      <c r="BS43" s="1168"/>
      <c r="BT43" s="1312" t="s">
        <v>152</v>
      </c>
      <c r="BU43" s="1312" t="s">
        <v>152</v>
      </c>
      <c r="BV43" s="1312" t="s">
        <v>152</v>
      </c>
      <c r="BW43" s="1312" t="s">
        <v>152</v>
      </c>
      <c r="BX43" s="1312" t="s">
        <v>152</v>
      </c>
      <c r="BY43" s="1312" t="s">
        <v>152</v>
      </c>
      <c r="BZ43" s="1190" t="s">
        <v>152</v>
      </c>
      <c r="CA43" s="1186"/>
      <c r="CB43" s="1315">
        <v>0</v>
      </c>
      <c r="CC43" s="1315">
        <v>0</v>
      </c>
      <c r="CD43" s="1315">
        <v>0</v>
      </c>
      <c r="CE43" s="1315">
        <v>0</v>
      </c>
      <c r="CF43" s="1315">
        <v>0</v>
      </c>
      <c r="CG43" s="1315" t="s">
        <v>152</v>
      </c>
      <c r="CH43" s="1315">
        <v>0</v>
      </c>
      <c r="CI43" s="1170"/>
      <c r="CJ43" s="1170"/>
      <c r="CK43" s="1170"/>
      <c r="CL43" s="1170"/>
      <c r="CM43" s="1170"/>
      <c r="CN43" s="1170"/>
      <c r="CO43" s="1170"/>
      <c r="CP43" s="1170"/>
      <c r="CQ43" s="1170"/>
      <c r="CR43" s="1170"/>
      <c r="CS43" s="1170"/>
      <c r="CT43" s="1170"/>
      <c r="CU43" s="1170"/>
      <c r="CV43" s="1170"/>
      <c r="CW43" s="1170"/>
      <c r="CX43" s="1170"/>
      <c r="CY43" s="1170"/>
      <c r="CZ43" s="1170"/>
      <c r="DA43" s="1170"/>
      <c r="DB43" s="1170"/>
      <c r="DC43" s="1182"/>
      <c r="DD43" s="1182"/>
    </row>
    <row r="44" spans="1:108" x14ac:dyDescent="0.25">
      <c r="A44" s="1192" t="s">
        <v>78</v>
      </c>
      <c r="B44" s="1279">
        <v>0</v>
      </c>
      <c r="C44" s="1241"/>
      <c r="D44" s="1242"/>
      <c r="E44" s="1242"/>
      <c r="F44" s="1242"/>
      <c r="G44" s="1243"/>
      <c r="H44" s="1243"/>
      <c r="I44" s="1241"/>
      <c r="J44" s="1238"/>
      <c r="K44" s="1241"/>
      <c r="L44" s="1238"/>
      <c r="M44" s="1267">
        <v>0</v>
      </c>
      <c r="N44" s="1241"/>
      <c r="O44" s="1242"/>
      <c r="P44" s="1238"/>
      <c r="Q44" s="1281">
        <v>0</v>
      </c>
      <c r="R44" s="1241"/>
      <c r="S44" s="1242"/>
      <c r="T44" s="1238"/>
      <c r="U44" s="1241"/>
      <c r="V44" s="1275"/>
      <c r="W44" s="1241"/>
      <c r="X44" s="1238"/>
      <c r="Y44" s="1275"/>
      <c r="Z44" s="1289"/>
      <c r="AA44" s="1238"/>
      <c r="AB44" s="1289"/>
      <c r="AC44" s="1238"/>
      <c r="AD44" s="1290"/>
      <c r="AE44" s="1235"/>
      <c r="AF44" s="1235"/>
      <c r="AG44" s="1290"/>
      <c r="AH44" s="1235"/>
      <c r="AI44" s="1235"/>
      <c r="AJ44" s="1297"/>
      <c r="AK44" s="1284"/>
      <c r="AL44" s="1280"/>
      <c r="AM44" s="1298"/>
      <c r="AN44" s="1254"/>
      <c r="AO44" s="1297"/>
      <c r="AP44" s="1301"/>
      <c r="AQ44" s="1302"/>
      <c r="AR44" s="1307" t="s">
        <v>151</v>
      </c>
      <c r="AS44" s="1168"/>
      <c r="AT44" s="1168"/>
      <c r="AU44" s="1168"/>
      <c r="AV44" s="1168"/>
      <c r="AW44" s="1170"/>
      <c r="AX44" s="1170"/>
      <c r="AY44" s="1170"/>
      <c r="AZ44" s="1170"/>
      <c r="BA44" s="1170"/>
      <c r="BB44" s="1170"/>
      <c r="BC44" s="1170"/>
      <c r="BD44" s="1170"/>
      <c r="BE44" s="1170"/>
      <c r="BF44" s="1170"/>
      <c r="BG44" s="1170"/>
      <c r="BH44" s="1170"/>
      <c r="BI44" s="1170"/>
      <c r="BJ44" s="1168"/>
      <c r="BK44" s="1168"/>
      <c r="BL44" s="1168"/>
      <c r="BM44" s="1168"/>
      <c r="BN44" s="1168"/>
      <c r="BO44" s="1168"/>
      <c r="BP44" s="1168"/>
      <c r="BQ44" s="1168"/>
      <c r="BR44" s="1168"/>
      <c r="BS44" s="1168"/>
      <c r="BT44" s="1312" t="s">
        <v>152</v>
      </c>
      <c r="BU44" s="1312" t="s">
        <v>152</v>
      </c>
      <c r="BV44" s="1312" t="s">
        <v>152</v>
      </c>
      <c r="BW44" s="1312" t="s">
        <v>152</v>
      </c>
      <c r="BX44" s="1312" t="s">
        <v>152</v>
      </c>
      <c r="BY44" s="1312" t="s">
        <v>152</v>
      </c>
      <c r="BZ44" s="1190" t="s">
        <v>152</v>
      </c>
      <c r="CA44" s="1186"/>
      <c r="CB44" s="1315">
        <v>0</v>
      </c>
      <c r="CC44" s="1315">
        <v>0</v>
      </c>
      <c r="CD44" s="1315">
        <v>0</v>
      </c>
      <c r="CE44" s="1315">
        <v>0</v>
      </c>
      <c r="CF44" s="1315">
        <v>0</v>
      </c>
      <c r="CG44" s="1315" t="s">
        <v>152</v>
      </c>
      <c r="CH44" s="1315">
        <v>0</v>
      </c>
      <c r="CI44" s="1170"/>
      <c r="CJ44" s="1170"/>
      <c r="CK44" s="1170"/>
      <c r="CL44" s="1170"/>
      <c r="CM44" s="1170"/>
      <c r="CN44" s="1170"/>
      <c r="CO44" s="1170"/>
      <c r="CP44" s="1170"/>
      <c r="CQ44" s="1170"/>
      <c r="CR44" s="1170"/>
      <c r="CS44" s="1170"/>
      <c r="CT44" s="1170"/>
      <c r="CU44" s="1170"/>
      <c r="CV44" s="1170"/>
      <c r="CW44" s="1170"/>
      <c r="CX44" s="1170"/>
      <c r="CY44" s="1170"/>
      <c r="CZ44" s="1170"/>
      <c r="DA44" s="1170"/>
      <c r="DB44" s="1170"/>
      <c r="DC44" s="1182"/>
      <c r="DD44" s="1182"/>
    </row>
    <row r="45" spans="1:108" x14ac:dyDescent="0.25">
      <c r="A45" s="1192" t="s">
        <v>79</v>
      </c>
      <c r="B45" s="1279">
        <v>0</v>
      </c>
      <c r="C45" s="1241"/>
      <c r="D45" s="1242"/>
      <c r="E45" s="1242"/>
      <c r="F45" s="1242"/>
      <c r="G45" s="1243"/>
      <c r="H45" s="1243"/>
      <c r="I45" s="1241"/>
      <c r="J45" s="1238"/>
      <c r="K45" s="1241"/>
      <c r="L45" s="1238"/>
      <c r="M45" s="1267">
        <v>0</v>
      </c>
      <c r="N45" s="1241"/>
      <c r="O45" s="1242"/>
      <c r="P45" s="1238"/>
      <c r="Q45" s="1281">
        <v>0</v>
      </c>
      <c r="R45" s="1241"/>
      <c r="S45" s="1242"/>
      <c r="T45" s="1238"/>
      <c r="U45" s="1241"/>
      <c r="V45" s="1275"/>
      <c r="W45" s="1241"/>
      <c r="X45" s="1238"/>
      <c r="Y45" s="1275"/>
      <c r="Z45" s="1289"/>
      <c r="AA45" s="1238"/>
      <c r="AB45" s="1289"/>
      <c r="AC45" s="1238"/>
      <c r="AD45" s="1290"/>
      <c r="AE45" s="1235"/>
      <c r="AF45" s="1235"/>
      <c r="AG45" s="1290"/>
      <c r="AH45" s="1235"/>
      <c r="AI45" s="1235"/>
      <c r="AJ45" s="1297"/>
      <c r="AK45" s="1284"/>
      <c r="AL45" s="1280"/>
      <c r="AM45" s="1298"/>
      <c r="AN45" s="1254"/>
      <c r="AO45" s="1297"/>
      <c r="AP45" s="1301"/>
      <c r="AQ45" s="1302"/>
      <c r="AR45" s="1307" t="s">
        <v>151</v>
      </c>
      <c r="AS45" s="1168"/>
      <c r="AT45" s="1168"/>
      <c r="AU45" s="1168"/>
      <c r="AV45" s="1168"/>
      <c r="AW45" s="1170"/>
      <c r="AX45" s="1170"/>
      <c r="AY45" s="1170"/>
      <c r="AZ45" s="1170"/>
      <c r="BA45" s="1170"/>
      <c r="BB45" s="1170"/>
      <c r="BC45" s="1170"/>
      <c r="BD45" s="1170"/>
      <c r="BE45" s="1170"/>
      <c r="BF45" s="1170"/>
      <c r="BG45" s="1170"/>
      <c r="BH45" s="1170"/>
      <c r="BI45" s="1170"/>
      <c r="BJ45" s="1168"/>
      <c r="BK45" s="1168"/>
      <c r="BL45" s="1168"/>
      <c r="BM45" s="1168"/>
      <c r="BN45" s="1168"/>
      <c r="BO45" s="1168"/>
      <c r="BP45" s="1168"/>
      <c r="BQ45" s="1168"/>
      <c r="BR45" s="1168"/>
      <c r="BS45" s="1168"/>
      <c r="BT45" s="1312" t="s">
        <v>152</v>
      </c>
      <c r="BU45" s="1312" t="s">
        <v>152</v>
      </c>
      <c r="BV45" s="1312" t="s">
        <v>152</v>
      </c>
      <c r="BW45" s="1312" t="s">
        <v>152</v>
      </c>
      <c r="BX45" s="1312" t="s">
        <v>152</v>
      </c>
      <c r="BY45" s="1312" t="s">
        <v>152</v>
      </c>
      <c r="BZ45" s="1190" t="s">
        <v>152</v>
      </c>
      <c r="CA45" s="1186"/>
      <c r="CB45" s="1315">
        <v>0</v>
      </c>
      <c r="CC45" s="1315">
        <v>0</v>
      </c>
      <c r="CD45" s="1315">
        <v>0</v>
      </c>
      <c r="CE45" s="1315">
        <v>0</v>
      </c>
      <c r="CF45" s="1315">
        <v>0</v>
      </c>
      <c r="CG45" s="1315" t="s">
        <v>152</v>
      </c>
      <c r="CH45" s="1315">
        <v>0</v>
      </c>
      <c r="CI45" s="1170"/>
      <c r="CJ45" s="1170"/>
      <c r="CK45" s="1170"/>
      <c r="CL45" s="1170"/>
      <c r="CM45" s="1170"/>
      <c r="CN45" s="1170"/>
      <c r="CO45" s="1170"/>
      <c r="CP45" s="1170"/>
      <c r="CQ45" s="1170"/>
      <c r="CR45" s="1170"/>
      <c r="CS45" s="1170"/>
      <c r="CT45" s="1170"/>
      <c r="CU45" s="1170"/>
      <c r="CV45" s="1170"/>
      <c r="CW45" s="1170"/>
      <c r="CX45" s="1170"/>
      <c r="CY45" s="1170"/>
      <c r="CZ45" s="1170"/>
      <c r="DA45" s="1170"/>
      <c r="DB45" s="1170"/>
      <c r="DC45" s="1182"/>
      <c r="DD45" s="1182"/>
    </row>
    <row r="46" spans="1:108" x14ac:dyDescent="0.25">
      <c r="A46" s="1192" t="s">
        <v>80</v>
      </c>
      <c r="B46" s="1279">
        <v>0</v>
      </c>
      <c r="C46" s="1241"/>
      <c r="D46" s="1242"/>
      <c r="E46" s="1242"/>
      <c r="F46" s="1242"/>
      <c r="G46" s="1243"/>
      <c r="H46" s="1243"/>
      <c r="I46" s="1241"/>
      <c r="J46" s="1238"/>
      <c r="K46" s="1241"/>
      <c r="L46" s="1238"/>
      <c r="M46" s="1267">
        <v>0</v>
      </c>
      <c r="N46" s="1241"/>
      <c r="O46" s="1242"/>
      <c r="P46" s="1238"/>
      <c r="Q46" s="1281">
        <v>0</v>
      </c>
      <c r="R46" s="1241"/>
      <c r="S46" s="1242"/>
      <c r="T46" s="1238"/>
      <c r="U46" s="1249"/>
      <c r="V46" s="1291"/>
      <c r="W46" s="1241"/>
      <c r="X46" s="1238"/>
      <c r="Y46" s="1275"/>
      <c r="Z46" s="1289"/>
      <c r="AA46" s="1238"/>
      <c r="AB46" s="1289"/>
      <c r="AC46" s="1238"/>
      <c r="AD46" s="1290"/>
      <c r="AE46" s="1235"/>
      <c r="AF46" s="1235"/>
      <c r="AG46" s="1290"/>
      <c r="AH46" s="1235"/>
      <c r="AI46" s="1235"/>
      <c r="AJ46" s="1297"/>
      <c r="AK46" s="1284"/>
      <c r="AL46" s="1280"/>
      <c r="AM46" s="1298"/>
      <c r="AN46" s="1254"/>
      <c r="AO46" s="1297"/>
      <c r="AP46" s="1301"/>
      <c r="AQ46" s="1302"/>
      <c r="AR46" s="1307" t="s">
        <v>151</v>
      </c>
      <c r="AS46" s="1168"/>
      <c r="AT46" s="1168"/>
      <c r="AU46" s="1168"/>
      <c r="AV46" s="1168"/>
      <c r="AW46" s="1170"/>
      <c r="AX46" s="1170"/>
      <c r="AY46" s="1170"/>
      <c r="AZ46" s="1170"/>
      <c r="BA46" s="1170"/>
      <c r="BB46" s="1170"/>
      <c r="BC46" s="1170"/>
      <c r="BD46" s="1170"/>
      <c r="BE46" s="1170"/>
      <c r="BF46" s="1170"/>
      <c r="BG46" s="1170"/>
      <c r="BH46" s="1170"/>
      <c r="BI46" s="1170"/>
      <c r="BJ46" s="1168"/>
      <c r="BK46" s="1168"/>
      <c r="BL46" s="1168"/>
      <c r="BM46" s="1168"/>
      <c r="BN46" s="1168"/>
      <c r="BO46" s="1168"/>
      <c r="BP46" s="1168"/>
      <c r="BQ46" s="1168"/>
      <c r="BR46" s="1168"/>
      <c r="BS46" s="1168"/>
      <c r="BT46" s="1312" t="s">
        <v>152</v>
      </c>
      <c r="BU46" s="1312" t="s">
        <v>152</v>
      </c>
      <c r="BV46" s="1312" t="s">
        <v>152</v>
      </c>
      <c r="BW46" s="1312" t="s">
        <v>152</v>
      </c>
      <c r="BX46" s="1312" t="s">
        <v>152</v>
      </c>
      <c r="BY46" s="1312" t="s">
        <v>152</v>
      </c>
      <c r="BZ46" s="1186"/>
      <c r="CA46" s="1186"/>
      <c r="CB46" s="1315">
        <v>0</v>
      </c>
      <c r="CC46" s="1315">
        <v>0</v>
      </c>
      <c r="CD46" s="1315">
        <v>0</v>
      </c>
      <c r="CE46" s="1315">
        <v>0</v>
      </c>
      <c r="CF46" s="1315">
        <v>0</v>
      </c>
      <c r="CG46" s="1315" t="s">
        <v>152</v>
      </c>
      <c r="CH46" s="1189"/>
      <c r="CI46" s="1170"/>
      <c r="CJ46" s="1170"/>
      <c r="CK46" s="1170"/>
      <c r="CL46" s="1170"/>
      <c r="CM46" s="1170"/>
      <c r="CN46" s="1170"/>
      <c r="CO46" s="1170"/>
      <c r="CP46" s="1170"/>
      <c r="CQ46" s="1170"/>
      <c r="CR46" s="1170"/>
      <c r="CS46" s="1170"/>
      <c r="CT46" s="1170"/>
      <c r="CU46" s="1170"/>
      <c r="CV46" s="1170"/>
      <c r="CW46" s="1170"/>
      <c r="CX46" s="1170"/>
      <c r="CY46" s="1170"/>
      <c r="CZ46" s="1170"/>
      <c r="DA46" s="1170"/>
      <c r="DB46" s="1170"/>
      <c r="DC46" s="1182"/>
      <c r="DD46" s="1182"/>
    </row>
    <row r="47" spans="1:108" x14ac:dyDescent="0.25">
      <c r="A47" s="1192" t="s">
        <v>81</v>
      </c>
      <c r="B47" s="1279">
        <v>0</v>
      </c>
      <c r="C47" s="1241"/>
      <c r="D47" s="1242"/>
      <c r="E47" s="1242"/>
      <c r="F47" s="1242"/>
      <c r="G47" s="1243"/>
      <c r="H47" s="1243"/>
      <c r="I47" s="1241"/>
      <c r="J47" s="1238"/>
      <c r="K47" s="1249"/>
      <c r="L47" s="1238"/>
      <c r="M47" s="1267">
        <v>0</v>
      </c>
      <c r="N47" s="1241"/>
      <c r="O47" s="1242"/>
      <c r="P47" s="1238"/>
      <c r="Q47" s="1281">
        <v>0</v>
      </c>
      <c r="R47" s="1241"/>
      <c r="S47" s="1242"/>
      <c r="T47" s="1238"/>
      <c r="U47" s="1241"/>
      <c r="V47" s="1275"/>
      <c r="W47" s="1241"/>
      <c r="X47" s="1238"/>
      <c r="Y47" s="1275"/>
      <c r="Z47" s="1289"/>
      <c r="AA47" s="1238"/>
      <c r="AB47" s="1289"/>
      <c r="AC47" s="1238"/>
      <c r="AD47" s="1290"/>
      <c r="AE47" s="1235"/>
      <c r="AF47" s="1235"/>
      <c r="AG47" s="1290"/>
      <c r="AH47" s="1235"/>
      <c r="AI47" s="1235"/>
      <c r="AJ47" s="1297"/>
      <c r="AK47" s="1284"/>
      <c r="AL47" s="1280"/>
      <c r="AM47" s="1298"/>
      <c r="AN47" s="1254"/>
      <c r="AO47" s="1297"/>
      <c r="AP47" s="1301"/>
      <c r="AQ47" s="1302"/>
      <c r="AR47" s="1307" t="s">
        <v>151</v>
      </c>
      <c r="AS47" s="1168"/>
      <c r="AT47" s="1168"/>
      <c r="AU47" s="1168"/>
      <c r="AV47" s="1168"/>
      <c r="AW47" s="1170"/>
      <c r="AX47" s="1170"/>
      <c r="AY47" s="1170"/>
      <c r="AZ47" s="1170"/>
      <c r="BA47" s="1170"/>
      <c r="BB47" s="1170"/>
      <c r="BC47" s="1170"/>
      <c r="BD47" s="1170"/>
      <c r="BE47" s="1170"/>
      <c r="BF47" s="1170"/>
      <c r="BG47" s="1170"/>
      <c r="BH47" s="1170"/>
      <c r="BI47" s="1170"/>
      <c r="BJ47" s="1168"/>
      <c r="BK47" s="1168"/>
      <c r="BL47" s="1168"/>
      <c r="BM47" s="1168"/>
      <c r="BN47" s="1168"/>
      <c r="BO47" s="1168"/>
      <c r="BP47" s="1168"/>
      <c r="BQ47" s="1168"/>
      <c r="BR47" s="1168"/>
      <c r="BS47" s="1168"/>
      <c r="BT47" s="1312" t="s">
        <v>152</v>
      </c>
      <c r="BU47" s="1312" t="s">
        <v>152</v>
      </c>
      <c r="BV47" s="1312" t="s">
        <v>152</v>
      </c>
      <c r="BW47" s="1312" t="s">
        <v>152</v>
      </c>
      <c r="BX47" s="1312" t="s">
        <v>152</v>
      </c>
      <c r="BY47" s="1312" t="s">
        <v>152</v>
      </c>
      <c r="BZ47" s="1190" t="s">
        <v>152</v>
      </c>
      <c r="CA47" s="1186"/>
      <c r="CB47" s="1315">
        <v>0</v>
      </c>
      <c r="CC47" s="1315">
        <v>0</v>
      </c>
      <c r="CD47" s="1315">
        <v>0</v>
      </c>
      <c r="CE47" s="1315">
        <v>0</v>
      </c>
      <c r="CF47" s="1315">
        <v>0</v>
      </c>
      <c r="CG47" s="1315" t="s">
        <v>152</v>
      </c>
      <c r="CH47" s="1315">
        <v>0</v>
      </c>
      <c r="CI47" s="1170"/>
      <c r="CJ47" s="1170"/>
      <c r="CK47" s="1170"/>
      <c r="CL47" s="1170"/>
      <c r="CM47" s="1170"/>
      <c r="CN47" s="1170"/>
      <c r="CO47" s="1170"/>
      <c r="CP47" s="1170"/>
      <c r="CQ47" s="1170"/>
      <c r="CR47" s="1170"/>
      <c r="CS47" s="1170"/>
      <c r="CT47" s="1170"/>
      <c r="CU47" s="1170"/>
      <c r="CV47" s="1170"/>
      <c r="CW47" s="1170"/>
      <c r="CX47" s="1170"/>
      <c r="CY47" s="1170"/>
      <c r="CZ47" s="1170"/>
      <c r="DA47" s="1170"/>
      <c r="DB47" s="1170"/>
      <c r="DC47" s="1182"/>
      <c r="DD47" s="1182"/>
    </row>
    <row r="48" spans="1:108" ht="43.5" x14ac:dyDescent="0.25">
      <c r="A48" s="1212" t="s">
        <v>82</v>
      </c>
      <c r="B48" s="1279">
        <v>0</v>
      </c>
      <c r="C48" s="1241"/>
      <c r="D48" s="1242"/>
      <c r="E48" s="1242"/>
      <c r="F48" s="1242"/>
      <c r="G48" s="1243"/>
      <c r="H48" s="1243"/>
      <c r="I48" s="1241"/>
      <c r="J48" s="1238"/>
      <c r="K48" s="1241"/>
      <c r="L48" s="1238"/>
      <c r="M48" s="1267">
        <v>0</v>
      </c>
      <c r="N48" s="1241"/>
      <c r="O48" s="1242"/>
      <c r="P48" s="1238"/>
      <c r="Q48" s="1281">
        <v>0</v>
      </c>
      <c r="R48" s="1241"/>
      <c r="S48" s="1242"/>
      <c r="T48" s="1238"/>
      <c r="U48" s="1241"/>
      <c r="V48" s="1275"/>
      <c r="W48" s="1241"/>
      <c r="X48" s="1238"/>
      <c r="Y48" s="1275"/>
      <c r="Z48" s="1289"/>
      <c r="AA48" s="1238"/>
      <c r="AB48" s="1289"/>
      <c r="AC48" s="1238"/>
      <c r="AD48" s="1290"/>
      <c r="AE48" s="1235"/>
      <c r="AF48" s="1235"/>
      <c r="AG48" s="1290"/>
      <c r="AH48" s="1235"/>
      <c r="AI48" s="1235"/>
      <c r="AJ48" s="1297"/>
      <c r="AK48" s="1284"/>
      <c r="AL48" s="1280"/>
      <c r="AM48" s="1298"/>
      <c r="AN48" s="1254"/>
      <c r="AO48" s="1297"/>
      <c r="AP48" s="1301"/>
      <c r="AQ48" s="1302"/>
      <c r="AR48" s="1307" t="s">
        <v>151</v>
      </c>
      <c r="AS48" s="1168"/>
      <c r="AT48" s="1168"/>
      <c r="AU48" s="1168"/>
      <c r="AV48" s="1168"/>
      <c r="AW48" s="1170"/>
      <c r="AX48" s="1170"/>
      <c r="AY48" s="1170"/>
      <c r="AZ48" s="1170"/>
      <c r="BA48" s="1170"/>
      <c r="BB48" s="1170"/>
      <c r="BC48" s="1170"/>
      <c r="BD48" s="1170"/>
      <c r="BE48" s="1170"/>
      <c r="BF48" s="1170"/>
      <c r="BG48" s="1170"/>
      <c r="BH48" s="1170"/>
      <c r="BI48" s="1170"/>
      <c r="BJ48" s="1168"/>
      <c r="BK48" s="1168"/>
      <c r="BL48" s="1168"/>
      <c r="BM48" s="1168"/>
      <c r="BN48" s="1168"/>
      <c r="BO48" s="1168"/>
      <c r="BP48" s="1168"/>
      <c r="BQ48" s="1168"/>
      <c r="BR48" s="1168"/>
      <c r="BS48" s="1168"/>
      <c r="BT48" s="1312" t="s">
        <v>152</v>
      </c>
      <c r="BU48" s="1312" t="s">
        <v>152</v>
      </c>
      <c r="BV48" s="1312" t="s">
        <v>152</v>
      </c>
      <c r="BW48" s="1312" t="s">
        <v>152</v>
      </c>
      <c r="BX48" s="1312" t="s">
        <v>152</v>
      </c>
      <c r="BY48" s="1312" t="s">
        <v>152</v>
      </c>
      <c r="BZ48" s="1190" t="s">
        <v>152</v>
      </c>
      <c r="CA48" s="1186"/>
      <c r="CB48" s="1315">
        <v>0</v>
      </c>
      <c r="CC48" s="1315">
        <v>0</v>
      </c>
      <c r="CD48" s="1315">
        <v>0</v>
      </c>
      <c r="CE48" s="1315">
        <v>0</v>
      </c>
      <c r="CF48" s="1315">
        <v>0</v>
      </c>
      <c r="CG48" s="1315" t="s">
        <v>152</v>
      </c>
      <c r="CH48" s="1315">
        <v>0</v>
      </c>
      <c r="CI48" s="1170"/>
      <c r="CJ48" s="1170"/>
      <c r="CK48" s="1170"/>
      <c r="CL48" s="1170"/>
      <c r="CM48" s="1170"/>
      <c r="CN48" s="1170"/>
      <c r="CO48" s="1170"/>
      <c r="CP48" s="1170"/>
      <c r="CQ48" s="1170"/>
      <c r="CR48" s="1170"/>
      <c r="CS48" s="1170"/>
      <c r="CT48" s="1170"/>
      <c r="CU48" s="1170"/>
      <c r="CV48" s="1170"/>
      <c r="CW48" s="1170"/>
      <c r="CX48" s="1170"/>
      <c r="CY48" s="1170"/>
      <c r="CZ48" s="1170"/>
      <c r="DA48" s="1170"/>
      <c r="DB48" s="1170"/>
      <c r="DC48" s="1182"/>
      <c r="DD48" s="1182"/>
    </row>
    <row r="49" spans="1:108" ht="43.5" x14ac:dyDescent="0.25">
      <c r="A49" s="1212" t="s">
        <v>83</v>
      </c>
      <c r="B49" s="1279">
        <v>0</v>
      </c>
      <c r="C49" s="1241"/>
      <c r="D49" s="1242"/>
      <c r="E49" s="1242"/>
      <c r="F49" s="1242"/>
      <c r="G49" s="1243"/>
      <c r="H49" s="1243"/>
      <c r="I49" s="1241"/>
      <c r="J49" s="1238"/>
      <c r="K49" s="1249"/>
      <c r="L49" s="1238"/>
      <c r="M49" s="1267">
        <v>0</v>
      </c>
      <c r="N49" s="1241"/>
      <c r="O49" s="1242"/>
      <c r="P49" s="1238"/>
      <c r="Q49" s="1281">
        <v>0</v>
      </c>
      <c r="R49" s="1241"/>
      <c r="S49" s="1242"/>
      <c r="T49" s="1238"/>
      <c r="U49" s="1241"/>
      <c r="V49" s="1275"/>
      <c r="W49" s="1241"/>
      <c r="X49" s="1238"/>
      <c r="Y49" s="1275"/>
      <c r="Z49" s="1289"/>
      <c r="AA49" s="1238"/>
      <c r="AB49" s="1289"/>
      <c r="AC49" s="1238"/>
      <c r="AD49" s="1290"/>
      <c r="AE49" s="1235"/>
      <c r="AF49" s="1235"/>
      <c r="AG49" s="1290"/>
      <c r="AH49" s="1235"/>
      <c r="AI49" s="1235"/>
      <c r="AJ49" s="1297"/>
      <c r="AK49" s="1284"/>
      <c r="AL49" s="1280"/>
      <c r="AM49" s="1298"/>
      <c r="AN49" s="1254"/>
      <c r="AO49" s="1297"/>
      <c r="AP49" s="1301"/>
      <c r="AQ49" s="1302"/>
      <c r="AR49" s="1307" t="s">
        <v>151</v>
      </c>
      <c r="AS49" s="1168"/>
      <c r="AT49" s="1168"/>
      <c r="AU49" s="1168"/>
      <c r="AV49" s="1168"/>
      <c r="AW49" s="1170"/>
      <c r="AX49" s="1170"/>
      <c r="AY49" s="1170"/>
      <c r="AZ49" s="1170"/>
      <c r="BA49" s="1170"/>
      <c r="BB49" s="1170"/>
      <c r="BC49" s="1170"/>
      <c r="BD49" s="1170"/>
      <c r="BE49" s="1170"/>
      <c r="BF49" s="1170"/>
      <c r="BG49" s="1170"/>
      <c r="BH49" s="1170"/>
      <c r="BI49" s="1170"/>
      <c r="BJ49" s="1168"/>
      <c r="BK49" s="1168"/>
      <c r="BL49" s="1168"/>
      <c r="BM49" s="1168"/>
      <c r="BN49" s="1168"/>
      <c r="BO49" s="1168"/>
      <c r="BP49" s="1168"/>
      <c r="BQ49" s="1168"/>
      <c r="BR49" s="1168"/>
      <c r="BS49" s="1168"/>
      <c r="BT49" s="1312" t="s">
        <v>152</v>
      </c>
      <c r="BU49" s="1312" t="s">
        <v>152</v>
      </c>
      <c r="BV49" s="1312" t="s">
        <v>152</v>
      </c>
      <c r="BW49" s="1312" t="s">
        <v>152</v>
      </c>
      <c r="BX49" s="1312" t="s">
        <v>152</v>
      </c>
      <c r="BY49" s="1312" t="s">
        <v>152</v>
      </c>
      <c r="BZ49" s="1190" t="s">
        <v>152</v>
      </c>
      <c r="CA49" s="1186"/>
      <c r="CB49" s="1315">
        <v>0</v>
      </c>
      <c r="CC49" s="1315">
        <v>0</v>
      </c>
      <c r="CD49" s="1315">
        <v>0</v>
      </c>
      <c r="CE49" s="1315">
        <v>0</v>
      </c>
      <c r="CF49" s="1315">
        <v>0</v>
      </c>
      <c r="CG49" s="1315" t="s">
        <v>152</v>
      </c>
      <c r="CH49" s="1315">
        <v>0</v>
      </c>
      <c r="CI49" s="1170"/>
      <c r="CJ49" s="1170"/>
      <c r="CK49" s="1170"/>
      <c r="CL49" s="1170"/>
      <c r="CM49" s="1170"/>
      <c r="CN49" s="1170"/>
      <c r="CO49" s="1170"/>
      <c r="CP49" s="1170"/>
      <c r="CQ49" s="1170"/>
      <c r="CR49" s="1170"/>
      <c r="CS49" s="1170"/>
      <c r="CT49" s="1170"/>
      <c r="CU49" s="1170"/>
      <c r="CV49" s="1170"/>
      <c r="CW49" s="1170"/>
      <c r="CX49" s="1170"/>
      <c r="CY49" s="1170"/>
      <c r="CZ49" s="1170"/>
      <c r="DA49" s="1170"/>
      <c r="DB49" s="1170"/>
      <c r="DC49" s="1182"/>
      <c r="DD49" s="1182"/>
    </row>
    <row r="50" spans="1:108" x14ac:dyDescent="0.25">
      <c r="A50" s="1192" t="s">
        <v>84</v>
      </c>
      <c r="B50" s="1279">
        <v>0</v>
      </c>
      <c r="C50" s="1241"/>
      <c r="D50" s="1242"/>
      <c r="E50" s="1242"/>
      <c r="F50" s="1242"/>
      <c r="G50" s="1243"/>
      <c r="H50" s="1243"/>
      <c r="I50" s="1241"/>
      <c r="J50" s="1238"/>
      <c r="K50" s="1241"/>
      <c r="L50" s="1238"/>
      <c r="M50" s="1267">
        <v>0</v>
      </c>
      <c r="N50" s="1241"/>
      <c r="O50" s="1242"/>
      <c r="P50" s="1238"/>
      <c r="Q50" s="1281">
        <v>0</v>
      </c>
      <c r="R50" s="1241"/>
      <c r="S50" s="1242"/>
      <c r="T50" s="1238"/>
      <c r="U50" s="1241"/>
      <c r="V50" s="1275"/>
      <c r="W50" s="1241"/>
      <c r="X50" s="1238"/>
      <c r="Y50" s="1275"/>
      <c r="Z50" s="1289"/>
      <c r="AA50" s="1238"/>
      <c r="AB50" s="1289"/>
      <c r="AC50" s="1238"/>
      <c r="AD50" s="1290"/>
      <c r="AE50" s="1235"/>
      <c r="AF50" s="1235"/>
      <c r="AG50" s="1290"/>
      <c r="AH50" s="1235"/>
      <c r="AI50" s="1235"/>
      <c r="AJ50" s="1297"/>
      <c r="AK50" s="1284"/>
      <c r="AL50" s="1280"/>
      <c r="AM50" s="1298"/>
      <c r="AN50" s="1254"/>
      <c r="AO50" s="1297"/>
      <c r="AP50" s="1301"/>
      <c r="AQ50" s="1302"/>
      <c r="AR50" s="1307" t="s">
        <v>151</v>
      </c>
      <c r="AS50" s="1168"/>
      <c r="AT50" s="1168"/>
      <c r="AU50" s="1168"/>
      <c r="AV50" s="1168"/>
      <c r="AW50" s="1170"/>
      <c r="AX50" s="1170"/>
      <c r="AY50" s="1170"/>
      <c r="AZ50" s="1170"/>
      <c r="BA50" s="1170"/>
      <c r="BB50" s="1170"/>
      <c r="BC50" s="1170"/>
      <c r="BD50" s="1170"/>
      <c r="BE50" s="1170"/>
      <c r="BF50" s="1170"/>
      <c r="BG50" s="1170"/>
      <c r="BH50" s="1170"/>
      <c r="BI50" s="1170"/>
      <c r="BJ50" s="1168"/>
      <c r="BK50" s="1168"/>
      <c r="BL50" s="1168"/>
      <c r="BM50" s="1168"/>
      <c r="BN50" s="1168"/>
      <c r="BO50" s="1168"/>
      <c r="BP50" s="1168"/>
      <c r="BQ50" s="1168"/>
      <c r="BR50" s="1168"/>
      <c r="BS50" s="1168"/>
      <c r="BT50" s="1312" t="s">
        <v>152</v>
      </c>
      <c r="BU50" s="1312" t="s">
        <v>152</v>
      </c>
      <c r="BV50" s="1312" t="s">
        <v>152</v>
      </c>
      <c r="BW50" s="1312" t="s">
        <v>152</v>
      </c>
      <c r="BX50" s="1312" t="s">
        <v>152</v>
      </c>
      <c r="BY50" s="1312" t="s">
        <v>152</v>
      </c>
      <c r="BZ50" s="1190" t="s">
        <v>152</v>
      </c>
      <c r="CA50" s="1190" t="s">
        <v>152</v>
      </c>
      <c r="CB50" s="1315">
        <v>0</v>
      </c>
      <c r="CC50" s="1315">
        <v>0</v>
      </c>
      <c r="CD50" s="1315">
        <v>0</v>
      </c>
      <c r="CE50" s="1315">
        <v>0</v>
      </c>
      <c r="CF50" s="1315">
        <v>0</v>
      </c>
      <c r="CG50" s="1315" t="s">
        <v>152</v>
      </c>
      <c r="CH50" s="1315">
        <v>0</v>
      </c>
      <c r="CI50" s="1315">
        <v>0</v>
      </c>
      <c r="CJ50" s="1170"/>
      <c r="CK50" s="1170"/>
      <c r="CL50" s="1170"/>
      <c r="CM50" s="1170"/>
      <c r="CN50" s="1170"/>
      <c r="CO50" s="1170"/>
      <c r="CP50" s="1170"/>
      <c r="CQ50" s="1170"/>
      <c r="CR50" s="1170"/>
      <c r="CS50" s="1170"/>
      <c r="CT50" s="1170"/>
      <c r="CU50" s="1170"/>
      <c r="CV50" s="1170"/>
      <c r="CW50" s="1170"/>
      <c r="CX50" s="1170"/>
      <c r="CY50" s="1170"/>
      <c r="CZ50" s="1170"/>
      <c r="DA50" s="1170"/>
      <c r="DB50" s="1170"/>
      <c r="DC50" s="1182"/>
      <c r="DD50" s="1182"/>
    </row>
    <row r="51" spans="1:108" x14ac:dyDescent="0.25">
      <c r="A51" s="1192" t="s">
        <v>85</v>
      </c>
      <c r="B51" s="1279">
        <v>0</v>
      </c>
      <c r="C51" s="1241"/>
      <c r="D51" s="1242"/>
      <c r="E51" s="1242"/>
      <c r="F51" s="1242"/>
      <c r="G51" s="1243"/>
      <c r="H51" s="1243"/>
      <c r="I51" s="1241"/>
      <c r="J51" s="1238"/>
      <c r="K51" s="1241"/>
      <c r="L51" s="1238"/>
      <c r="M51" s="1267">
        <v>0</v>
      </c>
      <c r="N51" s="1241"/>
      <c r="O51" s="1242"/>
      <c r="P51" s="1238"/>
      <c r="Q51" s="1281">
        <v>0</v>
      </c>
      <c r="R51" s="1241"/>
      <c r="S51" s="1242"/>
      <c r="T51" s="1238"/>
      <c r="U51" s="1241"/>
      <c r="V51" s="1275"/>
      <c r="W51" s="1241"/>
      <c r="X51" s="1238"/>
      <c r="Y51" s="1275"/>
      <c r="Z51" s="1289"/>
      <c r="AA51" s="1238"/>
      <c r="AB51" s="1289"/>
      <c r="AC51" s="1238"/>
      <c r="AD51" s="1290"/>
      <c r="AE51" s="1235"/>
      <c r="AF51" s="1235"/>
      <c r="AG51" s="1290"/>
      <c r="AH51" s="1235"/>
      <c r="AI51" s="1235"/>
      <c r="AJ51" s="1297"/>
      <c r="AK51" s="1284"/>
      <c r="AL51" s="1280"/>
      <c r="AM51" s="1298"/>
      <c r="AN51" s="1254"/>
      <c r="AO51" s="1297"/>
      <c r="AP51" s="1301"/>
      <c r="AQ51" s="1302"/>
      <c r="AR51" s="1307" t="s">
        <v>151</v>
      </c>
      <c r="AS51" s="1168"/>
      <c r="AT51" s="1168"/>
      <c r="AU51" s="1168"/>
      <c r="AV51" s="1168"/>
      <c r="AW51" s="1170"/>
      <c r="AX51" s="1170"/>
      <c r="AY51" s="1170"/>
      <c r="AZ51" s="1170"/>
      <c r="BA51" s="1170"/>
      <c r="BB51" s="1170"/>
      <c r="BC51" s="1170"/>
      <c r="BD51" s="1170"/>
      <c r="BE51" s="1170"/>
      <c r="BF51" s="1170"/>
      <c r="BG51" s="1170"/>
      <c r="BH51" s="1170"/>
      <c r="BI51" s="1170"/>
      <c r="BJ51" s="1168"/>
      <c r="BK51" s="1168"/>
      <c r="BL51" s="1168"/>
      <c r="BM51" s="1168"/>
      <c r="BN51" s="1168"/>
      <c r="BO51" s="1168"/>
      <c r="BP51" s="1168"/>
      <c r="BQ51" s="1168"/>
      <c r="BR51" s="1168"/>
      <c r="BS51" s="1168"/>
      <c r="BT51" s="1312" t="s">
        <v>152</v>
      </c>
      <c r="BU51" s="1312" t="s">
        <v>152</v>
      </c>
      <c r="BV51" s="1312" t="s">
        <v>152</v>
      </c>
      <c r="BW51" s="1312" t="s">
        <v>152</v>
      </c>
      <c r="BX51" s="1312" t="s">
        <v>152</v>
      </c>
      <c r="BY51" s="1312" t="s">
        <v>152</v>
      </c>
      <c r="BZ51" s="1190" t="s">
        <v>152</v>
      </c>
      <c r="CA51" s="1190" t="s">
        <v>152</v>
      </c>
      <c r="CB51" s="1315">
        <v>0</v>
      </c>
      <c r="CC51" s="1315">
        <v>0</v>
      </c>
      <c r="CD51" s="1315">
        <v>0</v>
      </c>
      <c r="CE51" s="1315">
        <v>0</v>
      </c>
      <c r="CF51" s="1315">
        <v>0</v>
      </c>
      <c r="CG51" s="1315" t="s">
        <v>152</v>
      </c>
      <c r="CH51" s="1315">
        <v>0</v>
      </c>
      <c r="CI51" s="1315">
        <v>0</v>
      </c>
      <c r="CJ51" s="1170"/>
      <c r="CK51" s="1170"/>
      <c r="CL51" s="1170"/>
      <c r="CM51" s="1170"/>
      <c r="CN51" s="1170"/>
      <c r="CO51" s="1170"/>
      <c r="CP51" s="1170"/>
      <c r="CQ51" s="1170"/>
      <c r="CR51" s="1170"/>
      <c r="CS51" s="1170"/>
      <c r="CT51" s="1170"/>
      <c r="CU51" s="1170"/>
      <c r="CV51" s="1170"/>
      <c r="CW51" s="1170"/>
      <c r="CX51" s="1170"/>
      <c r="CY51" s="1170"/>
      <c r="CZ51" s="1170"/>
      <c r="DA51" s="1170"/>
      <c r="DB51" s="1170"/>
      <c r="DC51" s="1182"/>
      <c r="DD51" s="1182"/>
    </row>
    <row r="52" spans="1:108" x14ac:dyDescent="0.25">
      <c r="A52" s="1192" t="s">
        <v>86</v>
      </c>
      <c r="B52" s="1279">
        <v>0</v>
      </c>
      <c r="C52" s="1241"/>
      <c r="D52" s="1242"/>
      <c r="E52" s="1242"/>
      <c r="F52" s="1242"/>
      <c r="G52" s="1243"/>
      <c r="H52" s="1243"/>
      <c r="I52" s="1241"/>
      <c r="J52" s="1238"/>
      <c r="K52" s="1241"/>
      <c r="L52" s="1238"/>
      <c r="M52" s="1267">
        <v>0</v>
      </c>
      <c r="N52" s="1241"/>
      <c r="O52" s="1242"/>
      <c r="P52" s="1238"/>
      <c r="Q52" s="1281">
        <v>0</v>
      </c>
      <c r="R52" s="1241"/>
      <c r="S52" s="1242"/>
      <c r="T52" s="1238"/>
      <c r="U52" s="1241"/>
      <c r="V52" s="1275"/>
      <c r="W52" s="1241"/>
      <c r="X52" s="1238"/>
      <c r="Y52" s="1275"/>
      <c r="Z52" s="1289"/>
      <c r="AA52" s="1238"/>
      <c r="AB52" s="1289"/>
      <c r="AC52" s="1238"/>
      <c r="AD52" s="1290"/>
      <c r="AE52" s="1235"/>
      <c r="AF52" s="1235"/>
      <c r="AG52" s="1290"/>
      <c r="AH52" s="1235"/>
      <c r="AI52" s="1235"/>
      <c r="AJ52" s="1297"/>
      <c r="AK52" s="1284"/>
      <c r="AL52" s="1280"/>
      <c r="AM52" s="1298"/>
      <c r="AN52" s="1254"/>
      <c r="AO52" s="1297"/>
      <c r="AP52" s="1301"/>
      <c r="AQ52" s="1302"/>
      <c r="AR52" s="1307" t="s">
        <v>151</v>
      </c>
      <c r="AS52" s="1168"/>
      <c r="AT52" s="1168"/>
      <c r="AU52" s="1168"/>
      <c r="AV52" s="1168"/>
      <c r="AW52" s="1170"/>
      <c r="AX52" s="1170"/>
      <c r="AY52" s="1170"/>
      <c r="AZ52" s="1170"/>
      <c r="BA52" s="1170"/>
      <c r="BB52" s="1170"/>
      <c r="BC52" s="1170"/>
      <c r="BD52" s="1170"/>
      <c r="BE52" s="1170"/>
      <c r="BF52" s="1170"/>
      <c r="BG52" s="1170"/>
      <c r="BH52" s="1170"/>
      <c r="BI52" s="1170"/>
      <c r="BJ52" s="1168"/>
      <c r="BK52" s="1168"/>
      <c r="BL52" s="1168"/>
      <c r="BM52" s="1168"/>
      <c r="BN52" s="1168"/>
      <c r="BO52" s="1168"/>
      <c r="BP52" s="1168"/>
      <c r="BQ52" s="1168"/>
      <c r="BR52" s="1168"/>
      <c r="BS52" s="1168"/>
      <c r="BT52" s="1312" t="s">
        <v>152</v>
      </c>
      <c r="BU52" s="1312" t="s">
        <v>152</v>
      </c>
      <c r="BV52" s="1312" t="s">
        <v>152</v>
      </c>
      <c r="BW52" s="1312" t="s">
        <v>152</v>
      </c>
      <c r="BX52" s="1312" t="s">
        <v>152</v>
      </c>
      <c r="BY52" s="1312" t="s">
        <v>152</v>
      </c>
      <c r="BZ52" s="1190" t="s">
        <v>152</v>
      </c>
      <c r="CA52" s="1190" t="s">
        <v>152</v>
      </c>
      <c r="CB52" s="1315">
        <v>0</v>
      </c>
      <c r="CC52" s="1315">
        <v>0</v>
      </c>
      <c r="CD52" s="1315">
        <v>0</v>
      </c>
      <c r="CE52" s="1315">
        <v>0</v>
      </c>
      <c r="CF52" s="1315">
        <v>0</v>
      </c>
      <c r="CG52" s="1315" t="s">
        <v>152</v>
      </c>
      <c r="CH52" s="1315">
        <v>0</v>
      </c>
      <c r="CI52" s="1315">
        <v>0</v>
      </c>
      <c r="CJ52" s="1170"/>
      <c r="CK52" s="1170"/>
      <c r="CL52" s="1170"/>
      <c r="CM52" s="1170"/>
      <c r="CN52" s="1170"/>
      <c r="CO52" s="1170"/>
      <c r="CP52" s="1170"/>
      <c r="CQ52" s="1170"/>
      <c r="CR52" s="1170"/>
      <c r="CS52" s="1170"/>
      <c r="CT52" s="1170"/>
      <c r="CU52" s="1170"/>
      <c r="CV52" s="1170"/>
      <c r="CW52" s="1170"/>
      <c r="CX52" s="1170"/>
      <c r="CY52" s="1170"/>
      <c r="CZ52" s="1170"/>
      <c r="DA52" s="1170"/>
      <c r="DB52" s="1170"/>
      <c r="DC52" s="1182"/>
      <c r="DD52" s="1182"/>
    </row>
    <row r="53" spans="1:108" x14ac:dyDescent="0.25">
      <c r="A53" s="1192" t="s">
        <v>87</v>
      </c>
      <c r="B53" s="1279">
        <v>0</v>
      </c>
      <c r="C53" s="1249"/>
      <c r="D53" s="1250"/>
      <c r="E53" s="1242"/>
      <c r="F53" s="1242"/>
      <c r="G53" s="1243"/>
      <c r="H53" s="1243"/>
      <c r="I53" s="1249"/>
      <c r="J53" s="1238"/>
      <c r="K53" s="1241"/>
      <c r="L53" s="1238"/>
      <c r="M53" s="1292"/>
      <c r="N53" s="1249"/>
      <c r="O53" s="1250"/>
      <c r="P53" s="1251"/>
      <c r="Q53" s="1281">
        <v>0</v>
      </c>
      <c r="R53" s="1241"/>
      <c r="S53" s="1242"/>
      <c r="T53" s="1238"/>
      <c r="U53" s="1241"/>
      <c r="V53" s="1275"/>
      <c r="W53" s="1249"/>
      <c r="X53" s="1238"/>
      <c r="Y53" s="1275"/>
      <c r="Z53" s="1292"/>
      <c r="AA53" s="1238"/>
      <c r="AB53" s="1292"/>
      <c r="AC53" s="1238"/>
      <c r="AD53" s="1290"/>
      <c r="AE53" s="1235"/>
      <c r="AF53" s="1235"/>
      <c r="AG53" s="1290"/>
      <c r="AH53" s="1235"/>
      <c r="AI53" s="1235"/>
      <c r="AJ53" s="1297"/>
      <c r="AK53" s="1284"/>
      <c r="AL53" s="1280"/>
      <c r="AM53" s="1298"/>
      <c r="AN53" s="1254"/>
      <c r="AO53" s="1297"/>
      <c r="AP53" s="1292"/>
      <c r="AQ53" s="1302"/>
      <c r="AR53" s="1307" t="s">
        <v>151</v>
      </c>
      <c r="AS53" s="1168"/>
      <c r="AT53" s="1168"/>
      <c r="AU53" s="1168"/>
      <c r="AV53" s="1168"/>
      <c r="AW53" s="1170"/>
      <c r="AX53" s="1170"/>
      <c r="AY53" s="1170"/>
      <c r="AZ53" s="1170"/>
      <c r="BA53" s="1170"/>
      <c r="BB53" s="1170"/>
      <c r="BC53" s="1170"/>
      <c r="BD53" s="1170"/>
      <c r="BE53" s="1170"/>
      <c r="BF53" s="1170"/>
      <c r="BG53" s="1170"/>
      <c r="BH53" s="1170"/>
      <c r="BI53" s="1170"/>
      <c r="BJ53" s="1168"/>
      <c r="BK53" s="1168"/>
      <c r="BL53" s="1168"/>
      <c r="BM53" s="1168"/>
      <c r="BN53" s="1168"/>
      <c r="BO53" s="1168"/>
      <c r="BP53" s="1168"/>
      <c r="BQ53" s="1168"/>
      <c r="BR53" s="1168"/>
      <c r="BS53" s="1168"/>
      <c r="BT53" s="1312" t="s">
        <v>152</v>
      </c>
      <c r="BU53" s="1312" t="s">
        <v>152</v>
      </c>
      <c r="BV53" s="1312" t="s">
        <v>152</v>
      </c>
      <c r="BW53" s="1312" t="s">
        <v>152</v>
      </c>
      <c r="BX53" s="1312" t="s">
        <v>152</v>
      </c>
      <c r="BY53" s="1312" t="s">
        <v>152</v>
      </c>
      <c r="BZ53" s="1190" t="s">
        <v>152</v>
      </c>
      <c r="CA53" s="1186"/>
      <c r="CB53" s="1315">
        <v>0</v>
      </c>
      <c r="CC53" s="1315">
        <v>0</v>
      </c>
      <c r="CD53" s="1315">
        <v>0</v>
      </c>
      <c r="CE53" s="1315">
        <v>0</v>
      </c>
      <c r="CF53" s="1315">
        <v>0</v>
      </c>
      <c r="CG53" s="1315" t="s">
        <v>152</v>
      </c>
      <c r="CH53" s="1315">
        <v>0</v>
      </c>
      <c r="CI53" s="1170"/>
      <c r="CJ53" s="1170"/>
      <c r="CK53" s="1170"/>
      <c r="CL53" s="1170"/>
      <c r="CM53" s="1170"/>
      <c r="CN53" s="1170"/>
      <c r="CO53" s="1170"/>
      <c r="CP53" s="1170"/>
      <c r="CQ53" s="1170"/>
      <c r="CR53" s="1170"/>
      <c r="CS53" s="1170"/>
      <c r="CT53" s="1170"/>
      <c r="CU53" s="1170"/>
      <c r="CV53" s="1170"/>
      <c r="CW53" s="1170"/>
      <c r="CX53" s="1170"/>
      <c r="CY53" s="1170"/>
      <c r="CZ53" s="1170"/>
      <c r="DA53" s="1170"/>
      <c r="DB53" s="1170"/>
      <c r="DC53" s="1182"/>
      <c r="DD53" s="1182"/>
    </row>
    <row r="54" spans="1:108" x14ac:dyDescent="0.25">
      <c r="A54" s="1192" t="s">
        <v>88</v>
      </c>
      <c r="B54" s="1279">
        <v>0</v>
      </c>
      <c r="C54" s="1241"/>
      <c r="D54" s="1242"/>
      <c r="E54" s="1242"/>
      <c r="F54" s="1242"/>
      <c r="G54" s="1243"/>
      <c r="H54" s="1243"/>
      <c r="I54" s="1241"/>
      <c r="J54" s="1238"/>
      <c r="K54" s="1241"/>
      <c r="L54" s="1238"/>
      <c r="M54" s="1267">
        <v>0</v>
      </c>
      <c r="N54" s="1241"/>
      <c r="O54" s="1242"/>
      <c r="P54" s="1238"/>
      <c r="Q54" s="1281">
        <v>0</v>
      </c>
      <c r="R54" s="1241"/>
      <c r="S54" s="1242"/>
      <c r="T54" s="1238"/>
      <c r="U54" s="1241"/>
      <c r="V54" s="1275"/>
      <c r="W54" s="1241"/>
      <c r="X54" s="1238"/>
      <c r="Y54" s="1275"/>
      <c r="Z54" s="1289"/>
      <c r="AA54" s="1238"/>
      <c r="AB54" s="1289"/>
      <c r="AC54" s="1238"/>
      <c r="AD54" s="1290"/>
      <c r="AE54" s="1235"/>
      <c r="AF54" s="1235"/>
      <c r="AG54" s="1290"/>
      <c r="AH54" s="1235"/>
      <c r="AI54" s="1235"/>
      <c r="AJ54" s="1297"/>
      <c r="AK54" s="1284"/>
      <c r="AL54" s="1280"/>
      <c r="AM54" s="1298"/>
      <c r="AN54" s="1254"/>
      <c r="AO54" s="1297"/>
      <c r="AP54" s="1301"/>
      <c r="AQ54" s="1302"/>
      <c r="AR54" s="1307" t="s">
        <v>151</v>
      </c>
      <c r="AS54" s="1168"/>
      <c r="AT54" s="1168"/>
      <c r="AU54" s="1168"/>
      <c r="AV54" s="1168"/>
      <c r="AW54" s="1170"/>
      <c r="AX54" s="1170"/>
      <c r="AY54" s="1170"/>
      <c r="AZ54" s="1170"/>
      <c r="BA54" s="1170"/>
      <c r="BB54" s="1170"/>
      <c r="BC54" s="1170"/>
      <c r="BD54" s="1170"/>
      <c r="BE54" s="1170"/>
      <c r="BF54" s="1170"/>
      <c r="BG54" s="1170"/>
      <c r="BH54" s="1170"/>
      <c r="BI54" s="1170"/>
      <c r="BJ54" s="1168"/>
      <c r="BK54" s="1168"/>
      <c r="BL54" s="1168"/>
      <c r="BM54" s="1168"/>
      <c r="BN54" s="1168"/>
      <c r="BO54" s="1168"/>
      <c r="BP54" s="1168"/>
      <c r="BQ54" s="1168"/>
      <c r="BR54" s="1168"/>
      <c r="BS54" s="1168"/>
      <c r="BT54" s="1312" t="s">
        <v>152</v>
      </c>
      <c r="BU54" s="1312" t="s">
        <v>152</v>
      </c>
      <c r="BV54" s="1312" t="s">
        <v>152</v>
      </c>
      <c r="BW54" s="1312" t="s">
        <v>152</v>
      </c>
      <c r="BX54" s="1312" t="s">
        <v>152</v>
      </c>
      <c r="BY54" s="1312" t="s">
        <v>152</v>
      </c>
      <c r="BZ54" s="1190" t="s">
        <v>152</v>
      </c>
      <c r="CA54" s="1186"/>
      <c r="CB54" s="1315">
        <v>0</v>
      </c>
      <c r="CC54" s="1315">
        <v>0</v>
      </c>
      <c r="CD54" s="1315">
        <v>0</v>
      </c>
      <c r="CE54" s="1315">
        <v>0</v>
      </c>
      <c r="CF54" s="1315">
        <v>0</v>
      </c>
      <c r="CG54" s="1315" t="s">
        <v>152</v>
      </c>
      <c r="CH54" s="1315">
        <v>0</v>
      </c>
      <c r="CI54" s="1170"/>
      <c r="CJ54" s="1170"/>
      <c r="CK54" s="1170"/>
      <c r="CL54" s="1170"/>
      <c r="CM54" s="1170"/>
      <c r="CN54" s="1170"/>
      <c r="CO54" s="1170"/>
      <c r="CP54" s="1170"/>
      <c r="CQ54" s="1170"/>
      <c r="CR54" s="1170"/>
      <c r="CS54" s="1170"/>
      <c r="CT54" s="1170"/>
      <c r="CU54" s="1170"/>
      <c r="CV54" s="1170"/>
      <c r="CW54" s="1170"/>
      <c r="CX54" s="1170"/>
      <c r="CY54" s="1170"/>
      <c r="CZ54" s="1170"/>
      <c r="DA54" s="1170"/>
      <c r="DB54" s="1170"/>
      <c r="DC54" s="1182"/>
      <c r="DD54" s="1182"/>
    </row>
    <row r="55" spans="1:108" x14ac:dyDescent="0.25">
      <c r="A55" s="1192" t="s">
        <v>89</v>
      </c>
      <c r="B55" s="1279">
        <v>0</v>
      </c>
      <c r="C55" s="1241"/>
      <c r="D55" s="1242"/>
      <c r="E55" s="1242"/>
      <c r="F55" s="1242"/>
      <c r="G55" s="1243"/>
      <c r="H55" s="1243"/>
      <c r="I55" s="1241"/>
      <c r="J55" s="1238"/>
      <c r="K55" s="1241"/>
      <c r="L55" s="1238"/>
      <c r="M55" s="1267">
        <v>0</v>
      </c>
      <c r="N55" s="1241"/>
      <c r="O55" s="1242"/>
      <c r="P55" s="1238"/>
      <c r="Q55" s="1281">
        <v>0</v>
      </c>
      <c r="R55" s="1241"/>
      <c r="S55" s="1242"/>
      <c r="T55" s="1238"/>
      <c r="U55" s="1241"/>
      <c r="V55" s="1275"/>
      <c r="W55" s="1241"/>
      <c r="X55" s="1238"/>
      <c r="Y55" s="1275"/>
      <c r="Z55" s="1289"/>
      <c r="AA55" s="1238"/>
      <c r="AB55" s="1289"/>
      <c r="AC55" s="1238"/>
      <c r="AD55" s="1290"/>
      <c r="AE55" s="1235"/>
      <c r="AF55" s="1235"/>
      <c r="AG55" s="1290"/>
      <c r="AH55" s="1235"/>
      <c r="AI55" s="1235"/>
      <c r="AJ55" s="1297"/>
      <c r="AK55" s="1284"/>
      <c r="AL55" s="1280"/>
      <c r="AM55" s="1298"/>
      <c r="AN55" s="1254"/>
      <c r="AO55" s="1297"/>
      <c r="AP55" s="1301"/>
      <c r="AQ55" s="1302"/>
      <c r="AR55" s="1307" t="s">
        <v>151</v>
      </c>
      <c r="AS55" s="1168"/>
      <c r="AT55" s="1168"/>
      <c r="AU55" s="1168"/>
      <c r="AV55" s="1168"/>
      <c r="AW55" s="1170"/>
      <c r="AX55" s="1170"/>
      <c r="AY55" s="1170"/>
      <c r="AZ55" s="1170"/>
      <c r="BA55" s="1170"/>
      <c r="BB55" s="1170"/>
      <c r="BC55" s="1170"/>
      <c r="BD55" s="1170"/>
      <c r="BE55" s="1170"/>
      <c r="BF55" s="1170"/>
      <c r="BG55" s="1170"/>
      <c r="BH55" s="1170"/>
      <c r="BI55" s="1170"/>
      <c r="BJ55" s="1168"/>
      <c r="BK55" s="1168"/>
      <c r="BL55" s="1168"/>
      <c r="BM55" s="1168"/>
      <c r="BN55" s="1168"/>
      <c r="BO55" s="1168"/>
      <c r="BP55" s="1168"/>
      <c r="BQ55" s="1168"/>
      <c r="BR55" s="1168"/>
      <c r="BS55" s="1168"/>
      <c r="BT55" s="1312" t="s">
        <v>152</v>
      </c>
      <c r="BU55" s="1312" t="s">
        <v>152</v>
      </c>
      <c r="BV55" s="1312" t="s">
        <v>152</v>
      </c>
      <c r="BW55" s="1312" t="s">
        <v>152</v>
      </c>
      <c r="BX55" s="1312" t="s">
        <v>152</v>
      </c>
      <c r="BY55" s="1312" t="s">
        <v>152</v>
      </c>
      <c r="BZ55" s="1190" t="s">
        <v>152</v>
      </c>
      <c r="CA55" s="1186"/>
      <c r="CB55" s="1315">
        <v>0</v>
      </c>
      <c r="CC55" s="1315">
        <v>0</v>
      </c>
      <c r="CD55" s="1315">
        <v>0</v>
      </c>
      <c r="CE55" s="1315">
        <v>0</v>
      </c>
      <c r="CF55" s="1315">
        <v>0</v>
      </c>
      <c r="CG55" s="1315" t="s">
        <v>152</v>
      </c>
      <c r="CH55" s="1315">
        <v>0</v>
      </c>
      <c r="CI55" s="1170"/>
      <c r="CJ55" s="1170"/>
      <c r="CK55" s="1170"/>
      <c r="CL55" s="1170"/>
      <c r="CM55" s="1170"/>
      <c r="CN55" s="1170"/>
      <c r="CO55" s="1170"/>
      <c r="CP55" s="1170"/>
      <c r="CQ55" s="1170"/>
      <c r="CR55" s="1170"/>
      <c r="CS55" s="1170"/>
      <c r="CT55" s="1170"/>
      <c r="CU55" s="1170"/>
      <c r="CV55" s="1170"/>
      <c r="CW55" s="1170"/>
      <c r="CX55" s="1170"/>
      <c r="CY55" s="1170"/>
      <c r="CZ55" s="1170"/>
      <c r="DA55" s="1170"/>
      <c r="DB55" s="1170"/>
      <c r="DC55" s="1182"/>
      <c r="DD55" s="1182"/>
    </row>
    <row r="56" spans="1:108" x14ac:dyDescent="0.25">
      <c r="A56" s="1213" t="s">
        <v>90</v>
      </c>
      <c r="B56" s="1255">
        <v>0</v>
      </c>
      <c r="C56" s="1256"/>
      <c r="D56" s="1257"/>
      <c r="E56" s="1257"/>
      <c r="F56" s="1257"/>
      <c r="G56" s="1258"/>
      <c r="H56" s="1258"/>
      <c r="I56" s="1256"/>
      <c r="J56" s="1239"/>
      <c r="K56" s="1278"/>
      <c r="L56" s="1270"/>
      <c r="M56" s="1293">
        <v>0</v>
      </c>
      <c r="N56" s="1256"/>
      <c r="O56" s="1257"/>
      <c r="P56" s="1239"/>
      <c r="Q56" s="1282">
        <v>0</v>
      </c>
      <c r="R56" s="1256"/>
      <c r="S56" s="1257"/>
      <c r="T56" s="1239"/>
      <c r="U56" s="1256"/>
      <c r="V56" s="1276"/>
      <c r="W56" s="1244"/>
      <c r="X56" s="1245"/>
      <c r="Y56" s="1276"/>
      <c r="Z56" s="1271"/>
      <c r="AA56" s="1245"/>
      <c r="AB56" s="1271"/>
      <c r="AC56" s="1245"/>
      <c r="AD56" s="1290"/>
      <c r="AE56" s="1236"/>
      <c r="AF56" s="1236"/>
      <c r="AG56" s="1290"/>
      <c r="AH56" s="1236"/>
      <c r="AI56" s="1236"/>
      <c r="AJ56" s="1297"/>
      <c r="AK56" s="1284"/>
      <c r="AL56" s="1280"/>
      <c r="AM56" s="1298"/>
      <c r="AN56" s="1259"/>
      <c r="AO56" s="1297"/>
      <c r="AP56" s="1303"/>
      <c r="AQ56" s="1304"/>
      <c r="AR56" s="1307" t="s">
        <v>151</v>
      </c>
      <c r="AS56" s="1168"/>
      <c r="AT56" s="1168"/>
      <c r="AU56" s="1168"/>
      <c r="AV56" s="1168"/>
      <c r="AW56" s="1170"/>
      <c r="AX56" s="1170"/>
      <c r="AY56" s="1170"/>
      <c r="AZ56" s="1170"/>
      <c r="BA56" s="1170"/>
      <c r="BB56" s="1170"/>
      <c r="BC56" s="1170"/>
      <c r="BD56" s="1170"/>
      <c r="BE56" s="1170"/>
      <c r="BF56" s="1170"/>
      <c r="BG56" s="1170"/>
      <c r="BH56" s="1170"/>
      <c r="BI56" s="1170"/>
      <c r="BJ56" s="1168"/>
      <c r="BK56" s="1168"/>
      <c r="BL56" s="1168"/>
      <c r="BM56" s="1168"/>
      <c r="BN56" s="1168"/>
      <c r="BO56" s="1168"/>
      <c r="BP56" s="1168"/>
      <c r="BQ56" s="1168"/>
      <c r="BR56" s="1168"/>
      <c r="BS56" s="1168"/>
      <c r="BT56" s="1312" t="s">
        <v>152</v>
      </c>
      <c r="BU56" s="1312" t="s">
        <v>152</v>
      </c>
      <c r="BV56" s="1312" t="s">
        <v>152</v>
      </c>
      <c r="BW56" s="1312" t="s">
        <v>152</v>
      </c>
      <c r="BX56" s="1312" t="s">
        <v>152</v>
      </c>
      <c r="BY56" s="1312" t="s">
        <v>152</v>
      </c>
      <c r="BZ56" s="1190" t="s">
        <v>152</v>
      </c>
      <c r="CA56" s="1186"/>
      <c r="CB56" s="1315">
        <v>0</v>
      </c>
      <c r="CC56" s="1315">
        <v>0</v>
      </c>
      <c r="CD56" s="1315">
        <v>0</v>
      </c>
      <c r="CE56" s="1315">
        <v>0</v>
      </c>
      <c r="CF56" s="1315">
        <v>0</v>
      </c>
      <c r="CG56" s="1315" t="s">
        <v>152</v>
      </c>
      <c r="CH56" s="1315">
        <v>0</v>
      </c>
      <c r="CI56" s="1170"/>
      <c r="CJ56" s="1170"/>
      <c r="CK56" s="1170"/>
      <c r="CL56" s="1170"/>
      <c r="CM56" s="1170"/>
      <c r="CN56" s="1170"/>
      <c r="CO56" s="1170"/>
      <c r="CP56" s="1170"/>
      <c r="CQ56" s="1170"/>
      <c r="CR56" s="1170"/>
      <c r="CS56" s="1170"/>
      <c r="CT56" s="1170"/>
      <c r="CU56" s="1170"/>
      <c r="CV56" s="1170"/>
      <c r="CW56" s="1170"/>
      <c r="CX56" s="1170"/>
      <c r="CY56" s="1170"/>
      <c r="CZ56" s="1170"/>
      <c r="DA56" s="1170"/>
      <c r="DB56" s="1170"/>
      <c r="DC56" s="1182"/>
      <c r="DD56" s="1182"/>
    </row>
    <row r="57" spans="1:108" x14ac:dyDescent="0.25">
      <c r="A57" s="1210" t="s">
        <v>40</v>
      </c>
      <c r="B57" s="1260">
        <v>0</v>
      </c>
      <c r="C57" s="1269">
        <v>0</v>
      </c>
      <c r="D57" s="1262">
        <v>0</v>
      </c>
      <c r="E57" s="1285">
        <v>0</v>
      </c>
      <c r="F57" s="1263">
        <v>0</v>
      </c>
      <c r="G57" s="1263">
        <v>0</v>
      </c>
      <c r="H57" s="1263">
        <v>0</v>
      </c>
      <c r="I57" s="1269">
        <v>0</v>
      </c>
      <c r="J57" s="1264">
        <v>0</v>
      </c>
      <c r="K57" s="1269">
        <v>0</v>
      </c>
      <c r="L57" s="1264">
        <v>0</v>
      </c>
      <c r="M57" s="1269">
        <v>0</v>
      </c>
      <c r="N57" s="1269">
        <v>0</v>
      </c>
      <c r="O57" s="1262">
        <v>0</v>
      </c>
      <c r="P57" s="1277">
        <v>0</v>
      </c>
      <c r="Q57" s="1261">
        <v>0</v>
      </c>
      <c r="R57" s="1269">
        <v>0</v>
      </c>
      <c r="S57" s="1262">
        <v>0</v>
      </c>
      <c r="T57" s="1264">
        <v>0</v>
      </c>
      <c r="U57" s="1261">
        <v>0</v>
      </c>
      <c r="V57" s="1277">
        <v>0</v>
      </c>
      <c r="W57" s="1269">
        <v>0</v>
      </c>
      <c r="X57" s="1264">
        <v>0</v>
      </c>
      <c r="Y57" s="1277">
        <v>0</v>
      </c>
      <c r="Z57" s="1269">
        <v>0</v>
      </c>
      <c r="AA57" s="1264">
        <v>0</v>
      </c>
      <c r="AB57" s="1269">
        <v>0</v>
      </c>
      <c r="AC57" s="1264">
        <v>0</v>
      </c>
      <c r="AD57" s="1294"/>
      <c r="AE57" s="1261">
        <v>0</v>
      </c>
      <c r="AF57" s="1269">
        <v>0</v>
      </c>
      <c r="AG57" s="1294"/>
      <c r="AH57" s="1261">
        <v>0</v>
      </c>
      <c r="AI57" s="1260">
        <v>0</v>
      </c>
      <c r="AJ57" s="1297"/>
      <c r="AK57" s="1261">
        <v>0</v>
      </c>
      <c r="AL57" s="1260">
        <v>0</v>
      </c>
      <c r="AM57" s="1294"/>
      <c r="AN57" s="1261">
        <v>0</v>
      </c>
      <c r="AO57" s="1294"/>
      <c r="AP57" s="1285">
        <v>0</v>
      </c>
      <c r="AQ57" s="1264">
        <v>0</v>
      </c>
      <c r="AR57" s="1307" t="s">
        <v>151</v>
      </c>
      <c r="AS57" s="1168"/>
      <c r="AT57" s="1168"/>
      <c r="AU57" s="1168"/>
      <c r="AV57" s="1168"/>
      <c r="AW57" s="1170"/>
      <c r="AX57" s="1170"/>
      <c r="AY57" s="1170"/>
      <c r="AZ57" s="1170"/>
      <c r="BA57" s="1170"/>
      <c r="BB57" s="1170"/>
      <c r="BC57" s="1170"/>
      <c r="BD57" s="1170"/>
      <c r="BE57" s="1170"/>
      <c r="BF57" s="1170"/>
      <c r="BG57" s="1170"/>
      <c r="BH57" s="1170"/>
      <c r="BI57" s="1170"/>
      <c r="BJ57" s="1168"/>
      <c r="BK57" s="1168"/>
      <c r="BL57" s="1168"/>
      <c r="BM57" s="1168"/>
      <c r="BN57" s="1168"/>
      <c r="BO57" s="1168"/>
      <c r="BP57" s="1168"/>
      <c r="BQ57" s="1168"/>
      <c r="BR57" s="1168"/>
      <c r="BS57" s="1168"/>
      <c r="BT57" s="1312" t="s">
        <v>152</v>
      </c>
      <c r="BU57" s="1312" t="s">
        <v>152</v>
      </c>
      <c r="BV57" s="1312" t="s">
        <v>152</v>
      </c>
      <c r="BW57" s="1312" t="s">
        <v>152</v>
      </c>
      <c r="BX57" s="1312" t="s">
        <v>152</v>
      </c>
      <c r="BY57" s="1312" t="s">
        <v>152</v>
      </c>
      <c r="BZ57" s="1190" t="s">
        <v>152</v>
      </c>
      <c r="CA57" s="1186"/>
      <c r="CB57" s="1315">
        <v>0</v>
      </c>
      <c r="CC57" s="1315">
        <v>0</v>
      </c>
      <c r="CD57" s="1315">
        <v>0</v>
      </c>
      <c r="CE57" s="1315">
        <v>0</v>
      </c>
      <c r="CF57" s="1315">
        <v>0</v>
      </c>
      <c r="CG57" s="1315" t="s">
        <v>152</v>
      </c>
      <c r="CH57" s="1315">
        <v>0</v>
      </c>
      <c r="CI57" s="1170"/>
      <c r="CJ57" s="1170"/>
      <c r="CK57" s="1170"/>
      <c r="CL57" s="1170"/>
      <c r="CM57" s="1170"/>
      <c r="CN57" s="1170"/>
      <c r="CO57" s="1170"/>
      <c r="CP57" s="1170"/>
      <c r="CQ57" s="1170"/>
      <c r="CR57" s="1170"/>
      <c r="CS57" s="1170"/>
      <c r="CT57" s="1170"/>
      <c r="CU57" s="1170"/>
      <c r="CV57" s="1170"/>
      <c r="CW57" s="1170"/>
      <c r="CX57" s="1170"/>
      <c r="CY57" s="1170"/>
      <c r="CZ57" s="1170"/>
      <c r="DA57" s="1170"/>
      <c r="DB57" s="1170"/>
      <c r="DC57" s="1182"/>
      <c r="DD57" s="1182"/>
    </row>
    <row r="58" spans="1:108" x14ac:dyDescent="0.25">
      <c r="A58" s="1214" t="s">
        <v>91</v>
      </c>
      <c r="B58" s="1214"/>
      <c r="C58" s="1214"/>
      <c r="D58" s="1214"/>
      <c r="E58" s="1214"/>
      <c r="F58" s="1214"/>
      <c r="G58" s="1214"/>
      <c r="H58" s="1214"/>
      <c r="I58" s="1214"/>
      <c r="J58" s="1189"/>
      <c r="K58" s="1189"/>
      <c r="L58" s="1189"/>
      <c r="M58" s="1176"/>
      <c r="N58" s="1176"/>
      <c r="O58" s="1168"/>
      <c r="P58" s="1168"/>
      <c r="Q58" s="1168"/>
      <c r="R58" s="1168"/>
      <c r="S58" s="1168"/>
      <c r="T58" s="1168"/>
      <c r="U58" s="1168"/>
      <c r="V58" s="1168"/>
      <c r="W58" s="1168"/>
      <c r="X58" s="1168"/>
      <c r="Y58" s="1168"/>
      <c r="Z58" s="1168"/>
      <c r="AA58" s="1168"/>
      <c r="AB58" s="1168"/>
      <c r="AC58" s="1176"/>
      <c r="AD58" s="1168"/>
      <c r="AE58" s="1168"/>
      <c r="AF58" s="1176"/>
      <c r="AG58" s="1168"/>
      <c r="AH58" s="1168"/>
      <c r="AI58" s="1176"/>
      <c r="AJ58" s="1168"/>
      <c r="AK58" s="1168"/>
      <c r="AL58" s="1176"/>
      <c r="AM58" s="1176"/>
      <c r="AN58" s="1176"/>
      <c r="AO58" s="1168"/>
      <c r="AP58" s="1168"/>
      <c r="AQ58" s="1168"/>
      <c r="AR58" s="1168"/>
      <c r="AS58" s="1168"/>
      <c r="AT58" s="1168"/>
      <c r="AU58" s="1168"/>
      <c r="AV58" s="1168"/>
      <c r="AW58" s="1170"/>
      <c r="AX58" s="1170"/>
      <c r="AY58" s="1170"/>
      <c r="AZ58" s="1170"/>
      <c r="BA58" s="1170"/>
      <c r="BB58" s="1170"/>
      <c r="BC58" s="1170"/>
      <c r="BD58" s="1170"/>
      <c r="BE58" s="1170"/>
      <c r="BF58" s="1170"/>
      <c r="BG58" s="1170"/>
      <c r="BH58" s="1170"/>
      <c r="BI58" s="1170"/>
      <c r="BJ58" s="1168"/>
      <c r="BK58" s="1168"/>
      <c r="BL58" s="1168"/>
      <c r="BM58" s="1168"/>
      <c r="BN58" s="1168"/>
      <c r="BO58" s="1168"/>
      <c r="BP58" s="1168"/>
      <c r="BQ58" s="1168"/>
      <c r="BR58" s="1168"/>
      <c r="BS58" s="1168"/>
      <c r="BT58" s="1168"/>
      <c r="BU58" s="1168"/>
      <c r="BV58" s="1168"/>
      <c r="BW58" s="1168"/>
      <c r="BX58" s="1168"/>
      <c r="BY58" s="1168"/>
      <c r="BZ58" s="1168"/>
      <c r="CA58" s="1168"/>
      <c r="CB58" s="1168"/>
      <c r="CC58" s="1168"/>
      <c r="CD58" s="1168"/>
      <c r="CE58" s="1168"/>
      <c r="CF58" s="1168"/>
      <c r="CG58" s="1170"/>
      <c r="CH58" s="1170"/>
      <c r="CI58" s="1170"/>
      <c r="CJ58" s="1170"/>
      <c r="CK58" s="1170"/>
      <c r="CL58" s="1170"/>
      <c r="CM58" s="1170"/>
      <c r="CN58" s="1170"/>
      <c r="CO58" s="1170"/>
      <c r="CP58" s="1170"/>
      <c r="CQ58" s="1170"/>
      <c r="CR58" s="1170"/>
      <c r="CS58" s="1170"/>
      <c r="CT58" s="1170"/>
      <c r="CU58" s="1170"/>
      <c r="CV58" s="1170"/>
      <c r="CW58" s="1170"/>
      <c r="CX58" s="1170"/>
      <c r="CY58" s="1170"/>
      <c r="CZ58" s="1170"/>
      <c r="DA58" s="1170"/>
      <c r="DB58" s="1170"/>
      <c r="DC58" s="1182"/>
      <c r="DD58" s="1182"/>
    </row>
    <row r="59" spans="1:108" x14ac:dyDescent="0.2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1168"/>
      <c r="N59" s="1168"/>
      <c r="O59" s="1168"/>
      <c r="P59" s="1168"/>
      <c r="Q59" s="1168"/>
      <c r="R59" s="1168"/>
      <c r="S59" s="1168"/>
      <c r="T59" s="1168"/>
      <c r="U59" s="1168"/>
      <c r="V59" s="1168"/>
      <c r="W59" s="1168"/>
      <c r="X59" s="1168"/>
      <c r="Y59" s="1168"/>
      <c r="Z59" s="1168"/>
      <c r="AA59" s="1176"/>
      <c r="AB59" s="1168"/>
      <c r="AC59" s="1168"/>
      <c r="AD59" s="1176"/>
      <c r="AE59" s="1168"/>
      <c r="AF59" s="1168"/>
      <c r="AG59" s="1176"/>
      <c r="AH59" s="1168"/>
      <c r="AI59" s="1168"/>
      <c r="AJ59" s="1176"/>
      <c r="AK59" s="1168"/>
      <c r="AL59" s="1168"/>
      <c r="AM59" s="1168"/>
      <c r="AN59" s="1168"/>
      <c r="AO59" s="1168"/>
      <c r="AP59" s="1168"/>
      <c r="AQ59" s="1168"/>
      <c r="AR59" s="1173"/>
      <c r="AS59" s="1168"/>
      <c r="AT59" s="1168"/>
      <c r="AU59" s="1168"/>
      <c r="AV59" s="1168"/>
      <c r="AW59" s="1170"/>
      <c r="AX59" s="1170"/>
      <c r="AY59" s="1170"/>
      <c r="AZ59" s="1170"/>
      <c r="BA59" s="1170"/>
      <c r="BB59" s="1170"/>
      <c r="BC59" s="1170"/>
      <c r="BD59" s="1170"/>
      <c r="BE59" s="1170"/>
      <c r="BF59" s="1170"/>
      <c r="BG59" s="1170"/>
      <c r="BH59" s="1170"/>
      <c r="BI59" s="1170"/>
      <c r="BJ59" s="1168"/>
      <c r="BK59" s="1168"/>
      <c r="BL59" s="1168"/>
      <c r="BM59" s="1168"/>
      <c r="BN59" s="1168"/>
      <c r="BO59" s="1168"/>
      <c r="BP59" s="1168"/>
      <c r="BQ59" s="1168"/>
      <c r="BR59" s="1168"/>
      <c r="BS59" s="1168"/>
      <c r="BT59" s="1168"/>
      <c r="BU59" s="1168"/>
      <c r="BV59" s="1168"/>
      <c r="BW59" s="1168"/>
      <c r="BX59" s="1168"/>
      <c r="BY59" s="1168"/>
      <c r="BZ59" s="1168"/>
      <c r="CA59" s="1168"/>
      <c r="CB59" s="1168"/>
      <c r="CC59" s="1168"/>
      <c r="CD59" s="1168"/>
      <c r="CE59" s="1168"/>
      <c r="CF59" s="1168"/>
      <c r="CG59" s="1170"/>
      <c r="CH59" s="1170"/>
      <c r="CI59" s="1170"/>
      <c r="CJ59" s="1170"/>
      <c r="CK59" s="1170"/>
      <c r="CL59" s="1170"/>
      <c r="CM59" s="1170"/>
      <c r="CN59" s="1170"/>
      <c r="CO59" s="1170"/>
      <c r="CP59" s="1170"/>
      <c r="CQ59" s="1170"/>
      <c r="CR59" s="1170"/>
      <c r="CS59" s="1170"/>
      <c r="CT59" s="1170"/>
      <c r="CU59" s="1170"/>
      <c r="CV59" s="1170"/>
      <c r="CW59" s="1170"/>
      <c r="CX59" s="1170"/>
      <c r="CY59" s="1170"/>
      <c r="CZ59" s="1170"/>
      <c r="DA59" s="1170"/>
      <c r="DB59" s="1170"/>
      <c r="DC59" s="1182"/>
      <c r="DD59" s="1182"/>
    </row>
    <row r="60" spans="1:108" x14ac:dyDescent="0.25">
      <c r="A60" s="1528"/>
      <c r="B60" s="1513"/>
      <c r="C60" s="1181" t="s">
        <v>97</v>
      </c>
      <c r="D60" s="1181" t="s">
        <v>30</v>
      </c>
      <c r="E60" s="1181" t="s">
        <v>31</v>
      </c>
      <c r="F60" s="1181" t="s">
        <v>32</v>
      </c>
      <c r="G60" s="1181" t="s">
        <v>33</v>
      </c>
      <c r="H60" s="1181" t="s">
        <v>34</v>
      </c>
      <c r="I60" s="1181" t="s">
        <v>98</v>
      </c>
      <c r="J60" s="1181" t="s">
        <v>39</v>
      </c>
      <c r="K60" s="1529"/>
      <c r="L60" s="1529"/>
      <c r="M60" s="1173"/>
      <c r="N60" s="1168"/>
      <c r="O60" s="1168"/>
      <c r="P60" s="1168"/>
      <c r="Q60" s="1168"/>
      <c r="R60" s="1168"/>
      <c r="S60" s="1168"/>
      <c r="T60" s="1168"/>
      <c r="U60" s="1168"/>
      <c r="V60" s="1168"/>
      <c r="W60" s="1168"/>
      <c r="X60" s="1168"/>
      <c r="Y60" s="1168"/>
      <c r="Z60" s="1168"/>
      <c r="AA60" s="1172"/>
      <c r="AB60" s="1168"/>
      <c r="AC60" s="1168"/>
      <c r="AD60" s="1176"/>
      <c r="AE60" s="1168"/>
      <c r="AF60" s="1168"/>
      <c r="AG60" s="1176"/>
      <c r="AH60" s="1168"/>
      <c r="AI60" s="1168"/>
      <c r="AJ60" s="1176"/>
      <c r="AK60" s="1168"/>
      <c r="AL60" s="1168"/>
      <c r="AM60" s="1168"/>
      <c r="AN60" s="1168"/>
      <c r="AO60" s="1173"/>
      <c r="AP60" s="1173"/>
      <c r="AQ60" s="1173"/>
      <c r="AR60" s="1173"/>
      <c r="AS60" s="1168"/>
      <c r="AT60" s="1168"/>
      <c r="AU60" s="1168"/>
      <c r="AV60" s="1168"/>
      <c r="AW60" s="1170"/>
      <c r="AX60" s="1170"/>
      <c r="AY60" s="1170"/>
      <c r="AZ60" s="1170"/>
      <c r="BA60" s="1170"/>
      <c r="BB60" s="1170"/>
      <c r="BC60" s="1170"/>
      <c r="BD60" s="1170"/>
      <c r="BE60" s="1170"/>
      <c r="BF60" s="1170"/>
      <c r="BG60" s="1170"/>
      <c r="BH60" s="1170"/>
      <c r="BI60" s="1170"/>
      <c r="BJ60" s="1168"/>
      <c r="BK60" s="1168"/>
      <c r="BL60" s="1168"/>
      <c r="BM60" s="1168"/>
      <c r="BN60" s="1168"/>
      <c r="BO60" s="1168"/>
      <c r="BP60" s="1168"/>
      <c r="BQ60" s="1168"/>
      <c r="BR60" s="1168"/>
      <c r="BS60" s="1168"/>
      <c r="BT60" s="1168"/>
      <c r="BU60" s="1168"/>
      <c r="BV60" s="1168"/>
      <c r="BW60" s="1168"/>
      <c r="BX60" s="1168"/>
      <c r="BY60" s="1168"/>
      <c r="BZ60" s="1168"/>
      <c r="CA60" s="1168"/>
      <c r="CB60" s="1168"/>
      <c r="CC60" s="1168"/>
      <c r="CD60" s="1168"/>
      <c r="CE60" s="1168"/>
      <c r="CF60" s="1168"/>
      <c r="CG60" s="1170"/>
      <c r="CH60" s="1170"/>
      <c r="CI60" s="1170"/>
      <c r="CJ60" s="1170"/>
      <c r="CK60" s="1170"/>
      <c r="CL60" s="1170"/>
      <c r="CM60" s="1170"/>
      <c r="CN60" s="1170"/>
      <c r="CO60" s="1170"/>
      <c r="CP60" s="1170"/>
      <c r="CQ60" s="1170"/>
      <c r="CR60" s="1170"/>
      <c r="CS60" s="1170"/>
      <c r="CT60" s="1170"/>
      <c r="CU60" s="1170"/>
      <c r="CV60" s="1170"/>
      <c r="CW60" s="1170"/>
      <c r="CX60" s="1170"/>
      <c r="CY60" s="1170"/>
      <c r="CZ60" s="1170"/>
      <c r="DA60" s="1170"/>
      <c r="DB60" s="1170"/>
      <c r="DC60" s="1182"/>
      <c r="DD60" s="1182"/>
    </row>
    <row r="61" spans="1:108" x14ac:dyDescent="0.25">
      <c r="A61" s="1216" t="s">
        <v>99</v>
      </c>
      <c r="B61" s="1287">
        <v>0</v>
      </c>
      <c r="C61" s="1234"/>
      <c r="D61" s="1234"/>
      <c r="E61" s="1234"/>
      <c r="F61" s="1234"/>
      <c r="G61" s="1234"/>
      <c r="H61" s="1234"/>
      <c r="I61" s="1234"/>
      <c r="J61" s="1234"/>
      <c r="K61" s="1234"/>
      <c r="L61" s="1234"/>
      <c r="M61" s="1307" t="s">
        <v>151</v>
      </c>
      <c r="N61" s="1168"/>
      <c r="O61" s="1173"/>
      <c r="P61" s="1168"/>
      <c r="Q61" s="1173"/>
      <c r="R61" s="1173"/>
      <c r="S61" s="1173"/>
      <c r="T61" s="1173"/>
      <c r="U61" s="1173"/>
      <c r="V61" s="1173"/>
      <c r="W61" s="1173"/>
      <c r="X61" s="1173"/>
      <c r="Y61" s="1177"/>
      <c r="Z61" s="1168"/>
      <c r="AA61" s="1168"/>
      <c r="AB61" s="1168"/>
      <c r="AC61" s="1172"/>
      <c r="AD61" s="1172"/>
      <c r="AE61" s="1173"/>
      <c r="AF61" s="1173"/>
      <c r="AG61" s="1172"/>
      <c r="AH61" s="1180"/>
      <c r="AI61" s="1173"/>
      <c r="AJ61" s="1172"/>
      <c r="AK61" s="1180"/>
      <c r="AL61" s="1173"/>
      <c r="AM61" s="1173"/>
      <c r="AN61" s="1173"/>
      <c r="AO61" s="1172"/>
      <c r="AP61" s="1173"/>
      <c r="AQ61" s="1173"/>
      <c r="AR61" s="1173"/>
      <c r="AS61" s="1173"/>
      <c r="AT61" s="1173"/>
      <c r="AU61" s="1173"/>
      <c r="AV61" s="1168"/>
      <c r="AW61" s="1170"/>
      <c r="AX61" s="1170"/>
      <c r="AY61" s="1170"/>
      <c r="AZ61" s="1170"/>
      <c r="BA61" s="1170"/>
      <c r="BB61" s="1170"/>
      <c r="BC61" s="1170"/>
      <c r="BD61" s="1170"/>
      <c r="BE61" s="1170"/>
      <c r="BF61" s="1170"/>
      <c r="BG61" s="1170"/>
      <c r="BH61" s="1170"/>
      <c r="BI61" s="1170"/>
      <c r="BJ61" s="1168"/>
      <c r="BK61" s="1168"/>
      <c r="BL61" s="1168"/>
      <c r="BM61" s="1168"/>
      <c r="BN61" s="1168"/>
      <c r="BO61" s="1168"/>
      <c r="BP61" s="1168"/>
      <c r="BQ61" s="1168"/>
      <c r="BR61" s="1168"/>
      <c r="BS61" s="1168"/>
      <c r="BT61" s="1312" t="s">
        <v>152</v>
      </c>
      <c r="BU61" s="1312" t="s">
        <v>152</v>
      </c>
      <c r="BV61" s="1312" t="s">
        <v>152</v>
      </c>
      <c r="BW61" s="1168"/>
      <c r="BX61" s="1168"/>
      <c r="BY61" s="1168"/>
      <c r="BZ61" s="1168"/>
      <c r="CA61" s="1168"/>
      <c r="CB61" s="1230">
        <v>0</v>
      </c>
      <c r="CC61" s="1230">
        <v>0</v>
      </c>
      <c r="CD61" s="1230" t="s">
        <v>152</v>
      </c>
      <c r="CE61" s="1168"/>
      <c r="CF61" s="1168"/>
      <c r="CG61" s="1170"/>
      <c r="CH61" s="1170"/>
      <c r="CI61" s="1170"/>
      <c r="CJ61" s="1170"/>
      <c r="CK61" s="1170"/>
      <c r="CL61" s="1170"/>
      <c r="CM61" s="1170"/>
      <c r="CN61" s="1170"/>
      <c r="CO61" s="1170"/>
      <c r="CP61" s="1170"/>
      <c r="CQ61" s="1170"/>
      <c r="CR61" s="1170"/>
      <c r="CS61" s="1170"/>
      <c r="CT61" s="1170"/>
      <c r="CU61" s="1170"/>
      <c r="CV61" s="1170"/>
      <c r="CW61" s="1170"/>
      <c r="CX61" s="1170"/>
      <c r="CY61" s="1170"/>
      <c r="CZ61" s="1170"/>
      <c r="DA61" s="1170"/>
      <c r="DB61" s="1170"/>
      <c r="DC61" s="1182"/>
      <c r="DD61" s="1182"/>
    </row>
    <row r="62" spans="1:108" x14ac:dyDescent="0.25">
      <c r="A62" s="1217" t="s">
        <v>100</v>
      </c>
      <c r="B62" s="1247">
        <v>0</v>
      </c>
      <c r="C62" s="1235"/>
      <c r="D62" s="1235"/>
      <c r="E62" s="1235"/>
      <c r="F62" s="1235"/>
      <c r="G62" s="1235"/>
      <c r="H62" s="1235"/>
      <c r="I62" s="1235"/>
      <c r="J62" s="1235"/>
      <c r="K62" s="1235"/>
      <c r="L62" s="1235"/>
      <c r="M62" s="1307" t="s">
        <v>151</v>
      </c>
      <c r="N62" s="1168"/>
      <c r="O62" s="1173"/>
      <c r="P62" s="1168"/>
      <c r="Q62" s="1173"/>
      <c r="R62" s="1173"/>
      <c r="S62" s="1173"/>
      <c r="T62" s="1173"/>
      <c r="U62" s="1173"/>
      <c r="V62" s="1173"/>
      <c r="W62" s="1173"/>
      <c r="X62" s="1173"/>
      <c r="Y62" s="1177"/>
      <c r="Z62" s="1168"/>
      <c r="AA62" s="1168"/>
      <c r="AB62" s="1168"/>
      <c r="AC62" s="1172"/>
      <c r="AD62" s="1172"/>
      <c r="AE62" s="1173"/>
      <c r="AF62" s="1173"/>
      <c r="AG62" s="1172"/>
      <c r="AH62" s="1180"/>
      <c r="AI62" s="1173"/>
      <c r="AJ62" s="1172"/>
      <c r="AK62" s="1180"/>
      <c r="AL62" s="1173"/>
      <c r="AM62" s="1173"/>
      <c r="AN62" s="1173"/>
      <c r="AO62" s="1172"/>
      <c r="AP62" s="1173"/>
      <c r="AQ62" s="1173"/>
      <c r="AR62" s="1173"/>
      <c r="AS62" s="1173"/>
      <c r="AT62" s="1173"/>
      <c r="AU62" s="1173"/>
      <c r="AV62" s="1168"/>
      <c r="AW62" s="1170"/>
      <c r="AX62" s="1170"/>
      <c r="AY62" s="1170"/>
      <c r="AZ62" s="1170"/>
      <c r="BA62" s="1170"/>
      <c r="BB62" s="1170"/>
      <c r="BC62" s="1170"/>
      <c r="BD62" s="1170"/>
      <c r="BE62" s="1170"/>
      <c r="BF62" s="1170"/>
      <c r="BG62" s="1170"/>
      <c r="BH62" s="1170"/>
      <c r="BI62" s="1170"/>
      <c r="BJ62" s="1168"/>
      <c r="BK62" s="1168"/>
      <c r="BL62" s="1168"/>
      <c r="BM62" s="1168"/>
      <c r="BN62" s="1168"/>
      <c r="BO62" s="1168"/>
      <c r="BP62" s="1168"/>
      <c r="BQ62" s="1168"/>
      <c r="BR62" s="1168"/>
      <c r="BS62" s="1168"/>
      <c r="BT62" s="1312" t="s">
        <v>152</v>
      </c>
      <c r="BU62" s="1312" t="s">
        <v>152</v>
      </c>
      <c r="BV62" s="1312" t="s">
        <v>152</v>
      </c>
      <c r="BW62" s="1168"/>
      <c r="BX62" s="1168"/>
      <c r="BY62" s="1168"/>
      <c r="BZ62" s="1168"/>
      <c r="CA62" s="1168"/>
      <c r="CB62" s="1230">
        <v>0</v>
      </c>
      <c r="CC62" s="1230">
        <v>0</v>
      </c>
      <c r="CD62" s="1230" t="s">
        <v>152</v>
      </c>
      <c r="CE62" s="1168"/>
      <c r="CF62" s="1168"/>
      <c r="CG62" s="1170"/>
      <c r="CH62" s="1170"/>
      <c r="CI62" s="1170"/>
      <c r="CJ62" s="1170"/>
      <c r="CK62" s="1170"/>
      <c r="CL62" s="1170"/>
      <c r="CM62" s="1170"/>
      <c r="CN62" s="1170"/>
      <c r="CO62" s="1170"/>
      <c r="CP62" s="1170"/>
      <c r="CQ62" s="1170"/>
      <c r="CR62" s="1170"/>
      <c r="CS62" s="1170"/>
      <c r="CT62" s="1170"/>
      <c r="CU62" s="1170"/>
      <c r="CV62" s="1170"/>
      <c r="CW62" s="1170"/>
      <c r="CX62" s="1170"/>
      <c r="CY62" s="1170"/>
      <c r="CZ62" s="1170"/>
      <c r="DA62" s="1170"/>
      <c r="DB62" s="1170"/>
      <c r="DC62" s="1182"/>
      <c r="DD62" s="1182"/>
    </row>
    <row r="63" spans="1:108" x14ac:dyDescent="0.25">
      <c r="A63" s="1217" t="s">
        <v>101</v>
      </c>
      <c r="B63" s="1247">
        <v>0</v>
      </c>
      <c r="C63" s="1235"/>
      <c r="D63" s="1235"/>
      <c r="E63" s="1235"/>
      <c r="F63" s="1235"/>
      <c r="G63" s="1235"/>
      <c r="H63" s="1235"/>
      <c r="I63" s="1235"/>
      <c r="J63" s="1235"/>
      <c r="K63" s="1235"/>
      <c r="L63" s="1235"/>
      <c r="M63" s="1307" t="s">
        <v>151</v>
      </c>
      <c r="N63" s="1168"/>
      <c r="O63" s="1173"/>
      <c r="P63" s="1168"/>
      <c r="Q63" s="1173"/>
      <c r="R63" s="1173"/>
      <c r="S63" s="1173"/>
      <c r="T63" s="1173"/>
      <c r="U63" s="1173"/>
      <c r="V63" s="1173"/>
      <c r="W63" s="1173"/>
      <c r="X63" s="1173"/>
      <c r="Y63" s="1177"/>
      <c r="Z63" s="1168"/>
      <c r="AA63" s="1168"/>
      <c r="AB63" s="1168"/>
      <c r="AC63" s="1172"/>
      <c r="AD63" s="1172"/>
      <c r="AE63" s="1173"/>
      <c r="AF63" s="1173"/>
      <c r="AG63" s="1172"/>
      <c r="AH63" s="1180"/>
      <c r="AI63" s="1173"/>
      <c r="AJ63" s="1172"/>
      <c r="AK63" s="1180"/>
      <c r="AL63" s="1173"/>
      <c r="AM63" s="1173"/>
      <c r="AN63" s="1173"/>
      <c r="AO63" s="1172"/>
      <c r="AP63" s="1173"/>
      <c r="AQ63" s="1173"/>
      <c r="AR63" s="1173"/>
      <c r="AS63" s="1173"/>
      <c r="AT63" s="1173"/>
      <c r="AU63" s="1173"/>
      <c r="AV63" s="1168"/>
      <c r="AW63" s="1170"/>
      <c r="AX63" s="1170"/>
      <c r="AY63" s="1170"/>
      <c r="AZ63" s="1170"/>
      <c r="BA63" s="1170"/>
      <c r="BB63" s="1170"/>
      <c r="BC63" s="1170"/>
      <c r="BD63" s="1170"/>
      <c r="BE63" s="1170"/>
      <c r="BF63" s="1170"/>
      <c r="BG63" s="1170"/>
      <c r="BH63" s="1170"/>
      <c r="BI63" s="1170"/>
      <c r="BJ63" s="1168"/>
      <c r="BK63" s="1168"/>
      <c r="BL63" s="1168"/>
      <c r="BM63" s="1168"/>
      <c r="BN63" s="1168"/>
      <c r="BO63" s="1168"/>
      <c r="BP63" s="1168"/>
      <c r="BQ63" s="1168"/>
      <c r="BR63" s="1168"/>
      <c r="BS63" s="1168"/>
      <c r="BT63" s="1312" t="s">
        <v>152</v>
      </c>
      <c r="BU63" s="1312" t="s">
        <v>152</v>
      </c>
      <c r="BV63" s="1312" t="s">
        <v>152</v>
      </c>
      <c r="BW63" s="1168"/>
      <c r="BX63" s="1168"/>
      <c r="BY63" s="1168"/>
      <c r="BZ63" s="1168"/>
      <c r="CA63" s="1168"/>
      <c r="CB63" s="1230">
        <v>0</v>
      </c>
      <c r="CC63" s="1230">
        <v>0</v>
      </c>
      <c r="CD63" s="1230" t="s">
        <v>152</v>
      </c>
      <c r="CE63" s="1168"/>
      <c r="CF63" s="1168"/>
      <c r="CG63" s="1170"/>
      <c r="CH63" s="1170"/>
      <c r="CI63" s="1170"/>
      <c r="CJ63" s="1170"/>
      <c r="CK63" s="1170"/>
      <c r="CL63" s="1170"/>
      <c r="CM63" s="1170"/>
      <c r="CN63" s="1170"/>
      <c r="CO63" s="1170"/>
      <c r="CP63" s="1170"/>
      <c r="CQ63" s="1170"/>
      <c r="CR63" s="1170"/>
      <c r="CS63" s="1170"/>
      <c r="CT63" s="1170"/>
      <c r="CU63" s="1170"/>
      <c r="CV63" s="1170"/>
      <c r="CW63" s="1170"/>
      <c r="CX63" s="1170"/>
      <c r="CY63" s="1170"/>
      <c r="CZ63" s="1170"/>
      <c r="DA63" s="1170"/>
      <c r="DB63" s="1170"/>
      <c r="DC63" s="1182"/>
      <c r="DD63" s="1182"/>
    </row>
    <row r="64" spans="1:108" x14ac:dyDescent="0.25">
      <c r="A64" s="1193" t="s">
        <v>102</v>
      </c>
      <c r="B64" s="1267">
        <v>0</v>
      </c>
      <c r="C64" s="1235"/>
      <c r="D64" s="1235"/>
      <c r="E64" s="1235"/>
      <c r="F64" s="1235"/>
      <c r="G64" s="1235"/>
      <c r="H64" s="1235"/>
      <c r="I64" s="1235"/>
      <c r="J64" s="1235"/>
      <c r="K64" s="1235"/>
      <c r="L64" s="1235"/>
      <c r="M64" s="1307" t="s">
        <v>151</v>
      </c>
      <c r="N64" s="1168"/>
      <c r="O64" s="1173"/>
      <c r="P64" s="1168"/>
      <c r="Q64" s="1173"/>
      <c r="R64" s="1173"/>
      <c r="S64" s="1173"/>
      <c r="T64" s="1173"/>
      <c r="U64" s="1173"/>
      <c r="V64" s="1173"/>
      <c r="W64" s="1173"/>
      <c r="X64" s="1173"/>
      <c r="Y64" s="1177"/>
      <c r="Z64" s="1168"/>
      <c r="AA64" s="1168"/>
      <c r="AB64" s="1168"/>
      <c r="AC64" s="1172"/>
      <c r="AD64" s="1172"/>
      <c r="AE64" s="1173"/>
      <c r="AF64" s="1173"/>
      <c r="AG64" s="1172"/>
      <c r="AH64" s="1180"/>
      <c r="AI64" s="1173"/>
      <c r="AJ64" s="1172"/>
      <c r="AK64" s="1180"/>
      <c r="AL64" s="1173"/>
      <c r="AM64" s="1173"/>
      <c r="AN64" s="1173"/>
      <c r="AO64" s="1172"/>
      <c r="AP64" s="1173"/>
      <c r="AQ64" s="1173"/>
      <c r="AR64" s="1173"/>
      <c r="AS64" s="1173"/>
      <c r="AT64" s="1173"/>
      <c r="AU64" s="1173"/>
      <c r="AV64" s="1168"/>
      <c r="AW64" s="1170"/>
      <c r="AX64" s="1170"/>
      <c r="AY64" s="1170"/>
      <c r="AZ64" s="1170"/>
      <c r="BA64" s="1170"/>
      <c r="BB64" s="1170"/>
      <c r="BC64" s="1170"/>
      <c r="BD64" s="1170"/>
      <c r="BE64" s="1170"/>
      <c r="BF64" s="1170"/>
      <c r="BG64" s="1170"/>
      <c r="BH64" s="1170"/>
      <c r="BI64" s="1170"/>
      <c r="BJ64" s="1168"/>
      <c r="BK64" s="1168"/>
      <c r="BL64" s="1168"/>
      <c r="BM64" s="1168"/>
      <c r="BN64" s="1168"/>
      <c r="BO64" s="1168"/>
      <c r="BP64" s="1168"/>
      <c r="BQ64" s="1168"/>
      <c r="BR64" s="1168"/>
      <c r="BS64" s="1168"/>
      <c r="BT64" s="1312" t="s">
        <v>152</v>
      </c>
      <c r="BU64" s="1312" t="s">
        <v>152</v>
      </c>
      <c r="BV64" s="1312" t="s">
        <v>152</v>
      </c>
      <c r="BW64" s="1168"/>
      <c r="BX64" s="1168"/>
      <c r="BY64" s="1168"/>
      <c r="BZ64" s="1168"/>
      <c r="CA64" s="1168"/>
      <c r="CB64" s="1230">
        <v>0</v>
      </c>
      <c r="CC64" s="1230">
        <v>0</v>
      </c>
      <c r="CD64" s="1230" t="s">
        <v>152</v>
      </c>
      <c r="CE64" s="1168"/>
      <c r="CF64" s="1168"/>
      <c r="CG64" s="1170"/>
      <c r="CH64" s="1170"/>
      <c r="CI64" s="1170"/>
      <c r="CJ64" s="1170"/>
      <c r="CK64" s="1170"/>
      <c r="CL64" s="1170"/>
      <c r="CM64" s="1170"/>
      <c r="CN64" s="1170"/>
      <c r="CO64" s="1170"/>
      <c r="CP64" s="1170"/>
      <c r="CQ64" s="1170"/>
      <c r="CR64" s="1170"/>
      <c r="CS64" s="1170"/>
      <c r="CT64" s="1170"/>
      <c r="CU64" s="1170"/>
      <c r="CV64" s="1170"/>
      <c r="CW64" s="1170"/>
      <c r="CX64" s="1170"/>
      <c r="CY64" s="1170"/>
      <c r="CZ64" s="1170"/>
      <c r="DA64" s="1170"/>
      <c r="DB64" s="1170"/>
      <c r="DC64" s="1182"/>
      <c r="DD64" s="1182"/>
    </row>
    <row r="65" spans="1:108" x14ac:dyDescent="0.25">
      <c r="A65" s="1193" t="s">
        <v>103</v>
      </c>
      <c r="B65" s="1247">
        <v>0</v>
      </c>
      <c r="C65" s="1235"/>
      <c r="D65" s="1235"/>
      <c r="E65" s="1235"/>
      <c r="F65" s="1235"/>
      <c r="G65" s="1235"/>
      <c r="H65" s="1235"/>
      <c r="I65" s="1235"/>
      <c r="J65" s="1235"/>
      <c r="K65" s="1235"/>
      <c r="L65" s="1235"/>
      <c r="M65" s="1307" t="s">
        <v>151</v>
      </c>
      <c r="N65" s="1168"/>
      <c r="O65" s="1173"/>
      <c r="P65" s="1168"/>
      <c r="Q65" s="1173"/>
      <c r="R65" s="1173"/>
      <c r="S65" s="1173"/>
      <c r="T65" s="1173"/>
      <c r="U65" s="1173"/>
      <c r="V65" s="1173"/>
      <c r="W65" s="1173"/>
      <c r="X65" s="1173"/>
      <c r="Y65" s="1177"/>
      <c r="Z65" s="1168"/>
      <c r="AA65" s="1168"/>
      <c r="AB65" s="1168"/>
      <c r="AC65" s="1172"/>
      <c r="AD65" s="1172"/>
      <c r="AE65" s="1173"/>
      <c r="AF65" s="1173"/>
      <c r="AG65" s="1172"/>
      <c r="AH65" s="1180"/>
      <c r="AI65" s="1173"/>
      <c r="AJ65" s="1172"/>
      <c r="AK65" s="1180"/>
      <c r="AL65" s="1173"/>
      <c r="AM65" s="1173"/>
      <c r="AN65" s="1173"/>
      <c r="AO65" s="1172"/>
      <c r="AP65" s="1173"/>
      <c r="AQ65" s="1173"/>
      <c r="AR65" s="1173"/>
      <c r="AS65" s="1173"/>
      <c r="AT65" s="1173"/>
      <c r="AU65" s="1173"/>
      <c r="AV65" s="1168"/>
      <c r="AW65" s="1170"/>
      <c r="AX65" s="1170"/>
      <c r="AY65" s="1170"/>
      <c r="AZ65" s="1170"/>
      <c r="BA65" s="1170"/>
      <c r="BB65" s="1170"/>
      <c r="BC65" s="1170"/>
      <c r="BD65" s="1170"/>
      <c r="BE65" s="1170"/>
      <c r="BF65" s="1170"/>
      <c r="BG65" s="1170"/>
      <c r="BH65" s="1170"/>
      <c r="BI65" s="1170"/>
      <c r="BJ65" s="1168"/>
      <c r="BK65" s="1168"/>
      <c r="BL65" s="1168"/>
      <c r="BM65" s="1168"/>
      <c r="BN65" s="1168"/>
      <c r="BO65" s="1168"/>
      <c r="BP65" s="1168"/>
      <c r="BQ65" s="1168"/>
      <c r="BR65" s="1168"/>
      <c r="BS65" s="1168"/>
      <c r="BT65" s="1312" t="s">
        <v>152</v>
      </c>
      <c r="BU65" s="1312" t="s">
        <v>152</v>
      </c>
      <c r="BV65" s="1312" t="s">
        <v>152</v>
      </c>
      <c r="BW65" s="1168"/>
      <c r="BX65" s="1168"/>
      <c r="BY65" s="1168"/>
      <c r="BZ65" s="1168"/>
      <c r="CA65" s="1168"/>
      <c r="CB65" s="1230">
        <v>0</v>
      </c>
      <c r="CC65" s="1230">
        <v>0</v>
      </c>
      <c r="CD65" s="1230" t="s">
        <v>152</v>
      </c>
      <c r="CE65" s="1168"/>
      <c r="CF65" s="1168"/>
      <c r="CG65" s="1170"/>
      <c r="CH65" s="1170"/>
      <c r="CI65" s="1170"/>
      <c r="CJ65" s="1170"/>
      <c r="CK65" s="1170"/>
      <c r="CL65" s="1170"/>
      <c r="CM65" s="1170"/>
      <c r="CN65" s="1170"/>
      <c r="CO65" s="1170"/>
      <c r="CP65" s="1170"/>
      <c r="CQ65" s="1170"/>
      <c r="CR65" s="1170"/>
      <c r="CS65" s="1170"/>
      <c r="CT65" s="1170"/>
      <c r="CU65" s="1170"/>
      <c r="CV65" s="1170"/>
      <c r="CW65" s="1170"/>
      <c r="CX65" s="1170"/>
      <c r="CY65" s="1170"/>
      <c r="CZ65" s="1170"/>
      <c r="DA65" s="1170"/>
      <c r="DB65" s="1170"/>
      <c r="DC65" s="1182"/>
      <c r="DD65" s="1182"/>
    </row>
    <row r="66" spans="1:108" x14ac:dyDescent="0.25">
      <c r="A66" s="1179" t="s">
        <v>104</v>
      </c>
      <c r="B66" s="1267">
        <v>0</v>
      </c>
      <c r="C66" s="1235"/>
      <c r="D66" s="1235"/>
      <c r="E66" s="1235"/>
      <c r="F66" s="1235"/>
      <c r="G66" s="1235"/>
      <c r="H66" s="1235"/>
      <c r="I66" s="1235"/>
      <c r="J66" s="1235"/>
      <c r="K66" s="1235"/>
      <c r="L66" s="1235"/>
      <c r="M66" s="1307" t="s">
        <v>151</v>
      </c>
      <c r="N66" s="1168"/>
      <c r="O66" s="1173"/>
      <c r="P66" s="1168"/>
      <c r="Q66" s="1173"/>
      <c r="R66" s="1173"/>
      <c r="S66" s="1173"/>
      <c r="T66" s="1173"/>
      <c r="U66" s="1173"/>
      <c r="V66" s="1173"/>
      <c r="W66" s="1173"/>
      <c r="X66" s="1173"/>
      <c r="Y66" s="1177"/>
      <c r="Z66" s="1168"/>
      <c r="AA66" s="1168"/>
      <c r="AB66" s="1168"/>
      <c r="AC66" s="1172"/>
      <c r="AD66" s="1172"/>
      <c r="AE66" s="1173"/>
      <c r="AF66" s="1173"/>
      <c r="AG66" s="1172"/>
      <c r="AH66" s="1180"/>
      <c r="AI66" s="1173"/>
      <c r="AJ66" s="1172"/>
      <c r="AK66" s="1180"/>
      <c r="AL66" s="1173"/>
      <c r="AM66" s="1173"/>
      <c r="AN66" s="1173"/>
      <c r="AO66" s="1172"/>
      <c r="AP66" s="1173"/>
      <c r="AQ66" s="1173"/>
      <c r="AR66" s="1173"/>
      <c r="AS66" s="1173"/>
      <c r="AT66" s="1173"/>
      <c r="AU66" s="1173"/>
      <c r="AV66" s="1168"/>
      <c r="AW66" s="1170"/>
      <c r="AX66" s="1170"/>
      <c r="AY66" s="1170"/>
      <c r="AZ66" s="1170"/>
      <c r="BA66" s="1170"/>
      <c r="BB66" s="1170"/>
      <c r="BC66" s="1170"/>
      <c r="BD66" s="1170"/>
      <c r="BE66" s="1170"/>
      <c r="BF66" s="1170"/>
      <c r="BG66" s="1170"/>
      <c r="BH66" s="1170"/>
      <c r="BI66" s="1170"/>
      <c r="BJ66" s="1168"/>
      <c r="BK66" s="1168"/>
      <c r="BL66" s="1168"/>
      <c r="BM66" s="1168"/>
      <c r="BN66" s="1168"/>
      <c r="BO66" s="1168"/>
      <c r="BP66" s="1168"/>
      <c r="BQ66" s="1168"/>
      <c r="BR66" s="1168"/>
      <c r="BS66" s="1168"/>
      <c r="BT66" s="1312" t="s">
        <v>152</v>
      </c>
      <c r="BU66" s="1312" t="s">
        <v>152</v>
      </c>
      <c r="BV66" s="1312" t="s">
        <v>152</v>
      </c>
      <c r="BW66" s="1168"/>
      <c r="BX66" s="1168"/>
      <c r="BY66" s="1168"/>
      <c r="BZ66" s="1168"/>
      <c r="CA66" s="1168"/>
      <c r="CB66" s="1230">
        <v>0</v>
      </c>
      <c r="CC66" s="1230">
        <v>0</v>
      </c>
      <c r="CD66" s="1230" t="s">
        <v>152</v>
      </c>
      <c r="CE66" s="1168"/>
      <c r="CF66" s="1168"/>
      <c r="CG66" s="1170"/>
      <c r="CH66" s="1170"/>
      <c r="CI66" s="1170"/>
      <c r="CJ66" s="1170"/>
      <c r="CK66" s="1170"/>
      <c r="CL66" s="1170"/>
      <c r="CM66" s="1170"/>
      <c r="CN66" s="1170"/>
      <c r="CO66" s="1170"/>
      <c r="CP66" s="1170"/>
      <c r="CQ66" s="1170"/>
      <c r="CR66" s="1170"/>
      <c r="CS66" s="1170"/>
      <c r="CT66" s="1170"/>
      <c r="CU66" s="1170"/>
      <c r="CV66" s="1170"/>
      <c r="CW66" s="1170"/>
      <c r="CX66" s="1170"/>
      <c r="CY66" s="1170"/>
      <c r="CZ66" s="1170"/>
      <c r="DA66" s="1170"/>
      <c r="DB66" s="1170"/>
      <c r="DC66" s="1182"/>
      <c r="DD66" s="1182"/>
    </row>
    <row r="67" spans="1:108" x14ac:dyDescent="0.25">
      <c r="A67" s="1193" t="s">
        <v>105</v>
      </c>
      <c r="B67" s="1267">
        <v>0</v>
      </c>
      <c r="C67" s="1235"/>
      <c r="D67" s="1235"/>
      <c r="E67" s="1235"/>
      <c r="F67" s="1235"/>
      <c r="G67" s="1235"/>
      <c r="H67" s="1235"/>
      <c r="I67" s="1235"/>
      <c r="J67" s="1235"/>
      <c r="K67" s="1235"/>
      <c r="L67" s="1235"/>
      <c r="M67" s="1307" t="s">
        <v>151</v>
      </c>
      <c r="N67" s="1168"/>
      <c r="O67" s="1173"/>
      <c r="P67" s="1168"/>
      <c r="Q67" s="1173"/>
      <c r="R67" s="1173"/>
      <c r="S67" s="1173"/>
      <c r="T67" s="1173"/>
      <c r="U67" s="1173"/>
      <c r="V67" s="1173"/>
      <c r="W67" s="1173"/>
      <c r="X67" s="1173"/>
      <c r="Y67" s="1177"/>
      <c r="Z67" s="1168"/>
      <c r="AA67" s="1168"/>
      <c r="AB67" s="1168"/>
      <c r="AC67" s="1172"/>
      <c r="AD67" s="1172"/>
      <c r="AE67" s="1173"/>
      <c r="AF67" s="1173"/>
      <c r="AG67" s="1172"/>
      <c r="AH67" s="1180"/>
      <c r="AI67" s="1173"/>
      <c r="AJ67" s="1172"/>
      <c r="AK67" s="1180"/>
      <c r="AL67" s="1173"/>
      <c r="AM67" s="1173"/>
      <c r="AN67" s="1173"/>
      <c r="AO67" s="1172"/>
      <c r="AP67" s="1173"/>
      <c r="AQ67" s="1173"/>
      <c r="AR67" s="1173"/>
      <c r="AS67" s="1173"/>
      <c r="AT67" s="1173"/>
      <c r="AU67" s="1173"/>
      <c r="AV67" s="1168"/>
      <c r="AW67" s="1170"/>
      <c r="AX67" s="1170"/>
      <c r="AY67" s="1170"/>
      <c r="AZ67" s="1170"/>
      <c r="BA67" s="1170"/>
      <c r="BB67" s="1170"/>
      <c r="BC67" s="1170"/>
      <c r="BD67" s="1170"/>
      <c r="BE67" s="1170"/>
      <c r="BF67" s="1170"/>
      <c r="BG67" s="1170"/>
      <c r="BH67" s="1170"/>
      <c r="BI67" s="1170"/>
      <c r="BJ67" s="1168"/>
      <c r="BK67" s="1168"/>
      <c r="BL67" s="1168"/>
      <c r="BM67" s="1168"/>
      <c r="BN67" s="1168"/>
      <c r="BO67" s="1168"/>
      <c r="BP67" s="1168"/>
      <c r="BQ67" s="1168"/>
      <c r="BR67" s="1168"/>
      <c r="BS67" s="1168"/>
      <c r="BT67" s="1312" t="s">
        <v>152</v>
      </c>
      <c r="BU67" s="1312" t="s">
        <v>152</v>
      </c>
      <c r="BV67" s="1312" t="s">
        <v>152</v>
      </c>
      <c r="BW67" s="1168"/>
      <c r="BX67" s="1168"/>
      <c r="BY67" s="1168"/>
      <c r="BZ67" s="1168"/>
      <c r="CA67" s="1168"/>
      <c r="CB67" s="1230">
        <v>0</v>
      </c>
      <c r="CC67" s="1230">
        <v>0</v>
      </c>
      <c r="CD67" s="1230" t="s">
        <v>152</v>
      </c>
      <c r="CE67" s="1168"/>
      <c r="CF67" s="1168"/>
      <c r="CG67" s="1170"/>
      <c r="CH67" s="1170"/>
      <c r="CI67" s="1170"/>
      <c r="CJ67" s="1170"/>
      <c r="CK67" s="1170"/>
      <c r="CL67" s="1170"/>
      <c r="CM67" s="1170"/>
      <c r="CN67" s="1170"/>
      <c r="CO67" s="1170"/>
      <c r="CP67" s="1170"/>
      <c r="CQ67" s="1170"/>
      <c r="CR67" s="1170"/>
      <c r="CS67" s="1170"/>
      <c r="CT67" s="1170"/>
      <c r="CU67" s="1170"/>
      <c r="CV67" s="1170"/>
      <c r="CW67" s="1170"/>
      <c r="CX67" s="1170"/>
      <c r="CY67" s="1170"/>
      <c r="CZ67" s="1170"/>
      <c r="DA67" s="1170"/>
      <c r="DB67" s="1170"/>
      <c r="DC67" s="1182"/>
      <c r="DD67" s="1182"/>
    </row>
    <row r="68" spans="1:108" x14ac:dyDescent="0.25">
      <c r="A68" s="1218" t="s">
        <v>106</v>
      </c>
      <c r="B68" s="1267">
        <v>0</v>
      </c>
      <c r="C68" s="1235"/>
      <c r="D68" s="1235"/>
      <c r="E68" s="1235"/>
      <c r="F68" s="1235"/>
      <c r="G68" s="1235"/>
      <c r="H68" s="1235"/>
      <c r="I68" s="1235"/>
      <c r="J68" s="1235"/>
      <c r="K68" s="1235"/>
      <c r="L68" s="1235"/>
      <c r="M68" s="1307" t="s">
        <v>151</v>
      </c>
      <c r="N68" s="1168"/>
      <c r="O68" s="1173"/>
      <c r="P68" s="1168"/>
      <c r="Q68" s="1173"/>
      <c r="R68" s="1173"/>
      <c r="S68" s="1173"/>
      <c r="T68" s="1173"/>
      <c r="U68" s="1173"/>
      <c r="V68" s="1173"/>
      <c r="W68" s="1173"/>
      <c r="X68" s="1173"/>
      <c r="Y68" s="1177"/>
      <c r="Z68" s="1168"/>
      <c r="AA68" s="1168"/>
      <c r="AB68" s="1168"/>
      <c r="AC68" s="1172"/>
      <c r="AD68" s="1172"/>
      <c r="AE68" s="1173"/>
      <c r="AF68" s="1173"/>
      <c r="AG68" s="1172"/>
      <c r="AH68" s="1180"/>
      <c r="AI68" s="1173"/>
      <c r="AJ68" s="1172"/>
      <c r="AK68" s="1180"/>
      <c r="AL68" s="1173"/>
      <c r="AM68" s="1173"/>
      <c r="AN68" s="1173"/>
      <c r="AO68" s="1172"/>
      <c r="AP68" s="1173"/>
      <c r="AQ68" s="1173"/>
      <c r="AR68" s="1173"/>
      <c r="AS68" s="1173"/>
      <c r="AT68" s="1173"/>
      <c r="AU68" s="1173"/>
      <c r="AV68" s="1168"/>
      <c r="AW68" s="1170"/>
      <c r="AX68" s="1170"/>
      <c r="AY68" s="1170"/>
      <c r="AZ68" s="1170"/>
      <c r="BA68" s="1170"/>
      <c r="BB68" s="1170"/>
      <c r="BC68" s="1170"/>
      <c r="BD68" s="1170"/>
      <c r="BE68" s="1170"/>
      <c r="BF68" s="1170"/>
      <c r="BG68" s="1170"/>
      <c r="BH68" s="1170"/>
      <c r="BI68" s="1170"/>
      <c r="BJ68" s="1168"/>
      <c r="BK68" s="1168"/>
      <c r="BL68" s="1168"/>
      <c r="BM68" s="1168"/>
      <c r="BN68" s="1168"/>
      <c r="BO68" s="1168"/>
      <c r="BP68" s="1168"/>
      <c r="BQ68" s="1168"/>
      <c r="BR68" s="1168"/>
      <c r="BS68" s="1168"/>
      <c r="BT68" s="1312" t="s">
        <v>152</v>
      </c>
      <c r="BU68" s="1312" t="s">
        <v>152</v>
      </c>
      <c r="BV68" s="1312" t="s">
        <v>152</v>
      </c>
      <c r="BW68" s="1168"/>
      <c r="BX68" s="1168"/>
      <c r="BY68" s="1168"/>
      <c r="BZ68" s="1168"/>
      <c r="CA68" s="1168"/>
      <c r="CB68" s="1230">
        <v>0</v>
      </c>
      <c r="CC68" s="1230">
        <v>0</v>
      </c>
      <c r="CD68" s="1230" t="s">
        <v>152</v>
      </c>
      <c r="CE68" s="1168"/>
      <c r="CF68" s="1168"/>
      <c r="CG68" s="1170"/>
      <c r="CH68" s="1170"/>
      <c r="CI68" s="1170"/>
      <c r="CJ68" s="1170"/>
      <c r="CK68" s="1170"/>
      <c r="CL68" s="1170"/>
      <c r="CM68" s="1170"/>
      <c r="CN68" s="1170"/>
      <c r="CO68" s="1170"/>
      <c r="CP68" s="1170"/>
      <c r="CQ68" s="1170"/>
      <c r="CR68" s="1170"/>
      <c r="CS68" s="1170"/>
      <c r="CT68" s="1170"/>
      <c r="CU68" s="1170"/>
      <c r="CV68" s="1170"/>
      <c r="CW68" s="1170"/>
      <c r="CX68" s="1170"/>
      <c r="CY68" s="1170"/>
      <c r="CZ68" s="1170"/>
      <c r="DA68" s="1170"/>
      <c r="DB68" s="1170"/>
      <c r="DC68" s="1182"/>
      <c r="DD68" s="1182"/>
    </row>
    <row r="69" spans="1:108" x14ac:dyDescent="0.25">
      <c r="A69" s="1219" t="s">
        <v>107</v>
      </c>
      <c r="B69" s="1248">
        <v>0</v>
      </c>
      <c r="C69" s="1237"/>
      <c r="D69" s="1237"/>
      <c r="E69" s="1237"/>
      <c r="F69" s="1237"/>
      <c r="G69" s="1237"/>
      <c r="H69" s="1237"/>
      <c r="I69" s="1237"/>
      <c r="J69" s="1237"/>
      <c r="K69" s="1237"/>
      <c r="L69" s="1237"/>
      <c r="M69" s="1307" t="s">
        <v>151</v>
      </c>
      <c r="N69" s="1168"/>
      <c r="O69" s="1173"/>
      <c r="P69" s="1168"/>
      <c r="Q69" s="1173"/>
      <c r="R69" s="1173"/>
      <c r="S69" s="1173"/>
      <c r="T69" s="1173"/>
      <c r="U69" s="1173"/>
      <c r="V69" s="1173"/>
      <c r="W69" s="1173"/>
      <c r="X69" s="1173"/>
      <c r="Y69" s="1177"/>
      <c r="Z69" s="1168"/>
      <c r="AA69" s="1168"/>
      <c r="AB69" s="1168"/>
      <c r="AC69" s="1172"/>
      <c r="AD69" s="1172"/>
      <c r="AE69" s="1173"/>
      <c r="AF69" s="1173"/>
      <c r="AG69" s="1172"/>
      <c r="AH69" s="1180"/>
      <c r="AI69" s="1173"/>
      <c r="AJ69" s="1172"/>
      <c r="AK69" s="1180"/>
      <c r="AL69" s="1173"/>
      <c r="AM69" s="1173"/>
      <c r="AN69" s="1173"/>
      <c r="AO69" s="1172"/>
      <c r="AP69" s="1173"/>
      <c r="AQ69" s="1173"/>
      <c r="AR69" s="1173"/>
      <c r="AS69" s="1173"/>
      <c r="AT69" s="1173"/>
      <c r="AU69" s="1173"/>
      <c r="AV69" s="1168"/>
      <c r="AW69" s="1170"/>
      <c r="AX69" s="1170"/>
      <c r="AY69" s="1170"/>
      <c r="AZ69" s="1170"/>
      <c r="BA69" s="1170"/>
      <c r="BB69" s="1170"/>
      <c r="BC69" s="1170"/>
      <c r="BD69" s="1170"/>
      <c r="BE69" s="1170"/>
      <c r="BF69" s="1170"/>
      <c r="BG69" s="1170"/>
      <c r="BH69" s="1170"/>
      <c r="BI69" s="1170"/>
      <c r="BJ69" s="1168"/>
      <c r="BK69" s="1168"/>
      <c r="BL69" s="1168"/>
      <c r="BM69" s="1168"/>
      <c r="BN69" s="1168"/>
      <c r="BO69" s="1168"/>
      <c r="BP69" s="1168"/>
      <c r="BQ69" s="1168"/>
      <c r="BR69" s="1168"/>
      <c r="BS69" s="1168"/>
      <c r="BT69" s="1312" t="s">
        <v>152</v>
      </c>
      <c r="BU69" s="1312" t="s">
        <v>152</v>
      </c>
      <c r="BV69" s="1312" t="s">
        <v>152</v>
      </c>
      <c r="BW69" s="1168"/>
      <c r="BX69" s="1168"/>
      <c r="BY69" s="1168"/>
      <c r="BZ69" s="1168"/>
      <c r="CA69" s="1168"/>
      <c r="CB69" s="1230">
        <v>0</v>
      </c>
      <c r="CC69" s="1230">
        <v>0</v>
      </c>
      <c r="CD69" s="1230" t="s">
        <v>152</v>
      </c>
      <c r="CE69" s="1168"/>
      <c r="CF69" s="1168"/>
      <c r="CG69" s="1170"/>
      <c r="CH69" s="1170"/>
      <c r="CI69" s="1170"/>
      <c r="CJ69" s="1170"/>
      <c r="CK69" s="1170"/>
      <c r="CL69" s="1170"/>
      <c r="CM69" s="1170"/>
      <c r="CN69" s="1170"/>
      <c r="CO69" s="1170"/>
      <c r="CP69" s="1170"/>
      <c r="CQ69" s="1170"/>
      <c r="CR69" s="1170"/>
      <c r="CS69" s="1170"/>
      <c r="CT69" s="1170"/>
      <c r="CU69" s="1170"/>
      <c r="CV69" s="1170"/>
      <c r="CW69" s="1170"/>
      <c r="CX69" s="1170"/>
      <c r="CY69" s="1170"/>
      <c r="CZ69" s="1170"/>
      <c r="DA69" s="1170"/>
      <c r="DB69" s="1170"/>
      <c r="DC69" s="1182"/>
      <c r="DD69" s="1182"/>
    </row>
    <row r="70" spans="1:108" x14ac:dyDescent="0.25">
      <c r="A70" s="1220" t="s">
        <v>40</v>
      </c>
      <c r="B70" s="1286">
        <v>0</v>
      </c>
      <c r="C70" s="1286">
        <v>0</v>
      </c>
      <c r="D70" s="1286">
        <v>0</v>
      </c>
      <c r="E70" s="1286">
        <v>0</v>
      </c>
      <c r="F70" s="1286">
        <v>0</v>
      </c>
      <c r="G70" s="1286">
        <v>0</v>
      </c>
      <c r="H70" s="1286">
        <v>0</v>
      </c>
      <c r="I70" s="1286">
        <v>0</v>
      </c>
      <c r="J70" s="1286">
        <v>0</v>
      </c>
      <c r="K70" s="1286">
        <v>0</v>
      </c>
      <c r="L70" s="1286">
        <v>0</v>
      </c>
      <c r="M70" s="1307" t="s">
        <v>151</v>
      </c>
      <c r="N70" s="1168"/>
      <c r="O70" s="1173"/>
      <c r="P70" s="1168"/>
      <c r="Q70" s="1173"/>
      <c r="R70" s="1173"/>
      <c r="S70" s="1173"/>
      <c r="T70" s="1173"/>
      <c r="U70" s="1173"/>
      <c r="V70" s="1173"/>
      <c r="W70" s="1173"/>
      <c r="X70" s="1173"/>
      <c r="Y70" s="1177"/>
      <c r="Z70" s="1168"/>
      <c r="AA70" s="1168"/>
      <c r="AB70" s="1168"/>
      <c r="AC70" s="1172"/>
      <c r="AD70" s="1172"/>
      <c r="AE70" s="1173"/>
      <c r="AF70" s="1173"/>
      <c r="AG70" s="1172"/>
      <c r="AH70" s="1180"/>
      <c r="AI70" s="1173"/>
      <c r="AJ70" s="1172"/>
      <c r="AK70" s="1180"/>
      <c r="AL70" s="1173"/>
      <c r="AM70" s="1173"/>
      <c r="AN70" s="1173"/>
      <c r="AO70" s="1172"/>
      <c r="AP70" s="1173"/>
      <c r="AQ70" s="1173"/>
      <c r="AR70" s="1173"/>
      <c r="AS70" s="1173"/>
      <c r="AT70" s="1173"/>
      <c r="AU70" s="1173"/>
      <c r="AV70" s="1168"/>
      <c r="AW70" s="1170"/>
      <c r="AX70" s="1170"/>
      <c r="AY70" s="1170"/>
      <c r="AZ70" s="1170"/>
      <c r="BA70" s="1170"/>
      <c r="BB70" s="1170"/>
      <c r="BC70" s="1170"/>
      <c r="BD70" s="1170"/>
      <c r="BE70" s="1170"/>
      <c r="BF70" s="1170"/>
      <c r="BG70" s="1170"/>
      <c r="BH70" s="1170"/>
      <c r="BI70" s="1170"/>
      <c r="BJ70" s="1168"/>
      <c r="BK70" s="1168"/>
      <c r="BL70" s="1168"/>
      <c r="BM70" s="1168"/>
      <c r="BN70" s="1168"/>
      <c r="BO70" s="1168"/>
      <c r="BP70" s="1168"/>
      <c r="BQ70" s="1168"/>
      <c r="BR70" s="1168"/>
      <c r="BS70" s="1168"/>
      <c r="BT70" s="1312" t="s">
        <v>152</v>
      </c>
      <c r="BU70" s="1312" t="s">
        <v>152</v>
      </c>
      <c r="BV70" s="1312" t="s">
        <v>152</v>
      </c>
      <c r="BW70" s="1168"/>
      <c r="BX70" s="1168"/>
      <c r="BY70" s="1168"/>
      <c r="BZ70" s="1168"/>
      <c r="CA70" s="1168"/>
      <c r="CB70" s="1230">
        <v>0</v>
      </c>
      <c r="CC70" s="1230">
        <v>0</v>
      </c>
      <c r="CD70" s="1230" t="s">
        <v>152</v>
      </c>
      <c r="CE70" s="1168"/>
      <c r="CF70" s="1168"/>
      <c r="CG70" s="1170"/>
      <c r="CH70" s="1170"/>
      <c r="CI70" s="1170"/>
      <c r="CJ70" s="1170"/>
      <c r="CK70" s="1170"/>
      <c r="CL70" s="1170"/>
      <c r="CM70" s="1170"/>
      <c r="CN70" s="1170"/>
      <c r="CO70" s="1170"/>
      <c r="CP70" s="1170"/>
      <c r="CQ70" s="1170"/>
      <c r="CR70" s="1170"/>
      <c r="CS70" s="1170"/>
      <c r="CT70" s="1170"/>
      <c r="CU70" s="1170"/>
      <c r="CV70" s="1170"/>
      <c r="CW70" s="1170"/>
      <c r="CX70" s="1170"/>
      <c r="CY70" s="1170"/>
      <c r="CZ70" s="1170"/>
      <c r="DA70" s="1170"/>
      <c r="DB70" s="1170"/>
      <c r="DC70" s="1182"/>
      <c r="DD70" s="1182"/>
    </row>
    <row r="71" spans="1:108" x14ac:dyDescent="0.25">
      <c r="A71" s="1221" t="s">
        <v>108</v>
      </c>
      <c r="B71" s="1221"/>
      <c r="C71" s="1221"/>
      <c r="D71" s="1221"/>
      <c r="E71" s="1221"/>
      <c r="F71" s="1222"/>
      <c r="G71" s="1222"/>
      <c r="H71" s="1222"/>
      <c r="I71" s="1222"/>
      <c r="J71" s="1189"/>
      <c r="K71" s="1189"/>
      <c r="L71" s="1170"/>
      <c r="M71" s="1168"/>
      <c r="N71" s="1168"/>
      <c r="O71" s="1168"/>
      <c r="P71" s="1168"/>
      <c r="Q71" s="1168"/>
      <c r="R71" s="1168"/>
      <c r="S71" s="1168"/>
      <c r="T71" s="1168"/>
      <c r="U71" s="1168"/>
      <c r="V71" s="1168"/>
      <c r="W71" s="1168"/>
      <c r="X71" s="1168"/>
      <c r="Y71" s="1168"/>
      <c r="Z71" s="1168"/>
      <c r="AA71" s="1168"/>
      <c r="AB71" s="1168"/>
      <c r="AC71" s="1176"/>
      <c r="AD71" s="1168"/>
      <c r="AE71" s="1168"/>
      <c r="AF71" s="1176"/>
      <c r="AG71" s="1168"/>
      <c r="AH71" s="1168"/>
      <c r="AI71" s="1176"/>
      <c r="AJ71" s="1168"/>
      <c r="AK71" s="1168"/>
      <c r="AL71" s="1176"/>
      <c r="AM71" s="1176"/>
      <c r="AN71" s="1176"/>
      <c r="AO71" s="1168"/>
      <c r="AP71" s="1168"/>
      <c r="AQ71" s="1168"/>
      <c r="AR71" s="1168"/>
      <c r="AS71" s="1168"/>
      <c r="AT71" s="1168"/>
      <c r="AU71" s="1168"/>
      <c r="AV71" s="1168"/>
      <c r="AW71" s="1170"/>
      <c r="AX71" s="1170"/>
      <c r="AY71" s="1170"/>
      <c r="AZ71" s="1170"/>
      <c r="BA71" s="1170"/>
      <c r="BB71" s="1170"/>
      <c r="BC71" s="1170"/>
      <c r="BD71" s="1170"/>
      <c r="BE71" s="1170"/>
      <c r="BF71" s="1170"/>
      <c r="BG71" s="1170"/>
      <c r="BH71" s="1170"/>
      <c r="BI71" s="1170"/>
      <c r="BJ71" s="1168"/>
      <c r="BK71" s="1168"/>
      <c r="BL71" s="1168"/>
      <c r="BM71" s="1168"/>
      <c r="BN71" s="1168"/>
      <c r="BO71" s="1168"/>
      <c r="BP71" s="1168"/>
      <c r="BQ71" s="1168"/>
      <c r="BR71" s="1168"/>
      <c r="BS71" s="1168"/>
      <c r="BT71" s="1168"/>
      <c r="BU71" s="1168"/>
      <c r="BV71" s="1168"/>
      <c r="BW71" s="1168"/>
      <c r="BX71" s="1168"/>
      <c r="BY71" s="1168"/>
      <c r="BZ71" s="1168"/>
      <c r="CA71" s="1168"/>
      <c r="CB71" s="1168"/>
      <c r="CC71" s="1168"/>
      <c r="CD71" s="1168"/>
      <c r="CE71" s="1168"/>
      <c r="CF71" s="1168"/>
      <c r="CG71" s="1170"/>
      <c r="CH71" s="1170"/>
      <c r="CI71" s="1170"/>
      <c r="CJ71" s="1170"/>
      <c r="CK71" s="1170"/>
      <c r="CL71" s="1170"/>
      <c r="CM71" s="1170"/>
      <c r="CN71" s="1170"/>
      <c r="CO71" s="1170"/>
      <c r="CP71" s="1170"/>
      <c r="CQ71" s="1170"/>
      <c r="CR71" s="1170"/>
      <c r="CS71" s="1170"/>
      <c r="CT71" s="1170"/>
      <c r="CU71" s="1170"/>
      <c r="CV71" s="1170"/>
      <c r="CW71" s="1170"/>
      <c r="CX71" s="1170"/>
      <c r="CY71" s="1170"/>
      <c r="CZ71" s="1170"/>
      <c r="DA71" s="1170"/>
      <c r="DB71" s="1170"/>
      <c r="DC71" s="1182"/>
      <c r="DD71" s="1182"/>
    </row>
    <row r="72" spans="1:108" x14ac:dyDescent="0.2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1168"/>
      <c r="N72" s="1168"/>
      <c r="O72" s="1176"/>
      <c r="P72" s="1168"/>
      <c r="Q72" s="1168"/>
      <c r="R72" s="1176"/>
      <c r="S72" s="1168"/>
      <c r="T72" s="1168"/>
      <c r="U72" s="1168"/>
      <c r="V72" s="1168"/>
      <c r="W72" s="1176"/>
      <c r="X72" s="1168"/>
      <c r="Y72" s="1168"/>
      <c r="Z72" s="1176"/>
      <c r="AA72" s="1168"/>
      <c r="AB72" s="1168"/>
      <c r="AC72" s="1168"/>
      <c r="AD72" s="1168"/>
      <c r="AE72" s="1168"/>
      <c r="AF72" s="1168"/>
      <c r="AG72" s="1168"/>
      <c r="AH72" s="1173"/>
      <c r="AI72" s="1173"/>
      <c r="AJ72" s="1173"/>
      <c r="AK72" s="1173"/>
      <c r="AL72" s="1173"/>
      <c r="AM72" s="1173"/>
      <c r="AN72" s="1173"/>
      <c r="AO72" s="1173"/>
      <c r="AP72" s="1173"/>
      <c r="AQ72" s="1173"/>
      <c r="AR72" s="1173"/>
      <c r="AS72" s="1168"/>
      <c r="AT72" s="1168"/>
      <c r="AU72" s="1168"/>
      <c r="AV72" s="1168"/>
      <c r="AW72" s="1170"/>
      <c r="AX72" s="1170"/>
      <c r="AY72" s="1170"/>
      <c r="AZ72" s="1170"/>
      <c r="BA72" s="1170"/>
      <c r="BB72" s="1170"/>
      <c r="BC72" s="1170"/>
      <c r="BD72" s="1170"/>
      <c r="BE72" s="1170"/>
      <c r="BF72" s="1170"/>
      <c r="BG72" s="1170"/>
      <c r="BH72" s="1170"/>
      <c r="BI72" s="1170"/>
      <c r="BJ72" s="1168"/>
      <c r="BK72" s="1168"/>
      <c r="BL72" s="1168"/>
      <c r="BM72" s="1168"/>
      <c r="BN72" s="1168"/>
      <c r="BO72" s="1168"/>
      <c r="BP72" s="1168"/>
      <c r="BQ72" s="1168"/>
      <c r="BR72" s="1168"/>
      <c r="BS72" s="1168"/>
      <c r="BT72" s="1168"/>
      <c r="BU72" s="1168"/>
      <c r="BV72" s="1168"/>
      <c r="BW72" s="1168"/>
      <c r="BX72" s="1168"/>
      <c r="BY72" s="1168"/>
      <c r="BZ72" s="1168"/>
      <c r="CA72" s="1168"/>
      <c r="CB72" s="1168"/>
      <c r="CC72" s="1168"/>
      <c r="CD72" s="1168"/>
      <c r="CE72" s="1168"/>
      <c r="CF72" s="1168"/>
      <c r="CG72" s="1170"/>
      <c r="CH72" s="1170"/>
      <c r="CI72" s="1170"/>
      <c r="CJ72" s="1170"/>
      <c r="CK72" s="1170"/>
      <c r="CL72" s="1170"/>
      <c r="CM72" s="1170"/>
      <c r="CN72" s="1170"/>
      <c r="CO72" s="1170"/>
      <c r="CP72" s="1170"/>
      <c r="CQ72" s="1170"/>
      <c r="CR72" s="1170"/>
      <c r="CS72" s="1170"/>
      <c r="CT72" s="1170"/>
      <c r="CU72" s="1170"/>
      <c r="CV72" s="1170"/>
      <c r="CW72" s="1170"/>
      <c r="CX72" s="1170"/>
      <c r="CY72" s="1170"/>
      <c r="CZ72" s="1170"/>
      <c r="DA72" s="1170"/>
      <c r="DB72" s="1170"/>
      <c r="DC72" s="1182"/>
      <c r="DD72" s="1182"/>
    </row>
    <row r="73" spans="1:108" x14ac:dyDescent="0.25">
      <c r="A73" s="1528"/>
      <c r="B73" s="1499"/>
      <c r="C73" s="1513"/>
      <c r="D73" s="1181" t="s">
        <v>97</v>
      </c>
      <c r="E73" s="1181" t="s">
        <v>30</v>
      </c>
      <c r="F73" s="1181" t="s">
        <v>31</v>
      </c>
      <c r="G73" s="1181" t="s">
        <v>32</v>
      </c>
      <c r="H73" s="1181" t="s">
        <v>33</v>
      </c>
      <c r="I73" s="1181" t="s">
        <v>34</v>
      </c>
      <c r="J73" s="1181" t="s">
        <v>98</v>
      </c>
      <c r="K73" s="1181" t="s">
        <v>39</v>
      </c>
      <c r="L73" s="1529"/>
      <c r="M73" s="1168"/>
      <c r="N73" s="1168"/>
      <c r="O73" s="1176"/>
      <c r="P73" s="1168"/>
      <c r="Q73" s="1168"/>
      <c r="R73" s="1176"/>
      <c r="S73" s="1168"/>
      <c r="T73" s="1168"/>
      <c r="U73" s="1168"/>
      <c r="V73" s="1168"/>
      <c r="W73" s="1176"/>
      <c r="X73" s="1168"/>
      <c r="Y73" s="1168"/>
      <c r="Z73" s="1176"/>
      <c r="AA73" s="1168"/>
      <c r="AB73" s="1168"/>
      <c r="AC73" s="1168"/>
      <c r="AD73" s="1168"/>
      <c r="AE73" s="1168"/>
      <c r="AF73" s="1168"/>
      <c r="AG73" s="1168"/>
      <c r="AH73" s="1173"/>
      <c r="AI73" s="1173"/>
      <c r="AJ73" s="1173"/>
      <c r="AK73" s="1173"/>
      <c r="AL73" s="1173"/>
      <c r="AM73" s="1173"/>
      <c r="AN73" s="1173"/>
      <c r="AO73" s="1173"/>
      <c r="AP73" s="1173"/>
      <c r="AQ73" s="1173"/>
      <c r="AR73" s="1173"/>
      <c r="AS73" s="1168"/>
      <c r="AT73" s="1168"/>
      <c r="AU73" s="1168"/>
      <c r="AV73" s="1168"/>
      <c r="AW73" s="1170"/>
      <c r="AX73" s="1170"/>
      <c r="AY73" s="1170"/>
      <c r="AZ73" s="1170"/>
      <c r="BA73" s="1170"/>
      <c r="BB73" s="1170"/>
      <c r="BC73" s="1170"/>
      <c r="BD73" s="1170"/>
      <c r="BE73" s="1170"/>
      <c r="BF73" s="1170"/>
      <c r="BG73" s="1170"/>
      <c r="BH73" s="1170"/>
      <c r="BI73" s="1170"/>
      <c r="BJ73" s="1168"/>
      <c r="BK73" s="1168"/>
      <c r="BL73" s="1168"/>
      <c r="BM73" s="1168"/>
      <c r="BN73" s="1168"/>
      <c r="BO73" s="1168"/>
      <c r="BP73" s="1168"/>
      <c r="BQ73" s="1168"/>
      <c r="BR73" s="1168"/>
      <c r="BS73" s="1168"/>
      <c r="BT73" s="1168"/>
      <c r="BU73" s="1168"/>
      <c r="BV73" s="1168"/>
      <c r="BW73" s="1168"/>
      <c r="BX73" s="1168"/>
      <c r="BY73" s="1168"/>
      <c r="BZ73" s="1168"/>
      <c r="CA73" s="1168"/>
      <c r="CB73" s="1168"/>
      <c r="CC73" s="1168"/>
      <c r="CD73" s="1168"/>
      <c r="CE73" s="1168"/>
      <c r="CF73" s="1168"/>
      <c r="CG73" s="1170"/>
      <c r="CH73" s="1170"/>
      <c r="CI73" s="1170"/>
      <c r="CJ73" s="1170"/>
      <c r="CK73" s="1170"/>
      <c r="CL73" s="1170"/>
      <c r="CM73" s="1170"/>
      <c r="CN73" s="1170"/>
      <c r="CO73" s="1170"/>
      <c r="CP73" s="1170"/>
      <c r="CQ73" s="1170"/>
      <c r="CR73" s="1170"/>
      <c r="CS73" s="1170"/>
      <c r="CT73" s="1170"/>
      <c r="CU73" s="1170"/>
      <c r="CV73" s="1170"/>
      <c r="CW73" s="1170"/>
      <c r="CX73" s="1170"/>
      <c r="CY73" s="1170"/>
      <c r="CZ73" s="1170"/>
      <c r="DA73" s="1170"/>
      <c r="DB73" s="1170"/>
      <c r="DC73" s="1182"/>
      <c r="DD73" s="1182"/>
    </row>
    <row r="74" spans="1:108" x14ac:dyDescent="0.25">
      <c r="A74" s="1530" t="s">
        <v>110</v>
      </c>
      <c r="B74" s="1216" t="s">
        <v>99</v>
      </c>
      <c r="C74" s="1246">
        <v>0</v>
      </c>
      <c r="D74" s="1234"/>
      <c r="E74" s="1234"/>
      <c r="F74" s="1234"/>
      <c r="G74" s="1234"/>
      <c r="H74" s="1234"/>
      <c r="I74" s="1234"/>
      <c r="J74" s="1234"/>
      <c r="K74" s="1234"/>
      <c r="L74" s="1234"/>
      <c r="M74" s="1231" t="s">
        <v>151</v>
      </c>
      <c r="N74" s="1168"/>
      <c r="O74" s="1176"/>
      <c r="P74" s="1168"/>
      <c r="Q74" s="1168"/>
      <c r="R74" s="1176"/>
      <c r="S74" s="1168"/>
      <c r="T74" s="1168"/>
      <c r="U74" s="1168"/>
      <c r="V74" s="1168"/>
      <c r="W74" s="1176"/>
      <c r="X74" s="1168"/>
      <c r="Y74" s="1168"/>
      <c r="Z74" s="1176"/>
      <c r="AA74" s="1168"/>
      <c r="AB74" s="1168"/>
      <c r="AC74" s="1168"/>
      <c r="AD74" s="1168"/>
      <c r="AE74" s="1168"/>
      <c r="AF74" s="1168"/>
      <c r="AG74" s="1168"/>
      <c r="AH74" s="1173"/>
      <c r="AI74" s="1173"/>
      <c r="AJ74" s="1173"/>
      <c r="AK74" s="1173"/>
      <c r="AL74" s="1173"/>
      <c r="AM74" s="1173"/>
      <c r="AN74" s="1173"/>
      <c r="AO74" s="1173"/>
      <c r="AP74" s="1173"/>
      <c r="AQ74" s="1173"/>
      <c r="AR74" s="1173"/>
      <c r="AS74" s="1168"/>
      <c r="AT74" s="1168"/>
      <c r="AU74" s="1168"/>
      <c r="AV74" s="1168"/>
      <c r="AW74" s="1170"/>
      <c r="AX74" s="1170"/>
      <c r="AY74" s="1170"/>
      <c r="AZ74" s="1170"/>
      <c r="BA74" s="1170"/>
      <c r="BB74" s="1170"/>
      <c r="BC74" s="1170"/>
      <c r="BD74" s="1170"/>
      <c r="BE74" s="1170"/>
      <c r="BF74" s="1170"/>
      <c r="BG74" s="1170"/>
      <c r="BH74" s="1170"/>
      <c r="BI74" s="1170"/>
      <c r="BJ74" s="1168"/>
      <c r="BK74" s="1168"/>
      <c r="BL74" s="1168"/>
      <c r="BM74" s="1168"/>
      <c r="BN74" s="1168"/>
      <c r="BO74" s="1168"/>
      <c r="BP74" s="1168"/>
      <c r="BQ74" s="1168"/>
      <c r="BR74" s="1168"/>
      <c r="BS74" s="1168"/>
      <c r="BT74" s="1312" t="s">
        <v>152</v>
      </c>
      <c r="BU74" s="1312" t="s">
        <v>152</v>
      </c>
      <c r="BV74" s="1312" t="s">
        <v>152</v>
      </c>
      <c r="BW74" s="1312" t="s">
        <v>152</v>
      </c>
      <c r="BX74" s="1168"/>
      <c r="BY74" s="1168"/>
      <c r="BZ74" s="1168"/>
      <c r="CA74" s="1168"/>
      <c r="CB74" s="1230">
        <v>0</v>
      </c>
      <c r="CC74" s="1230">
        <v>0</v>
      </c>
      <c r="CD74" s="1230" t="s">
        <v>152</v>
      </c>
      <c r="CE74" s="1230">
        <v>0</v>
      </c>
      <c r="CF74" s="1168"/>
      <c r="CG74" s="1170"/>
      <c r="CH74" s="1170"/>
      <c r="CI74" s="1170"/>
      <c r="CJ74" s="1170"/>
      <c r="CK74" s="1170"/>
      <c r="CL74" s="1170"/>
      <c r="CM74" s="1170"/>
      <c r="CN74" s="1170"/>
      <c r="CO74" s="1170"/>
      <c r="CP74" s="1170"/>
      <c r="CQ74" s="1170"/>
      <c r="CR74" s="1170"/>
      <c r="CS74" s="1170"/>
      <c r="CT74" s="1170"/>
      <c r="CU74" s="1170"/>
      <c r="CV74" s="1170"/>
      <c r="CW74" s="1170"/>
      <c r="CX74" s="1170"/>
      <c r="CY74" s="1170"/>
      <c r="CZ74" s="1170"/>
      <c r="DA74" s="1170"/>
      <c r="DB74" s="1170"/>
      <c r="DC74" s="1182"/>
      <c r="DD74" s="1182"/>
    </row>
    <row r="75" spans="1:108" x14ac:dyDescent="0.25">
      <c r="A75" s="1531"/>
      <c r="B75" s="1223" t="s">
        <v>100</v>
      </c>
      <c r="C75" s="1248">
        <v>0</v>
      </c>
      <c r="D75" s="1237"/>
      <c r="E75" s="1237"/>
      <c r="F75" s="1237"/>
      <c r="G75" s="1237"/>
      <c r="H75" s="1237"/>
      <c r="I75" s="1237"/>
      <c r="J75" s="1237"/>
      <c r="K75" s="1237"/>
      <c r="L75" s="1237"/>
      <c r="M75" s="1316" t="s">
        <v>151</v>
      </c>
      <c r="N75" s="1168"/>
      <c r="O75" s="1176"/>
      <c r="P75" s="1168"/>
      <c r="Q75" s="1168"/>
      <c r="R75" s="1176"/>
      <c r="S75" s="1168"/>
      <c r="T75" s="1168"/>
      <c r="U75" s="1168"/>
      <c r="V75" s="1168"/>
      <c r="W75" s="1176"/>
      <c r="X75" s="1168"/>
      <c r="Y75" s="1168"/>
      <c r="Z75" s="1176"/>
      <c r="AA75" s="1168"/>
      <c r="AB75" s="1168"/>
      <c r="AC75" s="1168"/>
      <c r="AD75" s="1168"/>
      <c r="AE75" s="1168"/>
      <c r="AF75" s="1168"/>
      <c r="AG75" s="1168"/>
      <c r="AH75" s="1173"/>
      <c r="AI75" s="1173"/>
      <c r="AJ75" s="1173"/>
      <c r="AK75" s="1173"/>
      <c r="AL75" s="1173"/>
      <c r="AM75" s="1173"/>
      <c r="AN75" s="1173"/>
      <c r="AO75" s="1173"/>
      <c r="AP75" s="1173"/>
      <c r="AQ75" s="1173"/>
      <c r="AR75" s="1173"/>
      <c r="AS75" s="1168"/>
      <c r="AT75" s="1168"/>
      <c r="AU75" s="1168"/>
      <c r="AV75" s="1168"/>
      <c r="AW75" s="1170"/>
      <c r="AX75" s="1170"/>
      <c r="AY75" s="1170"/>
      <c r="AZ75" s="1170"/>
      <c r="BA75" s="1170"/>
      <c r="BB75" s="1170"/>
      <c r="BC75" s="1170"/>
      <c r="BD75" s="1170"/>
      <c r="BE75" s="1170"/>
      <c r="BF75" s="1170"/>
      <c r="BG75" s="1170"/>
      <c r="BH75" s="1170"/>
      <c r="BI75" s="1170"/>
      <c r="BJ75" s="1168"/>
      <c r="BK75" s="1168"/>
      <c r="BL75" s="1168"/>
      <c r="BM75" s="1168"/>
      <c r="BN75" s="1168"/>
      <c r="BO75" s="1168"/>
      <c r="BP75" s="1168"/>
      <c r="BQ75" s="1168"/>
      <c r="BR75" s="1168"/>
      <c r="BS75" s="1168"/>
      <c r="BT75" s="1312" t="s">
        <v>152</v>
      </c>
      <c r="BU75" s="1312" t="s">
        <v>152</v>
      </c>
      <c r="BV75" s="1312" t="s">
        <v>152</v>
      </c>
      <c r="BW75" s="1312" t="s">
        <v>152</v>
      </c>
      <c r="BX75" s="1168"/>
      <c r="BY75" s="1168"/>
      <c r="BZ75" s="1168"/>
      <c r="CA75" s="1168"/>
      <c r="CB75" s="1230">
        <v>0</v>
      </c>
      <c r="CC75" s="1230">
        <v>0</v>
      </c>
      <c r="CD75" s="1230" t="s">
        <v>152</v>
      </c>
      <c r="CE75" s="1230">
        <v>0</v>
      </c>
      <c r="CF75" s="1168"/>
      <c r="CG75" s="1170"/>
      <c r="CH75" s="1170"/>
      <c r="CI75" s="1170"/>
      <c r="CJ75" s="1170"/>
      <c r="CK75" s="1170"/>
      <c r="CL75" s="1170"/>
      <c r="CM75" s="1170"/>
      <c r="CN75" s="1170"/>
      <c r="CO75" s="1170"/>
      <c r="CP75" s="1170"/>
      <c r="CQ75" s="1170"/>
      <c r="CR75" s="1170"/>
      <c r="CS75" s="1170"/>
      <c r="CT75" s="1170"/>
      <c r="CU75" s="1170"/>
      <c r="CV75" s="1170"/>
      <c r="CW75" s="1170"/>
      <c r="CX75" s="1170"/>
      <c r="CY75" s="1170"/>
      <c r="CZ75" s="1170"/>
      <c r="DA75" s="1170"/>
      <c r="DB75" s="1170"/>
      <c r="DC75" s="1182"/>
      <c r="DD75" s="1182"/>
    </row>
    <row r="76" spans="1:108" x14ac:dyDescent="0.25">
      <c r="A76" s="1524" t="s">
        <v>111</v>
      </c>
      <c r="B76" s="1216" t="s">
        <v>99</v>
      </c>
      <c r="C76" s="1246">
        <v>0</v>
      </c>
      <c r="D76" s="1234"/>
      <c r="E76" s="1234"/>
      <c r="F76" s="1234"/>
      <c r="G76" s="1234"/>
      <c r="H76" s="1234"/>
      <c r="I76" s="1234"/>
      <c r="J76" s="1234"/>
      <c r="K76" s="1234"/>
      <c r="L76" s="1234"/>
      <c r="M76" s="1316" t="s">
        <v>151</v>
      </c>
      <c r="N76" s="1168"/>
      <c r="O76" s="1176"/>
      <c r="P76" s="1168"/>
      <c r="Q76" s="1168"/>
      <c r="R76" s="1176"/>
      <c r="S76" s="1168"/>
      <c r="T76" s="1168"/>
      <c r="U76" s="1168"/>
      <c r="V76" s="1168"/>
      <c r="W76" s="1176"/>
      <c r="X76" s="1168"/>
      <c r="Y76" s="1168"/>
      <c r="Z76" s="1176"/>
      <c r="AA76" s="1168"/>
      <c r="AB76" s="1168"/>
      <c r="AC76" s="1168"/>
      <c r="AD76" s="1168"/>
      <c r="AE76" s="1168"/>
      <c r="AF76" s="1168"/>
      <c r="AG76" s="1168"/>
      <c r="AH76" s="1173"/>
      <c r="AI76" s="1173"/>
      <c r="AJ76" s="1173"/>
      <c r="AK76" s="1173"/>
      <c r="AL76" s="1173"/>
      <c r="AM76" s="1173"/>
      <c r="AN76" s="1173"/>
      <c r="AO76" s="1173"/>
      <c r="AP76" s="1173"/>
      <c r="AQ76" s="1173"/>
      <c r="AR76" s="1173"/>
      <c r="AS76" s="1168"/>
      <c r="AT76" s="1168"/>
      <c r="AU76" s="1168"/>
      <c r="AV76" s="1168"/>
      <c r="AW76" s="1170"/>
      <c r="AX76" s="1170"/>
      <c r="AY76" s="1170"/>
      <c r="AZ76" s="1170"/>
      <c r="BA76" s="1170"/>
      <c r="BB76" s="1170"/>
      <c r="BC76" s="1170"/>
      <c r="BD76" s="1170"/>
      <c r="BE76" s="1170"/>
      <c r="BF76" s="1170"/>
      <c r="BG76" s="1170"/>
      <c r="BH76" s="1170"/>
      <c r="BI76" s="1170"/>
      <c r="BJ76" s="1168"/>
      <c r="BK76" s="1168"/>
      <c r="BL76" s="1168"/>
      <c r="BM76" s="1168"/>
      <c r="BN76" s="1168"/>
      <c r="BO76" s="1168"/>
      <c r="BP76" s="1168"/>
      <c r="BQ76" s="1168"/>
      <c r="BR76" s="1168"/>
      <c r="BS76" s="1168"/>
      <c r="BT76" s="1312" t="s">
        <v>152</v>
      </c>
      <c r="BU76" s="1312" t="s">
        <v>152</v>
      </c>
      <c r="BV76" s="1312" t="s">
        <v>152</v>
      </c>
      <c r="BW76" s="1312" t="s">
        <v>152</v>
      </c>
      <c r="BX76" s="1168"/>
      <c r="BY76" s="1168"/>
      <c r="BZ76" s="1168"/>
      <c r="CA76" s="1168"/>
      <c r="CB76" s="1230">
        <v>0</v>
      </c>
      <c r="CC76" s="1230">
        <v>0</v>
      </c>
      <c r="CD76" s="1230" t="s">
        <v>152</v>
      </c>
      <c r="CE76" s="1230">
        <v>0</v>
      </c>
      <c r="CF76" s="1168"/>
      <c r="CG76" s="1170"/>
      <c r="CH76" s="1170"/>
      <c r="CI76" s="1170"/>
      <c r="CJ76" s="1170"/>
      <c r="CK76" s="1170"/>
      <c r="CL76" s="1170"/>
      <c r="CM76" s="1170"/>
      <c r="CN76" s="1170"/>
      <c r="CO76" s="1170"/>
      <c r="CP76" s="1170"/>
      <c r="CQ76" s="1170"/>
      <c r="CR76" s="1170"/>
      <c r="CS76" s="1170"/>
      <c r="CT76" s="1170"/>
      <c r="CU76" s="1170"/>
      <c r="CV76" s="1170"/>
      <c r="CW76" s="1170"/>
      <c r="CX76" s="1170"/>
      <c r="CY76" s="1170"/>
      <c r="CZ76" s="1170"/>
      <c r="DA76" s="1170"/>
      <c r="DB76" s="1170"/>
      <c r="DC76" s="1182"/>
      <c r="DD76" s="1182"/>
    </row>
    <row r="77" spans="1:108" x14ac:dyDescent="0.25">
      <c r="A77" s="1525"/>
      <c r="B77" s="1217" t="s">
        <v>100</v>
      </c>
      <c r="C77" s="1247">
        <v>0</v>
      </c>
      <c r="D77" s="1235"/>
      <c r="E77" s="1235"/>
      <c r="F77" s="1235"/>
      <c r="G77" s="1235"/>
      <c r="H77" s="1235"/>
      <c r="I77" s="1235"/>
      <c r="J77" s="1235"/>
      <c r="K77" s="1235"/>
      <c r="L77" s="1235"/>
      <c r="M77" s="1316" t="s">
        <v>151</v>
      </c>
      <c r="N77" s="1168"/>
      <c r="O77" s="1176"/>
      <c r="P77" s="1168"/>
      <c r="Q77" s="1168"/>
      <c r="R77" s="1176"/>
      <c r="S77" s="1168"/>
      <c r="T77" s="1168"/>
      <c r="U77" s="1168"/>
      <c r="V77" s="1168"/>
      <c r="W77" s="1176"/>
      <c r="X77" s="1168"/>
      <c r="Y77" s="1168"/>
      <c r="Z77" s="1176"/>
      <c r="AA77" s="1168"/>
      <c r="AB77" s="1168"/>
      <c r="AC77" s="1168"/>
      <c r="AD77" s="1168"/>
      <c r="AE77" s="1168"/>
      <c r="AF77" s="1168"/>
      <c r="AG77" s="1168"/>
      <c r="AH77" s="1173"/>
      <c r="AI77" s="1173"/>
      <c r="AJ77" s="1173"/>
      <c r="AK77" s="1173"/>
      <c r="AL77" s="1173"/>
      <c r="AM77" s="1173"/>
      <c r="AN77" s="1173"/>
      <c r="AO77" s="1173"/>
      <c r="AP77" s="1173"/>
      <c r="AQ77" s="1173"/>
      <c r="AR77" s="1173"/>
      <c r="AS77" s="1168"/>
      <c r="AT77" s="1168"/>
      <c r="AU77" s="1168"/>
      <c r="AV77" s="1168"/>
      <c r="AW77" s="1170"/>
      <c r="AX77" s="1170"/>
      <c r="AY77" s="1170"/>
      <c r="AZ77" s="1170"/>
      <c r="BA77" s="1170"/>
      <c r="BB77" s="1170"/>
      <c r="BC77" s="1170"/>
      <c r="BD77" s="1170"/>
      <c r="BE77" s="1170"/>
      <c r="BF77" s="1170"/>
      <c r="BG77" s="1170"/>
      <c r="BH77" s="1170"/>
      <c r="BI77" s="1170"/>
      <c r="BJ77" s="1168"/>
      <c r="BK77" s="1168"/>
      <c r="BL77" s="1168"/>
      <c r="BM77" s="1168"/>
      <c r="BN77" s="1168"/>
      <c r="BO77" s="1168"/>
      <c r="BP77" s="1168"/>
      <c r="BQ77" s="1168"/>
      <c r="BR77" s="1168"/>
      <c r="BS77" s="1168"/>
      <c r="BT77" s="1312" t="s">
        <v>152</v>
      </c>
      <c r="BU77" s="1312" t="s">
        <v>152</v>
      </c>
      <c r="BV77" s="1312" t="s">
        <v>152</v>
      </c>
      <c r="BW77" s="1312" t="s">
        <v>152</v>
      </c>
      <c r="BX77" s="1168"/>
      <c r="BY77" s="1168"/>
      <c r="BZ77" s="1168"/>
      <c r="CA77" s="1168"/>
      <c r="CB77" s="1230">
        <v>0</v>
      </c>
      <c r="CC77" s="1230">
        <v>0</v>
      </c>
      <c r="CD77" s="1230" t="s">
        <v>152</v>
      </c>
      <c r="CE77" s="1230">
        <v>0</v>
      </c>
      <c r="CF77" s="1168"/>
      <c r="CG77" s="1170"/>
      <c r="CH77" s="1170"/>
      <c r="CI77" s="1170"/>
      <c r="CJ77" s="1170"/>
      <c r="CK77" s="1170"/>
      <c r="CL77" s="1170"/>
      <c r="CM77" s="1170"/>
      <c r="CN77" s="1170"/>
      <c r="CO77" s="1170"/>
      <c r="CP77" s="1170"/>
      <c r="CQ77" s="1170"/>
      <c r="CR77" s="1170"/>
      <c r="CS77" s="1170"/>
      <c r="CT77" s="1170"/>
      <c r="CU77" s="1170"/>
      <c r="CV77" s="1170"/>
      <c r="CW77" s="1170"/>
      <c r="CX77" s="1170"/>
      <c r="CY77" s="1170"/>
      <c r="CZ77" s="1170"/>
      <c r="DA77" s="1170"/>
      <c r="DB77" s="1170"/>
      <c r="DC77" s="1182"/>
      <c r="DD77" s="1182"/>
    </row>
    <row r="78" spans="1:108" x14ac:dyDescent="0.25">
      <c r="A78" s="1526"/>
      <c r="B78" s="1223" t="s">
        <v>112</v>
      </c>
      <c r="C78" s="1248">
        <v>0</v>
      </c>
      <c r="D78" s="1237"/>
      <c r="E78" s="1237"/>
      <c r="F78" s="1237"/>
      <c r="G78" s="1237"/>
      <c r="H78" s="1237"/>
      <c r="I78" s="1237"/>
      <c r="J78" s="1237"/>
      <c r="K78" s="1237"/>
      <c r="L78" s="1237"/>
      <c r="M78" s="1316" t="s">
        <v>151</v>
      </c>
      <c r="N78" s="1168"/>
      <c r="O78" s="1176"/>
      <c r="P78" s="1168"/>
      <c r="Q78" s="1168"/>
      <c r="R78" s="1176"/>
      <c r="S78" s="1168"/>
      <c r="T78" s="1168"/>
      <c r="U78" s="1168"/>
      <c r="V78" s="1168"/>
      <c r="W78" s="1176"/>
      <c r="X78" s="1168"/>
      <c r="Y78" s="1168"/>
      <c r="Z78" s="1176"/>
      <c r="AA78" s="1168"/>
      <c r="AB78" s="1168"/>
      <c r="AC78" s="1168"/>
      <c r="AD78" s="1168"/>
      <c r="AE78" s="1168"/>
      <c r="AF78" s="1168"/>
      <c r="AG78" s="1168"/>
      <c r="AH78" s="1173"/>
      <c r="AI78" s="1173"/>
      <c r="AJ78" s="1173"/>
      <c r="AK78" s="1173"/>
      <c r="AL78" s="1173"/>
      <c r="AM78" s="1173"/>
      <c r="AN78" s="1173"/>
      <c r="AO78" s="1173"/>
      <c r="AP78" s="1173"/>
      <c r="AQ78" s="1173"/>
      <c r="AR78" s="1173"/>
      <c r="AS78" s="1168"/>
      <c r="AT78" s="1168"/>
      <c r="AU78" s="1168"/>
      <c r="AV78" s="1168"/>
      <c r="AW78" s="1170"/>
      <c r="AX78" s="1170"/>
      <c r="AY78" s="1170"/>
      <c r="AZ78" s="1170"/>
      <c r="BA78" s="1170"/>
      <c r="BB78" s="1170"/>
      <c r="BC78" s="1170"/>
      <c r="BD78" s="1170"/>
      <c r="BE78" s="1170"/>
      <c r="BF78" s="1170"/>
      <c r="BG78" s="1170"/>
      <c r="BH78" s="1170"/>
      <c r="BI78" s="1170"/>
      <c r="BJ78" s="1168"/>
      <c r="BK78" s="1168"/>
      <c r="BL78" s="1168"/>
      <c r="BM78" s="1168"/>
      <c r="BN78" s="1168"/>
      <c r="BO78" s="1168"/>
      <c r="BP78" s="1168"/>
      <c r="BQ78" s="1168"/>
      <c r="BR78" s="1168"/>
      <c r="BS78" s="1168"/>
      <c r="BT78" s="1312" t="s">
        <v>152</v>
      </c>
      <c r="BU78" s="1312" t="s">
        <v>152</v>
      </c>
      <c r="BV78" s="1312" t="s">
        <v>152</v>
      </c>
      <c r="BW78" s="1312" t="s">
        <v>152</v>
      </c>
      <c r="BX78" s="1168"/>
      <c r="BY78" s="1168"/>
      <c r="BZ78" s="1168"/>
      <c r="CA78" s="1168"/>
      <c r="CB78" s="1230">
        <v>0</v>
      </c>
      <c r="CC78" s="1230">
        <v>0</v>
      </c>
      <c r="CD78" s="1230" t="s">
        <v>152</v>
      </c>
      <c r="CE78" s="1230">
        <v>0</v>
      </c>
      <c r="CF78" s="1168"/>
      <c r="CG78" s="1170"/>
      <c r="CH78" s="1170"/>
      <c r="CI78" s="1170"/>
      <c r="CJ78" s="1170"/>
      <c r="CK78" s="1170"/>
      <c r="CL78" s="1170"/>
      <c r="CM78" s="1170"/>
      <c r="CN78" s="1170"/>
      <c r="CO78" s="1170"/>
      <c r="CP78" s="1170"/>
      <c r="CQ78" s="1170"/>
      <c r="CR78" s="1170"/>
      <c r="CS78" s="1170"/>
      <c r="CT78" s="1170"/>
      <c r="CU78" s="1170"/>
      <c r="CV78" s="1170"/>
      <c r="CW78" s="1170"/>
      <c r="CX78" s="1170"/>
      <c r="CY78" s="1170"/>
      <c r="CZ78" s="1170"/>
      <c r="DA78" s="1170"/>
      <c r="DB78" s="1170"/>
      <c r="DC78" s="1182"/>
      <c r="DD78" s="1182"/>
    </row>
    <row r="79" spans="1:108" x14ac:dyDescent="0.25">
      <c r="A79" s="1494" t="s">
        <v>113</v>
      </c>
      <c r="B79" s="1216" t="s">
        <v>99</v>
      </c>
      <c r="C79" s="1246">
        <v>0</v>
      </c>
      <c r="D79" s="1234"/>
      <c r="E79" s="1234"/>
      <c r="F79" s="1234"/>
      <c r="G79" s="1234"/>
      <c r="H79" s="1234"/>
      <c r="I79" s="1234"/>
      <c r="J79" s="1234"/>
      <c r="K79" s="1234"/>
      <c r="L79" s="1234"/>
      <c r="M79" s="1316" t="s">
        <v>151</v>
      </c>
      <c r="N79" s="1168"/>
      <c r="O79" s="1176"/>
      <c r="P79" s="1168"/>
      <c r="Q79" s="1168"/>
      <c r="R79" s="1176"/>
      <c r="S79" s="1168"/>
      <c r="T79" s="1168"/>
      <c r="U79" s="1168"/>
      <c r="V79" s="1168"/>
      <c r="W79" s="1176"/>
      <c r="X79" s="1168"/>
      <c r="Y79" s="1168"/>
      <c r="Z79" s="1176"/>
      <c r="AA79" s="1168"/>
      <c r="AB79" s="1168"/>
      <c r="AC79" s="1168"/>
      <c r="AD79" s="1168"/>
      <c r="AE79" s="1168"/>
      <c r="AF79" s="1168"/>
      <c r="AG79" s="1168"/>
      <c r="AH79" s="1173"/>
      <c r="AI79" s="1173"/>
      <c r="AJ79" s="1173"/>
      <c r="AK79" s="1173"/>
      <c r="AL79" s="1173"/>
      <c r="AM79" s="1173"/>
      <c r="AN79" s="1173"/>
      <c r="AO79" s="1173"/>
      <c r="AP79" s="1173"/>
      <c r="AQ79" s="1173"/>
      <c r="AR79" s="1173"/>
      <c r="AS79" s="1168"/>
      <c r="AT79" s="1168"/>
      <c r="AU79" s="1168"/>
      <c r="AV79" s="1168"/>
      <c r="AW79" s="1170"/>
      <c r="AX79" s="1170"/>
      <c r="AY79" s="1170"/>
      <c r="AZ79" s="1170"/>
      <c r="BA79" s="1170"/>
      <c r="BB79" s="1170"/>
      <c r="BC79" s="1170"/>
      <c r="BD79" s="1170"/>
      <c r="BE79" s="1170"/>
      <c r="BF79" s="1170"/>
      <c r="BG79" s="1170"/>
      <c r="BH79" s="1170"/>
      <c r="BI79" s="1170"/>
      <c r="BJ79" s="1168"/>
      <c r="BK79" s="1168"/>
      <c r="BL79" s="1168"/>
      <c r="BM79" s="1168"/>
      <c r="BN79" s="1168"/>
      <c r="BO79" s="1168"/>
      <c r="BP79" s="1168"/>
      <c r="BQ79" s="1168"/>
      <c r="BR79" s="1168"/>
      <c r="BS79" s="1168"/>
      <c r="BT79" s="1312" t="s">
        <v>152</v>
      </c>
      <c r="BU79" s="1312" t="s">
        <v>152</v>
      </c>
      <c r="BV79" s="1312" t="s">
        <v>152</v>
      </c>
      <c r="BW79" s="1170"/>
      <c r="BX79" s="1168"/>
      <c r="BY79" s="1168"/>
      <c r="BZ79" s="1168"/>
      <c r="CA79" s="1168"/>
      <c r="CB79" s="1230">
        <v>0</v>
      </c>
      <c r="CC79" s="1230">
        <v>0</v>
      </c>
      <c r="CD79" s="1230" t="s">
        <v>152</v>
      </c>
      <c r="CE79" s="1168"/>
      <c r="CF79" s="1168"/>
      <c r="CG79" s="1170"/>
      <c r="CH79" s="1170"/>
      <c r="CI79" s="1170"/>
      <c r="CJ79" s="1170"/>
      <c r="CK79" s="1170"/>
      <c r="CL79" s="1170"/>
      <c r="CM79" s="1170"/>
      <c r="CN79" s="1170"/>
      <c r="CO79" s="1170"/>
      <c r="CP79" s="1170"/>
      <c r="CQ79" s="1170"/>
      <c r="CR79" s="1170"/>
      <c r="CS79" s="1170"/>
      <c r="CT79" s="1170"/>
      <c r="CU79" s="1170"/>
      <c r="CV79" s="1170"/>
      <c r="CW79" s="1170"/>
      <c r="CX79" s="1170"/>
      <c r="CY79" s="1170"/>
      <c r="CZ79" s="1170"/>
      <c r="DA79" s="1170"/>
      <c r="DB79" s="1170"/>
      <c r="DC79" s="1182"/>
      <c r="DD79" s="1182"/>
    </row>
    <row r="80" spans="1:108" x14ac:dyDescent="0.25">
      <c r="A80" s="1496"/>
      <c r="B80" s="1223" t="s">
        <v>100</v>
      </c>
      <c r="C80" s="1248">
        <v>0</v>
      </c>
      <c r="D80" s="1274"/>
      <c r="E80" s="1274"/>
      <c r="F80" s="1274"/>
      <c r="G80" s="1274"/>
      <c r="H80" s="1274"/>
      <c r="I80" s="1274"/>
      <c r="J80" s="1274"/>
      <c r="K80" s="1274"/>
      <c r="L80" s="1274"/>
      <c r="M80" s="1316" t="s">
        <v>151</v>
      </c>
      <c r="N80" s="1168"/>
      <c r="O80" s="1176"/>
      <c r="P80" s="1168"/>
      <c r="Q80" s="1168"/>
      <c r="R80" s="1176"/>
      <c r="S80" s="1168"/>
      <c r="T80" s="1168"/>
      <c r="U80" s="1168"/>
      <c r="V80" s="1168"/>
      <c r="W80" s="1176"/>
      <c r="X80" s="1168"/>
      <c r="Y80" s="1168"/>
      <c r="Z80" s="1176"/>
      <c r="AA80" s="1168"/>
      <c r="AB80" s="1168"/>
      <c r="AC80" s="1168"/>
      <c r="AD80" s="1168"/>
      <c r="AE80" s="1168"/>
      <c r="AF80" s="1168"/>
      <c r="AG80" s="1168"/>
      <c r="AH80" s="1173"/>
      <c r="AI80" s="1173"/>
      <c r="AJ80" s="1173"/>
      <c r="AK80" s="1173"/>
      <c r="AL80" s="1173"/>
      <c r="AM80" s="1173"/>
      <c r="AN80" s="1173"/>
      <c r="AO80" s="1173"/>
      <c r="AP80" s="1173"/>
      <c r="AQ80" s="1173"/>
      <c r="AR80" s="1173"/>
      <c r="AS80" s="1168"/>
      <c r="AT80" s="1168"/>
      <c r="AU80" s="1168"/>
      <c r="AV80" s="1168"/>
      <c r="AW80" s="1170"/>
      <c r="AX80" s="1170"/>
      <c r="AY80" s="1170"/>
      <c r="AZ80" s="1170"/>
      <c r="BA80" s="1170"/>
      <c r="BB80" s="1170"/>
      <c r="BC80" s="1170"/>
      <c r="BD80" s="1170"/>
      <c r="BE80" s="1170"/>
      <c r="BF80" s="1170"/>
      <c r="BG80" s="1170"/>
      <c r="BH80" s="1170"/>
      <c r="BI80" s="1170"/>
      <c r="BJ80" s="1168"/>
      <c r="BK80" s="1168"/>
      <c r="BL80" s="1168"/>
      <c r="BM80" s="1168"/>
      <c r="BN80" s="1168"/>
      <c r="BO80" s="1168"/>
      <c r="BP80" s="1168"/>
      <c r="BQ80" s="1168"/>
      <c r="BR80" s="1168"/>
      <c r="BS80" s="1168"/>
      <c r="BT80" s="1312" t="s">
        <v>152</v>
      </c>
      <c r="BU80" s="1312" t="s">
        <v>152</v>
      </c>
      <c r="BV80" s="1312" t="s">
        <v>152</v>
      </c>
      <c r="BW80" s="1170"/>
      <c r="BX80" s="1168"/>
      <c r="BY80" s="1168"/>
      <c r="BZ80" s="1168"/>
      <c r="CA80" s="1168"/>
      <c r="CB80" s="1230">
        <v>0</v>
      </c>
      <c r="CC80" s="1230">
        <v>0</v>
      </c>
      <c r="CD80" s="1230" t="s">
        <v>152</v>
      </c>
      <c r="CE80" s="1168"/>
      <c r="CF80" s="1168"/>
      <c r="CG80" s="1170"/>
      <c r="CH80" s="1170"/>
      <c r="CI80" s="1170"/>
      <c r="CJ80" s="1170"/>
      <c r="CK80" s="1170"/>
      <c r="CL80" s="1170"/>
      <c r="CM80" s="1170"/>
      <c r="CN80" s="1170"/>
      <c r="CO80" s="1170"/>
      <c r="CP80" s="1170"/>
      <c r="CQ80" s="1170"/>
      <c r="CR80" s="1170"/>
      <c r="CS80" s="1170"/>
      <c r="CT80" s="1170"/>
      <c r="CU80" s="1170"/>
      <c r="CV80" s="1170"/>
      <c r="CW80" s="1170"/>
      <c r="CX80" s="1170"/>
      <c r="CY80" s="1170"/>
      <c r="CZ80" s="1170"/>
      <c r="DA80" s="1170"/>
      <c r="DB80" s="1170"/>
      <c r="DC80" s="1182"/>
      <c r="DD80" s="1182"/>
    </row>
    <row r="81" spans="1:108" x14ac:dyDescent="0.25">
      <c r="A81" s="1232" t="s">
        <v>114</v>
      </c>
      <c r="B81" s="1169"/>
      <c r="C81" s="1169"/>
      <c r="D81" s="1169"/>
      <c r="E81" s="1169"/>
      <c r="F81" s="1169"/>
      <c r="G81" s="1169"/>
      <c r="H81" s="1169"/>
      <c r="I81" s="1169"/>
      <c r="J81" s="1169"/>
      <c r="K81" s="1168"/>
      <c r="L81" s="1168"/>
      <c r="M81" s="1168"/>
      <c r="N81" s="1168"/>
      <c r="O81" s="1168"/>
      <c r="P81" s="1168"/>
      <c r="Q81" s="1168"/>
      <c r="R81" s="1168"/>
      <c r="S81" s="1168"/>
      <c r="T81" s="1168"/>
      <c r="U81" s="1168"/>
      <c r="V81" s="1168"/>
      <c r="W81" s="1168"/>
      <c r="X81" s="1168"/>
      <c r="Y81" s="1168"/>
      <c r="Z81" s="1168"/>
      <c r="AA81" s="1168"/>
      <c r="AB81" s="1168"/>
      <c r="AC81" s="1176"/>
      <c r="AD81" s="1168"/>
      <c r="AE81" s="1168"/>
      <c r="AF81" s="1176"/>
      <c r="AG81" s="1168"/>
      <c r="AH81" s="1168"/>
      <c r="AI81" s="1176"/>
      <c r="AJ81" s="1168"/>
      <c r="AK81" s="1168"/>
      <c r="AL81" s="1176"/>
      <c r="AM81" s="1176"/>
      <c r="AN81" s="1176"/>
      <c r="AO81" s="1168"/>
      <c r="AP81" s="1168"/>
      <c r="AQ81" s="1168"/>
      <c r="AR81" s="1168"/>
      <c r="AS81" s="1168"/>
      <c r="AT81" s="1168"/>
      <c r="AU81" s="1168"/>
      <c r="AV81" s="1168"/>
      <c r="AW81" s="1168"/>
      <c r="AX81" s="1168"/>
      <c r="AY81" s="1168"/>
      <c r="AZ81" s="1168"/>
      <c r="BA81" s="1168"/>
      <c r="BB81" s="1168"/>
      <c r="BC81" s="1168"/>
      <c r="BD81" s="1168"/>
      <c r="BE81" s="1168"/>
      <c r="BF81" s="1168"/>
      <c r="BG81" s="1168"/>
      <c r="BH81" s="1168"/>
      <c r="BI81" s="1168"/>
      <c r="BJ81" s="1168"/>
      <c r="BK81" s="1168"/>
      <c r="BL81" s="1168"/>
      <c r="BM81" s="1168"/>
      <c r="BN81" s="1168"/>
      <c r="BO81" s="1168"/>
      <c r="BP81" s="1168"/>
      <c r="BQ81" s="1168"/>
      <c r="BR81" s="1168"/>
      <c r="BS81" s="1168"/>
      <c r="BT81" s="1168"/>
      <c r="BU81" s="1168"/>
      <c r="BV81" s="1168"/>
      <c r="BW81" s="1168"/>
      <c r="BX81" s="1168"/>
      <c r="BY81" s="1168"/>
      <c r="BZ81" s="1168"/>
      <c r="CA81" s="1168"/>
      <c r="CB81" s="1168"/>
      <c r="CC81" s="1168">
        <v>0</v>
      </c>
      <c r="CD81" s="1168"/>
      <c r="CE81" s="1168"/>
      <c r="CF81" s="1168"/>
      <c r="CG81" s="1168"/>
      <c r="CH81" s="1168"/>
      <c r="CI81" s="1168"/>
      <c r="CJ81" s="1168"/>
      <c r="CK81" s="1168"/>
      <c r="CL81" s="1168"/>
      <c r="CM81" s="1168"/>
      <c r="CN81" s="1168"/>
      <c r="CO81" s="1168"/>
      <c r="CP81" s="1168"/>
      <c r="CQ81" s="1168"/>
      <c r="CR81" s="1168"/>
      <c r="CS81" s="1168"/>
      <c r="CT81" s="1168"/>
      <c r="CU81" s="1168"/>
      <c r="CV81" s="1168"/>
      <c r="CW81" s="1168"/>
      <c r="CX81" s="1168"/>
      <c r="CY81" s="1168"/>
      <c r="CZ81" s="1168"/>
      <c r="DA81" s="1168"/>
      <c r="DB81" s="1168"/>
      <c r="DC81" s="1173"/>
      <c r="DD81" s="1173"/>
    </row>
    <row r="82" spans="1:108" ht="64.5" x14ac:dyDescent="0.25">
      <c r="A82" s="1215" t="s">
        <v>115</v>
      </c>
      <c r="B82" s="1224" t="s">
        <v>116</v>
      </c>
      <c r="C82" s="1176"/>
      <c r="D82" s="1176"/>
      <c r="E82" s="1176"/>
      <c r="F82" s="1168"/>
      <c r="G82" s="1168"/>
      <c r="H82" s="1168"/>
      <c r="I82" s="1168"/>
      <c r="J82" s="1168"/>
      <c r="K82" s="1168"/>
      <c r="L82" s="1168"/>
      <c r="M82" s="1168"/>
      <c r="N82" s="1168"/>
      <c r="O82" s="1168"/>
      <c r="P82" s="1168"/>
      <c r="Q82" s="1168"/>
      <c r="R82" s="1168"/>
      <c r="S82" s="1168"/>
      <c r="T82" s="1168"/>
      <c r="U82" s="1168"/>
      <c r="V82" s="1168"/>
      <c r="W82" s="1168"/>
      <c r="X82" s="1176"/>
      <c r="Y82" s="1168"/>
      <c r="Z82" s="1168"/>
      <c r="AA82" s="1176"/>
      <c r="AB82" s="1168"/>
      <c r="AC82" s="1168"/>
      <c r="AD82" s="1176"/>
      <c r="AE82" s="1168"/>
      <c r="AF82" s="1168"/>
      <c r="AG82" s="1176"/>
      <c r="AH82" s="1168"/>
      <c r="AI82" s="1168"/>
      <c r="AJ82" s="1168"/>
      <c r="AK82" s="1168"/>
      <c r="AL82" s="1168"/>
      <c r="AM82" s="1168"/>
      <c r="AN82" s="1168"/>
      <c r="AO82" s="1168"/>
      <c r="AP82" s="1168"/>
      <c r="AQ82" s="1168"/>
      <c r="AR82" s="1168"/>
      <c r="AS82" s="1168"/>
      <c r="AT82" s="1168"/>
      <c r="AU82" s="1168"/>
      <c r="AV82" s="1168"/>
      <c r="AW82" s="1170"/>
      <c r="AX82" s="1170"/>
      <c r="AY82" s="1170"/>
      <c r="AZ82" s="1170"/>
      <c r="BA82" s="1170"/>
      <c r="BB82" s="1170"/>
      <c r="BC82" s="1170"/>
      <c r="BD82" s="1170"/>
      <c r="BE82" s="1170"/>
      <c r="BF82" s="1170"/>
      <c r="BG82" s="1170"/>
      <c r="BH82" s="1170"/>
      <c r="BI82" s="1170"/>
      <c r="BJ82" s="1168"/>
      <c r="BK82" s="1168"/>
      <c r="BL82" s="1168"/>
      <c r="BM82" s="1168"/>
      <c r="BN82" s="1168"/>
      <c r="BO82" s="1168"/>
      <c r="BP82" s="1168"/>
      <c r="BQ82" s="1168"/>
      <c r="BR82" s="1168"/>
      <c r="BS82" s="1168"/>
      <c r="BT82" s="1168"/>
      <c r="BU82" s="1168"/>
      <c r="BV82" s="1168"/>
      <c r="BW82" s="1168"/>
      <c r="BX82" s="1168"/>
      <c r="BY82" s="1168"/>
      <c r="BZ82" s="1168"/>
      <c r="CA82" s="1168"/>
      <c r="CB82" s="1168">
        <v>0</v>
      </c>
      <c r="CC82" s="1168"/>
      <c r="CD82" s="1168"/>
      <c r="CE82" s="1168"/>
      <c r="CF82" s="1168"/>
      <c r="CG82" s="1170"/>
      <c r="CH82" s="1170"/>
      <c r="CI82" s="1170"/>
      <c r="CJ82" s="1170"/>
      <c r="CK82" s="1170"/>
      <c r="CL82" s="1170"/>
      <c r="CM82" s="1170"/>
      <c r="CN82" s="1170"/>
      <c r="CO82" s="1170"/>
      <c r="CP82" s="1170"/>
      <c r="CQ82" s="1170"/>
      <c r="CR82" s="1170"/>
      <c r="CS82" s="1170"/>
      <c r="CT82" s="1170"/>
      <c r="CU82" s="1170"/>
      <c r="CV82" s="1170"/>
      <c r="CW82" s="1170"/>
      <c r="CX82" s="1170"/>
      <c r="CY82" s="1170"/>
      <c r="CZ82" s="1170"/>
      <c r="DA82" s="1182"/>
      <c r="DB82" s="1182"/>
      <c r="DC82" s="1170"/>
      <c r="DD82" s="1170"/>
    </row>
    <row r="83" spans="1:108" x14ac:dyDescent="0.25">
      <c r="A83" s="1216" t="s">
        <v>117</v>
      </c>
      <c r="B83" s="1272"/>
      <c r="C83" s="1314" t="s">
        <v>152</v>
      </c>
      <c r="D83" s="1168"/>
      <c r="E83" s="1168"/>
      <c r="F83" s="1168"/>
      <c r="G83" s="1168"/>
      <c r="H83" s="1168"/>
      <c r="I83" s="1168"/>
      <c r="J83" s="1168"/>
      <c r="K83" s="1168"/>
      <c r="L83" s="1168"/>
      <c r="M83" s="1168"/>
      <c r="N83" s="1168"/>
      <c r="O83" s="1168"/>
      <c r="P83" s="1168"/>
      <c r="Q83" s="1168"/>
      <c r="R83" s="1168"/>
      <c r="S83" s="1168"/>
      <c r="T83" s="1168"/>
      <c r="U83" s="1168"/>
      <c r="V83" s="1168"/>
      <c r="W83" s="1168"/>
      <c r="X83" s="1176"/>
      <c r="Y83" s="1168"/>
      <c r="Z83" s="1168"/>
      <c r="AA83" s="1176"/>
      <c r="AB83" s="1168"/>
      <c r="AC83" s="1168"/>
      <c r="AD83" s="1176"/>
      <c r="AE83" s="1168"/>
      <c r="AF83" s="1168"/>
      <c r="AG83" s="1176"/>
      <c r="AH83" s="1168"/>
      <c r="AI83" s="1168"/>
      <c r="AJ83" s="1168"/>
      <c r="AK83" s="1168"/>
      <c r="AL83" s="1168"/>
      <c r="AM83" s="1168"/>
      <c r="AN83" s="1168"/>
      <c r="AO83" s="1168"/>
      <c r="AP83" s="1168"/>
      <c r="AQ83" s="1168"/>
      <c r="AR83" s="1168"/>
      <c r="AS83" s="1168"/>
      <c r="AT83" s="1168"/>
      <c r="AU83" s="1168"/>
      <c r="AV83" s="1168"/>
      <c r="AW83" s="1170"/>
      <c r="AX83" s="1170"/>
      <c r="AY83" s="1170"/>
      <c r="AZ83" s="1170"/>
      <c r="BA83" s="1170"/>
      <c r="BB83" s="1170"/>
      <c r="BC83" s="1170"/>
      <c r="BD83" s="1170"/>
      <c r="BE83" s="1170"/>
      <c r="BF83" s="1170"/>
      <c r="BG83" s="1170"/>
      <c r="BH83" s="1170"/>
      <c r="BI83" s="1170"/>
      <c r="BJ83" s="1168"/>
      <c r="BK83" s="1168"/>
      <c r="BL83" s="1168"/>
      <c r="BM83" s="1168"/>
      <c r="BN83" s="1168"/>
      <c r="BO83" s="1168"/>
      <c r="BP83" s="1168"/>
      <c r="BQ83" s="1168"/>
      <c r="BR83" s="1168"/>
      <c r="BS83" s="1168"/>
      <c r="BT83" s="1190" t="s">
        <v>152</v>
      </c>
      <c r="BU83" s="1170"/>
      <c r="BV83" s="1168"/>
      <c r="BW83" s="1168"/>
      <c r="BX83" s="1168"/>
      <c r="BY83" s="1168"/>
      <c r="BZ83" s="1168"/>
      <c r="CA83" s="1168"/>
      <c r="CB83" s="1230">
        <v>0</v>
      </c>
      <c r="CC83" s="1168"/>
      <c r="CD83" s="1168"/>
      <c r="CE83" s="1168"/>
      <c r="CF83" s="1168"/>
      <c r="CG83" s="1170"/>
      <c r="CH83" s="1170"/>
      <c r="CI83" s="1170"/>
      <c r="CJ83" s="1170"/>
      <c r="CK83" s="1170"/>
      <c r="CL83" s="1170"/>
      <c r="CM83" s="1170"/>
      <c r="CN83" s="1170"/>
      <c r="CO83" s="1170"/>
      <c r="CP83" s="1170"/>
      <c r="CQ83" s="1170"/>
      <c r="CR83" s="1170"/>
      <c r="CS83" s="1170"/>
      <c r="CT83" s="1170"/>
      <c r="CU83" s="1170"/>
      <c r="CV83" s="1170"/>
      <c r="CW83" s="1170"/>
      <c r="CX83" s="1170"/>
      <c r="CY83" s="1170"/>
      <c r="CZ83" s="1170"/>
      <c r="DA83" s="1182"/>
      <c r="DB83" s="1182"/>
      <c r="DC83" s="1170"/>
      <c r="DD83" s="1170"/>
    </row>
    <row r="84" spans="1:108" x14ac:dyDescent="0.25">
      <c r="A84" s="1223" t="s">
        <v>86</v>
      </c>
      <c r="B84" s="1233"/>
      <c r="C84" s="1314" t="s">
        <v>152</v>
      </c>
      <c r="D84" s="1168"/>
      <c r="E84" s="1168"/>
      <c r="F84" s="1168"/>
      <c r="G84" s="1168"/>
      <c r="H84" s="1168"/>
      <c r="I84" s="1168"/>
      <c r="J84" s="1168"/>
      <c r="K84" s="1168"/>
      <c r="L84" s="1168"/>
      <c r="M84" s="1168"/>
      <c r="N84" s="1168"/>
      <c r="O84" s="1168"/>
      <c r="P84" s="1168"/>
      <c r="Q84" s="1168"/>
      <c r="R84" s="1168"/>
      <c r="S84" s="1168"/>
      <c r="T84" s="1168"/>
      <c r="U84" s="1168"/>
      <c r="V84" s="1168"/>
      <c r="W84" s="1168"/>
      <c r="X84" s="1176"/>
      <c r="Y84" s="1168"/>
      <c r="Z84" s="1168"/>
      <c r="AA84" s="1176"/>
      <c r="AB84" s="1168"/>
      <c r="AC84" s="1168"/>
      <c r="AD84" s="1176"/>
      <c r="AE84" s="1168"/>
      <c r="AF84" s="1168"/>
      <c r="AG84" s="1176"/>
      <c r="AH84" s="1168"/>
      <c r="AI84" s="1168"/>
      <c r="AJ84" s="1168"/>
      <c r="AK84" s="1168"/>
      <c r="AL84" s="1168"/>
      <c r="AM84" s="1168"/>
      <c r="AN84" s="1168"/>
      <c r="AO84" s="1168"/>
      <c r="AP84" s="1168"/>
      <c r="AQ84" s="1168"/>
      <c r="AR84" s="1168"/>
      <c r="AS84" s="1168"/>
      <c r="AT84" s="1168"/>
      <c r="AU84" s="1168"/>
      <c r="AV84" s="1168"/>
      <c r="AW84" s="1170"/>
      <c r="AX84" s="1170"/>
      <c r="AY84" s="1170"/>
      <c r="AZ84" s="1170"/>
      <c r="BA84" s="1170"/>
      <c r="BB84" s="1170"/>
      <c r="BC84" s="1170"/>
      <c r="BD84" s="1170"/>
      <c r="BE84" s="1170"/>
      <c r="BF84" s="1170"/>
      <c r="BG84" s="1170"/>
      <c r="BH84" s="1170"/>
      <c r="BI84" s="1170"/>
      <c r="BJ84" s="1168"/>
      <c r="BK84" s="1168"/>
      <c r="BL84" s="1168"/>
      <c r="BM84" s="1168"/>
      <c r="BN84" s="1168"/>
      <c r="BO84" s="1168"/>
      <c r="BP84" s="1168"/>
      <c r="BQ84" s="1168"/>
      <c r="BR84" s="1168"/>
      <c r="BS84" s="1168"/>
      <c r="BT84" s="1190" t="s">
        <v>152</v>
      </c>
      <c r="BU84" s="1170"/>
      <c r="BV84" s="1168"/>
      <c r="BW84" s="1168"/>
      <c r="BX84" s="1168"/>
      <c r="BY84" s="1168"/>
      <c r="BZ84" s="1168"/>
      <c r="CA84" s="1168"/>
      <c r="CB84" s="1230">
        <v>0</v>
      </c>
      <c r="CC84" s="1168"/>
      <c r="CD84" s="1168"/>
      <c r="CE84" s="1168"/>
      <c r="CF84" s="1168"/>
      <c r="CG84" s="1170"/>
      <c r="CH84" s="1170"/>
      <c r="CI84" s="1170"/>
      <c r="CJ84" s="1170"/>
      <c r="CK84" s="1170"/>
      <c r="CL84" s="1170"/>
      <c r="CM84" s="1170"/>
      <c r="CN84" s="1170"/>
      <c r="CO84" s="1170"/>
      <c r="CP84" s="1170"/>
      <c r="CQ84" s="1170"/>
      <c r="CR84" s="1170"/>
      <c r="CS84" s="1170"/>
      <c r="CT84" s="1170"/>
      <c r="CU84" s="1170"/>
      <c r="CV84" s="1170"/>
      <c r="CW84" s="1170"/>
      <c r="CX84" s="1170"/>
      <c r="CY84" s="1170"/>
      <c r="CZ84" s="1170"/>
      <c r="DA84" s="1182"/>
      <c r="DB84" s="1182"/>
      <c r="DC84" s="1170"/>
      <c r="DD84" s="1170"/>
    </row>
    <row r="85" spans="1:108" ht="15.75" x14ac:dyDescent="0.25">
      <c r="A85" s="1200" t="s">
        <v>118</v>
      </c>
      <c r="B85" s="1201"/>
      <c r="C85" s="1201"/>
      <c r="D85" s="1201"/>
      <c r="E85" s="1183"/>
      <c r="F85" s="1183"/>
      <c r="G85" s="1168"/>
      <c r="H85" s="1168"/>
      <c r="I85" s="1168"/>
      <c r="J85" s="1168"/>
      <c r="K85" s="1168"/>
      <c r="L85" s="1168"/>
      <c r="M85" s="1168"/>
      <c r="N85" s="1168"/>
      <c r="O85" s="1168"/>
      <c r="P85" s="1168"/>
      <c r="Q85" s="1168"/>
      <c r="R85" s="1168"/>
      <c r="S85" s="1168"/>
      <c r="T85" s="1168"/>
      <c r="U85" s="1168"/>
      <c r="V85" s="1168"/>
      <c r="W85" s="1168"/>
      <c r="X85" s="1168"/>
      <c r="Y85" s="1168"/>
      <c r="Z85" s="1176"/>
      <c r="AA85" s="1168"/>
      <c r="AB85" s="1168"/>
      <c r="AC85" s="1176"/>
      <c r="AD85" s="1168"/>
      <c r="AE85" s="1168"/>
      <c r="AF85" s="1176"/>
      <c r="AG85" s="1168"/>
      <c r="AH85" s="1168"/>
      <c r="AI85" s="1176"/>
      <c r="AJ85" s="1168"/>
      <c r="AK85" s="1168"/>
      <c r="AL85" s="1168"/>
      <c r="AM85" s="1168"/>
      <c r="AN85" s="1168"/>
      <c r="AO85" s="1168"/>
      <c r="AP85" s="1168"/>
      <c r="AQ85" s="1168"/>
      <c r="AR85" s="1173"/>
      <c r="AS85" s="1168"/>
      <c r="AT85" s="1168"/>
      <c r="AU85" s="1168"/>
      <c r="AV85" s="1168"/>
      <c r="AW85" s="1168"/>
      <c r="AX85" s="1168"/>
      <c r="AY85" s="1168"/>
      <c r="AZ85" s="1168"/>
      <c r="BA85" s="1168"/>
      <c r="BB85" s="1168"/>
      <c r="BC85" s="1168"/>
      <c r="BD85" s="1168"/>
      <c r="BE85" s="1168"/>
      <c r="BF85" s="1168"/>
      <c r="BG85" s="1168"/>
      <c r="BH85" s="1168"/>
      <c r="BI85" s="1168"/>
      <c r="BJ85" s="1168"/>
      <c r="BK85" s="1168"/>
      <c r="BL85" s="1168"/>
      <c r="BM85" s="1168"/>
      <c r="BN85" s="1168"/>
      <c r="BO85" s="1168"/>
      <c r="BP85" s="1168"/>
      <c r="BQ85" s="1168"/>
      <c r="BR85" s="1168"/>
      <c r="BS85" s="1168"/>
      <c r="BT85" s="1168"/>
      <c r="BU85" s="1168"/>
      <c r="BV85" s="1168"/>
      <c r="BW85" s="1168"/>
      <c r="BX85" s="1168"/>
      <c r="BY85" s="1168"/>
      <c r="BZ85" s="1168"/>
      <c r="CA85" s="1168"/>
      <c r="CB85" s="1168"/>
      <c r="CC85" s="1170"/>
      <c r="CD85" s="1168"/>
      <c r="CE85" s="1168"/>
      <c r="CF85" s="1168"/>
      <c r="CG85" s="1168"/>
      <c r="CH85" s="1168"/>
      <c r="CI85" s="1168"/>
      <c r="CJ85" s="1168"/>
      <c r="CK85" s="1168"/>
      <c r="CL85" s="1168"/>
      <c r="CM85" s="1168"/>
      <c r="CN85" s="1168"/>
      <c r="CO85" s="1168"/>
      <c r="CP85" s="1168"/>
      <c r="CQ85" s="1168"/>
      <c r="CR85" s="1168"/>
      <c r="CS85" s="1168"/>
      <c r="CT85" s="1168"/>
      <c r="CU85" s="1168"/>
      <c r="CV85" s="1168"/>
      <c r="CW85" s="1168"/>
      <c r="CX85" s="1168"/>
      <c r="CY85" s="1168"/>
      <c r="CZ85" s="1168"/>
      <c r="DA85" s="1168"/>
      <c r="DB85" s="1168"/>
      <c r="DC85" s="1173"/>
      <c r="DD85" s="1173"/>
    </row>
    <row r="86" spans="1:108" ht="52.5" x14ac:dyDescent="0.25">
      <c r="A86" s="1488" t="s">
        <v>119</v>
      </c>
      <c r="B86" s="1522"/>
      <c r="C86" s="1202" t="s">
        <v>120</v>
      </c>
      <c r="D86" s="1202" t="s">
        <v>121</v>
      </c>
      <c r="E86" s="1202" t="s">
        <v>122</v>
      </c>
      <c r="F86" s="1184"/>
      <c r="G86" s="1168"/>
      <c r="H86" s="1168"/>
      <c r="I86" s="1168"/>
      <c r="J86" s="1168"/>
      <c r="K86" s="1168"/>
      <c r="L86" s="1168"/>
      <c r="M86" s="1168"/>
      <c r="N86" s="1168"/>
      <c r="O86" s="1168"/>
      <c r="P86" s="1168"/>
      <c r="Q86" s="1168"/>
      <c r="R86" s="1168"/>
      <c r="S86" s="1168"/>
      <c r="T86" s="1168"/>
      <c r="U86" s="1168"/>
      <c r="V86" s="1168"/>
      <c r="W86" s="1168"/>
      <c r="X86" s="1168"/>
      <c r="Y86" s="1168"/>
      <c r="Z86" s="1176"/>
      <c r="AA86" s="1168"/>
      <c r="AB86" s="1168"/>
      <c r="AC86" s="1176"/>
      <c r="AD86" s="1168"/>
      <c r="AE86" s="1168"/>
      <c r="AF86" s="1176"/>
      <c r="AG86" s="1168"/>
      <c r="AH86" s="1168"/>
      <c r="AI86" s="1176"/>
      <c r="AJ86" s="1168"/>
      <c r="AK86" s="1168"/>
      <c r="AL86" s="1168"/>
      <c r="AM86" s="1168"/>
      <c r="AN86" s="1168"/>
      <c r="AO86" s="1168"/>
      <c r="AP86" s="1168"/>
      <c r="AQ86" s="1168"/>
      <c r="AR86" s="1173"/>
      <c r="AS86" s="1168"/>
      <c r="AT86" s="1168"/>
      <c r="AU86" s="1168"/>
      <c r="AV86" s="1168"/>
      <c r="AW86" s="1170"/>
      <c r="AX86" s="1170"/>
      <c r="AY86" s="1170"/>
      <c r="AZ86" s="1170"/>
      <c r="BA86" s="1170"/>
      <c r="BB86" s="1170"/>
      <c r="BC86" s="1170"/>
      <c r="BD86" s="1170"/>
      <c r="BE86" s="1170"/>
      <c r="BF86" s="1170"/>
      <c r="BG86" s="1170"/>
      <c r="BH86" s="1170"/>
      <c r="BI86" s="1170"/>
      <c r="BJ86" s="1168"/>
      <c r="BK86" s="1168"/>
      <c r="BL86" s="1168"/>
      <c r="BM86" s="1168"/>
      <c r="BN86" s="1168"/>
      <c r="BO86" s="1168"/>
      <c r="BP86" s="1168"/>
      <c r="BQ86" s="1168"/>
      <c r="BR86" s="1168"/>
      <c r="BS86" s="1168"/>
      <c r="BT86" s="1168"/>
      <c r="BU86" s="1168"/>
      <c r="BV86" s="1168"/>
      <c r="BW86" s="1168"/>
      <c r="BX86" s="1168"/>
      <c r="BY86" s="1168"/>
      <c r="BZ86" s="1168"/>
      <c r="CA86" s="1168"/>
      <c r="CB86" s="1168"/>
      <c r="CC86" s="1168"/>
      <c r="CD86" s="1168"/>
      <c r="CE86" s="1168"/>
      <c r="CF86" s="1168"/>
      <c r="CG86" s="1170"/>
      <c r="CH86" s="1170"/>
      <c r="CI86" s="1170"/>
      <c r="CJ86" s="1170"/>
      <c r="CK86" s="1170"/>
      <c r="CL86" s="1170"/>
      <c r="CM86" s="1170"/>
      <c r="CN86" s="1170"/>
      <c r="CO86" s="1170"/>
      <c r="CP86" s="1170"/>
      <c r="CQ86" s="1170"/>
      <c r="CR86" s="1170"/>
      <c r="CS86" s="1170"/>
      <c r="CT86" s="1170"/>
      <c r="CU86" s="1170"/>
      <c r="CV86" s="1170"/>
      <c r="CW86" s="1170"/>
      <c r="CX86" s="1170"/>
      <c r="CY86" s="1170"/>
      <c r="CZ86" s="1170"/>
      <c r="DA86" s="1170"/>
      <c r="DB86" s="1170"/>
      <c r="DC86" s="1182"/>
      <c r="DD86" s="1182"/>
    </row>
    <row r="87" spans="1:108" x14ac:dyDescent="0.25">
      <c r="A87" s="1523" t="s">
        <v>123</v>
      </c>
      <c r="B87" s="1523"/>
      <c r="C87" s="1234"/>
      <c r="D87" s="1234"/>
      <c r="E87" s="1234"/>
      <c r="F87" s="1184"/>
      <c r="G87" s="1168"/>
      <c r="H87" s="1168"/>
      <c r="I87" s="1168"/>
      <c r="J87" s="1168"/>
      <c r="K87" s="1168"/>
      <c r="L87" s="1168"/>
      <c r="M87" s="1168"/>
      <c r="N87" s="1168"/>
      <c r="O87" s="1168"/>
      <c r="P87" s="1168"/>
      <c r="Q87" s="1168"/>
      <c r="R87" s="1168"/>
      <c r="S87" s="1168"/>
      <c r="T87" s="1168"/>
      <c r="U87" s="1168"/>
      <c r="V87" s="1168"/>
      <c r="W87" s="1168"/>
      <c r="X87" s="1168"/>
      <c r="Y87" s="1168"/>
      <c r="Z87" s="1168"/>
      <c r="AA87" s="1168"/>
      <c r="AB87" s="1168"/>
      <c r="AC87" s="1176"/>
      <c r="AD87" s="1168"/>
      <c r="AE87" s="1168"/>
      <c r="AF87" s="1176"/>
      <c r="AG87" s="1168"/>
      <c r="AH87" s="1168"/>
      <c r="AI87" s="1176"/>
      <c r="AJ87" s="1168"/>
      <c r="AK87" s="1168"/>
      <c r="AL87" s="1176"/>
      <c r="AM87" s="1176"/>
      <c r="AN87" s="1176"/>
      <c r="AO87" s="1168"/>
      <c r="AP87" s="1168"/>
      <c r="AQ87" s="1168"/>
      <c r="AR87" s="1168"/>
      <c r="AS87" s="1168"/>
      <c r="AT87" s="1168"/>
      <c r="AU87" s="1168"/>
      <c r="AV87" s="1168"/>
      <c r="AW87" s="1170"/>
      <c r="AX87" s="1170"/>
      <c r="AY87" s="1170"/>
      <c r="AZ87" s="1170"/>
      <c r="BA87" s="1170"/>
      <c r="BB87" s="1170"/>
      <c r="BC87" s="1170"/>
      <c r="BD87" s="1170"/>
      <c r="BE87" s="1170"/>
      <c r="BF87" s="1170"/>
      <c r="BG87" s="1170"/>
      <c r="BH87" s="1170"/>
      <c r="BI87" s="1170"/>
      <c r="BJ87" s="1168"/>
      <c r="BK87" s="1168"/>
      <c r="BL87" s="1168"/>
      <c r="BM87" s="1168"/>
      <c r="BN87" s="1168"/>
      <c r="BO87" s="1168"/>
      <c r="BP87" s="1168"/>
      <c r="BQ87" s="1168"/>
      <c r="BR87" s="1168"/>
      <c r="BS87" s="1168"/>
      <c r="BT87" s="1168"/>
      <c r="BU87" s="1168"/>
      <c r="BV87" s="1168"/>
      <c r="BW87" s="1168"/>
      <c r="BX87" s="1168"/>
      <c r="BY87" s="1168"/>
      <c r="BZ87" s="1168"/>
      <c r="CA87" s="1168"/>
      <c r="CB87" s="1168"/>
      <c r="CC87" s="1168"/>
      <c r="CD87" s="1168"/>
      <c r="CE87" s="1168"/>
      <c r="CF87" s="1168"/>
      <c r="CG87" s="1170"/>
      <c r="CH87" s="1170"/>
      <c r="CI87" s="1170"/>
      <c r="CJ87" s="1170"/>
      <c r="CK87" s="1170"/>
      <c r="CL87" s="1170"/>
      <c r="CM87" s="1170"/>
      <c r="CN87" s="1170"/>
      <c r="CO87" s="1170"/>
      <c r="CP87" s="1170"/>
      <c r="CQ87" s="1170"/>
      <c r="CR87" s="1170"/>
      <c r="CS87" s="1170"/>
      <c r="CT87" s="1170"/>
      <c r="CU87" s="1170"/>
      <c r="CV87" s="1170"/>
      <c r="CW87" s="1170"/>
      <c r="CX87" s="1170"/>
      <c r="CY87" s="1170"/>
      <c r="CZ87" s="1170"/>
      <c r="DA87" s="1170"/>
      <c r="DB87" s="1170"/>
      <c r="DC87" s="1182"/>
      <c r="DD87" s="1182"/>
    </row>
    <row r="88" spans="1:108" x14ac:dyDescent="0.25">
      <c r="A88" s="1520" t="s">
        <v>124</v>
      </c>
      <c r="B88" s="1520"/>
      <c r="C88" s="1235"/>
      <c r="D88" s="1235"/>
      <c r="E88" s="1235"/>
      <c r="F88" s="1168"/>
      <c r="G88" s="1168"/>
      <c r="H88" s="1168"/>
      <c r="I88" s="1168"/>
      <c r="J88" s="1168"/>
      <c r="K88" s="1168"/>
      <c r="L88" s="1168"/>
      <c r="M88" s="1168"/>
      <c r="N88" s="1168"/>
      <c r="O88" s="1168"/>
      <c r="P88" s="1168"/>
      <c r="Q88" s="1168"/>
      <c r="R88" s="1168"/>
      <c r="S88" s="1168"/>
      <c r="T88" s="1168"/>
      <c r="U88" s="1168"/>
      <c r="V88" s="1168"/>
      <c r="W88" s="1168"/>
      <c r="X88" s="1168"/>
      <c r="Y88" s="1168"/>
      <c r="Z88" s="1168"/>
      <c r="AA88" s="1168"/>
      <c r="AB88" s="1168"/>
      <c r="AC88" s="1176"/>
      <c r="AD88" s="1168"/>
      <c r="AE88" s="1168"/>
      <c r="AF88" s="1176"/>
      <c r="AG88" s="1168"/>
      <c r="AH88" s="1168"/>
      <c r="AI88" s="1176"/>
      <c r="AJ88" s="1168"/>
      <c r="AK88" s="1168"/>
      <c r="AL88" s="1176"/>
      <c r="AM88" s="1176"/>
      <c r="AN88" s="1176"/>
      <c r="AO88" s="1168"/>
      <c r="AP88" s="1168"/>
      <c r="AQ88" s="1168"/>
      <c r="AR88" s="1168"/>
      <c r="AS88" s="1168"/>
      <c r="AT88" s="1168"/>
      <c r="AU88" s="1168"/>
      <c r="AV88" s="1168"/>
      <c r="AW88" s="1170"/>
      <c r="AX88" s="1170"/>
      <c r="AY88" s="1170"/>
      <c r="AZ88" s="1170"/>
      <c r="BA88" s="1170"/>
      <c r="BB88" s="1170"/>
      <c r="BC88" s="1170"/>
      <c r="BD88" s="1170"/>
      <c r="BE88" s="1170"/>
      <c r="BF88" s="1170"/>
      <c r="BG88" s="1170"/>
      <c r="BH88" s="1170"/>
      <c r="BI88" s="1170"/>
      <c r="BJ88" s="1168"/>
      <c r="BK88" s="1168"/>
      <c r="BL88" s="1168"/>
      <c r="BM88" s="1168"/>
      <c r="BN88" s="1168"/>
      <c r="BO88" s="1168"/>
      <c r="BP88" s="1168"/>
      <c r="BQ88" s="1168"/>
      <c r="BR88" s="1168"/>
      <c r="BS88" s="1168"/>
      <c r="BT88" s="1168"/>
      <c r="BU88" s="1168"/>
      <c r="BV88" s="1168"/>
      <c r="BW88" s="1168"/>
      <c r="BX88" s="1168"/>
      <c r="BY88" s="1168"/>
      <c r="BZ88" s="1168"/>
      <c r="CA88" s="1168"/>
      <c r="CB88" s="1168"/>
      <c r="CC88" s="1168"/>
      <c r="CD88" s="1168"/>
      <c r="CE88" s="1168"/>
      <c r="CF88" s="1168"/>
      <c r="CG88" s="1170"/>
      <c r="CH88" s="1170"/>
      <c r="CI88" s="1170"/>
      <c r="CJ88" s="1170"/>
      <c r="CK88" s="1170"/>
      <c r="CL88" s="1170"/>
      <c r="CM88" s="1170"/>
      <c r="CN88" s="1170"/>
      <c r="CO88" s="1170"/>
      <c r="CP88" s="1170"/>
      <c r="CQ88" s="1170"/>
      <c r="CR88" s="1170"/>
      <c r="CS88" s="1170"/>
      <c r="CT88" s="1170"/>
      <c r="CU88" s="1170"/>
      <c r="CV88" s="1170"/>
      <c r="CW88" s="1170"/>
      <c r="CX88" s="1170"/>
      <c r="CY88" s="1170"/>
      <c r="CZ88" s="1170"/>
      <c r="DA88" s="1170"/>
      <c r="DB88" s="1170"/>
      <c r="DC88" s="1182"/>
      <c r="DD88" s="1182"/>
    </row>
    <row r="89" spans="1:108" x14ac:dyDescent="0.25">
      <c r="A89" s="1520" t="s">
        <v>125</v>
      </c>
      <c r="B89" s="1520"/>
      <c r="C89" s="1235"/>
      <c r="D89" s="1235"/>
      <c r="E89" s="1235"/>
      <c r="F89" s="1168"/>
      <c r="G89" s="1168"/>
      <c r="H89" s="1168"/>
      <c r="I89" s="1168"/>
      <c r="J89" s="1168"/>
      <c r="K89" s="1168"/>
      <c r="L89" s="1168"/>
      <c r="M89" s="1168"/>
      <c r="N89" s="1168"/>
      <c r="O89" s="1168"/>
      <c r="P89" s="1168"/>
      <c r="Q89" s="1168"/>
      <c r="R89" s="1168"/>
      <c r="S89" s="1168"/>
      <c r="T89" s="1168"/>
      <c r="U89" s="1168"/>
      <c r="V89" s="1168"/>
      <c r="W89" s="1168"/>
      <c r="X89" s="1168"/>
      <c r="Y89" s="1168"/>
      <c r="Z89" s="1168"/>
      <c r="AA89" s="1168"/>
      <c r="AB89" s="1168"/>
      <c r="AC89" s="1176"/>
      <c r="AD89" s="1168"/>
      <c r="AE89" s="1168"/>
      <c r="AF89" s="1176"/>
      <c r="AG89" s="1168"/>
      <c r="AH89" s="1168"/>
      <c r="AI89" s="1176"/>
      <c r="AJ89" s="1168"/>
      <c r="AK89" s="1168"/>
      <c r="AL89" s="1176"/>
      <c r="AM89" s="1176"/>
      <c r="AN89" s="1176"/>
      <c r="AO89" s="1168"/>
      <c r="AP89" s="1168"/>
      <c r="AQ89" s="1168"/>
      <c r="AR89" s="1168"/>
      <c r="AS89" s="1168"/>
      <c r="AT89" s="1168"/>
      <c r="AU89" s="1168"/>
      <c r="AV89" s="1168"/>
      <c r="AW89" s="1170"/>
      <c r="AX89" s="1170"/>
      <c r="AY89" s="1170"/>
      <c r="AZ89" s="1170"/>
      <c r="BA89" s="1170"/>
      <c r="BB89" s="1170"/>
      <c r="BC89" s="1170"/>
      <c r="BD89" s="1170"/>
      <c r="BE89" s="1170"/>
      <c r="BF89" s="1170"/>
      <c r="BG89" s="1170"/>
      <c r="BH89" s="1170"/>
      <c r="BI89" s="1170"/>
      <c r="BJ89" s="1168"/>
      <c r="BK89" s="1168"/>
      <c r="BL89" s="1168"/>
      <c r="BM89" s="1168"/>
      <c r="BN89" s="1168"/>
      <c r="BO89" s="1168"/>
      <c r="BP89" s="1168"/>
      <c r="BQ89" s="1168"/>
      <c r="BR89" s="1168"/>
      <c r="BS89" s="1168"/>
      <c r="BT89" s="1168"/>
      <c r="BU89" s="1168"/>
      <c r="BV89" s="1168"/>
      <c r="BW89" s="1168"/>
      <c r="BX89" s="1168"/>
      <c r="BY89" s="1168"/>
      <c r="BZ89" s="1168"/>
      <c r="CA89" s="1168"/>
      <c r="CB89" s="1168"/>
      <c r="CC89" s="1168"/>
      <c r="CD89" s="1168"/>
      <c r="CE89" s="1168"/>
      <c r="CF89" s="1168"/>
      <c r="CG89" s="1170"/>
      <c r="CH89" s="1170"/>
      <c r="CI89" s="1170"/>
      <c r="CJ89" s="1170"/>
      <c r="CK89" s="1170"/>
      <c r="CL89" s="1170"/>
      <c r="CM89" s="1170"/>
      <c r="CN89" s="1170"/>
      <c r="CO89" s="1170"/>
      <c r="CP89" s="1170"/>
      <c r="CQ89" s="1170"/>
      <c r="CR89" s="1170"/>
      <c r="CS89" s="1170"/>
      <c r="CT89" s="1170"/>
      <c r="CU89" s="1170"/>
      <c r="CV89" s="1170"/>
      <c r="CW89" s="1170"/>
      <c r="CX89" s="1170"/>
      <c r="CY89" s="1170"/>
      <c r="CZ89" s="1170"/>
      <c r="DA89" s="1170"/>
      <c r="DB89" s="1170"/>
      <c r="DC89" s="1182"/>
      <c r="DD89" s="1182"/>
    </row>
    <row r="90" spans="1:108" x14ac:dyDescent="0.25">
      <c r="A90" s="1520" t="s">
        <v>126</v>
      </c>
      <c r="B90" s="1520"/>
      <c r="C90" s="1235"/>
      <c r="D90" s="1235"/>
      <c r="E90" s="1235"/>
      <c r="F90" s="1168"/>
      <c r="G90" s="1168"/>
      <c r="H90" s="1168"/>
      <c r="I90" s="1168"/>
      <c r="J90" s="1168"/>
      <c r="K90" s="1168"/>
      <c r="L90" s="1168"/>
      <c r="M90" s="1168"/>
      <c r="N90" s="1168"/>
      <c r="O90" s="1168"/>
      <c r="P90" s="1168"/>
      <c r="Q90" s="1168"/>
      <c r="R90" s="1168"/>
      <c r="S90" s="1168"/>
      <c r="T90" s="1168"/>
      <c r="U90" s="1168"/>
      <c r="V90" s="1168"/>
      <c r="W90" s="1168"/>
      <c r="X90" s="1168"/>
      <c r="Y90" s="1168"/>
      <c r="Z90" s="1168"/>
      <c r="AA90" s="1168"/>
      <c r="AB90" s="1168"/>
      <c r="AC90" s="1176"/>
      <c r="AD90" s="1168"/>
      <c r="AE90" s="1168"/>
      <c r="AF90" s="1176"/>
      <c r="AG90" s="1168"/>
      <c r="AH90" s="1168"/>
      <c r="AI90" s="1176"/>
      <c r="AJ90" s="1168"/>
      <c r="AK90" s="1168"/>
      <c r="AL90" s="1176"/>
      <c r="AM90" s="1176"/>
      <c r="AN90" s="1176"/>
      <c r="AO90" s="1168"/>
      <c r="AP90" s="1168"/>
      <c r="AQ90" s="1168"/>
      <c r="AR90" s="1168"/>
      <c r="AS90" s="1168"/>
      <c r="AT90" s="1168"/>
      <c r="AU90" s="1168"/>
      <c r="AV90" s="1168"/>
      <c r="AW90" s="1170"/>
      <c r="AX90" s="1170"/>
      <c r="AY90" s="1170"/>
      <c r="AZ90" s="1170"/>
      <c r="BA90" s="1170"/>
      <c r="BB90" s="1170"/>
      <c r="BC90" s="1170"/>
      <c r="BD90" s="1170"/>
      <c r="BE90" s="1170"/>
      <c r="BF90" s="1170"/>
      <c r="BG90" s="1170"/>
      <c r="BH90" s="1170"/>
      <c r="BI90" s="1170"/>
      <c r="BJ90" s="1168"/>
      <c r="BK90" s="1168"/>
      <c r="BL90" s="1168"/>
      <c r="BM90" s="1168"/>
      <c r="BN90" s="1168"/>
      <c r="BO90" s="1168"/>
      <c r="BP90" s="1168"/>
      <c r="BQ90" s="1168"/>
      <c r="BR90" s="1168"/>
      <c r="BS90" s="1168"/>
      <c r="BT90" s="1168"/>
      <c r="BU90" s="1168"/>
      <c r="BV90" s="1168"/>
      <c r="BW90" s="1168"/>
      <c r="BX90" s="1168"/>
      <c r="BY90" s="1168"/>
      <c r="BZ90" s="1168"/>
      <c r="CA90" s="1168"/>
      <c r="CB90" s="1168"/>
      <c r="CC90" s="1168"/>
      <c r="CD90" s="1168"/>
      <c r="CE90" s="1168"/>
      <c r="CF90" s="1168"/>
      <c r="CG90" s="1170"/>
      <c r="CH90" s="1170"/>
      <c r="CI90" s="1170"/>
      <c r="CJ90" s="1170"/>
      <c r="CK90" s="1170"/>
      <c r="CL90" s="1170"/>
      <c r="CM90" s="1170"/>
      <c r="CN90" s="1170"/>
      <c r="CO90" s="1170"/>
      <c r="CP90" s="1170"/>
      <c r="CQ90" s="1170"/>
      <c r="CR90" s="1170"/>
      <c r="CS90" s="1170"/>
      <c r="CT90" s="1170"/>
      <c r="CU90" s="1170"/>
      <c r="CV90" s="1170"/>
      <c r="CW90" s="1170"/>
      <c r="CX90" s="1170"/>
      <c r="CY90" s="1170"/>
      <c r="CZ90" s="1170"/>
      <c r="DA90" s="1170"/>
      <c r="DB90" s="1170"/>
      <c r="DC90" s="1182"/>
      <c r="DD90" s="1182"/>
    </row>
    <row r="91" spans="1:108" x14ac:dyDescent="0.25">
      <c r="A91" s="1520" t="s">
        <v>127</v>
      </c>
      <c r="B91" s="1520"/>
      <c r="C91" s="1235"/>
      <c r="D91" s="1235"/>
      <c r="E91" s="1235"/>
      <c r="F91" s="1168"/>
      <c r="G91" s="1168"/>
      <c r="H91" s="1168"/>
      <c r="I91" s="1168"/>
      <c r="J91" s="1168"/>
      <c r="K91" s="1168"/>
      <c r="L91" s="1168"/>
      <c r="M91" s="1168"/>
      <c r="N91" s="1168"/>
      <c r="O91" s="1168"/>
      <c r="P91" s="1168"/>
      <c r="Q91" s="1168"/>
      <c r="R91" s="1168"/>
      <c r="S91" s="1168"/>
      <c r="T91" s="1168"/>
      <c r="U91" s="1168"/>
      <c r="V91" s="1168"/>
      <c r="W91" s="1168"/>
      <c r="X91" s="1168"/>
      <c r="Y91" s="1168"/>
      <c r="Z91" s="1168"/>
      <c r="AA91" s="1168"/>
      <c r="AB91" s="1168"/>
      <c r="AC91" s="1176"/>
      <c r="AD91" s="1168"/>
      <c r="AE91" s="1168"/>
      <c r="AF91" s="1176"/>
      <c r="AG91" s="1168"/>
      <c r="AH91" s="1168"/>
      <c r="AI91" s="1176"/>
      <c r="AJ91" s="1168"/>
      <c r="AK91" s="1168"/>
      <c r="AL91" s="1176"/>
      <c r="AM91" s="1176"/>
      <c r="AN91" s="1176"/>
      <c r="AO91" s="1168"/>
      <c r="AP91" s="1168"/>
      <c r="AQ91" s="1168"/>
      <c r="AR91" s="1168"/>
      <c r="AS91" s="1168"/>
      <c r="AT91" s="1168"/>
      <c r="AU91" s="1168"/>
      <c r="AV91" s="1168"/>
      <c r="AW91" s="1170"/>
      <c r="AX91" s="1170"/>
      <c r="AY91" s="1170"/>
      <c r="AZ91" s="1170"/>
      <c r="BA91" s="1170"/>
      <c r="BB91" s="1170"/>
      <c r="BC91" s="1170"/>
      <c r="BD91" s="1170"/>
      <c r="BE91" s="1170"/>
      <c r="BF91" s="1170"/>
      <c r="BG91" s="1170"/>
      <c r="BH91" s="1170"/>
      <c r="BI91" s="1170"/>
      <c r="BJ91" s="1168"/>
      <c r="BK91" s="1168"/>
      <c r="BL91" s="1168"/>
      <c r="BM91" s="1168"/>
      <c r="BN91" s="1168"/>
      <c r="BO91" s="1168"/>
      <c r="BP91" s="1168"/>
      <c r="BQ91" s="1168"/>
      <c r="BR91" s="1168"/>
      <c r="BS91" s="1168"/>
      <c r="BT91" s="1168"/>
      <c r="BU91" s="1168"/>
      <c r="BV91" s="1168"/>
      <c r="BW91" s="1168"/>
      <c r="BX91" s="1168"/>
      <c r="BY91" s="1168"/>
      <c r="BZ91" s="1168"/>
      <c r="CA91" s="1168"/>
      <c r="CB91" s="1168"/>
      <c r="CC91" s="1168"/>
      <c r="CD91" s="1168"/>
      <c r="CE91" s="1168"/>
      <c r="CF91" s="1168"/>
      <c r="CG91" s="1170"/>
      <c r="CH91" s="1170"/>
      <c r="CI91" s="1170"/>
      <c r="CJ91" s="1170"/>
      <c r="CK91" s="1170"/>
      <c r="CL91" s="1170"/>
      <c r="CM91" s="1170"/>
      <c r="CN91" s="1170"/>
      <c r="CO91" s="1170"/>
      <c r="CP91" s="1170"/>
      <c r="CQ91" s="1170"/>
      <c r="CR91" s="1170"/>
      <c r="CS91" s="1170"/>
      <c r="CT91" s="1170"/>
      <c r="CU91" s="1170"/>
      <c r="CV91" s="1170"/>
      <c r="CW91" s="1170"/>
      <c r="CX91" s="1170"/>
      <c r="CY91" s="1170"/>
      <c r="CZ91" s="1170"/>
      <c r="DA91" s="1170"/>
      <c r="DB91" s="1170"/>
      <c r="DC91" s="1182"/>
      <c r="DD91" s="1182"/>
    </row>
    <row r="92" spans="1:108" x14ac:dyDescent="0.25">
      <c r="A92" s="1520" t="s">
        <v>128</v>
      </c>
      <c r="B92" s="1520"/>
      <c r="C92" s="1235"/>
      <c r="D92" s="1235"/>
      <c r="E92" s="1235"/>
      <c r="F92" s="1168"/>
      <c r="G92" s="1168"/>
      <c r="H92" s="1168"/>
      <c r="I92" s="1168"/>
      <c r="J92" s="1168"/>
      <c r="K92" s="1168"/>
      <c r="L92" s="1168"/>
      <c r="M92" s="1168"/>
      <c r="N92" s="1168"/>
      <c r="O92" s="1168"/>
      <c r="P92" s="1168"/>
      <c r="Q92" s="1168"/>
      <c r="R92" s="1168"/>
      <c r="S92" s="1168"/>
      <c r="T92" s="1168"/>
      <c r="U92" s="1168"/>
      <c r="V92" s="1168"/>
      <c r="W92" s="1168"/>
      <c r="X92" s="1168"/>
      <c r="Y92" s="1168"/>
      <c r="Z92" s="1168"/>
      <c r="AA92" s="1168"/>
      <c r="AB92" s="1168"/>
      <c r="AC92" s="1176"/>
      <c r="AD92" s="1168"/>
      <c r="AE92" s="1168"/>
      <c r="AF92" s="1176"/>
      <c r="AG92" s="1168"/>
      <c r="AH92" s="1168"/>
      <c r="AI92" s="1176"/>
      <c r="AJ92" s="1168"/>
      <c r="AK92" s="1168"/>
      <c r="AL92" s="1176"/>
      <c r="AM92" s="1176"/>
      <c r="AN92" s="1176"/>
      <c r="AO92" s="1168"/>
      <c r="AP92" s="1168"/>
      <c r="AQ92" s="1168"/>
      <c r="AR92" s="1168"/>
      <c r="AS92" s="1168"/>
      <c r="AT92" s="1168"/>
      <c r="AU92" s="1168"/>
      <c r="AV92" s="1168"/>
      <c r="AW92" s="1170"/>
      <c r="AX92" s="1170"/>
      <c r="AY92" s="1170"/>
      <c r="AZ92" s="1170"/>
      <c r="BA92" s="1170"/>
      <c r="BB92" s="1170"/>
      <c r="BC92" s="1170"/>
      <c r="BD92" s="1170"/>
      <c r="BE92" s="1170"/>
      <c r="BF92" s="1170"/>
      <c r="BG92" s="1170"/>
      <c r="BH92" s="1170"/>
      <c r="BI92" s="1170"/>
      <c r="BJ92" s="1168"/>
      <c r="BK92" s="1168"/>
      <c r="BL92" s="1168"/>
      <c r="BM92" s="1168"/>
      <c r="BN92" s="1168"/>
      <c r="BO92" s="1168"/>
      <c r="BP92" s="1168"/>
      <c r="BQ92" s="1168"/>
      <c r="BR92" s="1168"/>
      <c r="BS92" s="1168"/>
      <c r="BT92" s="1168"/>
      <c r="BU92" s="1168"/>
      <c r="BV92" s="1168"/>
      <c r="BW92" s="1168"/>
      <c r="BX92" s="1168"/>
      <c r="BY92" s="1168"/>
      <c r="BZ92" s="1168"/>
      <c r="CA92" s="1168"/>
      <c r="CB92" s="1168"/>
      <c r="CC92" s="1168"/>
      <c r="CD92" s="1168"/>
      <c r="CE92" s="1168"/>
      <c r="CF92" s="1168"/>
      <c r="CG92" s="1170"/>
      <c r="CH92" s="1170"/>
      <c r="CI92" s="1170"/>
      <c r="CJ92" s="1170"/>
      <c r="CK92" s="1170"/>
      <c r="CL92" s="1170"/>
      <c r="CM92" s="1170"/>
      <c r="CN92" s="1170"/>
      <c r="CO92" s="1170"/>
      <c r="CP92" s="1170"/>
      <c r="CQ92" s="1170"/>
      <c r="CR92" s="1170"/>
      <c r="CS92" s="1170"/>
      <c r="CT92" s="1170"/>
      <c r="CU92" s="1170"/>
      <c r="CV92" s="1170"/>
      <c r="CW92" s="1170"/>
      <c r="CX92" s="1170"/>
      <c r="CY92" s="1170"/>
      <c r="CZ92" s="1170"/>
      <c r="DA92" s="1170"/>
      <c r="DB92" s="1170"/>
      <c r="DC92" s="1182"/>
      <c r="DD92" s="1182"/>
    </row>
    <row r="93" spans="1:108" x14ac:dyDescent="0.25">
      <c r="A93" s="1520" t="s">
        <v>129</v>
      </c>
      <c r="B93" s="1520"/>
      <c r="C93" s="1235"/>
      <c r="D93" s="1235"/>
      <c r="E93" s="1235"/>
      <c r="F93" s="1168"/>
      <c r="G93" s="1168"/>
      <c r="H93" s="1168"/>
      <c r="I93" s="1168"/>
      <c r="J93" s="1168"/>
      <c r="K93" s="1168"/>
      <c r="L93" s="1168"/>
      <c r="M93" s="1168"/>
      <c r="N93" s="1168"/>
      <c r="O93" s="1168"/>
      <c r="P93" s="1168"/>
      <c r="Q93" s="1168"/>
      <c r="R93" s="1168"/>
      <c r="S93" s="1168"/>
      <c r="T93" s="1168"/>
      <c r="U93" s="1168"/>
      <c r="V93" s="1168"/>
      <c r="W93" s="1168"/>
      <c r="X93" s="1168"/>
      <c r="Y93" s="1168"/>
      <c r="Z93" s="1168"/>
      <c r="AA93" s="1168"/>
      <c r="AB93" s="1168"/>
      <c r="AC93" s="1176"/>
      <c r="AD93" s="1168"/>
      <c r="AE93" s="1168"/>
      <c r="AF93" s="1176"/>
      <c r="AG93" s="1168"/>
      <c r="AH93" s="1168"/>
      <c r="AI93" s="1176"/>
      <c r="AJ93" s="1168"/>
      <c r="AK93" s="1168"/>
      <c r="AL93" s="1176"/>
      <c r="AM93" s="1176"/>
      <c r="AN93" s="1176"/>
      <c r="AO93" s="1168"/>
      <c r="AP93" s="1168"/>
      <c r="AQ93" s="1168"/>
      <c r="AR93" s="1168"/>
      <c r="AS93" s="1168"/>
      <c r="AT93" s="1168"/>
      <c r="AU93" s="1168"/>
      <c r="AV93" s="1168"/>
      <c r="AW93" s="1170"/>
      <c r="AX93" s="1170"/>
      <c r="AY93" s="1170"/>
      <c r="AZ93" s="1170"/>
      <c r="BA93" s="1170"/>
      <c r="BB93" s="1170"/>
      <c r="BC93" s="1170"/>
      <c r="BD93" s="1170"/>
      <c r="BE93" s="1170"/>
      <c r="BF93" s="1170"/>
      <c r="BG93" s="1170"/>
      <c r="BH93" s="1170"/>
      <c r="BI93" s="1170"/>
      <c r="BJ93" s="1168"/>
      <c r="BK93" s="1168"/>
      <c r="BL93" s="1168"/>
      <c r="BM93" s="1168"/>
      <c r="BN93" s="1168"/>
      <c r="BO93" s="1168"/>
      <c r="BP93" s="1168"/>
      <c r="BQ93" s="1168"/>
      <c r="BR93" s="1168"/>
      <c r="BS93" s="1168"/>
      <c r="BT93" s="1168"/>
      <c r="BU93" s="1168"/>
      <c r="BV93" s="1168"/>
      <c r="BW93" s="1168"/>
      <c r="BX93" s="1168"/>
      <c r="BY93" s="1168"/>
      <c r="BZ93" s="1168"/>
      <c r="CA93" s="1168"/>
      <c r="CB93" s="1168"/>
      <c r="CC93" s="1168"/>
      <c r="CD93" s="1168"/>
      <c r="CE93" s="1168"/>
      <c r="CF93" s="1168"/>
      <c r="CG93" s="1170"/>
      <c r="CH93" s="1170"/>
      <c r="CI93" s="1170"/>
      <c r="CJ93" s="1170"/>
      <c r="CK93" s="1170"/>
      <c r="CL93" s="1170"/>
      <c r="CM93" s="1170"/>
      <c r="CN93" s="1170"/>
      <c r="CO93" s="1170"/>
      <c r="CP93" s="1170"/>
      <c r="CQ93" s="1170"/>
      <c r="CR93" s="1170"/>
      <c r="CS93" s="1170"/>
      <c r="CT93" s="1170"/>
      <c r="CU93" s="1170"/>
      <c r="CV93" s="1170"/>
      <c r="CW93" s="1170"/>
      <c r="CX93" s="1170"/>
      <c r="CY93" s="1170"/>
      <c r="CZ93" s="1170"/>
      <c r="DA93" s="1170"/>
      <c r="DB93" s="1170"/>
      <c r="DC93" s="1182"/>
      <c r="DD93" s="1182"/>
    </row>
    <row r="94" spans="1:108" x14ac:dyDescent="0.25">
      <c r="A94" s="1520" t="s">
        <v>130</v>
      </c>
      <c r="B94" s="1520"/>
      <c r="C94" s="1235"/>
      <c r="D94" s="1235"/>
      <c r="E94" s="1235"/>
      <c r="F94" s="1168"/>
      <c r="G94" s="1168"/>
      <c r="H94" s="1168"/>
      <c r="I94" s="1168"/>
      <c r="J94" s="1168"/>
      <c r="K94" s="1168"/>
      <c r="L94" s="1168"/>
      <c r="M94" s="1168"/>
      <c r="N94" s="1168"/>
      <c r="O94" s="1168"/>
      <c r="P94" s="1168"/>
      <c r="Q94" s="1168"/>
      <c r="R94" s="1168"/>
      <c r="S94" s="1168"/>
      <c r="T94" s="1168"/>
      <c r="U94" s="1168"/>
      <c r="V94" s="1168"/>
      <c r="W94" s="1168"/>
      <c r="X94" s="1168"/>
      <c r="Y94" s="1168"/>
      <c r="Z94" s="1168"/>
      <c r="AA94" s="1168"/>
      <c r="AB94" s="1168"/>
      <c r="AC94" s="1176"/>
      <c r="AD94" s="1168"/>
      <c r="AE94" s="1168"/>
      <c r="AF94" s="1176"/>
      <c r="AG94" s="1168"/>
      <c r="AH94" s="1168"/>
      <c r="AI94" s="1176"/>
      <c r="AJ94" s="1168"/>
      <c r="AK94" s="1168"/>
      <c r="AL94" s="1176"/>
      <c r="AM94" s="1176"/>
      <c r="AN94" s="1176"/>
      <c r="AO94" s="1168"/>
      <c r="AP94" s="1168"/>
      <c r="AQ94" s="1176"/>
      <c r="AR94" s="1168"/>
      <c r="AS94" s="1168"/>
      <c r="AT94" s="1168"/>
      <c r="AU94" s="1168"/>
      <c r="AV94" s="1168"/>
      <c r="AW94" s="1170"/>
      <c r="AX94" s="1170"/>
      <c r="AY94" s="1170"/>
      <c r="AZ94" s="1170"/>
      <c r="BA94" s="1170"/>
      <c r="BB94" s="1170"/>
      <c r="BC94" s="1170"/>
      <c r="BD94" s="1170"/>
      <c r="BE94" s="1170"/>
      <c r="BF94" s="1170"/>
      <c r="BG94" s="1170"/>
      <c r="BH94" s="1170"/>
      <c r="BI94" s="1170"/>
      <c r="BJ94" s="1168"/>
      <c r="BK94" s="1168"/>
      <c r="BL94" s="1168"/>
      <c r="BM94" s="1168"/>
      <c r="BN94" s="1168"/>
      <c r="BO94" s="1168"/>
      <c r="BP94" s="1168"/>
      <c r="BQ94" s="1168"/>
      <c r="BR94" s="1168"/>
      <c r="BS94" s="1168"/>
      <c r="BT94" s="1168"/>
      <c r="BU94" s="1168"/>
      <c r="BV94" s="1168"/>
      <c r="BW94" s="1168"/>
      <c r="BX94" s="1168"/>
      <c r="BY94" s="1168"/>
      <c r="BZ94" s="1168"/>
      <c r="CA94" s="1168"/>
      <c r="CB94" s="1168"/>
      <c r="CC94" s="1168"/>
      <c r="CD94" s="1168"/>
      <c r="CE94" s="1168"/>
      <c r="CF94" s="1168"/>
      <c r="CG94" s="1170"/>
      <c r="CH94" s="1170"/>
      <c r="CI94" s="1170"/>
      <c r="CJ94" s="1170"/>
      <c r="CK94" s="1170"/>
      <c r="CL94" s="1170"/>
      <c r="CM94" s="1170"/>
      <c r="CN94" s="1170"/>
      <c r="CO94" s="1170"/>
      <c r="CP94" s="1170"/>
      <c r="CQ94" s="1170"/>
      <c r="CR94" s="1170"/>
      <c r="CS94" s="1170"/>
      <c r="CT94" s="1170"/>
      <c r="CU94" s="1170"/>
      <c r="CV94" s="1170"/>
      <c r="CW94" s="1170"/>
      <c r="CX94" s="1170"/>
      <c r="CY94" s="1170"/>
      <c r="CZ94" s="1170"/>
      <c r="DA94" s="1170"/>
      <c r="DB94" s="1170"/>
      <c r="DC94" s="1182"/>
      <c r="DD94" s="1182"/>
    </row>
    <row r="95" spans="1:108" x14ac:dyDescent="0.25">
      <c r="A95" s="1520" t="s">
        <v>131</v>
      </c>
      <c r="B95" s="1520"/>
      <c r="C95" s="1235"/>
      <c r="D95" s="1235"/>
      <c r="E95" s="1235"/>
      <c r="F95" s="1168"/>
      <c r="G95" s="1168"/>
      <c r="H95" s="1168"/>
      <c r="I95" s="1168"/>
      <c r="J95" s="1168"/>
      <c r="K95" s="1168"/>
      <c r="L95" s="1168"/>
      <c r="M95" s="1168"/>
      <c r="N95" s="1168"/>
      <c r="O95" s="1168"/>
      <c r="P95" s="1168"/>
      <c r="Q95" s="1168"/>
      <c r="R95" s="1168"/>
      <c r="S95" s="1168"/>
      <c r="T95" s="1168"/>
      <c r="U95" s="1168"/>
      <c r="V95" s="1168"/>
      <c r="W95" s="1168"/>
      <c r="X95" s="1168"/>
      <c r="Y95" s="1168"/>
      <c r="Z95" s="1168"/>
      <c r="AA95" s="1168"/>
      <c r="AB95" s="1168"/>
      <c r="AC95" s="1176"/>
      <c r="AD95" s="1168"/>
      <c r="AE95" s="1168"/>
      <c r="AF95" s="1176"/>
      <c r="AG95" s="1168"/>
      <c r="AH95" s="1168"/>
      <c r="AI95" s="1176"/>
      <c r="AJ95" s="1168"/>
      <c r="AK95" s="1168"/>
      <c r="AL95" s="1176"/>
      <c r="AM95" s="1176"/>
      <c r="AN95" s="1176"/>
      <c r="AO95" s="1168"/>
      <c r="AP95" s="1168"/>
      <c r="AQ95" s="1176"/>
      <c r="AR95" s="1168"/>
      <c r="AS95" s="1168"/>
      <c r="AT95" s="1168"/>
      <c r="AU95" s="1168"/>
      <c r="AV95" s="1168"/>
      <c r="AW95" s="1170"/>
      <c r="AX95" s="1170"/>
      <c r="AY95" s="1170"/>
      <c r="AZ95" s="1170"/>
      <c r="BA95" s="1170"/>
      <c r="BB95" s="1170"/>
      <c r="BC95" s="1170"/>
      <c r="BD95" s="1170"/>
      <c r="BE95" s="1170"/>
      <c r="BF95" s="1170"/>
      <c r="BG95" s="1170"/>
      <c r="BH95" s="1170"/>
      <c r="BI95" s="1170"/>
      <c r="BJ95" s="1168"/>
      <c r="BK95" s="1168"/>
      <c r="BL95" s="1168"/>
      <c r="BM95" s="1168"/>
      <c r="BN95" s="1168"/>
      <c r="BO95" s="1168"/>
      <c r="BP95" s="1168"/>
      <c r="BQ95" s="1168"/>
      <c r="BR95" s="1168"/>
      <c r="BS95" s="1168"/>
      <c r="BT95" s="1168"/>
      <c r="BU95" s="1168"/>
      <c r="BV95" s="1168"/>
      <c r="BW95" s="1168"/>
      <c r="BX95" s="1168"/>
      <c r="BY95" s="1168"/>
      <c r="BZ95" s="1168"/>
      <c r="CA95" s="1168"/>
      <c r="CB95" s="1168"/>
      <c r="CC95" s="1168"/>
      <c r="CD95" s="1168"/>
      <c r="CE95" s="1168"/>
      <c r="CF95" s="1168"/>
      <c r="CG95" s="1170"/>
      <c r="CH95" s="1170"/>
      <c r="CI95" s="1170"/>
      <c r="CJ95" s="1170"/>
      <c r="CK95" s="1170"/>
      <c r="CL95" s="1170"/>
      <c r="CM95" s="1170"/>
      <c r="CN95" s="1170"/>
      <c r="CO95" s="1170"/>
      <c r="CP95" s="1170"/>
      <c r="CQ95" s="1170"/>
      <c r="CR95" s="1170"/>
      <c r="CS95" s="1170"/>
      <c r="CT95" s="1170"/>
      <c r="CU95" s="1170"/>
      <c r="CV95" s="1170"/>
      <c r="CW95" s="1170"/>
      <c r="CX95" s="1170"/>
      <c r="CY95" s="1170"/>
      <c r="CZ95" s="1170"/>
      <c r="DA95" s="1170"/>
      <c r="DB95" s="1170"/>
      <c r="DC95" s="1182"/>
      <c r="DD95" s="1182"/>
    </row>
    <row r="96" spans="1:108" x14ac:dyDescent="0.25">
      <c r="A96" s="1520" t="s">
        <v>132</v>
      </c>
      <c r="B96" s="1520"/>
      <c r="C96" s="1235"/>
      <c r="D96" s="1235"/>
      <c r="E96" s="1235"/>
      <c r="F96" s="1168"/>
      <c r="G96" s="1168"/>
      <c r="H96" s="1168"/>
      <c r="I96" s="1168"/>
      <c r="J96" s="1168"/>
      <c r="K96" s="1168"/>
      <c r="L96" s="1168"/>
      <c r="M96" s="1168"/>
      <c r="N96" s="1168"/>
      <c r="O96" s="1168"/>
      <c r="P96" s="1168"/>
      <c r="Q96" s="1168"/>
      <c r="R96" s="1168"/>
      <c r="S96" s="1168"/>
      <c r="T96" s="1168"/>
      <c r="U96" s="1168"/>
      <c r="V96" s="1168"/>
      <c r="W96" s="1168"/>
      <c r="X96" s="1168"/>
      <c r="Y96" s="1168"/>
      <c r="Z96" s="1168"/>
      <c r="AA96" s="1168"/>
      <c r="AB96" s="1168"/>
      <c r="AC96" s="1176"/>
      <c r="AD96" s="1168"/>
      <c r="AE96" s="1168"/>
      <c r="AF96" s="1176"/>
      <c r="AG96" s="1168"/>
      <c r="AH96" s="1168"/>
      <c r="AI96" s="1176"/>
      <c r="AJ96" s="1168"/>
      <c r="AK96" s="1168"/>
      <c r="AL96" s="1176"/>
      <c r="AM96" s="1176"/>
      <c r="AN96" s="1176"/>
      <c r="AO96" s="1168"/>
      <c r="AP96" s="1168"/>
      <c r="AQ96" s="1176"/>
      <c r="AR96" s="1168"/>
      <c r="AS96" s="1168"/>
      <c r="AT96" s="1168"/>
      <c r="AU96" s="1168"/>
      <c r="AV96" s="1168"/>
      <c r="AW96" s="1170"/>
      <c r="AX96" s="1170"/>
      <c r="AY96" s="1170"/>
      <c r="AZ96" s="1170"/>
      <c r="BA96" s="1170"/>
      <c r="BB96" s="1170"/>
      <c r="BC96" s="1170"/>
      <c r="BD96" s="1170"/>
      <c r="BE96" s="1170"/>
      <c r="BF96" s="1170"/>
      <c r="BG96" s="1170"/>
      <c r="BH96" s="1170"/>
      <c r="BI96" s="1170"/>
      <c r="BJ96" s="1168"/>
      <c r="BK96" s="1168"/>
      <c r="BL96" s="1168"/>
      <c r="BM96" s="1168"/>
      <c r="BN96" s="1168"/>
      <c r="BO96" s="1168"/>
      <c r="BP96" s="1168"/>
      <c r="BQ96" s="1168"/>
      <c r="BR96" s="1168"/>
      <c r="BS96" s="1168"/>
      <c r="BT96" s="1168"/>
      <c r="BU96" s="1168"/>
      <c r="BV96" s="1168"/>
      <c r="BW96" s="1168"/>
      <c r="BX96" s="1168"/>
      <c r="BY96" s="1168"/>
      <c r="BZ96" s="1168"/>
      <c r="CA96" s="1168"/>
      <c r="CB96" s="1168"/>
      <c r="CC96" s="1168"/>
      <c r="CD96" s="1168"/>
      <c r="CE96" s="1168"/>
      <c r="CF96" s="1168"/>
      <c r="CG96" s="1170"/>
      <c r="CH96" s="1170"/>
      <c r="CI96" s="1170"/>
      <c r="CJ96" s="1170"/>
      <c r="CK96" s="1170"/>
      <c r="CL96" s="1170"/>
      <c r="CM96" s="1170"/>
      <c r="CN96" s="1170"/>
      <c r="CO96" s="1170"/>
      <c r="CP96" s="1170"/>
      <c r="CQ96" s="1170"/>
      <c r="CR96" s="1170"/>
      <c r="CS96" s="1170"/>
      <c r="CT96" s="1170"/>
      <c r="CU96" s="1170"/>
      <c r="CV96" s="1170"/>
      <c r="CW96" s="1170"/>
      <c r="CX96" s="1170"/>
      <c r="CY96" s="1170"/>
      <c r="CZ96" s="1170"/>
      <c r="DA96" s="1170"/>
      <c r="DB96" s="1170"/>
      <c r="DC96" s="1182"/>
      <c r="DD96" s="1182"/>
    </row>
    <row r="97" spans="1:108" x14ac:dyDescent="0.25">
      <c r="A97" s="1520" t="s">
        <v>86</v>
      </c>
      <c r="B97" s="1520"/>
      <c r="C97" s="1235"/>
      <c r="D97" s="1235"/>
      <c r="E97" s="1235"/>
      <c r="F97" s="1168"/>
      <c r="G97" s="1168"/>
      <c r="H97" s="1168"/>
      <c r="I97" s="1168"/>
      <c r="J97" s="1168"/>
      <c r="K97" s="1168"/>
      <c r="L97" s="1168"/>
      <c r="M97" s="1168"/>
      <c r="N97" s="1168"/>
      <c r="O97" s="1168"/>
      <c r="P97" s="1168"/>
      <c r="Q97" s="1168"/>
      <c r="R97" s="1168"/>
      <c r="S97" s="1168"/>
      <c r="T97" s="1168"/>
      <c r="U97" s="1168"/>
      <c r="V97" s="1168"/>
      <c r="W97" s="1168"/>
      <c r="X97" s="1168"/>
      <c r="Y97" s="1168"/>
      <c r="Z97" s="1168"/>
      <c r="AA97" s="1168"/>
      <c r="AB97" s="1168"/>
      <c r="AC97" s="1176"/>
      <c r="AD97" s="1168"/>
      <c r="AE97" s="1168"/>
      <c r="AF97" s="1176"/>
      <c r="AG97" s="1168"/>
      <c r="AH97" s="1168"/>
      <c r="AI97" s="1176"/>
      <c r="AJ97" s="1168"/>
      <c r="AK97" s="1168"/>
      <c r="AL97" s="1176"/>
      <c r="AM97" s="1176"/>
      <c r="AN97" s="1176"/>
      <c r="AO97" s="1168"/>
      <c r="AP97" s="1168"/>
      <c r="AQ97" s="1176"/>
      <c r="AR97" s="1168"/>
      <c r="AS97" s="1168"/>
      <c r="AT97" s="1168"/>
      <c r="AU97" s="1168"/>
      <c r="AV97" s="1168"/>
      <c r="AW97" s="1170"/>
      <c r="AX97" s="1170"/>
      <c r="AY97" s="1170"/>
      <c r="AZ97" s="1170"/>
      <c r="BA97" s="1170"/>
      <c r="BB97" s="1170"/>
      <c r="BC97" s="1170"/>
      <c r="BD97" s="1170"/>
      <c r="BE97" s="1170"/>
      <c r="BF97" s="1170"/>
      <c r="BG97" s="1170"/>
      <c r="BH97" s="1170"/>
      <c r="BI97" s="1170"/>
      <c r="BJ97" s="1168"/>
      <c r="BK97" s="1168"/>
      <c r="BL97" s="1168"/>
      <c r="BM97" s="1168"/>
      <c r="BN97" s="1168"/>
      <c r="BO97" s="1168"/>
      <c r="BP97" s="1168"/>
      <c r="BQ97" s="1168"/>
      <c r="BR97" s="1168"/>
      <c r="BS97" s="1168"/>
      <c r="BT97" s="1168"/>
      <c r="BU97" s="1168"/>
      <c r="BV97" s="1168"/>
      <c r="BW97" s="1168"/>
      <c r="BX97" s="1168"/>
      <c r="BY97" s="1168"/>
      <c r="BZ97" s="1168"/>
      <c r="CA97" s="1168"/>
      <c r="CB97" s="1168"/>
      <c r="CC97" s="1168"/>
      <c r="CD97" s="1168"/>
      <c r="CE97" s="1168"/>
      <c r="CF97" s="1168"/>
      <c r="CG97" s="1170"/>
      <c r="CH97" s="1170"/>
      <c r="CI97" s="1170"/>
      <c r="CJ97" s="1170"/>
      <c r="CK97" s="1170"/>
      <c r="CL97" s="1170"/>
      <c r="CM97" s="1170"/>
      <c r="CN97" s="1170"/>
      <c r="CO97" s="1170"/>
      <c r="CP97" s="1170"/>
      <c r="CQ97" s="1170"/>
      <c r="CR97" s="1170"/>
      <c r="CS97" s="1170"/>
      <c r="CT97" s="1170"/>
      <c r="CU97" s="1170"/>
      <c r="CV97" s="1170"/>
      <c r="CW97" s="1170"/>
      <c r="CX97" s="1170"/>
      <c r="CY97" s="1170"/>
      <c r="CZ97" s="1170"/>
      <c r="DA97" s="1170"/>
      <c r="DB97" s="1170"/>
      <c r="DC97" s="1182"/>
      <c r="DD97" s="1182"/>
    </row>
    <row r="98" spans="1:108" x14ac:dyDescent="0.25">
      <c r="A98" s="1520" t="s">
        <v>117</v>
      </c>
      <c r="B98" s="1520"/>
      <c r="C98" s="1235"/>
      <c r="D98" s="1235"/>
      <c r="E98" s="1235"/>
      <c r="F98" s="1168"/>
      <c r="G98" s="1168"/>
      <c r="H98" s="1168"/>
      <c r="I98" s="1168"/>
      <c r="J98" s="1168"/>
      <c r="K98" s="1168"/>
      <c r="L98" s="1168"/>
      <c r="M98" s="1168"/>
      <c r="N98" s="1168"/>
      <c r="O98" s="1168"/>
      <c r="P98" s="1168"/>
      <c r="Q98" s="1168"/>
      <c r="R98" s="1168"/>
      <c r="S98" s="1168"/>
      <c r="T98" s="1168"/>
      <c r="U98" s="1168"/>
      <c r="V98" s="1168"/>
      <c r="W98" s="1168"/>
      <c r="X98" s="1168"/>
      <c r="Y98" s="1168"/>
      <c r="Z98" s="1168"/>
      <c r="AA98" s="1168"/>
      <c r="AB98" s="1168"/>
      <c r="AC98" s="1176"/>
      <c r="AD98" s="1168"/>
      <c r="AE98" s="1168"/>
      <c r="AF98" s="1176"/>
      <c r="AG98" s="1168"/>
      <c r="AH98" s="1168"/>
      <c r="AI98" s="1176"/>
      <c r="AJ98" s="1168"/>
      <c r="AK98" s="1168"/>
      <c r="AL98" s="1176"/>
      <c r="AM98" s="1176"/>
      <c r="AN98" s="1176"/>
      <c r="AO98" s="1168"/>
      <c r="AP98" s="1168"/>
      <c r="AQ98" s="1176"/>
      <c r="AR98" s="1168"/>
      <c r="AS98" s="1168"/>
      <c r="AT98" s="1168"/>
      <c r="AU98" s="1168"/>
      <c r="AV98" s="1168"/>
      <c r="AW98" s="1170"/>
      <c r="AX98" s="1170"/>
      <c r="AY98" s="1170"/>
      <c r="AZ98" s="1170"/>
      <c r="BA98" s="1170"/>
      <c r="BB98" s="1170"/>
      <c r="BC98" s="1170"/>
      <c r="BD98" s="1170"/>
      <c r="BE98" s="1170"/>
      <c r="BF98" s="1170"/>
      <c r="BG98" s="1170"/>
      <c r="BH98" s="1170"/>
      <c r="BI98" s="1170"/>
      <c r="BJ98" s="1168"/>
      <c r="BK98" s="1168"/>
      <c r="BL98" s="1168"/>
      <c r="BM98" s="1168"/>
      <c r="BN98" s="1168"/>
      <c r="BO98" s="1168"/>
      <c r="BP98" s="1168"/>
      <c r="BQ98" s="1168"/>
      <c r="BR98" s="1168"/>
      <c r="BS98" s="1168"/>
      <c r="BT98" s="1168"/>
      <c r="BU98" s="1168"/>
      <c r="BV98" s="1168"/>
      <c r="BW98" s="1168"/>
      <c r="BX98" s="1168"/>
      <c r="BY98" s="1168"/>
      <c r="BZ98" s="1168"/>
      <c r="CA98" s="1168"/>
      <c r="CB98" s="1168"/>
      <c r="CC98" s="1168"/>
      <c r="CD98" s="1168"/>
      <c r="CE98" s="1168"/>
      <c r="CF98" s="1168"/>
      <c r="CG98" s="1170"/>
      <c r="CH98" s="1170"/>
      <c r="CI98" s="1170"/>
      <c r="CJ98" s="1170"/>
      <c r="CK98" s="1170"/>
      <c r="CL98" s="1170"/>
      <c r="CM98" s="1170"/>
      <c r="CN98" s="1170"/>
      <c r="CO98" s="1170"/>
      <c r="CP98" s="1170"/>
      <c r="CQ98" s="1170"/>
      <c r="CR98" s="1170"/>
      <c r="CS98" s="1170"/>
      <c r="CT98" s="1170"/>
      <c r="CU98" s="1170"/>
      <c r="CV98" s="1170"/>
      <c r="CW98" s="1170"/>
      <c r="CX98" s="1170"/>
      <c r="CY98" s="1170"/>
      <c r="CZ98" s="1170"/>
      <c r="DA98" s="1170"/>
      <c r="DB98" s="1170"/>
      <c r="DC98" s="1182"/>
      <c r="DD98" s="1182"/>
    </row>
    <row r="99" spans="1:108" x14ac:dyDescent="0.25">
      <c r="A99" s="1502" t="s">
        <v>133</v>
      </c>
      <c r="B99" s="1502"/>
      <c r="C99" s="1237"/>
      <c r="D99" s="1237"/>
      <c r="E99" s="1237"/>
      <c r="F99" s="1168"/>
      <c r="G99" s="1168"/>
      <c r="H99" s="1168"/>
      <c r="I99" s="1168"/>
      <c r="J99" s="1168"/>
      <c r="K99" s="1168"/>
      <c r="L99" s="1168"/>
      <c r="M99" s="1168"/>
      <c r="N99" s="1168"/>
      <c r="O99" s="1168"/>
      <c r="P99" s="1168"/>
      <c r="Q99" s="1168"/>
      <c r="R99" s="1168"/>
      <c r="S99" s="1168"/>
      <c r="T99" s="1168"/>
      <c r="U99" s="1168"/>
      <c r="V99" s="1168"/>
      <c r="W99" s="1168"/>
      <c r="X99" s="1168"/>
      <c r="Y99" s="1168"/>
      <c r="Z99" s="1168"/>
      <c r="AA99" s="1168"/>
      <c r="AB99" s="1168"/>
      <c r="AC99" s="1176"/>
      <c r="AD99" s="1176"/>
      <c r="AE99" s="1168"/>
      <c r="AF99" s="1168"/>
      <c r="AG99" s="1176"/>
      <c r="AH99" s="1168"/>
      <c r="AI99" s="1168"/>
      <c r="AJ99" s="1176"/>
      <c r="AK99" s="1168"/>
      <c r="AL99" s="1168"/>
      <c r="AM99" s="1168"/>
      <c r="AN99" s="1168"/>
      <c r="AO99" s="1176"/>
      <c r="AP99" s="1168"/>
      <c r="AQ99" s="1168"/>
      <c r="AR99" s="1168"/>
      <c r="AS99" s="1168"/>
      <c r="AT99" s="1168"/>
      <c r="AU99" s="1168"/>
      <c r="AV99" s="1168"/>
      <c r="AW99" s="1170"/>
      <c r="AX99" s="1170"/>
      <c r="AY99" s="1170"/>
      <c r="AZ99" s="1170"/>
      <c r="BA99" s="1170"/>
      <c r="BB99" s="1170"/>
      <c r="BC99" s="1170"/>
      <c r="BD99" s="1170"/>
      <c r="BE99" s="1170"/>
      <c r="BF99" s="1170"/>
      <c r="BG99" s="1170"/>
      <c r="BH99" s="1170"/>
      <c r="BI99" s="1170"/>
      <c r="BJ99" s="1168"/>
      <c r="BK99" s="1168"/>
      <c r="BL99" s="1168"/>
      <c r="BM99" s="1168"/>
      <c r="BN99" s="1168"/>
      <c r="BO99" s="1168"/>
      <c r="BP99" s="1168"/>
      <c r="BQ99" s="1168"/>
      <c r="BR99" s="1168"/>
      <c r="BS99" s="1168"/>
      <c r="BT99" s="1168"/>
      <c r="BU99" s="1168"/>
      <c r="BV99" s="1168"/>
      <c r="BW99" s="1168"/>
      <c r="BX99" s="1168"/>
      <c r="BY99" s="1168"/>
      <c r="BZ99" s="1168"/>
      <c r="CA99" s="1168"/>
      <c r="CB99" s="1168"/>
      <c r="CC99" s="1168"/>
      <c r="CD99" s="1168"/>
      <c r="CE99" s="1168"/>
      <c r="CF99" s="1168"/>
      <c r="CG99" s="1170"/>
      <c r="CH99" s="1170"/>
      <c r="CI99" s="1170"/>
      <c r="CJ99" s="1170"/>
      <c r="CK99" s="1170"/>
      <c r="CL99" s="1170"/>
      <c r="CM99" s="1170"/>
      <c r="CN99" s="1170"/>
      <c r="CO99" s="1170"/>
      <c r="CP99" s="1170"/>
      <c r="CQ99" s="1170"/>
      <c r="CR99" s="1170"/>
      <c r="CS99" s="1170"/>
      <c r="CT99" s="1170"/>
      <c r="CU99" s="1170"/>
      <c r="CV99" s="1170"/>
      <c r="CW99" s="1170"/>
      <c r="CX99" s="1170"/>
      <c r="CY99" s="1170"/>
      <c r="CZ99" s="1170"/>
      <c r="DA99" s="1170"/>
      <c r="DB99" s="1170"/>
      <c r="DC99" s="1170"/>
      <c r="DD99" s="1170"/>
    </row>
    <row r="100" spans="1:108" x14ac:dyDescent="0.25">
      <c r="A100" s="1227" t="s">
        <v>134</v>
      </c>
      <c r="B100" s="1168"/>
      <c r="C100" s="1168"/>
      <c r="D100" s="1168"/>
      <c r="E100" s="1168"/>
      <c r="F100" s="1168"/>
      <c r="G100" s="1168"/>
      <c r="H100" s="1168"/>
      <c r="I100" s="1168"/>
      <c r="J100" s="1168"/>
      <c r="K100" s="1168"/>
      <c r="L100" s="1168"/>
      <c r="M100" s="1308"/>
      <c r="N100" s="1168"/>
      <c r="O100" s="1168"/>
      <c r="P100" s="1168"/>
      <c r="Q100" s="1168"/>
      <c r="R100" s="1168"/>
      <c r="S100" s="1168"/>
      <c r="T100" s="1168"/>
      <c r="U100" s="1168"/>
      <c r="V100" s="1168"/>
      <c r="W100" s="1196"/>
      <c r="X100" s="1168"/>
      <c r="Y100" s="1168"/>
      <c r="Z100" s="1168"/>
      <c r="AA100" s="1168"/>
      <c r="AB100" s="1168"/>
      <c r="AC100" s="1176"/>
      <c r="AD100" s="1176"/>
      <c r="AE100" s="1168"/>
      <c r="AF100" s="1168"/>
      <c r="AG100" s="1176"/>
      <c r="AH100" s="1168"/>
      <c r="AI100" s="1168"/>
      <c r="AJ100" s="1176"/>
      <c r="AK100" s="1168"/>
      <c r="AL100" s="1168"/>
      <c r="AM100" s="1168"/>
      <c r="AN100" s="1168"/>
      <c r="AO100" s="1176"/>
      <c r="AP100" s="1168"/>
      <c r="AQ100" s="1168"/>
      <c r="AR100" s="1168"/>
      <c r="AS100" s="1168"/>
      <c r="AT100" s="1168"/>
      <c r="AU100" s="1168"/>
      <c r="AV100" s="1168"/>
      <c r="AW100" s="1168"/>
      <c r="AX100" s="1168"/>
      <c r="AY100" s="1168"/>
      <c r="AZ100" s="1168"/>
      <c r="BA100" s="1168"/>
      <c r="BB100" s="1168"/>
      <c r="BC100" s="1168"/>
      <c r="BD100" s="1168"/>
      <c r="BE100" s="1168"/>
      <c r="BF100" s="1168"/>
      <c r="BG100" s="1168"/>
      <c r="BH100" s="1168"/>
      <c r="BI100" s="1168"/>
      <c r="BJ100" s="1168"/>
      <c r="BK100" s="1168"/>
      <c r="BL100" s="1168"/>
      <c r="BM100" s="1168"/>
      <c r="BN100" s="1168"/>
      <c r="BO100" s="1168"/>
      <c r="BP100" s="1168"/>
      <c r="BQ100" s="1168"/>
      <c r="BR100" s="1168"/>
      <c r="BS100" s="1168"/>
      <c r="BT100" s="1168"/>
      <c r="BU100" s="1168"/>
      <c r="BV100" s="1168"/>
      <c r="BW100" s="1168"/>
      <c r="BX100" s="1168"/>
      <c r="BY100" s="1168"/>
      <c r="BZ100" s="1168"/>
      <c r="CA100" s="1168"/>
      <c r="CB100" s="1168"/>
      <c r="CC100" s="1168"/>
      <c r="CD100" s="1168"/>
      <c r="CE100" s="1168"/>
      <c r="CF100" s="1168"/>
      <c r="CG100" s="1168"/>
      <c r="CH100" s="1168"/>
      <c r="CI100" s="1168"/>
      <c r="CJ100" s="1168"/>
      <c r="CK100" s="1168"/>
      <c r="CL100" s="1168"/>
      <c r="CM100" s="1168"/>
      <c r="CN100" s="1168"/>
      <c r="CO100" s="1168"/>
      <c r="CP100" s="1168"/>
      <c r="CQ100" s="1168"/>
      <c r="CR100" s="1168"/>
      <c r="CS100" s="1168"/>
      <c r="CT100" s="1168"/>
      <c r="CU100" s="1168"/>
      <c r="CV100" s="1168"/>
      <c r="CW100" s="1168"/>
      <c r="CX100" s="1168"/>
      <c r="CY100" s="1168"/>
      <c r="CZ100" s="1168"/>
      <c r="DA100" s="1168"/>
      <c r="DB100" s="1168"/>
      <c r="DC100" s="1168"/>
      <c r="DD100" s="1168"/>
    </row>
    <row r="101" spans="1:108" x14ac:dyDescent="0.2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1168"/>
      <c r="Z101" s="1168"/>
      <c r="AA101" s="1176"/>
      <c r="AB101" s="1176"/>
      <c r="AC101" s="1168"/>
      <c r="AD101" s="1168"/>
      <c r="AE101" s="1176"/>
      <c r="AF101" s="1168"/>
      <c r="AG101" s="1168"/>
      <c r="AH101" s="1176"/>
      <c r="AI101" s="1168"/>
      <c r="AJ101" s="1168"/>
      <c r="AK101" s="1168"/>
      <c r="AL101" s="1168"/>
      <c r="AM101" s="1176"/>
      <c r="AN101" s="1168"/>
      <c r="AO101" s="1168"/>
      <c r="AP101" s="1168"/>
      <c r="AQ101" s="1168"/>
      <c r="AR101" s="1168"/>
      <c r="AS101" s="1168"/>
      <c r="AT101" s="1168"/>
      <c r="AU101" s="1168"/>
      <c r="AV101" s="1168"/>
      <c r="AW101" s="1170"/>
      <c r="AX101" s="1170"/>
      <c r="AY101" s="1170"/>
      <c r="AZ101" s="1170"/>
      <c r="BA101" s="1170"/>
      <c r="BB101" s="1170"/>
      <c r="BC101" s="1170"/>
      <c r="BD101" s="1170"/>
      <c r="BE101" s="1170"/>
      <c r="BF101" s="1170"/>
      <c r="BG101" s="1170"/>
      <c r="BH101" s="1170"/>
      <c r="BI101" s="1170"/>
      <c r="BJ101" s="1168"/>
      <c r="BK101" s="1168"/>
      <c r="BL101" s="1168"/>
      <c r="BM101" s="1168"/>
      <c r="BN101" s="1168"/>
      <c r="BO101" s="1168"/>
      <c r="BP101" s="1168"/>
      <c r="BQ101" s="1168"/>
      <c r="BR101" s="1168"/>
      <c r="BS101" s="1168"/>
      <c r="BT101" s="1168"/>
      <c r="BU101" s="1168"/>
      <c r="BV101" s="1168"/>
      <c r="BW101" s="1168"/>
      <c r="BX101" s="1168"/>
      <c r="BY101" s="1168"/>
      <c r="BZ101" s="1168"/>
      <c r="CA101" s="1168"/>
      <c r="CB101" s="1168"/>
      <c r="CC101" s="1168"/>
      <c r="CD101" s="1168"/>
      <c r="CE101" s="1168"/>
      <c r="CF101" s="1168"/>
      <c r="CG101" s="1170"/>
      <c r="CH101" s="1170"/>
      <c r="CI101" s="1170"/>
      <c r="CJ101" s="1170"/>
      <c r="CK101" s="1170"/>
      <c r="CL101" s="1170"/>
      <c r="CM101" s="1170"/>
      <c r="CN101" s="1170"/>
      <c r="CO101" s="1170"/>
      <c r="CP101" s="1170"/>
      <c r="CQ101" s="1170"/>
      <c r="CR101" s="1170"/>
      <c r="CS101" s="1170"/>
      <c r="CT101" s="1170"/>
      <c r="CU101" s="1170"/>
      <c r="CV101" s="1170"/>
      <c r="CW101" s="1170"/>
      <c r="CX101" s="1170"/>
      <c r="CY101" s="1170"/>
      <c r="CZ101" s="1170"/>
      <c r="DA101" s="1170"/>
      <c r="DB101" s="1170"/>
      <c r="DC101" s="1170"/>
      <c r="DD101" s="1170"/>
    </row>
    <row r="102" spans="1:108" x14ac:dyDescent="0.2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1198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1168"/>
      <c r="Z102" s="1168"/>
      <c r="AA102" s="1176"/>
      <c r="AB102" s="1176"/>
      <c r="AC102" s="1168"/>
      <c r="AD102" s="1168"/>
      <c r="AE102" s="1176"/>
      <c r="AF102" s="1168"/>
      <c r="AG102" s="1168"/>
      <c r="AH102" s="1176"/>
      <c r="AI102" s="1168"/>
      <c r="AJ102" s="1168"/>
      <c r="AK102" s="1168"/>
      <c r="AL102" s="1168"/>
      <c r="AM102" s="1176"/>
      <c r="AN102" s="1168"/>
      <c r="AO102" s="1168"/>
      <c r="AP102" s="1168"/>
      <c r="AQ102" s="1168"/>
      <c r="AR102" s="1168"/>
      <c r="AS102" s="1168"/>
      <c r="AT102" s="1168"/>
      <c r="AU102" s="1168"/>
      <c r="AV102" s="1168"/>
      <c r="AW102" s="1170"/>
      <c r="AX102" s="1170"/>
      <c r="AY102" s="1170"/>
      <c r="AZ102" s="1170"/>
      <c r="BA102" s="1170"/>
      <c r="BB102" s="1170"/>
      <c r="BC102" s="1170"/>
      <c r="BD102" s="1170"/>
      <c r="BE102" s="1170"/>
      <c r="BF102" s="1170"/>
      <c r="BG102" s="1170"/>
      <c r="BH102" s="1170"/>
      <c r="BI102" s="1170"/>
      <c r="BJ102" s="1168"/>
      <c r="BK102" s="1168"/>
      <c r="BL102" s="1168"/>
      <c r="BM102" s="1168"/>
      <c r="BN102" s="1168"/>
      <c r="BO102" s="1168"/>
      <c r="BP102" s="1168"/>
      <c r="BQ102" s="1168"/>
      <c r="BR102" s="1168"/>
      <c r="BS102" s="1168"/>
      <c r="BT102" s="1168"/>
      <c r="BU102" s="1168"/>
      <c r="BV102" s="1168"/>
      <c r="BW102" s="1168"/>
      <c r="BX102" s="1168"/>
      <c r="BY102" s="1168"/>
      <c r="BZ102" s="1168"/>
      <c r="CA102" s="1168"/>
      <c r="CB102" s="1168"/>
      <c r="CC102" s="1168"/>
      <c r="CD102" s="1168"/>
      <c r="CE102" s="1168"/>
      <c r="CF102" s="1168"/>
      <c r="CG102" s="1170"/>
      <c r="CH102" s="1170"/>
      <c r="CI102" s="1170"/>
      <c r="CJ102" s="1170"/>
      <c r="CK102" s="1170"/>
      <c r="CL102" s="1170"/>
      <c r="CM102" s="1170"/>
      <c r="CN102" s="1170"/>
      <c r="CO102" s="1170"/>
      <c r="CP102" s="1170"/>
      <c r="CQ102" s="1170"/>
      <c r="CR102" s="1170"/>
      <c r="CS102" s="1170"/>
      <c r="CT102" s="1170"/>
      <c r="CU102" s="1170"/>
      <c r="CV102" s="1170"/>
      <c r="CW102" s="1170"/>
      <c r="CX102" s="1170"/>
      <c r="CY102" s="1170"/>
      <c r="CZ102" s="1170"/>
      <c r="DA102" s="1170"/>
      <c r="DB102" s="1170"/>
      <c r="DC102" s="1170"/>
      <c r="DD102" s="1170"/>
    </row>
    <row r="103" spans="1:108" x14ac:dyDescent="0.2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1168"/>
      <c r="Z103" s="1168"/>
      <c r="AA103" s="1176"/>
      <c r="AB103" s="1176"/>
      <c r="AC103" s="1168"/>
      <c r="AD103" s="1168"/>
      <c r="AE103" s="1176"/>
      <c r="AF103" s="1168"/>
      <c r="AG103" s="1168"/>
      <c r="AH103" s="1176"/>
      <c r="AI103" s="1168"/>
      <c r="AJ103" s="1168"/>
      <c r="AK103" s="1168"/>
      <c r="AL103" s="1168"/>
      <c r="AM103" s="1176"/>
      <c r="AN103" s="1168"/>
      <c r="AO103" s="1168"/>
      <c r="AP103" s="1168"/>
      <c r="AQ103" s="1168"/>
      <c r="AR103" s="1168"/>
      <c r="AS103" s="1168"/>
      <c r="AT103" s="1168"/>
      <c r="AU103" s="1168"/>
      <c r="AV103" s="1168"/>
      <c r="AW103" s="1170"/>
      <c r="AX103" s="1170"/>
      <c r="AY103" s="1170"/>
      <c r="AZ103" s="1170"/>
      <c r="BA103" s="1170"/>
      <c r="BB103" s="1170"/>
      <c r="BC103" s="1170"/>
      <c r="BD103" s="1170"/>
      <c r="BE103" s="1170"/>
      <c r="BF103" s="1170"/>
      <c r="BG103" s="1170"/>
      <c r="BH103" s="1170"/>
      <c r="BI103" s="1170"/>
      <c r="BJ103" s="1168"/>
      <c r="BK103" s="1168"/>
      <c r="BL103" s="1168"/>
      <c r="BM103" s="1168"/>
      <c r="BN103" s="1168"/>
      <c r="BO103" s="1168"/>
      <c r="BP103" s="1168"/>
      <c r="BQ103" s="1168"/>
      <c r="BR103" s="1168"/>
      <c r="BS103" s="1168"/>
      <c r="BT103" s="1168"/>
      <c r="BU103" s="1168"/>
      <c r="BV103" s="1168"/>
      <c r="BW103" s="1168"/>
      <c r="BX103" s="1168"/>
      <c r="BY103" s="1168"/>
      <c r="BZ103" s="1168"/>
      <c r="CA103" s="1168"/>
      <c r="CB103" s="1168"/>
      <c r="CC103" s="1168"/>
      <c r="CD103" s="1168"/>
      <c r="CE103" s="1168"/>
      <c r="CF103" s="1168"/>
      <c r="CG103" s="1170"/>
      <c r="CH103" s="1170"/>
      <c r="CI103" s="1170"/>
      <c r="CJ103" s="1170"/>
      <c r="CK103" s="1170"/>
      <c r="CL103" s="1170"/>
      <c r="CM103" s="1170"/>
      <c r="CN103" s="1170"/>
      <c r="CO103" s="1170"/>
      <c r="CP103" s="1170"/>
      <c r="CQ103" s="1170"/>
      <c r="CR103" s="1170"/>
      <c r="CS103" s="1170"/>
      <c r="CT103" s="1170"/>
      <c r="CU103" s="1170"/>
      <c r="CV103" s="1170"/>
      <c r="CW103" s="1170"/>
      <c r="CX103" s="1170"/>
      <c r="CY103" s="1170"/>
      <c r="CZ103" s="1170"/>
      <c r="DA103" s="1170"/>
      <c r="DB103" s="1170"/>
      <c r="DC103" s="1170"/>
      <c r="DD103" s="1170"/>
    </row>
    <row r="104" spans="1:108" ht="21" x14ac:dyDescent="0.25">
      <c r="A104" s="1505"/>
      <c r="B104" s="1499"/>
      <c r="C104" s="1521"/>
      <c r="D104" s="1501"/>
      <c r="E104" s="1501"/>
      <c r="F104" s="1501"/>
      <c r="G104" s="1501"/>
      <c r="H104" s="1518"/>
      <c r="I104" s="1175" t="s">
        <v>22</v>
      </c>
      <c r="J104" s="1187" t="s">
        <v>37</v>
      </c>
      <c r="K104" s="1199" t="s">
        <v>38</v>
      </c>
      <c r="L104" s="1187" t="s">
        <v>39</v>
      </c>
      <c r="M104" s="1210" t="s">
        <v>40</v>
      </c>
      <c r="N104" s="1197" t="s">
        <v>41</v>
      </c>
      <c r="O104" s="1178" t="s">
        <v>42</v>
      </c>
      <c r="P104" s="1187" t="s">
        <v>43</v>
      </c>
      <c r="Q104" s="1197" t="s">
        <v>40</v>
      </c>
      <c r="R104" s="1197" t="s">
        <v>41</v>
      </c>
      <c r="S104" s="1178" t="s">
        <v>42</v>
      </c>
      <c r="T104" s="1225" t="s">
        <v>43</v>
      </c>
      <c r="U104" s="1496"/>
      <c r="V104" s="1499"/>
      <c r="W104" s="1487"/>
      <c r="X104" s="1493"/>
      <c r="Y104" s="1168"/>
      <c r="Z104" s="1168"/>
      <c r="AA104" s="1176"/>
      <c r="AB104" s="1176"/>
      <c r="AC104" s="1168"/>
      <c r="AD104" s="1168"/>
      <c r="AE104" s="1176"/>
      <c r="AF104" s="1168"/>
      <c r="AG104" s="1168"/>
      <c r="AH104" s="1176"/>
      <c r="AI104" s="1168"/>
      <c r="AJ104" s="1168"/>
      <c r="AK104" s="1168"/>
      <c r="AL104" s="1168"/>
      <c r="AM104" s="1176"/>
      <c r="AN104" s="1168"/>
      <c r="AO104" s="1168"/>
      <c r="AP104" s="1168"/>
      <c r="AQ104" s="1168"/>
      <c r="AR104" s="1168"/>
      <c r="AS104" s="1168"/>
      <c r="AT104" s="1168"/>
      <c r="AU104" s="1168"/>
      <c r="AV104" s="1168"/>
      <c r="AW104" s="1170"/>
      <c r="AX104" s="1170"/>
      <c r="AY104" s="1170"/>
      <c r="AZ104" s="1170"/>
      <c r="BA104" s="1170"/>
      <c r="BB104" s="1170"/>
      <c r="BC104" s="1170"/>
      <c r="BD104" s="1170"/>
      <c r="BE104" s="1170"/>
      <c r="BF104" s="1170"/>
      <c r="BG104" s="1170"/>
      <c r="BH104" s="1170"/>
      <c r="BI104" s="1170"/>
      <c r="BJ104" s="1168"/>
      <c r="BK104" s="1168"/>
      <c r="BL104" s="1168"/>
      <c r="BM104" s="1168"/>
      <c r="BN104" s="1168"/>
      <c r="BO104" s="1168"/>
      <c r="BP104" s="1168"/>
      <c r="BQ104" s="1168"/>
      <c r="BR104" s="1168"/>
      <c r="BS104" s="1168"/>
      <c r="BT104" s="1168"/>
      <c r="BU104" s="1168"/>
      <c r="BV104" s="1168"/>
      <c r="BW104" s="1168"/>
      <c r="BX104" s="1168"/>
      <c r="BY104" s="1168"/>
      <c r="BZ104" s="1168"/>
      <c r="CA104" s="1168"/>
      <c r="CB104" s="1168"/>
      <c r="CC104" s="1168"/>
      <c r="CD104" s="1168"/>
      <c r="CE104" s="1168"/>
      <c r="CF104" s="1168"/>
      <c r="CG104" s="1170"/>
      <c r="CH104" s="1170"/>
      <c r="CI104" s="1170"/>
      <c r="CJ104" s="1170"/>
      <c r="CK104" s="1170"/>
      <c r="CL104" s="1170"/>
      <c r="CM104" s="1170"/>
      <c r="CN104" s="1170"/>
      <c r="CO104" s="1170"/>
      <c r="CP104" s="1170"/>
      <c r="CQ104" s="1170"/>
      <c r="CR104" s="1170"/>
      <c r="CS104" s="1170"/>
      <c r="CT104" s="1170"/>
      <c r="CU104" s="1170"/>
      <c r="CV104" s="1170"/>
      <c r="CW104" s="1170"/>
      <c r="CX104" s="1170"/>
      <c r="CY104" s="1170"/>
      <c r="CZ104" s="1170"/>
      <c r="DA104" s="1170"/>
      <c r="DB104" s="1170"/>
      <c r="DC104" s="1170"/>
      <c r="DD104" s="1170"/>
    </row>
    <row r="105" spans="1:108" x14ac:dyDescent="0.25">
      <c r="A105" s="1192" t="s">
        <v>139</v>
      </c>
      <c r="B105" s="1279">
        <v>0</v>
      </c>
      <c r="C105" s="1241"/>
      <c r="D105" s="1242"/>
      <c r="E105" s="1242"/>
      <c r="F105" s="1242"/>
      <c r="G105" s="1243"/>
      <c r="H105" s="1243"/>
      <c r="I105" s="1241"/>
      <c r="J105" s="1238"/>
      <c r="K105" s="1241"/>
      <c r="L105" s="1238"/>
      <c r="M105" s="1267">
        <v>0</v>
      </c>
      <c r="N105" s="1241"/>
      <c r="O105" s="1242"/>
      <c r="P105" s="1238"/>
      <c r="Q105" s="1281">
        <v>0</v>
      </c>
      <c r="R105" s="1241"/>
      <c r="S105" s="1242"/>
      <c r="T105" s="1295"/>
      <c r="U105" s="1284"/>
      <c r="V105" s="1284"/>
      <c r="W105" s="1317"/>
      <c r="X105" s="1300"/>
      <c r="Y105" s="1307" t="s">
        <v>151</v>
      </c>
      <c r="Z105" s="1168"/>
      <c r="AA105" s="1176"/>
      <c r="AB105" s="1176"/>
      <c r="AC105" s="1168"/>
      <c r="AD105" s="1168"/>
      <c r="AE105" s="1176"/>
      <c r="AF105" s="1168"/>
      <c r="AG105" s="1168"/>
      <c r="AH105" s="1176"/>
      <c r="AI105" s="1168"/>
      <c r="AJ105" s="1168"/>
      <c r="AK105" s="1168"/>
      <c r="AL105" s="1168"/>
      <c r="AM105" s="1176"/>
      <c r="AN105" s="1168"/>
      <c r="AO105" s="1168"/>
      <c r="AP105" s="1168"/>
      <c r="AQ105" s="1168"/>
      <c r="AR105" s="1168"/>
      <c r="AS105" s="1168"/>
      <c r="AT105" s="1168"/>
      <c r="AU105" s="1168"/>
      <c r="AV105" s="1168"/>
      <c r="AW105" s="1170"/>
      <c r="AX105" s="1170"/>
      <c r="AY105" s="1170"/>
      <c r="AZ105" s="1170"/>
      <c r="BA105" s="1170"/>
      <c r="BB105" s="1170"/>
      <c r="BC105" s="1170"/>
      <c r="BD105" s="1170"/>
      <c r="BE105" s="1170"/>
      <c r="BF105" s="1170"/>
      <c r="BG105" s="1170"/>
      <c r="BH105" s="1170"/>
      <c r="BI105" s="1170"/>
      <c r="BJ105" s="1168"/>
      <c r="BK105" s="1168"/>
      <c r="BL105" s="1168"/>
      <c r="BM105" s="1168"/>
      <c r="BN105" s="1168"/>
      <c r="BO105" s="1168"/>
      <c r="BP105" s="1168"/>
      <c r="BQ105" s="1168"/>
      <c r="BR105" s="1168"/>
      <c r="BS105" s="1168"/>
      <c r="BT105" s="1312" t="s">
        <v>152</v>
      </c>
      <c r="BU105" s="1312" t="s">
        <v>152</v>
      </c>
      <c r="BV105" s="1312" t="s">
        <v>152</v>
      </c>
      <c r="BW105" s="1312" t="s">
        <v>152</v>
      </c>
      <c r="BX105" s="1170"/>
      <c r="BY105" s="1170"/>
      <c r="BZ105" s="1170"/>
      <c r="CA105" s="1170"/>
      <c r="CB105" s="1230">
        <v>0</v>
      </c>
      <c r="CC105" s="1230">
        <v>0</v>
      </c>
      <c r="CD105" s="1230">
        <v>0</v>
      </c>
      <c r="CE105" s="1230" t="s">
        <v>152</v>
      </c>
      <c r="CF105" s="1168"/>
      <c r="CG105" s="1170"/>
      <c r="CH105" s="1170"/>
      <c r="CI105" s="1170"/>
      <c r="CJ105" s="1170"/>
      <c r="CK105" s="1170"/>
      <c r="CL105" s="1170"/>
      <c r="CM105" s="1170"/>
      <c r="CN105" s="1170"/>
      <c r="CO105" s="1170"/>
      <c r="CP105" s="1170"/>
      <c r="CQ105" s="1170"/>
      <c r="CR105" s="1170"/>
      <c r="CS105" s="1170"/>
      <c r="CT105" s="1170"/>
      <c r="CU105" s="1170"/>
      <c r="CV105" s="1170"/>
      <c r="CW105" s="1170"/>
      <c r="CX105" s="1170"/>
      <c r="CY105" s="1170"/>
      <c r="CZ105" s="1170"/>
      <c r="DA105" s="1170"/>
      <c r="DB105" s="1170"/>
      <c r="DC105" s="1170"/>
      <c r="DD105" s="1170"/>
    </row>
    <row r="106" spans="1:108" x14ac:dyDescent="0.25">
      <c r="A106" s="1192" t="s">
        <v>140</v>
      </c>
      <c r="B106" s="1279">
        <v>0</v>
      </c>
      <c r="C106" s="1241"/>
      <c r="D106" s="1242"/>
      <c r="E106" s="1242"/>
      <c r="F106" s="1242"/>
      <c r="G106" s="1243"/>
      <c r="H106" s="1243"/>
      <c r="I106" s="1241"/>
      <c r="J106" s="1238"/>
      <c r="K106" s="1241"/>
      <c r="L106" s="1238"/>
      <c r="M106" s="1267">
        <v>0</v>
      </c>
      <c r="N106" s="1241"/>
      <c r="O106" s="1242"/>
      <c r="P106" s="1238"/>
      <c r="Q106" s="1281">
        <v>0</v>
      </c>
      <c r="R106" s="1241"/>
      <c r="S106" s="1242"/>
      <c r="T106" s="1295"/>
      <c r="U106" s="1284"/>
      <c r="V106" s="1284"/>
      <c r="W106" s="1318"/>
      <c r="X106" s="1302"/>
      <c r="Y106" s="1307" t="s">
        <v>151</v>
      </c>
      <c r="Z106" s="1168"/>
      <c r="AA106" s="1176"/>
      <c r="AB106" s="1176"/>
      <c r="AC106" s="1168"/>
      <c r="AD106" s="1168"/>
      <c r="AE106" s="1176"/>
      <c r="AF106" s="1168"/>
      <c r="AG106" s="1168"/>
      <c r="AH106" s="1176"/>
      <c r="AI106" s="1168"/>
      <c r="AJ106" s="1168"/>
      <c r="AK106" s="1168"/>
      <c r="AL106" s="1168"/>
      <c r="AM106" s="1176"/>
      <c r="AN106" s="1168"/>
      <c r="AO106" s="1168"/>
      <c r="AP106" s="1168"/>
      <c r="AQ106" s="1168"/>
      <c r="AR106" s="1168"/>
      <c r="AS106" s="1168"/>
      <c r="AT106" s="1168"/>
      <c r="AU106" s="1168"/>
      <c r="AV106" s="1168"/>
      <c r="AW106" s="1170"/>
      <c r="AX106" s="1170"/>
      <c r="AY106" s="1170"/>
      <c r="AZ106" s="1170"/>
      <c r="BA106" s="1170"/>
      <c r="BB106" s="1170"/>
      <c r="BC106" s="1170"/>
      <c r="BD106" s="1170"/>
      <c r="BE106" s="1170"/>
      <c r="BF106" s="1170"/>
      <c r="BG106" s="1170"/>
      <c r="BH106" s="1170"/>
      <c r="BI106" s="1170"/>
      <c r="BJ106" s="1168"/>
      <c r="BK106" s="1168"/>
      <c r="BL106" s="1168"/>
      <c r="BM106" s="1168"/>
      <c r="BN106" s="1168"/>
      <c r="BO106" s="1168"/>
      <c r="BP106" s="1168"/>
      <c r="BQ106" s="1168"/>
      <c r="BR106" s="1168"/>
      <c r="BS106" s="1168"/>
      <c r="BT106" s="1312" t="s">
        <v>152</v>
      </c>
      <c r="BU106" s="1312" t="s">
        <v>152</v>
      </c>
      <c r="BV106" s="1312" t="s">
        <v>152</v>
      </c>
      <c r="BW106" s="1312" t="s">
        <v>152</v>
      </c>
      <c r="BX106" s="1170"/>
      <c r="BY106" s="1170"/>
      <c r="BZ106" s="1170"/>
      <c r="CA106" s="1170"/>
      <c r="CB106" s="1230">
        <v>0</v>
      </c>
      <c r="CC106" s="1230">
        <v>0</v>
      </c>
      <c r="CD106" s="1230">
        <v>0</v>
      </c>
      <c r="CE106" s="1230" t="s">
        <v>152</v>
      </c>
      <c r="CF106" s="1168"/>
      <c r="CG106" s="1170"/>
      <c r="CH106" s="1170"/>
      <c r="CI106" s="1170"/>
      <c r="CJ106" s="1170"/>
      <c r="CK106" s="1170"/>
      <c r="CL106" s="1170"/>
      <c r="CM106" s="1170"/>
      <c r="CN106" s="1170"/>
      <c r="CO106" s="1170"/>
      <c r="CP106" s="1170"/>
      <c r="CQ106" s="1170"/>
      <c r="CR106" s="1170"/>
      <c r="CS106" s="1170"/>
      <c r="CT106" s="1170"/>
      <c r="CU106" s="1170"/>
      <c r="CV106" s="1170"/>
      <c r="CW106" s="1170"/>
      <c r="CX106" s="1170"/>
      <c r="CY106" s="1170"/>
      <c r="CZ106" s="1170"/>
      <c r="DA106" s="1170"/>
      <c r="DB106" s="1170"/>
      <c r="DC106" s="1170"/>
      <c r="DD106" s="1170"/>
    </row>
    <row r="107" spans="1:108" x14ac:dyDescent="0.25">
      <c r="A107" s="1192" t="s">
        <v>141</v>
      </c>
      <c r="B107" s="1279">
        <v>0</v>
      </c>
      <c r="C107" s="1241"/>
      <c r="D107" s="1242"/>
      <c r="E107" s="1242"/>
      <c r="F107" s="1242"/>
      <c r="G107" s="1243"/>
      <c r="H107" s="1243"/>
      <c r="I107" s="1241"/>
      <c r="J107" s="1238"/>
      <c r="K107" s="1241"/>
      <c r="L107" s="1238"/>
      <c r="M107" s="1267">
        <v>0</v>
      </c>
      <c r="N107" s="1241"/>
      <c r="O107" s="1242"/>
      <c r="P107" s="1238"/>
      <c r="Q107" s="1281">
        <v>0</v>
      </c>
      <c r="R107" s="1241"/>
      <c r="S107" s="1242"/>
      <c r="T107" s="1295"/>
      <c r="U107" s="1284"/>
      <c r="V107" s="1284"/>
      <c r="W107" s="1318"/>
      <c r="X107" s="1302"/>
      <c r="Y107" s="1307" t="s">
        <v>151</v>
      </c>
      <c r="Z107" s="1168"/>
      <c r="AA107" s="1176"/>
      <c r="AB107" s="1176"/>
      <c r="AC107" s="1168"/>
      <c r="AD107" s="1168"/>
      <c r="AE107" s="1176"/>
      <c r="AF107" s="1168"/>
      <c r="AG107" s="1168"/>
      <c r="AH107" s="1176"/>
      <c r="AI107" s="1168"/>
      <c r="AJ107" s="1168"/>
      <c r="AK107" s="1168"/>
      <c r="AL107" s="1168"/>
      <c r="AM107" s="1176"/>
      <c r="AN107" s="1168"/>
      <c r="AO107" s="1168"/>
      <c r="AP107" s="1168"/>
      <c r="AQ107" s="1168"/>
      <c r="AR107" s="1168"/>
      <c r="AS107" s="1168"/>
      <c r="AT107" s="1168"/>
      <c r="AU107" s="1168"/>
      <c r="AV107" s="1168"/>
      <c r="AW107" s="1170"/>
      <c r="AX107" s="1170"/>
      <c r="AY107" s="1170"/>
      <c r="AZ107" s="1170"/>
      <c r="BA107" s="1170"/>
      <c r="BB107" s="1170"/>
      <c r="BC107" s="1170"/>
      <c r="BD107" s="1170"/>
      <c r="BE107" s="1170"/>
      <c r="BF107" s="1170"/>
      <c r="BG107" s="1170"/>
      <c r="BH107" s="1170"/>
      <c r="BI107" s="1170"/>
      <c r="BJ107" s="1168"/>
      <c r="BK107" s="1168"/>
      <c r="BL107" s="1168"/>
      <c r="BM107" s="1168"/>
      <c r="BN107" s="1168"/>
      <c r="BO107" s="1168"/>
      <c r="BP107" s="1168"/>
      <c r="BQ107" s="1168"/>
      <c r="BR107" s="1168"/>
      <c r="BS107" s="1168"/>
      <c r="BT107" s="1312" t="s">
        <v>152</v>
      </c>
      <c r="BU107" s="1312" t="s">
        <v>152</v>
      </c>
      <c r="BV107" s="1312" t="s">
        <v>152</v>
      </c>
      <c r="BW107" s="1312" t="s">
        <v>152</v>
      </c>
      <c r="BX107" s="1170"/>
      <c r="BY107" s="1170"/>
      <c r="BZ107" s="1170"/>
      <c r="CA107" s="1170"/>
      <c r="CB107" s="1230">
        <v>0</v>
      </c>
      <c r="CC107" s="1230">
        <v>0</v>
      </c>
      <c r="CD107" s="1230">
        <v>0</v>
      </c>
      <c r="CE107" s="1230" t="s">
        <v>152</v>
      </c>
      <c r="CF107" s="1168"/>
      <c r="CG107" s="1170"/>
      <c r="CH107" s="1170"/>
      <c r="CI107" s="1170"/>
      <c r="CJ107" s="1170"/>
      <c r="CK107" s="1170"/>
      <c r="CL107" s="1170"/>
      <c r="CM107" s="1170"/>
      <c r="CN107" s="1170"/>
      <c r="CO107" s="1170"/>
      <c r="CP107" s="1170"/>
      <c r="CQ107" s="1170"/>
      <c r="CR107" s="1170"/>
      <c r="CS107" s="1170"/>
      <c r="CT107" s="1170"/>
      <c r="CU107" s="1170"/>
      <c r="CV107" s="1170"/>
      <c r="CW107" s="1170"/>
      <c r="CX107" s="1170"/>
      <c r="CY107" s="1170"/>
      <c r="CZ107" s="1170"/>
      <c r="DA107" s="1170"/>
      <c r="DB107" s="1170"/>
      <c r="DC107" s="1170"/>
      <c r="DD107" s="1170"/>
    </row>
    <row r="108" spans="1:108" x14ac:dyDescent="0.25">
      <c r="A108" s="1192" t="s">
        <v>142</v>
      </c>
      <c r="B108" s="1279">
        <v>0</v>
      </c>
      <c r="C108" s="1241"/>
      <c r="D108" s="1242"/>
      <c r="E108" s="1242"/>
      <c r="F108" s="1242"/>
      <c r="G108" s="1243"/>
      <c r="H108" s="1243"/>
      <c r="I108" s="1241"/>
      <c r="J108" s="1238"/>
      <c r="K108" s="1241"/>
      <c r="L108" s="1238"/>
      <c r="M108" s="1267">
        <v>0</v>
      </c>
      <c r="N108" s="1241"/>
      <c r="O108" s="1242"/>
      <c r="P108" s="1238"/>
      <c r="Q108" s="1281">
        <v>0</v>
      </c>
      <c r="R108" s="1241"/>
      <c r="S108" s="1242"/>
      <c r="T108" s="1295"/>
      <c r="U108" s="1284"/>
      <c r="V108" s="1284"/>
      <c r="W108" s="1318"/>
      <c r="X108" s="1302"/>
      <c r="Y108" s="1307" t="s">
        <v>151</v>
      </c>
      <c r="Z108" s="1168"/>
      <c r="AA108" s="1176"/>
      <c r="AB108" s="1176"/>
      <c r="AC108" s="1168"/>
      <c r="AD108" s="1168"/>
      <c r="AE108" s="1176"/>
      <c r="AF108" s="1168"/>
      <c r="AG108" s="1168"/>
      <c r="AH108" s="1176"/>
      <c r="AI108" s="1168"/>
      <c r="AJ108" s="1168"/>
      <c r="AK108" s="1168"/>
      <c r="AL108" s="1168"/>
      <c r="AM108" s="1176"/>
      <c r="AN108" s="1168"/>
      <c r="AO108" s="1168"/>
      <c r="AP108" s="1168"/>
      <c r="AQ108" s="1168"/>
      <c r="AR108" s="1168"/>
      <c r="AS108" s="1168"/>
      <c r="AT108" s="1168"/>
      <c r="AU108" s="1168"/>
      <c r="AV108" s="1168"/>
      <c r="AW108" s="1170"/>
      <c r="AX108" s="1170"/>
      <c r="AY108" s="1170"/>
      <c r="AZ108" s="1170"/>
      <c r="BA108" s="1170"/>
      <c r="BB108" s="1170"/>
      <c r="BC108" s="1170"/>
      <c r="BD108" s="1170"/>
      <c r="BE108" s="1170"/>
      <c r="BF108" s="1170"/>
      <c r="BG108" s="1170"/>
      <c r="BH108" s="1170"/>
      <c r="BI108" s="1170"/>
      <c r="BJ108" s="1168"/>
      <c r="BK108" s="1168"/>
      <c r="BL108" s="1168"/>
      <c r="BM108" s="1168"/>
      <c r="BN108" s="1168"/>
      <c r="BO108" s="1168"/>
      <c r="BP108" s="1168"/>
      <c r="BQ108" s="1168"/>
      <c r="BR108" s="1168"/>
      <c r="BS108" s="1168"/>
      <c r="BT108" s="1312" t="s">
        <v>152</v>
      </c>
      <c r="BU108" s="1312" t="s">
        <v>152</v>
      </c>
      <c r="BV108" s="1312" t="s">
        <v>152</v>
      </c>
      <c r="BW108" s="1312" t="s">
        <v>152</v>
      </c>
      <c r="BX108" s="1170"/>
      <c r="BY108" s="1170"/>
      <c r="BZ108" s="1170"/>
      <c r="CA108" s="1170"/>
      <c r="CB108" s="1230">
        <v>0</v>
      </c>
      <c r="CC108" s="1230">
        <v>0</v>
      </c>
      <c r="CD108" s="1230">
        <v>0</v>
      </c>
      <c r="CE108" s="1230" t="s">
        <v>152</v>
      </c>
      <c r="CF108" s="1168"/>
      <c r="CG108" s="1170"/>
      <c r="CH108" s="1170"/>
      <c r="CI108" s="1170"/>
      <c r="CJ108" s="1170"/>
      <c r="CK108" s="1170"/>
      <c r="CL108" s="1170"/>
      <c r="CM108" s="1170"/>
      <c r="CN108" s="1170"/>
      <c r="CO108" s="1170"/>
      <c r="CP108" s="1170"/>
      <c r="CQ108" s="1170"/>
      <c r="CR108" s="1170"/>
      <c r="CS108" s="1170"/>
      <c r="CT108" s="1170"/>
      <c r="CU108" s="1170"/>
      <c r="CV108" s="1170"/>
      <c r="CW108" s="1170"/>
      <c r="CX108" s="1170"/>
      <c r="CY108" s="1170"/>
      <c r="CZ108" s="1170"/>
      <c r="DA108" s="1170"/>
      <c r="DB108" s="1170"/>
      <c r="DC108" s="1170"/>
      <c r="DD108" s="1170"/>
    </row>
    <row r="109" spans="1:108" x14ac:dyDescent="0.25">
      <c r="A109" s="1192" t="s">
        <v>143</v>
      </c>
      <c r="B109" s="1279">
        <v>0</v>
      </c>
      <c r="C109" s="1241"/>
      <c r="D109" s="1242"/>
      <c r="E109" s="1242"/>
      <c r="F109" s="1242"/>
      <c r="G109" s="1243"/>
      <c r="H109" s="1243"/>
      <c r="I109" s="1241"/>
      <c r="J109" s="1238"/>
      <c r="K109" s="1241"/>
      <c r="L109" s="1238"/>
      <c r="M109" s="1267">
        <v>0</v>
      </c>
      <c r="N109" s="1241"/>
      <c r="O109" s="1242"/>
      <c r="P109" s="1238"/>
      <c r="Q109" s="1281">
        <v>0</v>
      </c>
      <c r="R109" s="1241"/>
      <c r="S109" s="1242"/>
      <c r="T109" s="1295"/>
      <c r="U109" s="1284"/>
      <c r="V109" s="1284"/>
      <c r="W109" s="1318"/>
      <c r="X109" s="1302"/>
      <c r="Y109" s="1307" t="s">
        <v>151</v>
      </c>
      <c r="Z109" s="1168"/>
      <c r="AA109" s="1176"/>
      <c r="AB109" s="1176"/>
      <c r="AC109" s="1168"/>
      <c r="AD109" s="1168"/>
      <c r="AE109" s="1176"/>
      <c r="AF109" s="1168"/>
      <c r="AG109" s="1168"/>
      <c r="AH109" s="1176"/>
      <c r="AI109" s="1168"/>
      <c r="AJ109" s="1168"/>
      <c r="AK109" s="1168"/>
      <c r="AL109" s="1168"/>
      <c r="AM109" s="1176"/>
      <c r="AN109" s="1168"/>
      <c r="AO109" s="1168"/>
      <c r="AP109" s="1168"/>
      <c r="AQ109" s="1168"/>
      <c r="AR109" s="1168"/>
      <c r="AS109" s="1168"/>
      <c r="AT109" s="1168"/>
      <c r="AU109" s="1168"/>
      <c r="AV109" s="1168"/>
      <c r="AW109" s="1170"/>
      <c r="AX109" s="1170"/>
      <c r="AY109" s="1170"/>
      <c r="AZ109" s="1170"/>
      <c r="BA109" s="1170"/>
      <c r="BB109" s="1170"/>
      <c r="BC109" s="1170"/>
      <c r="BD109" s="1170"/>
      <c r="BE109" s="1170"/>
      <c r="BF109" s="1170"/>
      <c r="BG109" s="1170"/>
      <c r="BH109" s="1170"/>
      <c r="BI109" s="1170"/>
      <c r="BJ109" s="1168"/>
      <c r="BK109" s="1168"/>
      <c r="BL109" s="1168"/>
      <c r="BM109" s="1168"/>
      <c r="BN109" s="1168"/>
      <c r="BO109" s="1168"/>
      <c r="BP109" s="1168"/>
      <c r="BQ109" s="1168"/>
      <c r="BR109" s="1168"/>
      <c r="BS109" s="1168"/>
      <c r="BT109" s="1312" t="s">
        <v>152</v>
      </c>
      <c r="BU109" s="1312" t="s">
        <v>152</v>
      </c>
      <c r="BV109" s="1312" t="s">
        <v>152</v>
      </c>
      <c r="BW109" s="1312" t="s">
        <v>152</v>
      </c>
      <c r="BX109" s="1170"/>
      <c r="BY109" s="1170"/>
      <c r="BZ109" s="1170"/>
      <c r="CA109" s="1170"/>
      <c r="CB109" s="1230">
        <v>0</v>
      </c>
      <c r="CC109" s="1230">
        <v>0</v>
      </c>
      <c r="CD109" s="1230">
        <v>0</v>
      </c>
      <c r="CE109" s="1230" t="s">
        <v>152</v>
      </c>
      <c r="CF109" s="1168"/>
      <c r="CG109" s="1170"/>
      <c r="CH109" s="1170"/>
      <c r="CI109" s="1170"/>
      <c r="CJ109" s="1170"/>
      <c r="CK109" s="1170"/>
      <c r="CL109" s="1170"/>
      <c r="CM109" s="1170"/>
      <c r="CN109" s="1170"/>
      <c r="CO109" s="1170"/>
      <c r="CP109" s="1170"/>
      <c r="CQ109" s="1170"/>
      <c r="CR109" s="1170"/>
      <c r="CS109" s="1170"/>
      <c r="CT109" s="1170"/>
      <c r="CU109" s="1170"/>
      <c r="CV109" s="1170"/>
      <c r="CW109" s="1170"/>
      <c r="CX109" s="1170"/>
      <c r="CY109" s="1170"/>
      <c r="CZ109" s="1170"/>
      <c r="DA109" s="1170"/>
      <c r="DB109" s="1170"/>
      <c r="DC109" s="1170"/>
      <c r="DD109" s="1170"/>
    </row>
    <row r="110" spans="1:108" x14ac:dyDescent="0.25">
      <c r="A110" s="1213" t="s">
        <v>144</v>
      </c>
      <c r="B110" s="1255">
        <v>0</v>
      </c>
      <c r="C110" s="1256"/>
      <c r="D110" s="1257"/>
      <c r="E110" s="1257"/>
      <c r="F110" s="1257"/>
      <c r="G110" s="1258"/>
      <c r="H110" s="1258"/>
      <c r="I110" s="1256"/>
      <c r="J110" s="1239"/>
      <c r="K110" s="1278"/>
      <c r="L110" s="1270"/>
      <c r="M110" s="1293">
        <v>0</v>
      </c>
      <c r="N110" s="1256"/>
      <c r="O110" s="1257"/>
      <c r="P110" s="1239"/>
      <c r="Q110" s="1282">
        <v>0</v>
      </c>
      <c r="R110" s="1256"/>
      <c r="S110" s="1257"/>
      <c r="T110" s="1296"/>
      <c r="U110" s="1284"/>
      <c r="V110" s="1284"/>
      <c r="W110" s="1318"/>
      <c r="X110" s="1302"/>
      <c r="Y110" s="1307" t="s">
        <v>151</v>
      </c>
      <c r="Z110" s="1168"/>
      <c r="AA110" s="1176"/>
      <c r="AB110" s="1176"/>
      <c r="AC110" s="1168"/>
      <c r="AD110" s="1168"/>
      <c r="AE110" s="1176"/>
      <c r="AF110" s="1168"/>
      <c r="AG110" s="1168"/>
      <c r="AH110" s="1176"/>
      <c r="AI110" s="1168"/>
      <c r="AJ110" s="1168"/>
      <c r="AK110" s="1168"/>
      <c r="AL110" s="1168"/>
      <c r="AM110" s="1176"/>
      <c r="AN110" s="1168"/>
      <c r="AO110" s="1168"/>
      <c r="AP110" s="1168"/>
      <c r="AQ110" s="1168"/>
      <c r="AR110" s="1168"/>
      <c r="AS110" s="1168"/>
      <c r="AT110" s="1168"/>
      <c r="AU110" s="1168"/>
      <c r="AV110" s="1168"/>
      <c r="AW110" s="1170"/>
      <c r="AX110" s="1170"/>
      <c r="AY110" s="1170"/>
      <c r="AZ110" s="1170"/>
      <c r="BA110" s="1170"/>
      <c r="BB110" s="1170"/>
      <c r="BC110" s="1170"/>
      <c r="BD110" s="1170"/>
      <c r="BE110" s="1170"/>
      <c r="BF110" s="1170"/>
      <c r="BG110" s="1170"/>
      <c r="BH110" s="1170"/>
      <c r="BI110" s="1170"/>
      <c r="BJ110" s="1168"/>
      <c r="BK110" s="1168"/>
      <c r="BL110" s="1168"/>
      <c r="BM110" s="1168"/>
      <c r="BN110" s="1168"/>
      <c r="BO110" s="1168"/>
      <c r="BP110" s="1168"/>
      <c r="BQ110" s="1168"/>
      <c r="BR110" s="1168"/>
      <c r="BS110" s="1168"/>
      <c r="BT110" s="1312" t="s">
        <v>152</v>
      </c>
      <c r="BU110" s="1312" t="s">
        <v>152</v>
      </c>
      <c r="BV110" s="1312" t="s">
        <v>152</v>
      </c>
      <c r="BW110" s="1312" t="s">
        <v>152</v>
      </c>
      <c r="BX110" s="1170"/>
      <c r="BY110" s="1170"/>
      <c r="BZ110" s="1170"/>
      <c r="CA110" s="1170"/>
      <c r="CB110" s="1230">
        <v>0</v>
      </c>
      <c r="CC110" s="1230">
        <v>0</v>
      </c>
      <c r="CD110" s="1230">
        <v>0</v>
      </c>
      <c r="CE110" s="1230" t="s">
        <v>152</v>
      </c>
      <c r="CF110" s="1168"/>
      <c r="CG110" s="1170"/>
      <c r="CH110" s="1170"/>
      <c r="CI110" s="1170"/>
      <c r="CJ110" s="1170"/>
      <c r="CK110" s="1170"/>
      <c r="CL110" s="1170"/>
      <c r="CM110" s="1170"/>
      <c r="CN110" s="1170"/>
      <c r="CO110" s="1170"/>
      <c r="CP110" s="1170"/>
      <c r="CQ110" s="1170"/>
      <c r="CR110" s="1170"/>
      <c r="CS110" s="1170"/>
      <c r="CT110" s="1170"/>
      <c r="CU110" s="1170"/>
      <c r="CV110" s="1170"/>
      <c r="CW110" s="1170"/>
      <c r="CX110" s="1170"/>
      <c r="CY110" s="1170"/>
      <c r="CZ110" s="1170"/>
      <c r="DA110" s="1170"/>
      <c r="DB110" s="1170"/>
      <c r="DC110" s="1170"/>
      <c r="DD110" s="1170"/>
    </row>
    <row r="111" spans="1:108" x14ac:dyDescent="0.25">
      <c r="A111" s="1210" t="s">
        <v>40</v>
      </c>
      <c r="B111" s="1260">
        <v>0</v>
      </c>
      <c r="C111" s="1269">
        <v>0</v>
      </c>
      <c r="D111" s="1262">
        <v>0</v>
      </c>
      <c r="E111" s="1285">
        <v>0</v>
      </c>
      <c r="F111" s="1263">
        <v>0</v>
      </c>
      <c r="G111" s="1263">
        <v>0</v>
      </c>
      <c r="H111" s="1263">
        <v>0</v>
      </c>
      <c r="I111" s="1269">
        <v>0</v>
      </c>
      <c r="J111" s="1264">
        <v>0</v>
      </c>
      <c r="K111" s="1269">
        <v>0</v>
      </c>
      <c r="L111" s="1264">
        <v>0</v>
      </c>
      <c r="M111" s="1269">
        <v>0</v>
      </c>
      <c r="N111" s="1269">
        <v>0</v>
      </c>
      <c r="O111" s="1262">
        <v>0</v>
      </c>
      <c r="P111" s="1277">
        <v>0</v>
      </c>
      <c r="Q111" s="1261">
        <v>0</v>
      </c>
      <c r="R111" s="1269">
        <v>0</v>
      </c>
      <c r="S111" s="1262">
        <v>0</v>
      </c>
      <c r="T111" s="1305">
        <v>0</v>
      </c>
      <c r="U111" s="1265">
        <v>0</v>
      </c>
      <c r="V111" s="1265">
        <v>0</v>
      </c>
      <c r="W111" s="1261">
        <v>0</v>
      </c>
      <c r="X111" s="1264">
        <v>0</v>
      </c>
      <c r="Y111" s="1307" t="s">
        <v>151</v>
      </c>
      <c r="Z111" s="1168"/>
      <c r="AA111" s="1176"/>
      <c r="AB111" s="1176"/>
      <c r="AC111" s="1168"/>
      <c r="AD111" s="1168"/>
      <c r="AE111" s="1176"/>
      <c r="AF111" s="1168"/>
      <c r="AG111" s="1168"/>
      <c r="AH111" s="1176"/>
      <c r="AI111" s="1168"/>
      <c r="AJ111" s="1168"/>
      <c r="AK111" s="1168"/>
      <c r="AL111" s="1168"/>
      <c r="AM111" s="1176"/>
      <c r="AN111" s="1168"/>
      <c r="AO111" s="1168"/>
      <c r="AP111" s="1168"/>
      <c r="AQ111" s="1168"/>
      <c r="AR111" s="1168"/>
      <c r="AS111" s="1168"/>
      <c r="AT111" s="1168"/>
      <c r="AU111" s="1168"/>
      <c r="AV111" s="1168"/>
      <c r="AW111" s="1170"/>
      <c r="AX111" s="1170"/>
      <c r="AY111" s="1170"/>
      <c r="AZ111" s="1170"/>
      <c r="BA111" s="1170"/>
      <c r="BB111" s="1170"/>
      <c r="BC111" s="1170"/>
      <c r="BD111" s="1170"/>
      <c r="BE111" s="1170"/>
      <c r="BF111" s="1170"/>
      <c r="BG111" s="1170"/>
      <c r="BH111" s="1170"/>
      <c r="BI111" s="1170"/>
      <c r="BJ111" s="1168"/>
      <c r="BK111" s="1168"/>
      <c r="BL111" s="1168"/>
      <c r="BM111" s="1168"/>
      <c r="BN111" s="1168"/>
      <c r="BO111" s="1168"/>
      <c r="BP111" s="1168"/>
      <c r="BQ111" s="1168"/>
      <c r="BR111" s="1168"/>
      <c r="BS111" s="1168"/>
      <c r="BT111" s="1312" t="s">
        <v>152</v>
      </c>
      <c r="BU111" s="1312" t="s">
        <v>152</v>
      </c>
      <c r="BV111" s="1312" t="s">
        <v>152</v>
      </c>
      <c r="BW111" s="1312" t="s">
        <v>152</v>
      </c>
      <c r="BX111" s="1170"/>
      <c r="BY111" s="1170"/>
      <c r="BZ111" s="1170"/>
      <c r="CA111" s="1170"/>
      <c r="CB111" s="1230">
        <v>0</v>
      </c>
      <c r="CC111" s="1230">
        <v>0</v>
      </c>
      <c r="CD111" s="1230">
        <v>0</v>
      </c>
      <c r="CE111" s="1230" t="s">
        <v>152</v>
      </c>
      <c r="CF111" s="1168"/>
      <c r="CG111" s="1170"/>
      <c r="CH111" s="1170"/>
      <c r="CI111" s="1170"/>
      <c r="CJ111" s="1170"/>
      <c r="CK111" s="1170"/>
      <c r="CL111" s="1170"/>
      <c r="CM111" s="1170"/>
      <c r="CN111" s="1170"/>
      <c r="CO111" s="1170"/>
      <c r="CP111" s="1170"/>
      <c r="CQ111" s="1170"/>
      <c r="CR111" s="1170"/>
      <c r="CS111" s="1170"/>
      <c r="CT111" s="1170"/>
      <c r="CU111" s="1170"/>
      <c r="CV111" s="1170"/>
      <c r="CW111" s="1170"/>
      <c r="CX111" s="1170"/>
      <c r="CY111" s="1170"/>
      <c r="CZ111" s="1170"/>
      <c r="DA111" s="1170"/>
      <c r="DB111" s="1170"/>
      <c r="DC111" s="1170"/>
      <c r="DD111" s="1170"/>
    </row>
    <row r="112" spans="1:108" x14ac:dyDescent="0.25">
      <c r="A112" s="1168" t="s">
        <v>145</v>
      </c>
      <c r="B112" s="1168"/>
      <c r="C112" s="1168"/>
      <c r="D112" s="1168"/>
      <c r="E112" s="1168"/>
      <c r="F112" s="1168"/>
      <c r="G112" s="1168"/>
      <c r="H112" s="1168"/>
      <c r="I112" s="1168"/>
      <c r="J112" s="1168"/>
      <c r="K112" s="1168"/>
      <c r="L112" s="1168"/>
      <c r="M112" s="1168"/>
      <c r="N112" s="1168"/>
      <c r="O112" s="1168"/>
      <c r="P112" s="1168"/>
      <c r="Q112" s="1168"/>
      <c r="R112" s="1168"/>
      <c r="S112" s="1168"/>
      <c r="T112" s="1168"/>
      <c r="U112" s="1168"/>
      <c r="V112" s="1168"/>
      <c r="W112" s="1311"/>
      <c r="X112" s="1168"/>
      <c r="Y112" s="1168"/>
      <c r="Z112" s="1168"/>
      <c r="AA112" s="1168"/>
      <c r="AB112" s="1168"/>
      <c r="AC112" s="1176"/>
      <c r="AD112" s="1176"/>
      <c r="AE112" s="1168"/>
      <c r="AF112" s="1168"/>
      <c r="AG112" s="1176"/>
      <c r="AH112" s="1168"/>
      <c r="AI112" s="1168"/>
      <c r="AJ112" s="1176"/>
      <c r="AK112" s="1168"/>
      <c r="AL112" s="1168"/>
      <c r="AM112" s="1168"/>
      <c r="AN112" s="1168"/>
      <c r="AO112" s="1176"/>
      <c r="AP112" s="1168"/>
      <c r="AQ112" s="1168"/>
      <c r="AR112" s="1168"/>
      <c r="AS112" s="1168"/>
      <c r="AT112" s="1168"/>
      <c r="AU112" s="1168"/>
      <c r="AV112" s="1168"/>
      <c r="AW112" s="1168"/>
      <c r="AX112" s="1168"/>
      <c r="AY112" s="1168"/>
      <c r="AZ112" s="1168"/>
      <c r="BA112" s="1168"/>
      <c r="BB112" s="1168"/>
      <c r="BC112" s="1168"/>
      <c r="BD112" s="1168"/>
      <c r="BE112" s="1168"/>
      <c r="BF112" s="1168"/>
      <c r="BG112" s="1168"/>
      <c r="BH112" s="1168"/>
      <c r="BI112" s="1168"/>
      <c r="BJ112" s="1168"/>
      <c r="BK112" s="1168"/>
      <c r="BL112" s="1168"/>
      <c r="BM112" s="1168"/>
      <c r="BN112" s="1168"/>
      <c r="BO112" s="1168"/>
      <c r="BP112" s="1168"/>
      <c r="BQ112" s="1168"/>
      <c r="BR112" s="1168"/>
      <c r="BS112" s="1168"/>
      <c r="BT112" s="1168"/>
      <c r="BU112" s="1168"/>
      <c r="BV112" s="1168"/>
      <c r="BW112" s="1168"/>
      <c r="BX112" s="1168"/>
      <c r="BY112" s="1168"/>
      <c r="BZ112" s="1168"/>
      <c r="CA112" s="1168"/>
      <c r="CB112" s="1168"/>
      <c r="CC112" s="1168"/>
      <c r="CD112" s="1168"/>
      <c r="CE112" s="1168"/>
      <c r="CF112" s="1168"/>
      <c r="CG112" s="1168"/>
      <c r="CH112" s="1168"/>
      <c r="CI112" s="1168"/>
      <c r="CJ112" s="1168"/>
      <c r="CK112" s="1168"/>
      <c r="CL112" s="1168"/>
      <c r="CM112" s="1168"/>
      <c r="CN112" s="1168"/>
      <c r="CO112" s="1168"/>
      <c r="CP112" s="1168"/>
      <c r="CQ112" s="1168"/>
      <c r="CR112" s="1168"/>
      <c r="CS112" s="1168"/>
      <c r="CT112" s="1168"/>
      <c r="CU112" s="1168"/>
      <c r="CV112" s="1168"/>
      <c r="CW112" s="1168"/>
      <c r="CX112" s="1168"/>
      <c r="CY112" s="1168"/>
      <c r="CZ112" s="1168"/>
      <c r="DA112" s="1168"/>
      <c r="DB112" s="1168"/>
      <c r="DC112" s="1168"/>
      <c r="DD112" s="1168"/>
    </row>
    <row r="113" spans="1:41" x14ac:dyDescent="0.25">
      <c r="A113" s="1168" t="s">
        <v>146</v>
      </c>
      <c r="B113" s="1168"/>
      <c r="C113" s="1168"/>
      <c r="D113" s="1168"/>
      <c r="E113" s="1168"/>
      <c r="F113" s="1168"/>
      <c r="G113" s="1168"/>
      <c r="H113" s="1168"/>
      <c r="I113" s="1168"/>
      <c r="J113" s="1168"/>
      <c r="K113" s="1168"/>
      <c r="L113" s="1168"/>
      <c r="M113" s="1168"/>
      <c r="N113" s="1168"/>
      <c r="O113" s="1168"/>
      <c r="P113" s="1168"/>
      <c r="Q113" s="1168"/>
      <c r="R113" s="1168"/>
      <c r="S113" s="1168"/>
      <c r="T113" s="1168"/>
      <c r="U113" s="1168"/>
      <c r="V113" s="1168"/>
      <c r="W113" s="1168"/>
      <c r="X113" s="1168"/>
      <c r="Y113" s="1168"/>
      <c r="Z113" s="1168"/>
      <c r="AA113" s="1168"/>
      <c r="AB113" s="1168"/>
      <c r="AC113" s="1176"/>
      <c r="AD113" s="1176"/>
      <c r="AE113" s="1168"/>
      <c r="AF113" s="1168"/>
      <c r="AG113" s="1176"/>
      <c r="AH113" s="1168"/>
      <c r="AI113" s="1168"/>
      <c r="AJ113" s="1176"/>
      <c r="AK113" s="1168"/>
      <c r="AL113" s="1168"/>
      <c r="AM113" s="1168"/>
      <c r="AN113" s="1168"/>
      <c r="AO113" s="1176"/>
    </row>
    <row r="114" spans="1:41" x14ac:dyDescent="0.25">
      <c r="A114" s="1168"/>
      <c r="B114" s="1168"/>
      <c r="C114" s="1168"/>
      <c r="D114" s="1168"/>
      <c r="E114" s="1168"/>
      <c r="F114" s="1168"/>
      <c r="G114" s="1168"/>
      <c r="H114" s="1168"/>
      <c r="I114" s="1168"/>
      <c r="J114" s="1168"/>
      <c r="K114" s="1168"/>
      <c r="L114" s="1168"/>
      <c r="M114" s="1168"/>
      <c r="N114" s="1168"/>
      <c r="O114" s="1168"/>
      <c r="P114" s="1168"/>
      <c r="Q114" s="1168"/>
      <c r="R114" s="1168"/>
      <c r="S114" s="1168"/>
      <c r="T114" s="1168"/>
      <c r="U114" s="1168"/>
      <c r="V114" s="1168"/>
      <c r="W114" s="1168"/>
      <c r="X114" s="1168"/>
      <c r="Y114" s="1168"/>
      <c r="Z114" s="1168"/>
      <c r="AA114" s="1168"/>
      <c r="AB114" s="1168"/>
      <c r="AC114" s="1176"/>
      <c r="AD114" s="1176"/>
      <c r="AE114" s="1168"/>
      <c r="AF114" s="1168"/>
      <c r="AG114" s="1176"/>
      <c r="AH114" s="1168"/>
      <c r="AI114" s="1168"/>
      <c r="AJ114" s="1176"/>
      <c r="AK114" s="1168"/>
      <c r="AL114" s="1168"/>
      <c r="AM114" s="1168"/>
      <c r="AN114" s="1168"/>
      <c r="AO114" s="1176"/>
    </row>
    <row r="115" spans="1:41" x14ac:dyDescent="0.25">
      <c r="A115" s="1168"/>
      <c r="B115" s="1168"/>
      <c r="C115" s="1168"/>
      <c r="D115" s="1168"/>
      <c r="E115" s="1168"/>
      <c r="F115" s="1168"/>
      <c r="G115" s="1168"/>
      <c r="H115" s="1168"/>
      <c r="I115" s="1168"/>
      <c r="J115" s="1168"/>
      <c r="K115" s="1168"/>
      <c r="L115" s="1168"/>
      <c r="M115" s="1168"/>
      <c r="N115" s="1168"/>
      <c r="O115" s="1168"/>
      <c r="P115" s="1168"/>
      <c r="Q115" s="1168"/>
      <c r="R115" s="1168"/>
      <c r="S115" s="1168"/>
      <c r="T115" s="1168"/>
      <c r="U115" s="1168"/>
      <c r="V115" s="1168"/>
      <c r="W115" s="1168"/>
      <c r="X115" s="1168"/>
      <c r="Y115" s="1168"/>
      <c r="Z115" s="1168"/>
      <c r="AA115" s="1168"/>
      <c r="AB115" s="1168"/>
      <c r="AC115" s="1176"/>
      <c r="AD115" s="1176"/>
      <c r="AE115" s="1168"/>
      <c r="AF115" s="1168"/>
      <c r="AG115" s="1176"/>
      <c r="AH115" s="1168"/>
      <c r="AI115" s="1168"/>
      <c r="AJ115" s="1176"/>
      <c r="AK115" s="1168"/>
      <c r="AL115" s="1168"/>
      <c r="AM115" s="1168"/>
      <c r="AN115" s="1168"/>
      <c r="AO115" s="1176"/>
    </row>
    <row r="116" spans="1:41" x14ac:dyDescent="0.25">
      <c r="A116" s="1168"/>
      <c r="B116" s="1168"/>
      <c r="C116" s="1168"/>
      <c r="D116" s="1168"/>
      <c r="E116" s="1168"/>
      <c r="F116" s="1168"/>
      <c r="G116" s="1168"/>
      <c r="H116" s="1168"/>
      <c r="I116" s="1168"/>
      <c r="J116" s="1168"/>
      <c r="K116" s="1168"/>
      <c r="L116" s="1168"/>
      <c r="M116" s="1168"/>
      <c r="N116" s="1168"/>
      <c r="O116" s="1168"/>
      <c r="P116" s="1168"/>
      <c r="Q116" s="1168"/>
      <c r="R116" s="1168"/>
      <c r="S116" s="1168"/>
      <c r="T116" s="1168"/>
      <c r="U116" s="1168"/>
      <c r="V116" s="1168"/>
      <c r="W116" s="1168"/>
      <c r="X116" s="1168"/>
      <c r="Y116" s="1168"/>
      <c r="Z116" s="1168"/>
      <c r="AA116" s="1168"/>
      <c r="AB116" s="1168"/>
      <c r="AC116" s="1176"/>
      <c r="AD116" s="1176"/>
      <c r="AE116" s="1168"/>
      <c r="AF116" s="1168"/>
      <c r="AG116" s="1176"/>
      <c r="AH116" s="1168"/>
      <c r="AI116" s="1168"/>
      <c r="AJ116" s="1176"/>
      <c r="AK116" s="1168"/>
      <c r="AL116" s="1168"/>
      <c r="AM116" s="1168"/>
      <c r="AN116" s="1168"/>
      <c r="AO116" s="1176"/>
    </row>
    <row r="117" spans="1:41" x14ac:dyDescent="0.25">
      <c r="A117" s="1168"/>
      <c r="B117" s="1168"/>
      <c r="C117" s="1168"/>
      <c r="D117" s="1168"/>
      <c r="E117" s="1168"/>
      <c r="F117" s="1168"/>
      <c r="G117" s="1168"/>
      <c r="H117" s="1168"/>
      <c r="I117" s="1168"/>
      <c r="J117" s="1168"/>
      <c r="K117" s="1168"/>
      <c r="L117" s="1168"/>
      <c r="M117" s="1168"/>
      <c r="N117" s="1168"/>
      <c r="O117" s="1168"/>
      <c r="P117" s="1168"/>
      <c r="Q117" s="1168"/>
      <c r="R117" s="1168"/>
      <c r="S117" s="1168"/>
      <c r="T117" s="1168"/>
      <c r="U117" s="1168"/>
      <c r="V117" s="1168"/>
      <c r="W117" s="1168"/>
      <c r="X117" s="1168"/>
      <c r="Y117" s="1168"/>
      <c r="Z117" s="1168"/>
      <c r="AA117" s="1168"/>
      <c r="AB117" s="1168"/>
      <c r="AC117" s="1176"/>
      <c r="AD117" s="1176"/>
      <c r="AE117" s="1168"/>
      <c r="AF117" s="1168"/>
      <c r="AG117" s="1176"/>
      <c r="AH117" s="1168"/>
      <c r="AI117" s="1168"/>
      <c r="AJ117" s="1176"/>
      <c r="AK117" s="1168"/>
      <c r="AL117" s="1168"/>
      <c r="AM117" s="1168"/>
      <c r="AN117" s="1168"/>
      <c r="AO117" s="1176"/>
    </row>
    <row r="118" spans="1:41" x14ac:dyDescent="0.25">
      <c r="A118" s="1168"/>
      <c r="B118" s="1168"/>
      <c r="C118" s="1168"/>
      <c r="D118" s="1168"/>
      <c r="E118" s="1168"/>
      <c r="F118" s="1168"/>
      <c r="G118" s="1168"/>
      <c r="H118" s="1168"/>
      <c r="I118" s="1168"/>
      <c r="J118" s="1168"/>
      <c r="K118" s="1168"/>
      <c r="L118" s="1168"/>
      <c r="M118" s="1168"/>
      <c r="N118" s="1168"/>
      <c r="O118" s="1168"/>
      <c r="P118" s="1168"/>
      <c r="Q118" s="1168"/>
      <c r="R118" s="1168"/>
      <c r="S118" s="1168"/>
      <c r="T118" s="1168"/>
      <c r="U118" s="1168"/>
      <c r="V118" s="1168"/>
      <c r="W118" s="1168"/>
      <c r="X118" s="1168"/>
      <c r="Y118" s="1168"/>
      <c r="Z118" s="1168"/>
      <c r="AA118" s="1168"/>
      <c r="AB118" s="1168"/>
      <c r="AC118" s="1176"/>
      <c r="AD118" s="1176"/>
      <c r="AE118" s="1168"/>
      <c r="AF118" s="1168"/>
      <c r="AG118" s="1176"/>
      <c r="AH118" s="1168"/>
      <c r="AI118" s="1168"/>
      <c r="AJ118" s="1176"/>
      <c r="AK118" s="1168"/>
      <c r="AL118" s="1168"/>
      <c r="AM118" s="1168"/>
      <c r="AN118" s="1168"/>
      <c r="AO118" s="1176"/>
    </row>
    <row r="119" spans="1:41" x14ac:dyDescent="0.25">
      <c r="A119" s="1168"/>
      <c r="B119" s="1168"/>
      <c r="C119" s="1168"/>
      <c r="D119" s="1168"/>
      <c r="E119" s="1168"/>
      <c r="F119" s="1168"/>
      <c r="G119" s="1168"/>
      <c r="H119" s="1168"/>
      <c r="I119" s="1168"/>
      <c r="J119" s="1168"/>
      <c r="K119" s="1168"/>
      <c r="L119" s="1168"/>
      <c r="M119" s="1168"/>
      <c r="N119" s="1168"/>
      <c r="O119" s="1168"/>
      <c r="P119" s="1168"/>
      <c r="Q119" s="1168"/>
      <c r="R119" s="1168"/>
      <c r="S119" s="1168"/>
      <c r="T119" s="1168"/>
      <c r="U119" s="1168"/>
      <c r="V119" s="1168"/>
      <c r="W119" s="1168"/>
      <c r="X119" s="1168"/>
      <c r="Y119" s="1168"/>
      <c r="Z119" s="1168"/>
      <c r="AA119" s="1168"/>
      <c r="AB119" s="1168"/>
      <c r="AC119" s="1176"/>
      <c r="AD119" s="1176"/>
      <c r="AE119" s="1168"/>
      <c r="AF119" s="1168"/>
      <c r="AG119" s="1176"/>
      <c r="AH119" s="1168"/>
      <c r="AI119" s="1168"/>
      <c r="AJ119" s="1176"/>
      <c r="AK119" s="1168"/>
      <c r="AL119" s="1168"/>
      <c r="AM119" s="1168"/>
      <c r="AN119" s="1168"/>
      <c r="AO119" s="1176"/>
    </row>
    <row r="120" spans="1:41" x14ac:dyDescent="0.25">
      <c r="A120" s="1168"/>
      <c r="B120" s="1168"/>
      <c r="C120" s="1168"/>
      <c r="D120" s="1168"/>
      <c r="E120" s="1168"/>
      <c r="F120" s="1168"/>
      <c r="G120" s="1168"/>
      <c r="H120" s="1168"/>
      <c r="I120" s="1168"/>
      <c r="J120" s="1168"/>
      <c r="K120" s="1168"/>
      <c r="L120" s="1168"/>
      <c r="M120" s="1168"/>
      <c r="N120" s="1168"/>
      <c r="O120" s="1168"/>
      <c r="P120" s="1168"/>
      <c r="Q120" s="1168"/>
      <c r="R120" s="1168"/>
      <c r="S120" s="1168"/>
      <c r="T120" s="1168"/>
      <c r="U120" s="1168"/>
      <c r="V120" s="1168"/>
      <c r="W120" s="1168"/>
      <c r="X120" s="1168"/>
      <c r="Y120" s="1168"/>
      <c r="Z120" s="1168"/>
      <c r="AA120" s="1168"/>
      <c r="AB120" s="1168"/>
      <c r="AC120" s="1176"/>
      <c r="AD120" s="1176"/>
      <c r="AE120" s="1168"/>
      <c r="AF120" s="1168"/>
      <c r="AG120" s="1176"/>
      <c r="AH120" s="1168"/>
      <c r="AI120" s="1168"/>
      <c r="AJ120" s="1176"/>
      <c r="AK120" s="1168"/>
      <c r="AL120" s="1168"/>
      <c r="AM120" s="1168"/>
      <c r="AN120" s="1168"/>
      <c r="AO120" s="1176"/>
    </row>
    <row r="121" spans="1:41" x14ac:dyDescent="0.25">
      <c r="A121" s="1168"/>
      <c r="B121" s="1168"/>
      <c r="C121" s="1168"/>
      <c r="D121" s="1168"/>
      <c r="E121" s="1168"/>
      <c r="F121" s="1168"/>
      <c r="G121" s="1168"/>
      <c r="H121" s="1168"/>
      <c r="I121" s="1168"/>
      <c r="J121" s="1168"/>
      <c r="K121" s="1168"/>
      <c r="L121" s="1168"/>
      <c r="M121" s="1168"/>
      <c r="N121" s="1168"/>
      <c r="O121" s="1168"/>
      <c r="P121" s="1168"/>
      <c r="Q121" s="1168"/>
      <c r="R121" s="1168"/>
      <c r="S121" s="1168"/>
      <c r="T121" s="1168"/>
      <c r="U121" s="1168"/>
      <c r="V121" s="1168"/>
      <c r="W121" s="1168"/>
      <c r="X121" s="1168"/>
      <c r="Y121" s="1168"/>
      <c r="Z121" s="1168"/>
      <c r="AA121" s="1168"/>
      <c r="AB121" s="1168"/>
      <c r="AC121" s="1176"/>
      <c r="AD121" s="1176"/>
      <c r="AE121" s="1168"/>
      <c r="AF121" s="1168"/>
      <c r="AG121" s="1176"/>
      <c r="AH121" s="1168"/>
      <c r="AI121" s="1168"/>
      <c r="AJ121" s="1176"/>
      <c r="AK121" s="1168"/>
      <c r="AL121" s="1168"/>
      <c r="AM121" s="1168"/>
      <c r="AN121" s="1168"/>
      <c r="AO121" s="1176"/>
    </row>
    <row r="122" spans="1:41" x14ac:dyDescent="0.25">
      <c r="A122" s="1168"/>
      <c r="B122" s="1168"/>
      <c r="C122" s="1168"/>
      <c r="D122" s="1168"/>
      <c r="E122" s="1168"/>
      <c r="F122" s="1168"/>
      <c r="G122" s="1168"/>
      <c r="H122" s="1168"/>
      <c r="I122" s="1168"/>
      <c r="J122" s="1168"/>
      <c r="K122" s="1168"/>
      <c r="L122" s="1168"/>
      <c r="M122" s="1168"/>
      <c r="N122" s="1168"/>
      <c r="O122" s="1168"/>
      <c r="P122" s="1168"/>
      <c r="Q122" s="1168"/>
      <c r="R122" s="1168"/>
      <c r="S122" s="1168"/>
      <c r="T122" s="1168"/>
      <c r="U122" s="1168"/>
      <c r="V122" s="1168"/>
      <c r="W122" s="1168"/>
      <c r="X122" s="1168"/>
      <c r="Y122" s="1168"/>
      <c r="Z122" s="1168"/>
      <c r="AA122" s="1168"/>
      <c r="AB122" s="1168"/>
      <c r="AC122" s="1176"/>
      <c r="AD122" s="1176"/>
      <c r="AE122" s="1168"/>
      <c r="AF122" s="1168"/>
      <c r="AG122" s="1176"/>
      <c r="AH122" s="1168"/>
      <c r="AI122" s="1168"/>
      <c r="AJ122" s="1176"/>
      <c r="AK122" s="1168"/>
      <c r="AL122" s="1168"/>
      <c r="AM122" s="1168"/>
      <c r="AN122" s="1168"/>
      <c r="AO122" s="1176"/>
    </row>
    <row r="123" spans="1:41" x14ac:dyDescent="0.25">
      <c r="A123" s="1168"/>
      <c r="B123" s="1168"/>
      <c r="C123" s="1168"/>
      <c r="D123" s="1168"/>
      <c r="E123" s="1168"/>
      <c r="F123" s="1168"/>
      <c r="G123" s="1168"/>
      <c r="H123" s="1168"/>
      <c r="I123" s="1168"/>
      <c r="J123" s="1168"/>
      <c r="K123" s="1168"/>
      <c r="L123" s="1168"/>
      <c r="M123" s="1168"/>
      <c r="N123" s="1168"/>
      <c r="O123" s="1168"/>
      <c r="P123" s="1168"/>
      <c r="Q123" s="1168"/>
      <c r="R123" s="1168"/>
      <c r="S123" s="1168"/>
      <c r="T123" s="1168"/>
      <c r="U123" s="1168"/>
      <c r="V123" s="1168"/>
      <c r="W123" s="1168"/>
      <c r="X123" s="1168"/>
      <c r="Y123" s="1168"/>
      <c r="Z123" s="1168"/>
      <c r="AA123" s="1168"/>
      <c r="AB123" s="1168"/>
      <c r="AC123" s="1176"/>
      <c r="AD123" s="1176"/>
      <c r="AE123" s="1168"/>
      <c r="AF123" s="1168"/>
      <c r="AG123" s="1176"/>
      <c r="AH123" s="1168"/>
      <c r="AI123" s="1168"/>
      <c r="AJ123" s="1176"/>
      <c r="AK123" s="1168"/>
      <c r="AL123" s="1168"/>
      <c r="AM123" s="1168"/>
      <c r="AN123" s="1168"/>
      <c r="AO123" s="1176"/>
    </row>
    <row r="124" spans="1:41" x14ac:dyDescent="0.25">
      <c r="A124" s="1168"/>
      <c r="B124" s="1168"/>
      <c r="C124" s="1168"/>
      <c r="D124" s="1168"/>
      <c r="E124" s="1168"/>
      <c r="F124" s="1168"/>
      <c r="G124" s="1168"/>
      <c r="H124" s="1168"/>
      <c r="I124" s="1168"/>
      <c r="J124" s="1168"/>
      <c r="K124" s="1168"/>
      <c r="L124" s="1168"/>
      <c r="M124" s="1168"/>
      <c r="N124" s="1168"/>
      <c r="O124" s="1168"/>
      <c r="P124" s="1168"/>
      <c r="Q124" s="1168"/>
      <c r="R124" s="1168"/>
      <c r="S124" s="1168"/>
      <c r="T124" s="1168"/>
      <c r="U124" s="1168"/>
      <c r="V124" s="1168"/>
      <c r="W124" s="1168"/>
      <c r="X124" s="1168"/>
      <c r="Y124" s="1168"/>
      <c r="Z124" s="1168"/>
      <c r="AA124" s="1168"/>
      <c r="AB124" s="1168"/>
      <c r="AC124" s="1176"/>
      <c r="AD124" s="1176"/>
      <c r="AE124" s="1168"/>
      <c r="AF124" s="1168"/>
      <c r="AG124" s="1176"/>
      <c r="AH124" s="1168"/>
      <c r="AI124" s="1168"/>
      <c r="AJ124" s="1176"/>
      <c r="AK124" s="1168"/>
      <c r="AL124" s="1168"/>
      <c r="AM124" s="1168"/>
      <c r="AN124" s="1168"/>
      <c r="AO124" s="1176"/>
    </row>
    <row r="125" spans="1:41" x14ac:dyDescent="0.25">
      <c r="A125" s="1168"/>
      <c r="B125" s="1168"/>
      <c r="C125" s="1168"/>
      <c r="D125" s="1168"/>
      <c r="E125" s="1168"/>
      <c r="F125" s="1168"/>
      <c r="G125" s="1168"/>
      <c r="H125" s="1168"/>
      <c r="I125" s="1168"/>
      <c r="J125" s="1168"/>
      <c r="K125" s="1168"/>
      <c r="L125" s="1168"/>
      <c r="M125" s="1168"/>
      <c r="N125" s="1168"/>
      <c r="O125" s="1168"/>
      <c r="P125" s="1168"/>
      <c r="Q125" s="1168"/>
      <c r="R125" s="1168"/>
      <c r="S125" s="1168"/>
      <c r="T125" s="1168"/>
      <c r="U125" s="1168"/>
      <c r="V125" s="1168"/>
      <c r="W125" s="1168"/>
      <c r="X125" s="1168"/>
      <c r="Y125" s="1168"/>
      <c r="Z125" s="1168"/>
      <c r="AA125" s="1168"/>
      <c r="AB125" s="1168"/>
      <c r="AC125" s="1176"/>
      <c r="AD125" s="1176"/>
      <c r="AE125" s="1168"/>
      <c r="AF125" s="1168"/>
      <c r="AG125" s="1176"/>
      <c r="AH125" s="1168"/>
      <c r="AI125" s="1168"/>
      <c r="AJ125" s="1176"/>
      <c r="AK125" s="1168"/>
      <c r="AL125" s="1168"/>
      <c r="AM125" s="1168"/>
      <c r="AN125" s="1168"/>
      <c r="AO125" s="1176"/>
    </row>
    <row r="126" spans="1:41" x14ac:dyDescent="0.25">
      <c r="A126" s="1168"/>
      <c r="B126" s="1168"/>
      <c r="C126" s="1168"/>
      <c r="D126" s="1168"/>
      <c r="E126" s="1168"/>
      <c r="F126" s="1168"/>
      <c r="G126" s="1168"/>
      <c r="H126" s="1168"/>
      <c r="I126" s="1168"/>
      <c r="J126" s="1168"/>
      <c r="K126" s="1168"/>
      <c r="L126" s="1168"/>
      <c r="M126" s="1168"/>
      <c r="N126" s="1168"/>
      <c r="O126" s="1168"/>
      <c r="P126" s="1168"/>
      <c r="Q126" s="1168"/>
      <c r="R126" s="1168"/>
      <c r="S126" s="1168"/>
      <c r="T126" s="1168"/>
      <c r="U126" s="1168"/>
      <c r="V126" s="1168"/>
      <c r="W126" s="1168"/>
      <c r="X126" s="1168"/>
      <c r="Y126" s="1168"/>
      <c r="Z126" s="1168"/>
      <c r="AA126" s="1168"/>
      <c r="AB126" s="1168"/>
      <c r="AC126" s="1176"/>
      <c r="AD126" s="1176"/>
      <c r="AE126" s="1168"/>
      <c r="AF126" s="1168"/>
      <c r="AG126" s="1176"/>
      <c r="AH126" s="1168"/>
      <c r="AI126" s="1168"/>
      <c r="AJ126" s="1176"/>
      <c r="AK126" s="1168"/>
      <c r="AL126" s="1168"/>
      <c r="AM126" s="1168"/>
      <c r="AN126" s="1168"/>
      <c r="AO126" s="1176"/>
    </row>
    <row r="127" spans="1:41" x14ac:dyDescent="0.25">
      <c r="A127" s="1168"/>
      <c r="B127" s="1168"/>
      <c r="C127" s="1168"/>
      <c r="D127" s="1168"/>
      <c r="E127" s="1168"/>
      <c r="F127" s="1168"/>
      <c r="G127" s="1168"/>
      <c r="H127" s="1168"/>
      <c r="I127" s="1168"/>
      <c r="J127" s="1168"/>
      <c r="K127" s="1168"/>
      <c r="L127" s="1168"/>
      <c r="M127" s="1168"/>
      <c r="N127" s="1168"/>
      <c r="O127" s="1168"/>
      <c r="P127" s="1168"/>
      <c r="Q127" s="1168"/>
      <c r="R127" s="1168"/>
      <c r="S127" s="1168"/>
      <c r="T127" s="1168"/>
      <c r="U127" s="1168"/>
      <c r="V127" s="1168"/>
      <c r="W127" s="1168"/>
      <c r="X127" s="1168"/>
      <c r="Y127" s="1168"/>
      <c r="Z127" s="1168"/>
      <c r="AA127" s="1168"/>
      <c r="AB127" s="1168"/>
      <c r="AC127" s="1176"/>
      <c r="AD127" s="1176"/>
      <c r="AE127" s="1168"/>
      <c r="AF127" s="1168"/>
      <c r="AG127" s="1176"/>
      <c r="AH127" s="1168"/>
      <c r="AI127" s="1168"/>
      <c r="AJ127" s="1176"/>
      <c r="AK127" s="1168"/>
      <c r="AL127" s="1168"/>
      <c r="AM127" s="1168"/>
      <c r="AN127" s="1168"/>
      <c r="AO127" s="1176"/>
    </row>
    <row r="128" spans="1:41" x14ac:dyDescent="0.25">
      <c r="A128" s="1168"/>
      <c r="B128" s="1168"/>
      <c r="C128" s="1168"/>
      <c r="D128" s="1168"/>
      <c r="E128" s="1168"/>
      <c r="F128" s="1168"/>
      <c r="G128" s="1168"/>
      <c r="H128" s="1168"/>
      <c r="I128" s="1168"/>
      <c r="J128" s="1168"/>
      <c r="K128" s="1168"/>
      <c r="L128" s="1168"/>
      <c r="M128" s="1168"/>
      <c r="N128" s="1168"/>
      <c r="O128" s="1168"/>
      <c r="P128" s="1168"/>
      <c r="Q128" s="1168"/>
      <c r="R128" s="1168"/>
      <c r="S128" s="1168"/>
      <c r="T128" s="1168"/>
      <c r="U128" s="1168"/>
      <c r="V128" s="1168"/>
      <c r="W128" s="1168"/>
      <c r="X128" s="1168"/>
      <c r="Y128" s="1168"/>
      <c r="Z128" s="1168"/>
      <c r="AA128" s="1168"/>
      <c r="AB128" s="1168"/>
      <c r="AC128" s="1176"/>
      <c r="AD128" s="1176"/>
      <c r="AE128" s="1168"/>
      <c r="AF128" s="1168"/>
      <c r="AG128" s="1176"/>
      <c r="AH128" s="1168"/>
      <c r="AI128" s="1168"/>
      <c r="AJ128" s="1176"/>
      <c r="AK128" s="1168"/>
      <c r="AL128" s="1168"/>
      <c r="AM128" s="1168"/>
      <c r="AN128" s="1168"/>
      <c r="AO128" s="1176"/>
    </row>
    <row r="129" spans="29:41" x14ac:dyDescent="0.25">
      <c r="AC129" s="1176"/>
      <c r="AD129" s="1176"/>
      <c r="AE129" s="1168"/>
      <c r="AF129" s="1168"/>
      <c r="AG129" s="1176"/>
      <c r="AH129" s="1168"/>
      <c r="AI129" s="1168"/>
      <c r="AJ129" s="1176"/>
      <c r="AK129" s="1168"/>
      <c r="AL129" s="1168"/>
      <c r="AM129" s="1168"/>
      <c r="AN129" s="1168"/>
      <c r="AO129" s="1176"/>
    </row>
    <row r="130" spans="29:41" x14ac:dyDescent="0.25">
      <c r="AC130" s="1176"/>
      <c r="AD130" s="1176"/>
      <c r="AE130" s="1168"/>
      <c r="AF130" s="1168"/>
      <c r="AG130" s="1176"/>
      <c r="AH130" s="1168"/>
      <c r="AI130" s="1168"/>
      <c r="AJ130" s="1176"/>
      <c r="AK130" s="1168"/>
      <c r="AL130" s="1168"/>
      <c r="AM130" s="1168"/>
      <c r="AN130" s="1168"/>
      <c r="AO130" s="1176"/>
    </row>
    <row r="131" spans="29:41" x14ac:dyDescent="0.25">
      <c r="AC131" s="1176"/>
      <c r="AD131" s="1176"/>
      <c r="AE131" s="1168"/>
      <c r="AF131" s="1168"/>
      <c r="AG131" s="1176"/>
      <c r="AH131" s="1168"/>
      <c r="AI131" s="1168"/>
      <c r="AJ131" s="1176"/>
      <c r="AK131" s="1168"/>
      <c r="AL131" s="1168"/>
      <c r="AM131" s="1168"/>
      <c r="AN131" s="1168"/>
      <c r="AO131" s="1176"/>
    </row>
    <row r="132" spans="29:41" x14ac:dyDescent="0.25">
      <c r="AC132" s="1176"/>
      <c r="AD132" s="1176"/>
      <c r="AE132" s="1168"/>
      <c r="AF132" s="1168"/>
      <c r="AG132" s="1176"/>
      <c r="AH132" s="1168"/>
      <c r="AI132" s="1168"/>
      <c r="AJ132" s="1176"/>
      <c r="AK132" s="1168"/>
      <c r="AL132" s="1168"/>
      <c r="AM132" s="1168"/>
      <c r="AN132" s="1168"/>
      <c r="AO132" s="1176"/>
    </row>
    <row r="133" spans="29:41" x14ac:dyDescent="0.25">
      <c r="AC133" s="1176"/>
      <c r="AD133" s="1176"/>
      <c r="AE133" s="1168"/>
      <c r="AF133" s="1168"/>
      <c r="AG133" s="1176"/>
      <c r="AH133" s="1168"/>
      <c r="AI133" s="1168"/>
      <c r="AJ133" s="1176"/>
      <c r="AK133" s="1168"/>
      <c r="AL133" s="1168"/>
      <c r="AM133" s="1168"/>
      <c r="AN133" s="1168"/>
      <c r="AO133" s="1176"/>
    </row>
    <row r="134" spans="29:41" x14ac:dyDescent="0.25">
      <c r="AC134" s="1176"/>
      <c r="AD134" s="1176"/>
      <c r="AE134" s="1168"/>
      <c r="AF134" s="1168"/>
      <c r="AG134" s="1176"/>
      <c r="AH134" s="1168"/>
      <c r="AI134" s="1168"/>
      <c r="AJ134" s="1176"/>
      <c r="AK134" s="1168"/>
      <c r="AL134" s="1168"/>
      <c r="AM134" s="1168"/>
      <c r="AN134" s="1168"/>
      <c r="AO134" s="1176"/>
    </row>
    <row r="135" spans="29:41" x14ac:dyDescent="0.25">
      <c r="AC135" s="1176"/>
      <c r="AD135" s="1176"/>
      <c r="AE135" s="1168"/>
      <c r="AF135" s="1168"/>
      <c r="AG135" s="1176"/>
      <c r="AH135" s="1168"/>
      <c r="AI135" s="1168"/>
      <c r="AJ135" s="1176"/>
      <c r="AK135" s="1168"/>
      <c r="AL135" s="1168"/>
      <c r="AM135" s="1168"/>
      <c r="AN135" s="1168"/>
      <c r="AO135" s="1176"/>
    </row>
    <row r="136" spans="29:41" x14ac:dyDescent="0.25">
      <c r="AC136" s="1176"/>
      <c r="AD136" s="1176"/>
      <c r="AE136" s="1168"/>
      <c r="AF136" s="1168"/>
      <c r="AG136" s="1176"/>
      <c r="AH136" s="1168"/>
      <c r="AI136" s="1168"/>
      <c r="AJ136" s="1176"/>
      <c r="AK136" s="1168"/>
      <c r="AL136" s="1168"/>
      <c r="AM136" s="1168"/>
      <c r="AN136" s="1168"/>
      <c r="AO136" s="1176"/>
    </row>
    <row r="137" spans="29:41" x14ac:dyDescent="0.25">
      <c r="AC137" s="1176"/>
      <c r="AD137" s="1176"/>
      <c r="AE137" s="1168"/>
      <c r="AF137" s="1168"/>
      <c r="AG137" s="1176"/>
      <c r="AH137" s="1168"/>
      <c r="AI137" s="1168"/>
      <c r="AJ137" s="1176"/>
      <c r="AK137" s="1168"/>
      <c r="AL137" s="1168"/>
      <c r="AM137" s="1168"/>
      <c r="AN137" s="1168"/>
      <c r="AO137" s="1176"/>
    </row>
    <row r="138" spans="29:41" x14ac:dyDescent="0.25">
      <c r="AC138" s="1176"/>
      <c r="AD138" s="1176"/>
      <c r="AE138" s="1168"/>
      <c r="AF138" s="1168"/>
      <c r="AG138" s="1176"/>
      <c r="AH138" s="1168"/>
      <c r="AI138" s="1168"/>
      <c r="AJ138" s="1176"/>
      <c r="AK138" s="1168"/>
      <c r="AL138" s="1168"/>
      <c r="AM138" s="1168"/>
      <c r="AN138" s="1168"/>
      <c r="AO138" s="1176"/>
    </row>
    <row r="139" spans="29:41" x14ac:dyDescent="0.25">
      <c r="AC139" s="1176"/>
      <c r="AD139" s="1176"/>
      <c r="AE139" s="1168"/>
      <c r="AF139" s="1168"/>
      <c r="AG139" s="1176"/>
      <c r="AH139" s="1168"/>
      <c r="AI139" s="1168"/>
      <c r="AJ139" s="1176"/>
      <c r="AK139" s="1168"/>
      <c r="AL139" s="1168"/>
      <c r="AM139" s="1168"/>
      <c r="AN139" s="1168"/>
      <c r="AO139" s="1176"/>
    </row>
    <row r="140" spans="29:41" x14ac:dyDescent="0.25">
      <c r="AC140" s="1176"/>
      <c r="AD140" s="1176"/>
      <c r="AE140" s="1168"/>
      <c r="AF140" s="1168"/>
      <c r="AG140" s="1176"/>
      <c r="AH140" s="1168"/>
      <c r="AI140" s="1168"/>
      <c r="AJ140" s="1176"/>
      <c r="AK140" s="1168"/>
      <c r="AL140" s="1168"/>
      <c r="AM140" s="1168"/>
      <c r="AN140" s="1168"/>
      <c r="AO140" s="1176"/>
    </row>
    <row r="141" spans="29:41" x14ac:dyDescent="0.25">
      <c r="AC141" s="1176"/>
      <c r="AD141" s="1176"/>
      <c r="AE141" s="1168"/>
      <c r="AF141" s="1168"/>
      <c r="AG141" s="1176"/>
      <c r="AH141" s="1168"/>
      <c r="AI141" s="1168"/>
      <c r="AJ141" s="1176"/>
      <c r="AK141" s="1168"/>
      <c r="AL141" s="1168"/>
      <c r="AM141" s="1168"/>
      <c r="AN141" s="1168"/>
      <c r="AO141" s="1176"/>
    </row>
    <row r="142" spans="29:41" x14ac:dyDescent="0.25">
      <c r="AC142" s="1176"/>
      <c r="AD142" s="1176"/>
      <c r="AE142" s="1168"/>
      <c r="AF142" s="1168"/>
      <c r="AG142" s="1176"/>
      <c r="AH142" s="1168"/>
      <c r="AI142" s="1168"/>
      <c r="AJ142" s="1176"/>
      <c r="AK142" s="1168"/>
      <c r="AL142" s="1168"/>
      <c r="AM142" s="1168"/>
      <c r="AN142" s="1168"/>
      <c r="AO142" s="1176"/>
    </row>
    <row r="143" spans="29:41" x14ac:dyDescent="0.25">
      <c r="AC143" s="1176"/>
      <c r="AD143" s="1176"/>
      <c r="AE143" s="1168"/>
      <c r="AF143" s="1168"/>
      <c r="AG143" s="1176"/>
      <c r="AH143" s="1168"/>
      <c r="AI143" s="1168"/>
      <c r="AJ143" s="1176"/>
      <c r="AK143" s="1168"/>
      <c r="AL143" s="1168"/>
      <c r="AM143" s="1168"/>
      <c r="AN143" s="1168"/>
      <c r="AO143" s="1176"/>
    </row>
    <row r="144" spans="29:41" x14ac:dyDescent="0.25">
      <c r="AC144" s="1176"/>
      <c r="AD144" s="1176"/>
      <c r="AE144" s="1168"/>
      <c r="AF144" s="1168"/>
      <c r="AG144" s="1176"/>
      <c r="AH144" s="1168"/>
      <c r="AI144" s="1168"/>
      <c r="AJ144" s="1176"/>
      <c r="AK144" s="1168"/>
      <c r="AL144" s="1168"/>
      <c r="AM144" s="1168"/>
      <c r="AN144" s="1168"/>
      <c r="AO144" s="1176"/>
    </row>
    <row r="145" spans="29:41" x14ac:dyDescent="0.25">
      <c r="AC145" s="1176"/>
      <c r="AD145" s="1176"/>
      <c r="AE145" s="1168"/>
      <c r="AF145" s="1168"/>
      <c r="AG145" s="1176"/>
      <c r="AH145" s="1168"/>
      <c r="AI145" s="1168"/>
      <c r="AJ145" s="1176"/>
      <c r="AK145" s="1168"/>
      <c r="AL145" s="1168"/>
      <c r="AM145" s="1168"/>
      <c r="AN145" s="1168"/>
      <c r="AO145" s="1176"/>
    </row>
    <row r="146" spans="29:41" x14ac:dyDescent="0.25">
      <c r="AC146" s="1176"/>
      <c r="AD146" s="1176"/>
      <c r="AE146" s="1168"/>
      <c r="AF146" s="1168"/>
      <c r="AG146" s="1176"/>
      <c r="AH146" s="1168"/>
      <c r="AI146" s="1168"/>
      <c r="AJ146" s="1176"/>
      <c r="AK146" s="1168"/>
      <c r="AL146" s="1168"/>
      <c r="AM146" s="1168"/>
      <c r="AN146" s="1168"/>
      <c r="AO146" s="1176"/>
    </row>
    <row r="147" spans="29:41" x14ac:dyDescent="0.25">
      <c r="AC147" s="1176"/>
      <c r="AD147" s="1176"/>
      <c r="AE147" s="1168"/>
      <c r="AF147" s="1168"/>
      <c r="AG147" s="1176"/>
      <c r="AH147" s="1168"/>
      <c r="AI147" s="1168"/>
      <c r="AJ147" s="1176"/>
      <c r="AK147" s="1168"/>
      <c r="AL147" s="1168"/>
      <c r="AM147" s="1168"/>
      <c r="AN147" s="1168"/>
      <c r="AO147" s="1176"/>
    </row>
    <row r="148" spans="29:41" x14ac:dyDescent="0.25">
      <c r="AC148" s="1176"/>
      <c r="AD148" s="1176"/>
      <c r="AE148" s="1168"/>
      <c r="AF148" s="1168"/>
      <c r="AG148" s="1176"/>
      <c r="AH148" s="1168"/>
      <c r="AI148" s="1168"/>
      <c r="AJ148" s="1176"/>
      <c r="AK148" s="1168"/>
      <c r="AL148" s="1168"/>
      <c r="AM148" s="1168"/>
      <c r="AN148" s="1168"/>
      <c r="AO148" s="1176"/>
    </row>
    <row r="149" spans="29:41" x14ac:dyDescent="0.25">
      <c r="AC149" s="1176"/>
      <c r="AD149" s="1176"/>
      <c r="AE149" s="1168"/>
      <c r="AF149" s="1168"/>
      <c r="AG149" s="1176"/>
      <c r="AH149" s="1168"/>
      <c r="AI149" s="1168"/>
      <c r="AJ149" s="1176"/>
      <c r="AK149" s="1168"/>
      <c r="AL149" s="1168"/>
      <c r="AM149" s="1168"/>
      <c r="AN149" s="1168"/>
      <c r="AO149" s="1176"/>
    </row>
    <row r="150" spans="29:41" x14ac:dyDescent="0.25">
      <c r="AC150" s="1176"/>
      <c r="AD150" s="1176"/>
      <c r="AE150" s="1168"/>
      <c r="AF150" s="1168"/>
      <c r="AG150" s="1176"/>
      <c r="AH150" s="1168"/>
      <c r="AI150" s="1168"/>
      <c r="AJ150" s="1176"/>
      <c r="AK150" s="1168"/>
      <c r="AL150" s="1168"/>
      <c r="AM150" s="1168"/>
      <c r="AN150" s="1168"/>
      <c r="AO150" s="1176"/>
    </row>
    <row r="151" spans="29:41" x14ac:dyDescent="0.25">
      <c r="AC151" s="1176"/>
      <c r="AD151" s="1176"/>
      <c r="AE151" s="1168"/>
      <c r="AF151" s="1168"/>
      <c r="AG151" s="1176"/>
      <c r="AH151" s="1168"/>
      <c r="AI151" s="1168"/>
      <c r="AJ151" s="1176"/>
      <c r="AK151" s="1168"/>
      <c r="AL151" s="1168"/>
      <c r="AM151" s="1168"/>
      <c r="AN151" s="1168"/>
      <c r="AO151" s="1176"/>
    </row>
    <row r="152" spans="29:41" x14ac:dyDescent="0.25">
      <c r="AC152" s="1176"/>
      <c r="AD152" s="1176"/>
      <c r="AE152" s="1168"/>
      <c r="AF152" s="1168"/>
      <c r="AG152" s="1176"/>
      <c r="AH152" s="1168"/>
      <c r="AI152" s="1168"/>
      <c r="AJ152" s="1176"/>
      <c r="AK152" s="1168"/>
      <c r="AL152" s="1168"/>
      <c r="AM152" s="1168"/>
      <c r="AN152" s="1168"/>
      <c r="AO152" s="1176"/>
    </row>
    <row r="153" spans="29:41" x14ac:dyDescent="0.25">
      <c r="AC153" s="1176"/>
      <c r="AD153" s="1176"/>
      <c r="AE153" s="1168"/>
      <c r="AF153" s="1168"/>
      <c r="AG153" s="1176"/>
      <c r="AH153" s="1168"/>
      <c r="AI153" s="1168"/>
      <c r="AJ153" s="1176"/>
      <c r="AK153" s="1168"/>
      <c r="AL153" s="1168"/>
      <c r="AM153" s="1168"/>
      <c r="AN153" s="1168"/>
      <c r="AO153" s="1176"/>
    </row>
    <row r="154" spans="29:41" x14ac:dyDescent="0.25">
      <c r="AC154" s="1176"/>
      <c r="AD154" s="1176"/>
      <c r="AE154" s="1168"/>
      <c r="AF154" s="1168"/>
      <c r="AG154" s="1176"/>
      <c r="AH154" s="1168"/>
      <c r="AI154" s="1168"/>
      <c r="AJ154" s="1176"/>
      <c r="AK154" s="1168"/>
      <c r="AL154" s="1168"/>
      <c r="AM154" s="1168"/>
      <c r="AN154" s="1168"/>
      <c r="AO154" s="1176"/>
    </row>
    <row r="155" spans="29:41" x14ac:dyDescent="0.25">
      <c r="AC155" s="1176"/>
      <c r="AD155" s="1176"/>
      <c r="AE155" s="1168"/>
      <c r="AF155" s="1168"/>
      <c r="AG155" s="1176"/>
      <c r="AH155" s="1168"/>
      <c r="AI155" s="1168"/>
      <c r="AJ155" s="1176"/>
      <c r="AK155" s="1168"/>
      <c r="AL155" s="1168"/>
      <c r="AM155" s="1168"/>
      <c r="AN155" s="1168"/>
      <c r="AO155" s="1176"/>
    </row>
    <row r="156" spans="29:41" x14ac:dyDescent="0.25">
      <c r="AC156" s="1176"/>
      <c r="AD156" s="1176"/>
      <c r="AE156" s="1168"/>
      <c r="AF156" s="1168"/>
      <c r="AG156" s="1176"/>
      <c r="AH156" s="1168"/>
      <c r="AI156" s="1168"/>
      <c r="AJ156" s="1176"/>
      <c r="AK156" s="1168"/>
      <c r="AL156" s="1168"/>
      <c r="AM156" s="1168"/>
      <c r="AN156" s="1168"/>
      <c r="AO156" s="1176"/>
    </row>
    <row r="157" spans="29:41" x14ac:dyDescent="0.25">
      <c r="AC157" s="1176"/>
      <c r="AD157" s="1176"/>
      <c r="AE157" s="1168"/>
      <c r="AF157" s="1168"/>
      <c r="AG157" s="1176"/>
      <c r="AH157" s="1168"/>
      <c r="AI157" s="1168"/>
      <c r="AJ157" s="1176"/>
      <c r="AK157" s="1168"/>
      <c r="AL157" s="1168"/>
      <c r="AM157" s="1168"/>
      <c r="AN157" s="1168"/>
      <c r="AO157" s="1176"/>
    </row>
    <row r="158" spans="29:41" x14ac:dyDescent="0.25">
      <c r="AC158" s="1176"/>
      <c r="AD158" s="1176"/>
      <c r="AE158" s="1168"/>
      <c r="AF158" s="1168"/>
      <c r="AG158" s="1176"/>
      <c r="AH158" s="1168"/>
      <c r="AI158" s="1168"/>
      <c r="AJ158" s="1176"/>
      <c r="AK158" s="1168"/>
      <c r="AL158" s="1168"/>
      <c r="AM158" s="1168"/>
      <c r="AN158" s="1168"/>
      <c r="AO158" s="1176"/>
    </row>
    <row r="159" spans="29:41" x14ac:dyDescent="0.25">
      <c r="AC159" s="1176"/>
      <c r="AD159" s="1176"/>
      <c r="AE159" s="1168"/>
      <c r="AF159" s="1168"/>
      <c r="AG159" s="1176"/>
      <c r="AH159" s="1168"/>
      <c r="AI159" s="1168"/>
      <c r="AJ159" s="1176"/>
      <c r="AK159" s="1168"/>
      <c r="AL159" s="1168"/>
      <c r="AM159" s="1168"/>
      <c r="AN159" s="1168"/>
      <c r="AO159" s="1176"/>
    </row>
    <row r="160" spans="29:41" x14ac:dyDescent="0.25">
      <c r="AC160" s="1176"/>
      <c r="AD160" s="1176"/>
      <c r="AE160" s="1168"/>
      <c r="AF160" s="1168"/>
      <c r="AG160" s="1176"/>
      <c r="AH160" s="1168"/>
      <c r="AI160" s="1168"/>
      <c r="AJ160" s="1176"/>
      <c r="AK160" s="1168"/>
      <c r="AL160" s="1168"/>
      <c r="AM160" s="1168"/>
      <c r="AN160" s="1168"/>
      <c r="AO160" s="1176"/>
    </row>
    <row r="161" spans="1:58" x14ac:dyDescent="0.25">
      <c r="A161" s="1168"/>
      <c r="B161" s="1168"/>
      <c r="C161" s="1168"/>
      <c r="D161" s="1168"/>
      <c r="E161" s="1168"/>
      <c r="F161" s="1168"/>
      <c r="G161" s="1168"/>
      <c r="H161" s="1168"/>
      <c r="I161" s="1168"/>
      <c r="J161" s="1168"/>
      <c r="K161" s="1168"/>
      <c r="L161" s="1168"/>
      <c r="M161" s="1168"/>
      <c r="N161" s="1168"/>
      <c r="O161" s="1168"/>
      <c r="P161" s="1168"/>
      <c r="Q161" s="1168"/>
      <c r="R161" s="1168"/>
      <c r="S161" s="1168"/>
      <c r="T161" s="1168"/>
      <c r="U161" s="1168"/>
      <c r="V161" s="1168"/>
      <c r="W161" s="1168"/>
      <c r="X161" s="1168"/>
      <c r="Y161" s="1168"/>
      <c r="Z161" s="1168"/>
      <c r="AA161" s="1168"/>
      <c r="AB161" s="1168"/>
      <c r="AC161" s="1176"/>
      <c r="AD161" s="1176"/>
      <c r="AE161" s="1168"/>
      <c r="AF161" s="1168"/>
      <c r="AG161" s="1176"/>
      <c r="AH161" s="1168"/>
      <c r="AI161" s="1168"/>
      <c r="AJ161" s="1176"/>
      <c r="AK161" s="1168"/>
      <c r="AL161" s="1168"/>
      <c r="AM161" s="1168"/>
      <c r="AN161" s="1168"/>
      <c r="AO161" s="1176"/>
      <c r="AP161" s="1168"/>
      <c r="AQ161" s="1168"/>
      <c r="AR161" s="1168"/>
      <c r="AS161" s="1168"/>
      <c r="AT161" s="1168"/>
      <c r="AU161" s="1168"/>
      <c r="AV161" s="1168"/>
      <c r="AW161" s="1168"/>
      <c r="AX161" s="1168"/>
      <c r="AY161" s="1168"/>
      <c r="AZ161" s="1168"/>
      <c r="BA161" s="1168"/>
      <c r="BB161" s="1168"/>
      <c r="BC161" s="1168"/>
      <c r="BD161" s="1168"/>
      <c r="BE161" s="1168"/>
      <c r="BF161" s="1168"/>
    </row>
    <row r="162" spans="1:58" x14ac:dyDescent="0.25">
      <c r="A162" s="1168"/>
      <c r="B162" s="1168"/>
      <c r="C162" s="1168"/>
      <c r="D162" s="1168"/>
      <c r="E162" s="1168"/>
      <c r="F162" s="1168"/>
      <c r="G162" s="1168"/>
      <c r="H162" s="1168"/>
      <c r="I162" s="1168"/>
      <c r="J162" s="1168"/>
      <c r="K162" s="1168"/>
      <c r="L162" s="1168"/>
      <c r="M162" s="1168"/>
      <c r="N162" s="1168"/>
      <c r="O162" s="1168"/>
      <c r="P162" s="1168"/>
      <c r="Q162" s="1168"/>
      <c r="R162" s="1168"/>
      <c r="S162" s="1168"/>
      <c r="T162" s="1168"/>
      <c r="U162" s="1168"/>
      <c r="V162" s="1168"/>
      <c r="W162" s="1168"/>
      <c r="X162" s="1168"/>
      <c r="Y162" s="1168"/>
      <c r="Z162" s="1168"/>
      <c r="AA162" s="1168"/>
      <c r="AB162" s="1168"/>
      <c r="AC162" s="1176"/>
      <c r="AD162" s="1176"/>
      <c r="AE162" s="1168"/>
      <c r="AF162" s="1168"/>
      <c r="AG162" s="1176"/>
      <c r="AH162" s="1168"/>
      <c r="AI162" s="1168"/>
      <c r="AJ162" s="1176"/>
      <c r="AK162" s="1168"/>
      <c r="AL162" s="1168"/>
      <c r="AM162" s="1168"/>
      <c r="AN162" s="1168"/>
      <c r="AO162" s="1176"/>
      <c r="AP162" s="1168"/>
      <c r="AQ162" s="1168"/>
      <c r="AR162" s="1168"/>
      <c r="AS162" s="1168"/>
      <c r="AT162" s="1168"/>
      <c r="AU162" s="1168"/>
      <c r="AV162" s="1168"/>
      <c r="AW162" s="1168"/>
      <c r="AX162" s="1168"/>
      <c r="AY162" s="1168"/>
      <c r="AZ162" s="1168"/>
      <c r="BA162" s="1168"/>
      <c r="BB162" s="1168"/>
      <c r="BC162" s="1168"/>
      <c r="BD162" s="1168"/>
      <c r="BE162" s="1168"/>
      <c r="BF162" s="1168"/>
    </row>
    <row r="163" spans="1:58" x14ac:dyDescent="0.25">
      <c r="A163" s="1168"/>
      <c r="B163" s="1168"/>
      <c r="C163" s="1168"/>
      <c r="D163" s="1168"/>
      <c r="E163" s="1168"/>
      <c r="F163" s="1168"/>
      <c r="G163" s="1168"/>
      <c r="H163" s="1168"/>
      <c r="I163" s="1168"/>
      <c r="J163" s="1168"/>
      <c r="K163" s="1168"/>
      <c r="L163" s="1168"/>
      <c r="M163" s="1168"/>
      <c r="N163" s="1168"/>
      <c r="O163" s="1168"/>
      <c r="P163" s="1168"/>
      <c r="Q163" s="1168"/>
      <c r="R163" s="1168"/>
      <c r="S163" s="1168"/>
      <c r="T163" s="1168"/>
      <c r="U163" s="1168"/>
      <c r="V163" s="1168"/>
      <c r="W163" s="1168"/>
      <c r="X163" s="1168"/>
      <c r="Y163" s="1168"/>
      <c r="Z163" s="1168"/>
      <c r="AA163" s="1168"/>
      <c r="AB163" s="1168"/>
      <c r="AC163" s="1176"/>
      <c r="AD163" s="1176"/>
      <c r="AE163" s="1168"/>
      <c r="AF163" s="1168"/>
      <c r="AG163" s="1176"/>
      <c r="AH163" s="1168"/>
      <c r="AI163" s="1168"/>
      <c r="AJ163" s="1176"/>
      <c r="AK163" s="1168"/>
      <c r="AL163" s="1168"/>
      <c r="AM163" s="1168"/>
      <c r="AN163" s="1168"/>
      <c r="AO163" s="1176"/>
      <c r="AP163" s="1168"/>
      <c r="AQ163" s="1168"/>
      <c r="AR163" s="1168"/>
      <c r="AS163" s="1168"/>
      <c r="AT163" s="1168"/>
      <c r="AU163" s="1168"/>
      <c r="AV163" s="1168"/>
      <c r="AW163" s="1168"/>
      <c r="AX163" s="1168"/>
      <c r="AY163" s="1168"/>
      <c r="AZ163" s="1168"/>
      <c r="BA163" s="1168"/>
      <c r="BB163" s="1168"/>
      <c r="BC163" s="1168"/>
      <c r="BD163" s="1168"/>
      <c r="BE163" s="1168"/>
      <c r="BF163" s="1168"/>
    </row>
    <row r="164" spans="1:58" x14ac:dyDescent="0.25">
      <c r="A164" s="1168"/>
      <c r="B164" s="1168"/>
      <c r="C164" s="1168"/>
      <c r="D164" s="1168"/>
      <c r="E164" s="1168"/>
      <c r="F164" s="1168"/>
      <c r="G164" s="1168"/>
      <c r="H164" s="1168"/>
      <c r="I164" s="1168"/>
      <c r="J164" s="1168"/>
      <c r="K164" s="1168"/>
      <c r="L164" s="1168"/>
      <c r="M164" s="1168"/>
      <c r="N164" s="1168"/>
      <c r="O164" s="1168"/>
      <c r="P164" s="1168"/>
      <c r="Q164" s="1168"/>
      <c r="R164" s="1168"/>
      <c r="S164" s="1168"/>
      <c r="T164" s="1168"/>
      <c r="U164" s="1168"/>
      <c r="V164" s="1168"/>
      <c r="W164" s="1168"/>
      <c r="X164" s="1168"/>
      <c r="Y164" s="1168"/>
      <c r="Z164" s="1168"/>
      <c r="AA164" s="1168"/>
      <c r="AB164" s="1168"/>
      <c r="AC164" s="1176"/>
      <c r="AD164" s="1176"/>
      <c r="AE164" s="1168"/>
      <c r="AF164" s="1168"/>
      <c r="AG164" s="1176"/>
      <c r="AH164" s="1168"/>
      <c r="AI164" s="1168"/>
      <c r="AJ164" s="1176"/>
      <c r="AK164" s="1168"/>
      <c r="AL164" s="1168"/>
      <c r="AM164" s="1168"/>
      <c r="AN164" s="1168"/>
      <c r="AO164" s="1176"/>
      <c r="AP164" s="1168"/>
      <c r="AQ164" s="1168"/>
      <c r="AR164" s="1168"/>
      <c r="AS164" s="1168"/>
      <c r="AT164" s="1168"/>
      <c r="AU164" s="1168"/>
      <c r="AV164" s="1168"/>
      <c r="AW164" s="1168"/>
      <c r="AX164" s="1168"/>
      <c r="AY164" s="1168"/>
      <c r="AZ164" s="1168"/>
      <c r="BA164" s="1168"/>
      <c r="BB164" s="1168"/>
      <c r="BC164" s="1168"/>
      <c r="BD164" s="1168"/>
      <c r="BE164" s="1168"/>
      <c r="BF164" s="1168"/>
    </row>
    <row r="165" spans="1:58" x14ac:dyDescent="0.25">
      <c r="A165" s="1168"/>
      <c r="B165" s="1168"/>
      <c r="C165" s="1168"/>
      <c r="D165" s="1168"/>
      <c r="E165" s="1168"/>
      <c r="F165" s="1168"/>
      <c r="G165" s="1168"/>
      <c r="H165" s="1168"/>
      <c r="I165" s="1168"/>
      <c r="J165" s="1168"/>
      <c r="K165" s="1168"/>
      <c r="L165" s="1168"/>
      <c r="M165" s="1168"/>
      <c r="N165" s="1168"/>
      <c r="O165" s="1168"/>
      <c r="P165" s="1168"/>
      <c r="Q165" s="1168"/>
      <c r="R165" s="1168"/>
      <c r="S165" s="1168"/>
      <c r="T165" s="1168"/>
      <c r="U165" s="1168"/>
      <c r="V165" s="1168"/>
      <c r="W165" s="1168"/>
      <c r="X165" s="1168"/>
      <c r="Y165" s="1168"/>
      <c r="Z165" s="1168"/>
      <c r="AA165" s="1168"/>
      <c r="AB165" s="1168"/>
      <c r="AC165" s="1176"/>
      <c r="AD165" s="1176"/>
      <c r="AE165" s="1168"/>
      <c r="AF165" s="1168"/>
      <c r="AG165" s="1176"/>
      <c r="AH165" s="1168"/>
      <c r="AI165" s="1168"/>
      <c r="AJ165" s="1176"/>
      <c r="AK165" s="1168"/>
      <c r="AL165" s="1168"/>
      <c r="AM165" s="1168"/>
      <c r="AN165" s="1168"/>
      <c r="AO165" s="1176"/>
      <c r="AP165" s="1168"/>
      <c r="AQ165" s="1168"/>
      <c r="AR165" s="1168"/>
      <c r="AS165" s="1168"/>
      <c r="AT165" s="1168"/>
      <c r="AU165" s="1168"/>
      <c r="AV165" s="1168"/>
      <c r="AW165" s="1168"/>
      <c r="AX165" s="1168"/>
      <c r="AY165" s="1168"/>
      <c r="AZ165" s="1168"/>
      <c r="BA165" s="1168"/>
      <c r="BB165" s="1168"/>
      <c r="BC165" s="1168"/>
      <c r="BD165" s="1168"/>
      <c r="BE165" s="1168"/>
      <c r="BF165" s="1168"/>
    </row>
    <row r="166" spans="1:58" x14ac:dyDescent="0.25">
      <c r="A166" s="1168"/>
      <c r="B166" s="1168"/>
      <c r="C166" s="1168"/>
      <c r="D166" s="1168"/>
      <c r="E166" s="1168"/>
      <c r="F166" s="1168"/>
      <c r="G166" s="1168"/>
      <c r="H166" s="1168"/>
      <c r="I166" s="1168"/>
      <c r="J166" s="1168"/>
      <c r="K166" s="1168"/>
      <c r="L166" s="1168"/>
      <c r="M166" s="1168"/>
      <c r="N166" s="1168"/>
      <c r="O166" s="1168"/>
      <c r="P166" s="1168"/>
      <c r="Q166" s="1168"/>
      <c r="R166" s="1168"/>
      <c r="S166" s="1168"/>
      <c r="T166" s="1168"/>
      <c r="U166" s="1168"/>
      <c r="V166" s="1168"/>
      <c r="W166" s="1168"/>
      <c r="X166" s="1168"/>
      <c r="Y166" s="1168"/>
      <c r="Z166" s="1168"/>
      <c r="AA166" s="1168"/>
      <c r="AB166" s="1168"/>
      <c r="AC166" s="1176"/>
      <c r="AD166" s="1176"/>
      <c r="AE166" s="1168"/>
      <c r="AF166" s="1168"/>
      <c r="AG166" s="1176"/>
      <c r="AH166" s="1168"/>
      <c r="AI166" s="1168"/>
      <c r="AJ166" s="1176"/>
      <c r="AK166" s="1168"/>
      <c r="AL166" s="1168"/>
      <c r="AM166" s="1168"/>
      <c r="AN166" s="1168"/>
      <c r="AO166" s="1176"/>
      <c r="AP166" s="1168"/>
      <c r="AQ166" s="1168"/>
      <c r="AR166" s="1168"/>
      <c r="AS166" s="1168"/>
      <c r="AT166" s="1168"/>
      <c r="AU166" s="1168"/>
      <c r="AV166" s="1168"/>
      <c r="AW166" s="1168"/>
      <c r="AX166" s="1168"/>
      <c r="AY166" s="1168"/>
      <c r="AZ166" s="1168"/>
      <c r="BA166" s="1168"/>
      <c r="BB166" s="1168"/>
      <c r="BC166" s="1168"/>
      <c r="BD166" s="1168"/>
      <c r="BE166" s="1168"/>
      <c r="BF166" s="1168"/>
    </row>
    <row r="167" spans="1:58" x14ac:dyDescent="0.25">
      <c r="A167" s="1168"/>
      <c r="B167" s="1168"/>
      <c r="C167" s="1168"/>
      <c r="D167" s="1168"/>
      <c r="E167" s="1168"/>
      <c r="F167" s="1168"/>
      <c r="G167" s="1168"/>
      <c r="H167" s="1168"/>
      <c r="I167" s="1168"/>
      <c r="J167" s="1168"/>
      <c r="K167" s="1168"/>
      <c r="L167" s="1168"/>
      <c r="M167" s="1168"/>
      <c r="N167" s="1168"/>
      <c r="O167" s="1168"/>
      <c r="P167" s="1168"/>
      <c r="Q167" s="1168"/>
      <c r="R167" s="1168"/>
      <c r="S167" s="1168"/>
      <c r="T167" s="1168"/>
      <c r="U167" s="1168"/>
      <c r="V167" s="1168"/>
      <c r="W167" s="1168"/>
      <c r="X167" s="1168"/>
      <c r="Y167" s="1168"/>
      <c r="Z167" s="1168"/>
      <c r="AA167" s="1168"/>
      <c r="AB167" s="1168"/>
      <c r="AC167" s="1176"/>
      <c r="AD167" s="1176"/>
      <c r="AE167" s="1168"/>
      <c r="AF167" s="1168"/>
      <c r="AG167" s="1176"/>
      <c r="AH167" s="1168"/>
      <c r="AI167" s="1168"/>
      <c r="AJ167" s="1176"/>
      <c r="AK167" s="1168"/>
      <c r="AL167" s="1168"/>
      <c r="AM167" s="1168"/>
      <c r="AN167" s="1168"/>
      <c r="AO167" s="1176"/>
      <c r="AP167" s="1168"/>
      <c r="AQ167" s="1168"/>
      <c r="AR167" s="1168"/>
      <c r="AS167" s="1168"/>
      <c r="AT167" s="1168"/>
      <c r="AU167" s="1168"/>
      <c r="AV167" s="1168"/>
      <c r="AW167" s="1168"/>
      <c r="AX167" s="1168"/>
      <c r="AY167" s="1168"/>
      <c r="AZ167" s="1168"/>
      <c r="BA167" s="1168"/>
      <c r="BB167" s="1168"/>
      <c r="BC167" s="1168"/>
      <c r="BD167" s="1168"/>
      <c r="BE167" s="1168"/>
      <c r="BF167" s="1168"/>
    </row>
    <row r="168" spans="1:58" x14ac:dyDescent="0.25">
      <c r="A168" s="1168"/>
      <c r="B168" s="1168"/>
      <c r="C168" s="1168"/>
      <c r="D168" s="1168"/>
      <c r="E168" s="1168"/>
      <c r="F168" s="1168"/>
      <c r="G168" s="1168"/>
      <c r="H168" s="1168"/>
      <c r="I168" s="1168"/>
      <c r="J168" s="1168"/>
      <c r="K168" s="1168"/>
      <c r="L168" s="1168"/>
      <c r="M168" s="1168"/>
      <c r="N168" s="1168"/>
      <c r="O168" s="1168"/>
      <c r="P168" s="1168"/>
      <c r="Q168" s="1168"/>
      <c r="R168" s="1168"/>
      <c r="S168" s="1168"/>
      <c r="T168" s="1168"/>
      <c r="U168" s="1168"/>
      <c r="V168" s="1168"/>
      <c r="W168" s="1168"/>
      <c r="X168" s="1168"/>
      <c r="Y168" s="1168"/>
      <c r="Z168" s="1168"/>
      <c r="AA168" s="1168"/>
      <c r="AB168" s="1168"/>
      <c r="AC168" s="1176"/>
      <c r="AD168" s="1176"/>
      <c r="AE168" s="1168"/>
      <c r="AF168" s="1168"/>
      <c r="AG168" s="1176"/>
      <c r="AH168" s="1168"/>
      <c r="AI168" s="1168"/>
      <c r="AJ168" s="1176"/>
      <c r="AK168" s="1168"/>
      <c r="AL168" s="1168"/>
      <c r="AM168" s="1168"/>
      <c r="AN168" s="1168"/>
      <c r="AO168" s="1176"/>
      <c r="AP168" s="1168"/>
      <c r="AQ168" s="1168"/>
      <c r="AR168" s="1168"/>
      <c r="AS168" s="1168"/>
      <c r="AT168" s="1168"/>
      <c r="AU168" s="1168"/>
      <c r="AV168" s="1168"/>
      <c r="AW168" s="1168"/>
      <c r="AX168" s="1168"/>
      <c r="AY168" s="1168"/>
      <c r="AZ168" s="1168"/>
      <c r="BA168" s="1168"/>
      <c r="BB168" s="1168"/>
      <c r="BC168" s="1168"/>
      <c r="BD168" s="1168"/>
      <c r="BE168" s="1168"/>
      <c r="BF168" s="1168"/>
    </row>
    <row r="169" spans="1:58" x14ac:dyDescent="0.25">
      <c r="A169" s="1226">
        <v>0</v>
      </c>
      <c r="B169" s="1168"/>
      <c r="C169" s="1168"/>
      <c r="D169" s="1168"/>
      <c r="E169" s="1168"/>
      <c r="F169" s="1168"/>
      <c r="G169" s="1168"/>
      <c r="H169" s="1168"/>
      <c r="I169" s="1168"/>
      <c r="J169" s="1168"/>
      <c r="K169" s="1168"/>
      <c r="L169" s="1168"/>
      <c r="M169" s="1168"/>
      <c r="N169" s="1168"/>
      <c r="O169" s="1168"/>
      <c r="P169" s="1168"/>
      <c r="Q169" s="1168"/>
      <c r="R169" s="1168"/>
      <c r="S169" s="1168"/>
      <c r="T169" s="1168"/>
      <c r="U169" s="1168"/>
      <c r="V169" s="1168"/>
      <c r="W169" s="1168"/>
      <c r="X169" s="1168"/>
      <c r="Y169" s="1168"/>
      <c r="Z169" s="1168"/>
      <c r="AA169" s="1168"/>
      <c r="AB169" s="1168"/>
      <c r="AC169" s="1176"/>
      <c r="AD169" s="1176"/>
      <c r="AE169" s="1168"/>
      <c r="AF169" s="1168"/>
      <c r="AG169" s="1176"/>
      <c r="AH169" s="1168"/>
      <c r="AI169" s="1168"/>
      <c r="AJ169" s="1176"/>
      <c r="AK169" s="1168"/>
      <c r="AL169" s="1168"/>
      <c r="AM169" s="1168"/>
      <c r="AN169" s="1168"/>
      <c r="AO169" s="1176"/>
      <c r="AP169" s="1168"/>
      <c r="AQ169" s="1168"/>
      <c r="AR169" s="1168"/>
      <c r="AS169" s="1168"/>
      <c r="AT169" s="1168"/>
      <c r="AU169" s="1168"/>
      <c r="AV169" s="1168"/>
      <c r="AW169" s="1168"/>
      <c r="AX169" s="1168"/>
      <c r="AY169" s="1168"/>
      <c r="AZ169" s="1168"/>
      <c r="BA169" s="1168"/>
      <c r="BB169" s="1168"/>
      <c r="BC169" s="1168"/>
      <c r="BD169" s="1168"/>
      <c r="BE169" s="1168"/>
      <c r="BF169" s="1168"/>
    </row>
    <row r="170" spans="1:58" x14ac:dyDescent="0.25">
      <c r="A170" s="1168"/>
      <c r="B170" s="1168"/>
      <c r="C170" s="1168"/>
      <c r="D170" s="1168"/>
      <c r="E170" s="1168"/>
      <c r="F170" s="1168"/>
      <c r="G170" s="1168"/>
      <c r="H170" s="1168"/>
      <c r="I170" s="1168"/>
      <c r="J170" s="1168"/>
      <c r="K170" s="1168"/>
      <c r="L170" s="1168"/>
      <c r="M170" s="1168"/>
      <c r="N170" s="1168"/>
      <c r="O170" s="1168"/>
      <c r="P170" s="1168"/>
      <c r="Q170" s="1168"/>
      <c r="R170" s="1168"/>
      <c r="S170" s="1168"/>
      <c r="T170" s="1168"/>
      <c r="U170" s="1168"/>
      <c r="V170" s="1168"/>
      <c r="W170" s="1168"/>
      <c r="X170" s="1168"/>
      <c r="Y170" s="1168"/>
      <c r="Z170" s="1168"/>
      <c r="AA170" s="1168"/>
      <c r="AB170" s="1168"/>
      <c r="AC170" s="1176"/>
      <c r="AD170" s="1176"/>
      <c r="AE170" s="1168"/>
      <c r="AF170" s="1168"/>
      <c r="AG170" s="1176"/>
      <c r="AH170" s="1168"/>
      <c r="AI170" s="1168"/>
      <c r="AJ170" s="1176"/>
      <c r="AK170" s="1168"/>
      <c r="AL170" s="1168"/>
      <c r="AM170" s="1168"/>
      <c r="AN170" s="1168"/>
      <c r="AO170" s="1176"/>
      <c r="AP170" s="1168"/>
      <c r="AQ170" s="1168"/>
      <c r="AR170" s="1168"/>
      <c r="AS170" s="1168"/>
      <c r="AT170" s="1168"/>
      <c r="AU170" s="1168"/>
      <c r="AV170" s="1168"/>
      <c r="AW170" s="1168"/>
      <c r="AX170" s="1168"/>
      <c r="AY170" s="1168"/>
      <c r="AZ170" s="1168"/>
      <c r="BA170" s="1168"/>
      <c r="BB170" s="1168"/>
      <c r="BC170" s="1168"/>
      <c r="BD170" s="1168"/>
      <c r="BE170" s="1168"/>
      <c r="BF170" s="1168">
        <v>0</v>
      </c>
    </row>
    <row r="171" spans="1:58" x14ac:dyDescent="0.25">
      <c r="A171" s="1168"/>
      <c r="B171" s="1168"/>
      <c r="C171" s="1168"/>
      <c r="D171" s="1168"/>
      <c r="E171" s="1168"/>
      <c r="F171" s="1168"/>
      <c r="G171" s="1168"/>
      <c r="H171" s="1168"/>
      <c r="I171" s="1168"/>
      <c r="J171" s="1168"/>
      <c r="K171" s="1168"/>
      <c r="L171" s="1168"/>
      <c r="M171" s="1168"/>
      <c r="N171" s="1168"/>
      <c r="O171" s="1168"/>
      <c r="P171" s="1168"/>
      <c r="Q171" s="1168"/>
      <c r="R171" s="1168"/>
      <c r="S171" s="1168"/>
      <c r="T171" s="1168"/>
      <c r="U171" s="1168"/>
      <c r="V171" s="1168"/>
      <c r="W171" s="1168"/>
      <c r="X171" s="1168"/>
      <c r="Y171" s="1168"/>
      <c r="Z171" s="1168"/>
      <c r="AA171" s="1168"/>
      <c r="AB171" s="1168"/>
      <c r="AC171" s="1176"/>
      <c r="AD171" s="1176"/>
      <c r="AE171" s="1168"/>
      <c r="AF171" s="1168"/>
      <c r="AG171" s="1176"/>
      <c r="AH171" s="1168"/>
      <c r="AI171" s="1168"/>
      <c r="AJ171" s="1176"/>
      <c r="AK171" s="1168"/>
      <c r="AL171" s="1168"/>
      <c r="AM171" s="1168"/>
      <c r="AN171" s="1168"/>
      <c r="AO171" s="1176"/>
      <c r="AP171" s="1168"/>
      <c r="AQ171" s="1168"/>
      <c r="AR171" s="1168"/>
      <c r="AS171" s="1168"/>
      <c r="AT171" s="1168"/>
      <c r="AU171" s="1168"/>
      <c r="AV171" s="1168"/>
      <c r="AW171" s="1168"/>
      <c r="AX171" s="1168"/>
      <c r="AY171" s="1168"/>
      <c r="AZ171" s="1168"/>
      <c r="BA171" s="1168"/>
      <c r="BB171" s="1168"/>
      <c r="BC171" s="1168"/>
      <c r="BD171" s="1168"/>
      <c r="BE171" s="1168"/>
      <c r="BF171" s="1168"/>
    </row>
    <row r="172" spans="1:58" x14ac:dyDescent="0.25">
      <c r="A172" s="1168"/>
      <c r="B172" s="1168"/>
      <c r="C172" s="1168"/>
      <c r="D172" s="1168"/>
      <c r="E172" s="1168"/>
      <c r="F172" s="1168"/>
      <c r="G172" s="1168"/>
      <c r="H172" s="1168"/>
      <c r="I172" s="1168"/>
      <c r="J172" s="1168"/>
      <c r="K172" s="1168"/>
      <c r="L172" s="1168"/>
      <c r="M172" s="1168"/>
      <c r="N172" s="1168"/>
      <c r="O172" s="1168"/>
      <c r="P172" s="1168"/>
      <c r="Q172" s="1168"/>
      <c r="R172" s="1168"/>
      <c r="S172" s="1168"/>
      <c r="T172" s="1168"/>
      <c r="U172" s="1168"/>
      <c r="V172" s="1168"/>
      <c r="W172" s="1168"/>
      <c r="X172" s="1168"/>
      <c r="Y172" s="1168"/>
      <c r="Z172" s="1168"/>
      <c r="AA172" s="1168"/>
      <c r="AB172" s="1168"/>
      <c r="AC172" s="1176"/>
      <c r="AD172" s="1176"/>
      <c r="AE172" s="1168"/>
      <c r="AF172" s="1168"/>
      <c r="AG172" s="1176"/>
      <c r="AH172" s="1168"/>
      <c r="AI172" s="1168"/>
      <c r="AJ172" s="1176"/>
      <c r="AK172" s="1168"/>
      <c r="AL172" s="1168"/>
      <c r="AM172" s="1168"/>
      <c r="AN172" s="1168"/>
      <c r="AO172" s="1176"/>
      <c r="AP172" s="1168"/>
      <c r="AQ172" s="1168"/>
      <c r="AR172" s="1168"/>
      <c r="AS172" s="1168"/>
      <c r="AT172" s="1168"/>
      <c r="AU172" s="1168"/>
      <c r="AV172" s="1168"/>
      <c r="AW172" s="1168"/>
      <c r="AX172" s="1168"/>
      <c r="AY172" s="1168"/>
      <c r="AZ172" s="1168"/>
      <c r="BA172" s="1168"/>
      <c r="BB172" s="1168"/>
      <c r="BC172" s="1168"/>
      <c r="BD172" s="1168"/>
      <c r="BE172" s="1168"/>
      <c r="BF172" s="1168"/>
    </row>
    <row r="173" spans="1:58" x14ac:dyDescent="0.25">
      <c r="A173" s="1168"/>
      <c r="B173" s="1168"/>
      <c r="C173" s="1168"/>
      <c r="D173" s="1168"/>
      <c r="E173" s="1168"/>
      <c r="F173" s="1168"/>
      <c r="G173" s="1168"/>
      <c r="H173" s="1168"/>
      <c r="I173" s="1168"/>
      <c r="J173" s="1168"/>
      <c r="K173" s="1168"/>
      <c r="L173" s="1168"/>
      <c r="M173" s="1168"/>
      <c r="N173" s="1168"/>
      <c r="O173" s="1168"/>
      <c r="P173" s="1168"/>
      <c r="Q173" s="1168"/>
      <c r="R173" s="1168"/>
      <c r="S173" s="1168"/>
      <c r="T173" s="1168"/>
      <c r="U173" s="1168"/>
      <c r="V173" s="1168"/>
      <c r="W173" s="1168"/>
      <c r="X173" s="1168"/>
      <c r="Y173" s="1168"/>
      <c r="Z173" s="1168"/>
      <c r="AA173" s="1168"/>
      <c r="AB173" s="1168"/>
      <c r="AC173" s="1176"/>
      <c r="AD173" s="1176"/>
      <c r="AE173" s="1168"/>
      <c r="AF173" s="1168"/>
      <c r="AG173" s="1176"/>
      <c r="AH173" s="1168"/>
      <c r="AI173" s="1168"/>
      <c r="AJ173" s="1176"/>
      <c r="AK173" s="1168"/>
      <c r="AL173" s="1168"/>
      <c r="AM173" s="1168"/>
      <c r="AN173" s="1168"/>
      <c r="AO173" s="1176"/>
      <c r="AP173" s="1168"/>
      <c r="AQ173" s="1168"/>
      <c r="AR173" s="1168"/>
      <c r="AS173" s="1168"/>
      <c r="AT173" s="1168"/>
      <c r="AU173" s="1168"/>
      <c r="AV173" s="1168"/>
      <c r="AW173" s="1168"/>
      <c r="AX173" s="1168"/>
      <c r="AY173" s="1168"/>
      <c r="AZ173" s="1168"/>
      <c r="BA173" s="1168"/>
      <c r="BB173" s="1168"/>
      <c r="BC173" s="1168"/>
      <c r="BD173" s="1168"/>
      <c r="BE173" s="1168"/>
      <c r="BF173" s="1168"/>
    </row>
    <row r="174" spans="1:58" x14ac:dyDescent="0.25">
      <c r="A174" s="1168"/>
      <c r="B174" s="1168"/>
      <c r="C174" s="1168"/>
      <c r="D174" s="1168"/>
      <c r="E174" s="1168"/>
      <c r="F174" s="1168"/>
      <c r="G174" s="1168"/>
      <c r="H174" s="1168"/>
      <c r="I174" s="1168"/>
      <c r="J174" s="1168"/>
      <c r="K174" s="1168"/>
      <c r="L174" s="1168"/>
      <c r="M174" s="1168"/>
      <c r="N174" s="1168"/>
      <c r="O174" s="1168"/>
      <c r="P174" s="1168"/>
      <c r="Q174" s="1168"/>
      <c r="R174" s="1168"/>
      <c r="S174" s="1168"/>
      <c r="T174" s="1168"/>
      <c r="U174" s="1168"/>
      <c r="V174" s="1168"/>
      <c r="W174" s="1168"/>
      <c r="X174" s="1168"/>
      <c r="Y174" s="1168"/>
      <c r="Z174" s="1168"/>
      <c r="AA174" s="1168"/>
      <c r="AB174" s="1168"/>
      <c r="AC174" s="1176"/>
      <c r="AD174" s="1176"/>
      <c r="AE174" s="1168"/>
      <c r="AF174" s="1168"/>
      <c r="AG174" s="1176"/>
      <c r="AH174" s="1168"/>
      <c r="AI174" s="1168"/>
      <c r="AJ174" s="1176"/>
      <c r="AK174" s="1168"/>
      <c r="AL174" s="1168"/>
      <c r="AM174" s="1168"/>
      <c r="AN174" s="1168"/>
      <c r="AO174" s="1176"/>
      <c r="AP174" s="1168"/>
      <c r="AQ174" s="1168"/>
      <c r="AR174" s="1168"/>
      <c r="AS174" s="1168"/>
      <c r="AT174" s="1168"/>
      <c r="AU174" s="1168"/>
      <c r="AV174" s="1168"/>
      <c r="AW174" s="1168"/>
      <c r="AX174" s="1168"/>
      <c r="AY174" s="1168"/>
      <c r="AZ174" s="1168"/>
      <c r="BA174" s="1168"/>
      <c r="BB174" s="1168"/>
      <c r="BC174" s="1168"/>
      <c r="BD174" s="1168"/>
      <c r="BE174" s="1168"/>
      <c r="BF174" s="1168"/>
    </row>
    <row r="175" spans="1:58" x14ac:dyDescent="0.25">
      <c r="A175" s="1168"/>
      <c r="B175" s="1168"/>
      <c r="C175" s="1168"/>
      <c r="D175" s="1168"/>
      <c r="E175" s="1168"/>
      <c r="F175" s="1168"/>
      <c r="G175" s="1168"/>
      <c r="H175" s="1168"/>
      <c r="I175" s="1168"/>
      <c r="J175" s="1168"/>
      <c r="K175" s="1168"/>
      <c r="L175" s="1168"/>
      <c r="M175" s="1168"/>
      <c r="N175" s="1168"/>
      <c r="O175" s="1168"/>
      <c r="P175" s="1168"/>
      <c r="Q175" s="1168"/>
      <c r="R175" s="1168"/>
      <c r="S175" s="1168"/>
      <c r="T175" s="1168"/>
      <c r="U175" s="1168"/>
      <c r="V175" s="1168"/>
      <c r="W175" s="1168"/>
      <c r="X175" s="1168"/>
      <c r="Y175" s="1168"/>
      <c r="Z175" s="1168"/>
      <c r="AA175" s="1168"/>
      <c r="AB175" s="1168"/>
      <c r="AC175" s="1176"/>
      <c r="AD175" s="1167"/>
      <c r="AE175" s="1168"/>
      <c r="AF175" s="1168"/>
      <c r="AG175" s="1167"/>
      <c r="AH175" s="1184"/>
      <c r="AI175" s="1168"/>
      <c r="AJ175" s="1167"/>
      <c r="AK175" s="1168"/>
      <c r="AL175" s="1168"/>
      <c r="AM175" s="1167"/>
      <c r="AN175" s="1168"/>
      <c r="AO175" s="1167"/>
      <c r="AP175" s="1184"/>
      <c r="AQ175" s="1184"/>
      <c r="AR175" s="1167"/>
      <c r="AS175" s="1167"/>
      <c r="AT175" s="1167"/>
      <c r="AU175" s="1167"/>
      <c r="AV175" s="1167"/>
      <c r="AW175" s="1167"/>
      <c r="AX175" s="1167"/>
      <c r="AY175" s="1167"/>
      <c r="AZ175" s="1167"/>
      <c r="BA175" s="1167"/>
      <c r="BB175" s="1167"/>
      <c r="BC175" s="1167"/>
      <c r="BD175" s="1167"/>
      <c r="BE175" s="1167"/>
      <c r="BF175" s="1167"/>
    </row>
    <row r="176" spans="1:58" x14ac:dyDescent="0.25">
      <c r="A176" s="1168"/>
      <c r="B176" s="1168"/>
      <c r="C176" s="1168"/>
      <c r="D176" s="1168"/>
      <c r="E176" s="1168"/>
      <c r="F176" s="1168"/>
      <c r="G176" s="1168"/>
      <c r="H176" s="1168"/>
      <c r="I176" s="1168"/>
      <c r="J176" s="1168"/>
      <c r="K176" s="1168"/>
      <c r="L176" s="1168"/>
      <c r="M176" s="1168"/>
      <c r="N176" s="1168"/>
      <c r="O176" s="1168"/>
      <c r="P176" s="1168"/>
      <c r="Q176" s="1168"/>
      <c r="R176" s="1168"/>
      <c r="S176" s="1168"/>
      <c r="T176" s="1168"/>
      <c r="U176" s="1168"/>
      <c r="V176" s="1168"/>
      <c r="W176" s="1168"/>
      <c r="X176" s="1168"/>
      <c r="Y176" s="1168"/>
      <c r="Z176" s="1168"/>
      <c r="AA176" s="1168"/>
      <c r="AB176" s="1168"/>
      <c r="AC176" s="1176"/>
      <c r="AD176" s="1167"/>
      <c r="AE176" s="1168"/>
      <c r="AF176" s="1168"/>
      <c r="AG176" s="1167"/>
      <c r="AH176" s="1184"/>
      <c r="AI176" s="1168"/>
      <c r="AJ176" s="1167"/>
      <c r="AK176" s="1168"/>
      <c r="AL176" s="1168"/>
      <c r="AM176" s="1167"/>
      <c r="AN176" s="1168"/>
      <c r="AO176" s="1167"/>
      <c r="AP176" s="1184"/>
      <c r="AQ176" s="1184"/>
      <c r="AR176" s="1167"/>
      <c r="AS176" s="1167"/>
      <c r="AT176" s="1167"/>
      <c r="AU176" s="1167"/>
      <c r="AV176" s="1167"/>
      <c r="AW176" s="1167"/>
      <c r="AX176" s="1167"/>
      <c r="AY176" s="1167"/>
      <c r="AZ176" s="1167"/>
      <c r="BA176" s="1167"/>
      <c r="BB176" s="1167"/>
      <c r="BC176" s="1167"/>
      <c r="BD176" s="1167"/>
      <c r="BE176" s="1167"/>
      <c r="BF176" s="1167"/>
    </row>
    <row r="177" spans="1:41" x14ac:dyDescent="0.25">
      <c r="A177" s="1168"/>
      <c r="B177" s="1168"/>
      <c r="C177" s="1168"/>
      <c r="D177" s="1168"/>
      <c r="E177" s="1168"/>
      <c r="F177" s="1168"/>
      <c r="G177" s="1168"/>
      <c r="H177" s="1168"/>
      <c r="I177" s="1168"/>
      <c r="J177" s="1168"/>
      <c r="K177" s="1168"/>
      <c r="L177" s="1168"/>
      <c r="M177" s="1168"/>
      <c r="N177" s="1168"/>
      <c r="O177" s="1168"/>
      <c r="P177" s="1168"/>
      <c r="Q177" s="1168"/>
      <c r="R177" s="1168"/>
      <c r="S177" s="1168"/>
      <c r="T177" s="1168"/>
      <c r="U177" s="1168"/>
      <c r="V177" s="1168"/>
      <c r="W177" s="1168"/>
      <c r="X177" s="1168"/>
      <c r="Y177" s="1168"/>
      <c r="Z177" s="1168"/>
      <c r="AA177" s="1168"/>
      <c r="AB177" s="1168"/>
      <c r="AC177" s="1176"/>
      <c r="AD177" s="1176"/>
      <c r="AE177" s="1168"/>
      <c r="AF177" s="1168"/>
      <c r="AG177" s="1176"/>
      <c r="AH177" s="1184"/>
      <c r="AI177" s="1168"/>
      <c r="AJ177" s="1176"/>
      <c r="AK177" s="1168"/>
      <c r="AL177" s="1168"/>
      <c r="AM177" s="1168"/>
      <c r="AN177" s="1168"/>
      <c r="AO177" s="1176"/>
    </row>
    <row r="178" spans="1:41" x14ac:dyDescent="0.25">
      <c r="A178" s="1168"/>
      <c r="B178" s="1168"/>
      <c r="C178" s="1168"/>
      <c r="D178" s="1168"/>
      <c r="E178" s="1168"/>
      <c r="F178" s="1168"/>
      <c r="G178" s="1168"/>
      <c r="H178" s="1168"/>
      <c r="I178" s="1168"/>
      <c r="J178" s="1168"/>
      <c r="K178" s="1168"/>
      <c r="L178" s="1168"/>
      <c r="M178" s="1168"/>
      <c r="N178" s="1168"/>
      <c r="O178" s="1168"/>
      <c r="P178" s="1168"/>
      <c r="Q178" s="1168"/>
      <c r="R178" s="1168"/>
      <c r="S178" s="1168"/>
      <c r="T178" s="1168"/>
      <c r="U178" s="1168"/>
      <c r="V178" s="1168"/>
      <c r="W178" s="1168"/>
      <c r="X178" s="1168"/>
      <c r="Y178" s="1168"/>
      <c r="Z178" s="1168"/>
      <c r="AA178" s="1168"/>
      <c r="AB178" s="1168"/>
      <c r="AC178" s="1176"/>
      <c r="AD178" s="1176"/>
      <c r="AE178" s="1168"/>
      <c r="AF178" s="1168"/>
      <c r="AG178" s="1176"/>
      <c r="AH178" s="1184"/>
      <c r="AI178" s="1168"/>
      <c r="AJ178" s="1176"/>
      <c r="AK178" s="1168"/>
      <c r="AL178" s="1168"/>
      <c r="AM178" s="1168"/>
      <c r="AN178" s="1168"/>
      <c r="AO178" s="1176"/>
    </row>
    <row r="179" spans="1:41" x14ac:dyDescent="0.25">
      <c r="A179" s="1168"/>
      <c r="B179" s="1168"/>
      <c r="C179" s="1168"/>
      <c r="D179" s="1168"/>
      <c r="E179" s="1168"/>
      <c r="F179" s="1168"/>
      <c r="G179" s="1168"/>
      <c r="H179" s="1168"/>
      <c r="I179" s="1168"/>
      <c r="J179" s="1168"/>
      <c r="K179" s="1168"/>
      <c r="L179" s="1168"/>
      <c r="M179" s="1168"/>
      <c r="N179" s="1168"/>
      <c r="O179" s="1168"/>
      <c r="P179" s="1168"/>
      <c r="Q179" s="1168"/>
      <c r="R179" s="1168"/>
      <c r="S179" s="1168"/>
      <c r="T179" s="1168"/>
      <c r="U179" s="1168"/>
      <c r="V179" s="1168"/>
      <c r="W179" s="1168"/>
      <c r="X179" s="1168"/>
      <c r="Y179" s="1168"/>
      <c r="Z179" s="1168"/>
      <c r="AA179" s="1168"/>
      <c r="AB179" s="1168"/>
      <c r="AC179" s="1176"/>
      <c r="AD179" s="1176"/>
      <c r="AE179" s="1168"/>
      <c r="AF179" s="1168"/>
      <c r="AG179" s="1176"/>
      <c r="AH179" s="1184"/>
      <c r="AI179" s="1168"/>
      <c r="AJ179" s="1176"/>
      <c r="AK179" s="1168"/>
      <c r="AL179" s="1168"/>
      <c r="AM179" s="1168"/>
      <c r="AN179" s="1168"/>
      <c r="AO179" s="1176"/>
    </row>
    <row r="180" spans="1:41" x14ac:dyDescent="0.25">
      <c r="A180" s="1168"/>
      <c r="B180" s="1168"/>
      <c r="C180" s="1168"/>
      <c r="D180" s="1168"/>
      <c r="E180" s="1168"/>
      <c r="F180" s="1168"/>
      <c r="G180" s="1168"/>
      <c r="H180" s="1168"/>
      <c r="I180" s="1168"/>
      <c r="J180" s="1168"/>
      <c r="K180" s="1168"/>
      <c r="L180" s="1168"/>
      <c r="M180" s="1168"/>
      <c r="N180" s="1168"/>
      <c r="O180" s="1168"/>
      <c r="P180" s="1168"/>
      <c r="Q180" s="1168"/>
      <c r="R180" s="1168"/>
      <c r="S180" s="1168"/>
      <c r="T180" s="1168"/>
      <c r="U180" s="1168"/>
      <c r="V180" s="1168"/>
      <c r="W180" s="1168"/>
      <c r="X180" s="1168"/>
      <c r="Y180" s="1168"/>
      <c r="Z180" s="1168"/>
      <c r="AA180" s="1168"/>
      <c r="AB180" s="1168"/>
      <c r="AC180" s="1176"/>
      <c r="AD180" s="1176"/>
      <c r="AE180" s="1168"/>
      <c r="AF180" s="1168"/>
      <c r="AG180" s="1176"/>
      <c r="AH180" s="1184"/>
      <c r="AI180" s="1168"/>
      <c r="AJ180" s="1176"/>
      <c r="AK180" s="1168"/>
      <c r="AL180" s="1168"/>
      <c r="AM180" s="1168"/>
      <c r="AN180" s="1168"/>
      <c r="AO180" s="1176"/>
    </row>
    <row r="181" spans="1:41" x14ac:dyDescent="0.25">
      <c r="A181" s="1168"/>
      <c r="B181" s="1168"/>
      <c r="C181" s="1168"/>
      <c r="D181" s="1168"/>
      <c r="E181" s="1168"/>
      <c r="F181" s="1168"/>
      <c r="G181" s="1168"/>
      <c r="H181" s="1168"/>
      <c r="I181" s="1168"/>
      <c r="J181" s="1168"/>
      <c r="K181" s="1168"/>
      <c r="L181" s="1168"/>
      <c r="M181" s="1168"/>
      <c r="N181" s="1168"/>
      <c r="O181" s="1168"/>
      <c r="P181" s="1168"/>
      <c r="Q181" s="1168"/>
      <c r="R181" s="1168"/>
      <c r="S181" s="1168"/>
      <c r="T181" s="1168"/>
      <c r="U181" s="1168"/>
      <c r="V181" s="1168"/>
      <c r="W181" s="1168"/>
      <c r="X181" s="1168"/>
      <c r="Y181" s="1168"/>
      <c r="Z181" s="1168"/>
      <c r="AA181" s="1168"/>
      <c r="AB181" s="1168"/>
      <c r="AC181" s="1176"/>
      <c r="AD181" s="1176"/>
      <c r="AE181" s="1168"/>
      <c r="AF181" s="1168"/>
      <c r="AG181" s="1176"/>
      <c r="AH181" s="1184"/>
      <c r="AI181" s="1168"/>
      <c r="AJ181" s="1176"/>
      <c r="AK181" s="1168"/>
      <c r="AL181" s="1168"/>
      <c r="AM181" s="1168"/>
      <c r="AN181" s="1168"/>
      <c r="AO181" s="1176"/>
    </row>
    <row r="182" spans="1:41" x14ac:dyDescent="0.25">
      <c r="A182" s="1168"/>
      <c r="B182" s="1168"/>
      <c r="C182" s="1168"/>
      <c r="D182" s="1168"/>
      <c r="E182" s="1168"/>
      <c r="F182" s="1168"/>
      <c r="G182" s="1168"/>
      <c r="H182" s="1168"/>
      <c r="I182" s="1168"/>
      <c r="J182" s="1168"/>
      <c r="K182" s="1168"/>
      <c r="L182" s="1168"/>
      <c r="M182" s="1168"/>
      <c r="N182" s="1168"/>
      <c r="O182" s="1168"/>
      <c r="P182" s="1168"/>
      <c r="Q182" s="1168"/>
      <c r="R182" s="1168"/>
      <c r="S182" s="1168"/>
      <c r="T182" s="1168"/>
      <c r="U182" s="1168"/>
      <c r="V182" s="1168"/>
      <c r="W182" s="1168"/>
      <c r="X182" s="1168"/>
      <c r="Y182" s="1168"/>
      <c r="Z182" s="1168"/>
      <c r="AA182" s="1168"/>
      <c r="AB182" s="1168"/>
      <c r="AC182" s="1176"/>
      <c r="AD182" s="1176"/>
      <c r="AE182" s="1168"/>
      <c r="AF182" s="1168"/>
      <c r="AG182" s="1176"/>
      <c r="AH182" s="1184"/>
      <c r="AI182" s="1168"/>
      <c r="AJ182" s="1176"/>
      <c r="AK182" s="1168"/>
      <c r="AL182" s="1168"/>
      <c r="AM182" s="1168"/>
      <c r="AN182" s="1168"/>
      <c r="AO182" s="1176"/>
    </row>
    <row r="183" spans="1:41" x14ac:dyDescent="0.25">
      <c r="A183" s="1168"/>
      <c r="B183" s="1168"/>
      <c r="C183" s="1168"/>
      <c r="D183" s="1168"/>
      <c r="E183" s="1168"/>
      <c r="F183" s="1168"/>
      <c r="G183" s="1168"/>
      <c r="H183" s="1168"/>
      <c r="I183" s="1168"/>
      <c r="J183" s="1168"/>
      <c r="K183" s="1168"/>
      <c r="L183" s="1168"/>
      <c r="M183" s="1168"/>
      <c r="N183" s="1168"/>
      <c r="O183" s="1168"/>
      <c r="P183" s="1168"/>
      <c r="Q183" s="1168"/>
      <c r="R183" s="1168"/>
      <c r="S183" s="1168"/>
      <c r="T183" s="1168"/>
      <c r="U183" s="1168"/>
      <c r="V183" s="1168"/>
      <c r="W183" s="1168"/>
      <c r="X183" s="1168"/>
      <c r="Y183" s="1168"/>
      <c r="Z183" s="1168"/>
      <c r="AA183" s="1168"/>
      <c r="AB183" s="1168"/>
      <c r="AC183" s="1176"/>
      <c r="AD183" s="1176"/>
      <c r="AE183" s="1168"/>
      <c r="AF183" s="1168"/>
      <c r="AG183" s="1176"/>
      <c r="AH183" s="1184"/>
      <c r="AI183" s="1168"/>
      <c r="AJ183" s="1176"/>
      <c r="AK183" s="1168"/>
      <c r="AL183" s="1168"/>
      <c r="AM183" s="1168"/>
      <c r="AN183" s="1168"/>
      <c r="AO183" s="1176"/>
    </row>
    <row r="184" spans="1:41" x14ac:dyDescent="0.25">
      <c r="A184" s="1168"/>
      <c r="B184" s="1168"/>
      <c r="C184" s="1168"/>
      <c r="D184" s="1168"/>
      <c r="E184" s="1168"/>
      <c r="F184" s="1168"/>
      <c r="G184" s="1168"/>
      <c r="H184" s="1168"/>
      <c r="I184" s="1168"/>
      <c r="J184" s="1168"/>
      <c r="K184" s="1168"/>
      <c r="L184" s="1168"/>
      <c r="M184" s="1168"/>
      <c r="N184" s="1168"/>
      <c r="O184" s="1168"/>
      <c r="P184" s="1168"/>
      <c r="Q184" s="1168"/>
      <c r="R184" s="1168"/>
      <c r="S184" s="1168"/>
      <c r="T184" s="1168"/>
      <c r="U184" s="1168"/>
      <c r="V184" s="1168"/>
      <c r="W184" s="1168"/>
      <c r="X184" s="1168"/>
      <c r="Y184" s="1168"/>
      <c r="Z184" s="1168"/>
      <c r="AA184" s="1168"/>
      <c r="AB184" s="1168"/>
      <c r="AC184" s="1176"/>
      <c r="AD184" s="1176"/>
      <c r="AE184" s="1168"/>
      <c r="AF184" s="1168"/>
      <c r="AG184" s="1176"/>
      <c r="AH184" s="1184"/>
      <c r="AI184" s="1168"/>
      <c r="AJ184" s="1176"/>
      <c r="AK184" s="1168"/>
      <c r="AL184" s="1168"/>
      <c r="AM184" s="1168"/>
      <c r="AN184" s="1168"/>
      <c r="AO184" s="1176"/>
    </row>
    <row r="185" spans="1:41" x14ac:dyDescent="0.25">
      <c r="A185" s="1168"/>
      <c r="B185" s="1168"/>
      <c r="C185" s="1168"/>
      <c r="D185" s="1168"/>
      <c r="E185" s="1168"/>
      <c r="F185" s="1168"/>
      <c r="G185" s="1168"/>
      <c r="H185" s="1168"/>
      <c r="I185" s="1168"/>
      <c r="J185" s="1168"/>
      <c r="K185" s="1168"/>
      <c r="L185" s="1168"/>
      <c r="M185" s="1168"/>
      <c r="N185" s="1168"/>
      <c r="O185" s="1168"/>
      <c r="P185" s="1168"/>
      <c r="Q185" s="1168"/>
      <c r="R185" s="1168"/>
      <c r="S185" s="1168"/>
      <c r="T185" s="1168"/>
      <c r="U185" s="1168"/>
      <c r="V185" s="1168"/>
      <c r="W185" s="1168"/>
      <c r="X185" s="1168"/>
      <c r="Y185" s="1168"/>
      <c r="Z185" s="1168"/>
      <c r="AA185" s="1168"/>
      <c r="AB185" s="1168"/>
      <c r="AC185" s="1176"/>
      <c r="AD185" s="1176"/>
      <c r="AE185" s="1168"/>
      <c r="AF185" s="1168"/>
      <c r="AG185" s="1176"/>
      <c r="AH185" s="1184"/>
      <c r="AI185" s="1168"/>
      <c r="AJ185" s="1176"/>
      <c r="AK185" s="1168"/>
      <c r="AL185" s="1168"/>
      <c r="AM185" s="1168"/>
      <c r="AN185" s="1168"/>
      <c r="AO185" s="1176"/>
    </row>
    <row r="186" spans="1:41" x14ac:dyDescent="0.25">
      <c r="A186" s="1168"/>
      <c r="B186" s="1168"/>
      <c r="C186" s="1168"/>
      <c r="D186" s="1168"/>
      <c r="E186" s="1168"/>
      <c r="F186" s="1168"/>
      <c r="G186" s="1168"/>
      <c r="H186" s="1168"/>
      <c r="I186" s="1168"/>
      <c r="J186" s="1168"/>
      <c r="K186" s="1168"/>
      <c r="L186" s="1168"/>
      <c r="M186" s="1168"/>
      <c r="N186" s="1168"/>
      <c r="O186" s="1168"/>
      <c r="P186" s="1168"/>
      <c r="Q186" s="1168"/>
      <c r="R186" s="1168"/>
      <c r="S186" s="1168"/>
      <c r="T186" s="1168"/>
      <c r="U186" s="1168"/>
      <c r="V186" s="1168"/>
      <c r="W186" s="1168"/>
      <c r="X186" s="1168"/>
      <c r="Y186" s="1168"/>
      <c r="Z186" s="1168"/>
      <c r="AA186" s="1168"/>
      <c r="AB186" s="1168"/>
      <c r="AC186" s="1176"/>
      <c r="AD186" s="1176"/>
      <c r="AE186" s="1168"/>
      <c r="AF186" s="1168"/>
      <c r="AG186" s="1176"/>
      <c r="AH186" s="1184"/>
      <c r="AI186" s="1168"/>
      <c r="AJ186" s="1176"/>
      <c r="AK186" s="1168"/>
      <c r="AL186" s="1168"/>
      <c r="AM186" s="1168"/>
      <c r="AN186" s="1168"/>
      <c r="AO186" s="1176"/>
    </row>
    <row r="187" spans="1:41" x14ac:dyDescent="0.25">
      <c r="A187" s="1168"/>
      <c r="B187" s="1168"/>
      <c r="C187" s="1168"/>
      <c r="D187" s="1168"/>
      <c r="E187" s="1168"/>
      <c r="F187" s="1168"/>
      <c r="G187" s="1168"/>
      <c r="H187" s="1168"/>
      <c r="I187" s="1168"/>
      <c r="J187" s="1168"/>
      <c r="K187" s="1168"/>
      <c r="L187" s="1168"/>
      <c r="M187" s="1168"/>
      <c r="N187" s="1168"/>
      <c r="O187" s="1168"/>
      <c r="P187" s="1168"/>
      <c r="Q187" s="1168"/>
      <c r="R187" s="1168"/>
      <c r="S187" s="1168"/>
      <c r="T187" s="1168"/>
      <c r="U187" s="1168"/>
      <c r="V187" s="1168"/>
      <c r="W187" s="1168"/>
      <c r="X187" s="1168"/>
      <c r="Y187" s="1168"/>
      <c r="Z187" s="1168"/>
      <c r="AA187" s="1168"/>
      <c r="AB187" s="1168"/>
      <c r="AC187" s="1176"/>
      <c r="AD187" s="1176"/>
      <c r="AE187" s="1168"/>
      <c r="AF187" s="1168"/>
      <c r="AG187" s="1176"/>
      <c r="AH187" s="1184"/>
      <c r="AI187" s="1168"/>
      <c r="AJ187" s="1176"/>
      <c r="AK187" s="1168"/>
      <c r="AL187" s="1168"/>
      <c r="AM187" s="1168"/>
      <c r="AN187" s="1168"/>
      <c r="AO187" s="1176"/>
    </row>
    <row r="188" spans="1:41" x14ac:dyDescent="0.25">
      <c r="A188" s="1168"/>
      <c r="B188" s="1168"/>
      <c r="C188" s="1168"/>
      <c r="D188" s="1168"/>
      <c r="E188" s="1168"/>
      <c r="F188" s="1168"/>
      <c r="G188" s="1168"/>
      <c r="H188" s="1168"/>
      <c r="I188" s="1168"/>
      <c r="J188" s="1168"/>
      <c r="K188" s="1168"/>
      <c r="L188" s="1168"/>
      <c r="M188" s="1168"/>
      <c r="N188" s="1168"/>
      <c r="O188" s="1168"/>
      <c r="P188" s="1168"/>
      <c r="Q188" s="1168"/>
      <c r="R188" s="1168"/>
      <c r="S188" s="1168"/>
      <c r="T188" s="1168"/>
      <c r="U188" s="1168"/>
      <c r="V188" s="1168"/>
      <c r="W188" s="1168"/>
      <c r="X188" s="1168"/>
      <c r="Y188" s="1168"/>
      <c r="Z188" s="1168"/>
      <c r="AA188" s="1168"/>
      <c r="AB188" s="1168"/>
      <c r="AC188" s="1176"/>
      <c r="AD188" s="1176"/>
      <c r="AE188" s="1168"/>
      <c r="AF188" s="1168"/>
      <c r="AG188" s="1176"/>
      <c r="AH188" s="1184"/>
      <c r="AI188" s="1168"/>
      <c r="AJ188" s="1176"/>
      <c r="AK188" s="1168"/>
      <c r="AL188" s="1168"/>
      <c r="AM188" s="1168"/>
      <c r="AN188" s="1168"/>
      <c r="AO188" s="1176"/>
    </row>
    <row r="189" spans="1:41" x14ac:dyDescent="0.25">
      <c r="A189" s="1168"/>
      <c r="B189" s="1168"/>
      <c r="C189" s="1168"/>
      <c r="D189" s="1168"/>
      <c r="E189" s="1168"/>
      <c r="F189" s="1168"/>
      <c r="G189" s="1168"/>
      <c r="H189" s="1168"/>
      <c r="I189" s="1168"/>
      <c r="J189" s="1168"/>
      <c r="K189" s="1168"/>
      <c r="L189" s="1168"/>
      <c r="M189" s="1168"/>
      <c r="N189" s="1168"/>
      <c r="O189" s="1168"/>
      <c r="P189" s="1168"/>
      <c r="Q189" s="1168"/>
      <c r="R189" s="1168"/>
      <c r="S189" s="1168"/>
      <c r="T189" s="1168"/>
      <c r="U189" s="1168"/>
      <c r="V189" s="1168"/>
      <c r="W189" s="1168"/>
      <c r="X189" s="1168"/>
      <c r="Y189" s="1168"/>
      <c r="Z189" s="1168"/>
      <c r="AA189" s="1168"/>
      <c r="AB189" s="1168"/>
      <c r="AC189" s="1176"/>
      <c r="AD189" s="1176"/>
      <c r="AE189" s="1168"/>
      <c r="AF189" s="1168"/>
      <c r="AG189" s="1176"/>
      <c r="AH189" s="1184"/>
      <c r="AI189" s="1168"/>
      <c r="AJ189" s="1176"/>
      <c r="AK189" s="1168"/>
      <c r="AL189" s="1168"/>
      <c r="AM189" s="1168"/>
      <c r="AN189" s="1168"/>
      <c r="AO189" s="1176"/>
    </row>
    <row r="190" spans="1:41" x14ac:dyDescent="0.25">
      <c r="A190" s="1168"/>
      <c r="B190" s="1168"/>
      <c r="C190" s="1168"/>
      <c r="D190" s="1168"/>
      <c r="E190" s="1168"/>
      <c r="F190" s="1168"/>
      <c r="G190" s="1168"/>
      <c r="H190" s="1168"/>
      <c r="I190" s="1168"/>
      <c r="J190" s="1168"/>
      <c r="K190" s="1168"/>
      <c r="L190" s="1168"/>
      <c r="M190" s="1168"/>
      <c r="N190" s="1168"/>
      <c r="O190" s="1168"/>
      <c r="P190" s="1168"/>
      <c r="Q190" s="1168"/>
      <c r="R190" s="1168"/>
      <c r="S190" s="1168"/>
      <c r="T190" s="1168"/>
      <c r="U190" s="1168"/>
      <c r="V190" s="1168"/>
      <c r="W190" s="1168"/>
      <c r="X190" s="1168"/>
      <c r="Y190" s="1168"/>
      <c r="Z190" s="1168"/>
      <c r="AA190" s="1168"/>
      <c r="AB190" s="1168"/>
      <c r="AC190" s="1176"/>
      <c r="AD190" s="1176"/>
      <c r="AE190" s="1168"/>
      <c r="AF190" s="1168"/>
      <c r="AG190" s="1176"/>
      <c r="AH190" s="1184"/>
      <c r="AI190" s="1168"/>
      <c r="AJ190" s="1176"/>
      <c r="AK190" s="1168"/>
      <c r="AL190" s="1168"/>
      <c r="AM190" s="1168"/>
      <c r="AN190" s="1168"/>
      <c r="AO190" s="1176"/>
    </row>
    <row r="191" spans="1:41" x14ac:dyDescent="0.25">
      <c r="A191" s="1168"/>
      <c r="B191" s="1168"/>
      <c r="C191" s="1168"/>
      <c r="D191" s="1168"/>
      <c r="E191" s="1168"/>
      <c r="F191" s="1168"/>
      <c r="G191" s="1168"/>
      <c r="H191" s="1168"/>
      <c r="I191" s="1168"/>
      <c r="J191" s="1168"/>
      <c r="K191" s="1168"/>
      <c r="L191" s="1168"/>
      <c r="M191" s="1168"/>
      <c r="N191" s="1168"/>
      <c r="O191" s="1168"/>
      <c r="P191" s="1168"/>
      <c r="Q191" s="1168"/>
      <c r="R191" s="1168"/>
      <c r="S191" s="1168"/>
      <c r="T191" s="1168"/>
      <c r="U191" s="1168"/>
      <c r="V191" s="1168"/>
      <c r="W191" s="1168"/>
      <c r="X191" s="1168"/>
      <c r="Y191" s="1168"/>
      <c r="Z191" s="1168"/>
      <c r="AA191" s="1168"/>
      <c r="AB191" s="1168"/>
      <c r="AC191" s="1176"/>
      <c r="AD191" s="1176"/>
      <c r="AE191" s="1168"/>
      <c r="AF191" s="1168"/>
      <c r="AG191" s="1176"/>
      <c r="AH191" s="1184"/>
      <c r="AI191" s="1168"/>
      <c r="AJ191" s="1176"/>
      <c r="AK191" s="1168"/>
      <c r="AL191" s="1168"/>
      <c r="AM191" s="1168"/>
      <c r="AN191" s="1168"/>
      <c r="AO191" s="1176"/>
    </row>
    <row r="192" spans="1:41" x14ac:dyDescent="0.25">
      <c r="A192" s="1168"/>
      <c r="B192" s="1168"/>
      <c r="C192" s="1168"/>
      <c r="D192" s="1168"/>
      <c r="E192" s="1168"/>
      <c r="F192" s="1168"/>
      <c r="G192" s="1168"/>
      <c r="H192" s="1168"/>
      <c r="I192" s="1168"/>
      <c r="J192" s="1168"/>
      <c r="K192" s="1168"/>
      <c r="L192" s="1168"/>
      <c r="M192" s="1168"/>
      <c r="N192" s="1168"/>
      <c r="O192" s="1168"/>
      <c r="P192" s="1168"/>
      <c r="Q192" s="1168"/>
      <c r="R192" s="1168"/>
      <c r="S192" s="1168"/>
      <c r="T192" s="1168"/>
      <c r="U192" s="1168"/>
      <c r="V192" s="1168"/>
      <c r="W192" s="1168"/>
      <c r="X192" s="1168"/>
      <c r="Y192" s="1168"/>
      <c r="Z192" s="1168"/>
      <c r="AA192" s="1168"/>
      <c r="AB192" s="1168"/>
      <c r="AC192" s="1176"/>
      <c r="AD192" s="1176"/>
      <c r="AE192" s="1168"/>
      <c r="AF192" s="1168"/>
      <c r="AG192" s="1176"/>
      <c r="AH192" s="1184"/>
      <c r="AI192" s="1168"/>
      <c r="AJ192" s="1176"/>
      <c r="AK192" s="1168"/>
      <c r="AL192" s="1168"/>
      <c r="AM192" s="1168"/>
      <c r="AN192" s="1168"/>
      <c r="AO192" s="1176"/>
    </row>
    <row r="193" spans="1:80" x14ac:dyDescent="0.25">
      <c r="A193" s="1168"/>
      <c r="B193" s="1168"/>
      <c r="C193" s="1168"/>
      <c r="D193" s="1168"/>
      <c r="E193" s="1168"/>
      <c r="F193" s="1168"/>
      <c r="G193" s="1168"/>
      <c r="H193" s="1168"/>
      <c r="I193" s="1168"/>
      <c r="J193" s="1168"/>
      <c r="K193" s="1168"/>
      <c r="L193" s="1168"/>
      <c r="M193" s="1168"/>
      <c r="N193" s="1168"/>
      <c r="O193" s="1168"/>
      <c r="P193" s="1168"/>
      <c r="Q193" s="1168"/>
      <c r="R193" s="1168"/>
      <c r="S193" s="1168"/>
      <c r="T193" s="1168"/>
      <c r="U193" s="1168"/>
      <c r="V193" s="1168"/>
      <c r="W193" s="1168"/>
      <c r="X193" s="1168"/>
      <c r="Y193" s="1168"/>
      <c r="Z193" s="1168"/>
      <c r="AA193" s="1168"/>
      <c r="AB193" s="1168"/>
      <c r="AC193" s="1176"/>
      <c r="AD193" s="1176"/>
      <c r="AE193" s="1168"/>
      <c r="AF193" s="1168"/>
      <c r="AG193" s="1176"/>
      <c r="AH193" s="1184"/>
      <c r="AI193" s="1168"/>
      <c r="AJ193" s="1176"/>
      <c r="AK193" s="1168"/>
      <c r="AL193" s="1168"/>
      <c r="AM193" s="1168"/>
      <c r="AN193" s="1168"/>
      <c r="AO193" s="1176"/>
      <c r="AP193" s="1184"/>
      <c r="AQ193" s="1184"/>
      <c r="AR193" s="1184"/>
      <c r="AS193" s="1184"/>
      <c r="AT193" s="1184"/>
      <c r="AU193" s="1184"/>
      <c r="AV193" s="1184"/>
      <c r="AW193" s="1184"/>
      <c r="AX193" s="1184"/>
      <c r="AY193" s="1184"/>
      <c r="AZ193" s="1184"/>
      <c r="BA193" s="1184"/>
      <c r="BB193" s="1184"/>
      <c r="BC193" s="1184"/>
      <c r="BD193" s="1184"/>
      <c r="BE193" s="1184"/>
      <c r="BF193" s="1184"/>
      <c r="BG193" s="1184"/>
      <c r="BH193" s="1184"/>
      <c r="BI193" s="1184"/>
      <c r="BJ193" s="1184"/>
      <c r="BK193" s="1184"/>
      <c r="BL193" s="1184"/>
      <c r="BM193" s="1184"/>
      <c r="BN193" s="1184"/>
      <c r="BO193" s="1184"/>
      <c r="BP193" s="1184"/>
      <c r="BQ193" s="1184"/>
      <c r="BR193" s="1184"/>
      <c r="BS193" s="1184"/>
      <c r="BT193" s="1184"/>
      <c r="BU193" s="1184"/>
      <c r="BV193" s="1184"/>
      <c r="BW193" s="1184"/>
      <c r="BX193" s="1184"/>
      <c r="BY193" s="1184"/>
      <c r="BZ193" s="1184"/>
      <c r="CA193" s="1184"/>
      <c r="CB193" s="1184"/>
    </row>
    <row r="194" spans="1:80" x14ac:dyDescent="0.25">
      <c r="A194" s="1168"/>
      <c r="B194" s="1168"/>
      <c r="C194" s="1168"/>
      <c r="D194" s="1168"/>
      <c r="E194" s="1168"/>
      <c r="F194" s="1168"/>
      <c r="G194" s="1168"/>
      <c r="H194" s="1168"/>
      <c r="I194" s="1168"/>
      <c r="J194" s="1168"/>
      <c r="K194" s="1168"/>
      <c r="L194" s="1168"/>
      <c r="M194" s="1168"/>
      <c r="N194" s="1168"/>
      <c r="O194" s="1168"/>
      <c r="P194" s="1168"/>
      <c r="Q194" s="1168"/>
      <c r="R194" s="1168"/>
      <c r="S194" s="1168"/>
      <c r="T194" s="1168"/>
      <c r="U194" s="1168"/>
      <c r="V194" s="1168"/>
      <c r="W194" s="1168"/>
      <c r="X194" s="1168"/>
      <c r="Y194" s="1168"/>
      <c r="Z194" s="1168"/>
      <c r="AA194" s="1168"/>
      <c r="AB194" s="1168"/>
      <c r="AC194" s="1176"/>
      <c r="AD194" s="1176"/>
      <c r="AE194" s="1168"/>
      <c r="AF194" s="1168"/>
      <c r="AG194" s="1176"/>
      <c r="AH194" s="1184"/>
      <c r="AI194" s="1168"/>
      <c r="AJ194" s="1176"/>
      <c r="AK194" s="1168"/>
      <c r="AL194" s="1168"/>
      <c r="AM194" s="1168"/>
      <c r="AN194" s="1168"/>
      <c r="AO194" s="1176"/>
      <c r="AP194" s="1184"/>
      <c r="AQ194" s="1184"/>
      <c r="AR194" s="1184"/>
      <c r="AS194" s="1184"/>
      <c r="AT194" s="1184"/>
      <c r="AU194" s="1184"/>
      <c r="AV194" s="1184"/>
      <c r="AW194" s="1184"/>
      <c r="AX194" s="1184"/>
      <c r="AY194" s="1184"/>
      <c r="AZ194" s="1184"/>
      <c r="BA194" s="1184"/>
      <c r="BB194" s="1184"/>
      <c r="BC194" s="1184"/>
      <c r="BD194" s="1184"/>
      <c r="BE194" s="1184"/>
      <c r="BF194" s="1184"/>
      <c r="BG194" s="1184"/>
      <c r="BH194" s="1184"/>
      <c r="BI194" s="1184"/>
      <c r="BJ194" s="1184"/>
      <c r="BK194" s="1184"/>
      <c r="BL194" s="1184"/>
      <c r="BM194" s="1184"/>
      <c r="BN194" s="1184"/>
      <c r="BO194" s="1184"/>
      <c r="BP194" s="1184"/>
      <c r="BQ194" s="1184"/>
      <c r="BR194" s="1184"/>
      <c r="BS194" s="1184"/>
      <c r="BT194" s="1184"/>
      <c r="BU194" s="1184"/>
      <c r="BV194" s="1184"/>
      <c r="BW194" s="1184"/>
      <c r="BX194" s="1184"/>
      <c r="BY194" s="1184"/>
      <c r="BZ194" s="1184"/>
      <c r="CA194" s="1184"/>
      <c r="CB194" s="1184"/>
    </row>
    <row r="195" spans="1:80" x14ac:dyDescent="0.25">
      <c r="A195" s="1168"/>
      <c r="B195" s="1168"/>
      <c r="C195" s="1168"/>
      <c r="D195" s="1168"/>
      <c r="E195" s="1168"/>
      <c r="F195" s="1168"/>
      <c r="G195" s="1168"/>
      <c r="H195" s="1168"/>
      <c r="I195" s="1168"/>
      <c r="J195" s="1168"/>
      <c r="K195" s="1168"/>
      <c r="L195" s="1168"/>
      <c r="M195" s="1168"/>
      <c r="N195" s="1168"/>
      <c r="O195" s="1168"/>
      <c r="P195" s="1168"/>
      <c r="Q195" s="1168"/>
      <c r="R195" s="1168"/>
      <c r="S195" s="1168"/>
      <c r="T195" s="1168"/>
      <c r="U195" s="1168"/>
      <c r="V195" s="1168"/>
      <c r="W195" s="1168"/>
      <c r="X195" s="1168"/>
      <c r="Y195" s="1168"/>
      <c r="Z195" s="1168"/>
      <c r="AA195" s="1168"/>
      <c r="AB195" s="1168"/>
      <c r="AC195" s="1176"/>
      <c r="AD195" s="1176"/>
      <c r="AE195" s="1168"/>
      <c r="AF195" s="1168"/>
      <c r="AG195" s="1176"/>
      <c r="AH195" s="1184"/>
      <c r="AI195" s="1168"/>
      <c r="AJ195" s="1176"/>
      <c r="AK195" s="1168"/>
      <c r="AL195" s="1168"/>
      <c r="AM195" s="1168"/>
      <c r="AN195" s="1168"/>
      <c r="AO195" s="1176"/>
      <c r="AP195" s="1184"/>
      <c r="AQ195" s="1184"/>
      <c r="AR195" s="1184"/>
      <c r="AS195" s="1184"/>
      <c r="AT195" s="1184"/>
      <c r="AU195" s="1184"/>
      <c r="AV195" s="1184"/>
      <c r="AW195" s="1184"/>
      <c r="AX195" s="1184"/>
      <c r="AY195" s="1184"/>
      <c r="AZ195" s="1184"/>
      <c r="BA195" s="1184"/>
      <c r="BB195" s="1184"/>
      <c r="BC195" s="1184"/>
      <c r="BD195" s="1184"/>
      <c r="BE195" s="1184"/>
      <c r="BF195" s="1184"/>
      <c r="BG195" s="1184"/>
      <c r="BH195" s="1184"/>
      <c r="BI195" s="1184"/>
      <c r="BJ195" s="1184"/>
      <c r="BK195" s="1184"/>
      <c r="BL195" s="1184"/>
      <c r="BM195" s="1184"/>
      <c r="BN195" s="1184"/>
      <c r="BO195" s="1184"/>
      <c r="BP195" s="1184"/>
      <c r="BQ195" s="1184"/>
      <c r="BR195" s="1184"/>
      <c r="BS195" s="1184"/>
      <c r="BT195" s="1184"/>
      <c r="BU195" s="1184"/>
      <c r="BV195" s="1184"/>
      <c r="BW195" s="1184"/>
      <c r="BX195" s="1184"/>
      <c r="BY195" s="1184"/>
      <c r="BZ195" s="1184"/>
      <c r="CA195" s="1184"/>
      <c r="CB195" s="1184"/>
    </row>
    <row r="196" spans="1:80" x14ac:dyDescent="0.25">
      <c r="A196" s="1168"/>
      <c r="B196" s="1168"/>
      <c r="C196" s="1168"/>
      <c r="D196" s="1168"/>
      <c r="E196" s="1168"/>
      <c r="F196" s="1168"/>
      <c r="G196" s="1168"/>
      <c r="H196" s="1168"/>
      <c r="I196" s="1168"/>
      <c r="J196" s="1168"/>
      <c r="K196" s="1168"/>
      <c r="L196" s="1168"/>
      <c r="M196" s="1168"/>
      <c r="N196" s="1168"/>
      <c r="O196" s="1168"/>
      <c r="P196" s="1168"/>
      <c r="Q196" s="1168"/>
      <c r="R196" s="1168"/>
      <c r="S196" s="1168"/>
      <c r="T196" s="1168"/>
      <c r="U196" s="1168"/>
      <c r="V196" s="1168"/>
      <c r="W196" s="1168"/>
      <c r="X196" s="1168"/>
      <c r="Y196" s="1168"/>
      <c r="Z196" s="1168"/>
      <c r="AA196" s="1168"/>
      <c r="AB196" s="1168"/>
      <c r="AC196" s="1176"/>
      <c r="AD196" s="1176"/>
      <c r="AE196" s="1168"/>
      <c r="AF196" s="1168"/>
      <c r="AG196" s="1176"/>
      <c r="AH196" s="1184"/>
      <c r="AI196" s="1168"/>
      <c r="AJ196" s="1176"/>
      <c r="AK196" s="1168"/>
      <c r="AL196" s="1168"/>
      <c r="AM196" s="1168"/>
      <c r="AN196" s="1168"/>
      <c r="AO196" s="1176"/>
      <c r="AP196" s="1184"/>
      <c r="AQ196" s="1184"/>
      <c r="AR196" s="1184"/>
      <c r="AS196" s="1184"/>
      <c r="AT196" s="1184"/>
      <c r="AU196" s="1184"/>
      <c r="AV196" s="1184"/>
      <c r="AW196" s="1184"/>
      <c r="AX196" s="1184"/>
      <c r="AY196" s="1184"/>
      <c r="AZ196" s="1184"/>
      <c r="BA196" s="1184"/>
      <c r="BB196" s="1184"/>
      <c r="BC196" s="1184"/>
      <c r="BD196" s="1184"/>
      <c r="BE196" s="1184"/>
      <c r="BF196" s="1184"/>
      <c r="BG196" s="1184"/>
      <c r="BH196" s="1184"/>
      <c r="BI196" s="1184"/>
      <c r="BJ196" s="1184"/>
      <c r="BK196" s="1184"/>
      <c r="BL196" s="1184"/>
      <c r="BM196" s="1184"/>
      <c r="BN196" s="1184"/>
      <c r="BO196" s="1184"/>
      <c r="BP196" s="1184"/>
      <c r="BQ196" s="1184"/>
      <c r="BR196" s="1184"/>
      <c r="BS196" s="1184"/>
      <c r="BT196" s="1184"/>
      <c r="BU196" s="1184"/>
      <c r="BV196" s="1184"/>
      <c r="BW196" s="1184"/>
      <c r="BX196" s="1184"/>
      <c r="BY196" s="1184"/>
      <c r="BZ196" s="1184"/>
      <c r="CA196" s="1184"/>
      <c r="CB196" s="1184"/>
    </row>
    <row r="197" spans="1:80" x14ac:dyDescent="0.25">
      <c r="A197" s="1168"/>
      <c r="B197" s="1168"/>
      <c r="C197" s="1168"/>
      <c r="D197" s="1168"/>
      <c r="E197" s="1168"/>
      <c r="F197" s="1168"/>
      <c r="G197" s="1168"/>
      <c r="H197" s="1168"/>
      <c r="I197" s="1168"/>
      <c r="J197" s="1168"/>
      <c r="K197" s="1168"/>
      <c r="L197" s="1168"/>
      <c r="M197" s="1168"/>
      <c r="N197" s="1168"/>
      <c r="O197" s="1168"/>
      <c r="P197" s="1168"/>
      <c r="Q197" s="1168"/>
      <c r="R197" s="1168"/>
      <c r="S197" s="1168"/>
      <c r="T197" s="1168"/>
      <c r="U197" s="1168"/>
      <c r="V197" s="1168"/>
      <c r="W197" s="1168"/>
      <c r="X197" s="1168"/>
      <c r="Y197" s="1168"/>
      <c r="Z197" s="1168"/>
      <c r="AA197" s="1168"/>
      <c r="AB197" s="1168"/>
      <c r="AC197" s="1176"/>
      <c r="AD197" s="1176"/>
      <c r="AE197" s="1168"/>
      <c r="AF197" s="1168"/>
      <c r="AG197" s="1176"/>
      <c r="AH197" s="1184"/>
      <c r="AI197" s="1168"/>
      <c r="AJ197" s="1176"/>
      <c r="AK197" s="1168"/>
      <c r="AL197" s="1168"/>
      <c r="AM197" s="1168"/>
      <c r="AN197" s="1168"/>
      <c r="AO197" s="1176"/>
      <c r="AP197" s="1184"/>
      <c r="AQ197" s="1184"/>
      <c r="AR197" s="1184"/>
      <c r="AS197" s="1184"/>
      <c r="AT197" s="1184"/>
      <c r="AU197" s="1184"/>
      <c r="AV197" s="1184"/>
      <c r="AW197" s="1184"/>
      <c r="AX197" s="1184"/>
      <c r="AY197" s="1184"/>
      <c r="AZ197" s="1184"/>
      <c r="BA197" s="1184"/>
      <c r="BB197" s="1184"/>
      <c r="BC197" s="1184"/>
      <c r="BD197" s="1184"/>
      <c r="BE197" s="1184"/>
      <c r="BF197" s="1184"/>
      <c r="BG197" s="1184"/>
      <c r="BH197" s="1184"/>
      <c r="BI197" s="1184"/>
      <c r="BJ197" s="1184"/>
      <c r="BK197" s="1184"/>
      <c r="BL197" s="1184"/>
      <c r="BM197" s="1184"/>
      <c r="BN197" s="1184"/>
      <c r="BO197" s="1184"/>
      <c r="BP197" s="1184"/>
      <c r="BQ197" s="1184"/>
      <c r="BR197" s="1184"/>
      <c r="BS197" s="1184"/>
      <c r="BT197" s="1184"/>
      <c r="BU197" s="1184"/>
      <c r="BV197" s="1184"/>
      <c r="BW197" s="1184"/>
      <c r="BX197" s="1184"/>
      <c r="BY197" s="1184"/>
      <c r="BZ197" s="1184"/>
      <c r="CA197" s="1184"/>
      <c r="CB197" s="1184"/>
    </row>
    <row r="198" spans="1:80" x14ac:dyDescent="0.25">
      <c r="A198" s="1168"/>
      <c r="B198" s="1168"/>
      <c r="C198" s="1168"/>
      <c r="D198" s="1168"/>
      <c r="E198" s="1168"/>
      <c r="F198" s="1168"/>
      <c r="G198" s="1168"/>
      <c r="H198" s="1168"/>
      <c r="I198" s="1168"/>
      <c r="J198" s="1168"/>
      <c r="K198" s="1168"/>
      <c r="L198" s="1168"/>
      <c r="M198" s="1168"/>
      <c r="N198" s="1168"/>
      <c r="O198" s="1168"/>
      <c r="P198" s="1168"/>
      <c r="Q198" s="1168"/>
      <c r="R198" s="1168"/>
      <c r="S198" s="1168"/>
      <c r="T198" s="1168"/>
      <c r="U198" s="1168"/>
      <c r="V198" s="1168"/>
      <c r="W198" s="1168"/>
      <c r="X198" s="1168"/>
      <c r="Y198" s="1168"/>
      <c r="Z198" s="1168"/>
      <c r="AA198" s="1168"/>
      <c r="AB198" s="1168"/>
      <c r="AC198" s="1176"/>
      <c r="AD198" s="1176"/>
      <c r="AE198" s="1168"/>
      <c r="AF198" s="1168"/>
      <c r="AG198" s="1176"/>
      <c r="AH198" s="1184"/>
      <c r="AI198" s="1168"/>
      <c r="AJ198" s="1176"/>
      <c r="AK198" s="1168"/>
      <c r="AL198" s="1168"/>
      <c r="AM198" s="1168"/>
      <c r="AN198" s="1168"/>
      <c r="AO198" s="1176"/>
      <c r="AP198" s="1184"/>
      <c r="AQ198" s="1184"/>
      <c r="AR198" s="1184"/>
      <c r="AS198" s="1184"/>
      <c r="AT198" s="1184"/>
      <c r="AU198" s="1184"/>
      <c r="AV198" s="1184"/>
      <c r="AW198" s="1184"/>
      <c r="AX198" s="1184"/>
      <c r="AY198" s="1184"/>
      <c r="AZ198" s="1184"/>
      <c r="BA198" s="1184"/>
      <c r="BB198" s="1184"/>
      <c r="BC198" s="1184"/>
      <c r="BD198" s="1184"/>
      <c r="BE198" s="1184"/>
      <c r="BF198" s="1184"/>
      <c r="BG198" s="1184"/>
      <c r="BH198" s="1184"/>
      <c r="BI198" s="1184"/>
      <c r="BJ198" s="1184"/>
      <c r="BK198" s="1184"/>
      <c r="BL198" s="1184"/>
      <c r="BM198" s="1184"/>
      <c r="BN198" s="1184"/>
      <c r="BO198" s="1184"/>
      <c r="BP198" s="1184"/>
      <c r="BQ198" s="1184"/>
      <c r="BR198" s="1184"/>
      <c r="BS198" s="1184"/>
      <c r="BT198" s="1184"/>
      <c r="BU198" s="1184"/>
      <c r="BV198" s="1184"/>
      <c r="BW198" s="1184"/>
      <c r="BX198" s="1184"/>
      <c r="BY198" s="1184"/>
      <c r="BZ198" s="1184"/>
      <c r="CA198" s="1184"/>
      <c r="CB198" s="1184"/>
    </row>
    <row r="199" spans="1:80" x14ac:dyDescent="0.25">
      <c r="A199" s="1168"/>
      <c r="B199" s="1168"/>
      <c r="C199" s="1168"/>
      <c r="D199" s="1168"/>
      <c r="E199" s="1168"/>
      <c r="F199" s="1168"/>
      <c r="G199" s="1168"/>
      <c r="H199" s="1168"/>
      <c r="I199" s="1168"/>
      <c r="J199" s="1168"/>
      <c r="K199" s="1168"/>
      <c r="L199" s="1168"/>
      <c r="M199" s="1168"/>
      <c r="N199" s="1168"/>
      <c r="O199" s="1168"/>
      <c r="P199" s="1168"/>
      <c r="Q199" s="1168"/>
      <c r="R199" s="1168"/>
      <c r="S199" s="1168"/>
      <c r="T199" s="1168"/>
      <c r="U199" s="1168"/>
      <c r="V199" s="1168"/>
      <c r="W199" s="1168"/>
      <c r="X199" s="1168"/>
      <c r="Y199" s="1168"/>
      <c r="Z199" s="1168"/>
      <c r="AA199" s="1168"/>
      <c r="AB199" s="1168"/>
      <c r="AC199" s="1176"/>
      <c r="AD199" s="1176"/>
      <c r="AE199" s="1168"/>
      <c r="AF199" s="1168"/>
      <c r="AG199" s="1176"/>
      <c r="AH199" s="1184"/>
      <c r="AI199" s="1168"/>
      <c r="AJ199" s="1176"/>
      <c r="AK199" s="1168"/>
      <c r="AL199" s="1168"/>
      <c r="AM199" s="1168"/>
      <c r="AN199" s="1168"/>
      <c r="AO199" s="1176"/>
      <c r="AP199" s="1184"/>
      <c r="AQ199" s="1184"/>
      <c r="AR199" s="1184"/>
      <c r="AS199" s="1184"/>
      <c r="AT199" s="1184"/>
      <c r="AU199" s="1184"/>
      <c r="AV199" s="1184"/>
      <c r="AW199" s="1184"/>
      <c r="AX199" s="1184"/>
      <c r="AY199" s="1184"/>
      <c r="AZ199" s="1184"/>
      <c r="BA199" s="1184"/>
      <c r="BB199" s="1184"/>
      <c r="BC199" s="1184"/>
      <c r="BD199" s="1184"/>
      <c r="BE199" s="1184"/>
      <c r="BF199" s="1184"/>
      <c r="BG199" s="1184"/>
      <c r="BH199" s="1184"/>
      <c r="BI199" s="1184"/>
      <c r="BJ199" s="1184"/>
      <c r="BK199" s="1184"/>
      <c r="BL199" s="1184"/>
      <c r="BM199" s="1184"/>
      <c r="BN199" s="1184"/>
      <c r="BO199" s="1184"/>
      <c r="BP199" s="1184"/>
      <c r="BQ199" s="1184"/>
      <c r="BR199" s="1184"/>
      <c r="BS199" s="1184"/>
      <c r="BT199" s="1184"/>
      <c r="BU199" s="1184"/>
      <c r="BV199" s="1184"/>
      <c r="BW199" s="1184"/>
      <c r="BX199" s="1184"/>
      <c r="BY199" s="1184"/>
      <c r="BZ199" s="1184"/>
      <c r="CA199" s="1184"/>
      <c r="CB199" s="1184"/>
    </row>
    <row r="200" spans="1:80" x14ac:dyDescent="0.25">
      <c r="A200" s="1310">
        <v>0</v>
      </c>
      <c r="B200" s="1168"/>
      <c r="C200" s="1168"/>
      <c r="D200" s="1168"/>
      <c r="E200" s="1168"/>
      <c r="F200" s="1168"/>
      <c r="G200" s="1168"/>
      <c r="H200" s="1168"/>
      <c r="I200" s="1168"/>
      <c r="J200" s="1168"/>
      <c r="K200" s="1168"/>
      <c r="L200" s="1168"/>
      <c r="M200" s="1168"/>
      <c r="N200" s="1168"/>
      <c r="O200" s="1168"/>
      <c r="P200" s="1168"/>
      <c r="Q200" s="1168"/>
      <c r="R200" s="1168"/>
      <c r="S200" s="1168"/>
      <c r="T200" s="1168"/>
      <c r="U200" s="1168"/>
      <c r="V200" s="1168"/>
      <c r="W200" s="1168"/>
      <c r="X200" s="1168"/>
      <c r="Y200" s="1168"/>
      <c r="Z200" s="1168"/>
      <c r="AA200" s="1168"/>
      <c r="AB200" s="1168"/>
      <c r="AC200" s="1176"/>
      <c r="AD200" s="1176"/>
      <c r="AE200" s="1168"/>
      <c r="AF200" s="1168"/>
      <c r="AG200" s="1176"/>
      <c r="AH200" s="1184"/>
      <c r="AI200" s="1168"/>
      <c r="AJ200" s="1176"/>
      <c r="AK200" s="1168"/>
      <c r="AL200" s="1168"/>
      <c r="AM200" s="1168"/>
      <c r="AN200" s="1168"/>
      <c r="AO200" s="1176"/>
      <c r="AP200" s="1184"/>
      <c r="AQ200" s="1184"/>
      <c r="AR200" s="1184"/>
      <c r="AS200" s="1184"/>
      <c r="AT200" s="1184"/>
      <c r="AU200" s="1184"/>
      <c r="AV200" s="1184"/>
      <c r="AW200" s="1184"/>
      <c r="AX200" s="1184"/>
      <c r="AY200" s="1184"/>
      <c r="AZ200" s="1184"/>
      <c r="BA200" s="1184"/>
      <c r="BB200" s="1184"/>
      <c r="BC200" s="1184"/>
      <c r="BD200" s="1184"/>
      <c r="BE200" s="1184"/>
      <c r="BF200" s="1184"/>
      <c r="BG200" s="1184"/>
      <c r="BH200" s="1184"/>
      <c r="BI200" s="1184"/>
      <c r="BJ200" s="1184"/>
      <c r="BK200" s="1184"/>
      <c r="BL200" s="1184"/>
      <c r="BM200" s="1184"/>
      <c r="BN200" s="1184"/>
      <c r="BO200" s="1184"/>
      <c r="BP200" s="1184"/>
      <c r="BQ200" s="1184"/>
      <c r="BR200" s="1184"/>
      <c r="BS200" s="1184"/>
      <c r="BT200" s="1184"/>
      <c r="BU200" s="1184"/>
      <c r="BV200" s="1184"/>
      <c r="BW200" s="1184"/>
      <c r="BX200" s="1184"/>
      <c r="BY200" s="1184"/>
      <c r="BZ200" s="1184"/>
      <c r="CA200" s="1184"/>
      <c r="CB200" s="1309">
        <v>0</v>
      </c>
    </row>
    <row r="201" spans="1:80" x14ac:dyDescent="0.25">
      <c r="A201" s="1168"/>
      <c r="B201" s="1168"/>
      <c r="C201" s="1168"/>
      <c r="D201" s="1168"/>
      <c r="E201" s="1168"/>
      <c r="F201" s="1168"/>
      <c r="G201" s="1168"/>
      <c r="H201" s="1168"/>
      <c r="I201" s="1168"/>
      <c r="J201" s="1168"/>
      <c r="K201" s="1168"/>
      <c r="L201" s="1168"/>
      <c r="M201" s="1168"/>
      <c r="N201" s="1168"/>
      <c r="O201" s="1168"/>
      <c r="P201" s="1168"/>
      <c r="Q201" s="1168"/>
      <c r="R201" s="1168"/>
      <c r="S201" s="1168"/>
      <c r="T201" s="1168"/>
      <c r="U201" s="1168"/>
      <c r="V201" s="1168"/>
      <c r="W201" s="1168"/>
      <c r="X201" s="1168"/>
      <c r="Y201" s="1168"/>
      <c r="Z201" s="1168"/>
      <c r="AA201" s="1168"/>
      <c r="AB201" s="1168"/>
      <c r="AC201" s="1176"/>
      <c r="AD201" s="1176"/>
      <c r="AE201" s="1168"/>
      <c r="AF201" s="1168"/>
      <c r="AG201" s="1176"/>
      <c r="AH201" s="1184"/>
      <c r="AI201" s="1168"/>
      <c r="AJ201" s="1176"/>
      <c r="AK201" s="1168"/>
      <c r="AL201" s="1168"/>
      <c r="AM201" s="1168"/>
      <c r="AN201" s="1168"/>
      <c r="AO201" s="1176"/>
      <c r="AP201" s="1184"/>
      <c r="AQ201" s="1184"/>
      <c r="AR201" s="1184"/>
      <c r="AS201" s="1184"/>
      <c r="AT201" s="1184"/>
      <c r="AU201" s="1184"/>
      <c r="AV201" s="1184"/>
      <c r="AW201" s="1184"/>
      <c r="AX201" s="1184"/>
      <c r="AY201" s="1184"/>
      <c r="AZ201" s="1184"/>
      <c r="BA201" s="1184"/>
      <c r="BB201" s="1184"/>
      <c r="BC201" s="1184"/>
      <c r="BD201" s="1184"/>
      <c r="BE201" s="1184"/>
      <c r="BF201" s="1184"/>
      <c r="BG201" s="1184"/>
      <c r="BH201" s="1184"/>
      <c r="BI201" s="1184"/>
      <c r="BJ201" s="1184"/>
      <c r="BK201" s="1184"/>
      <c r="BL201" s="1184"/>
      <c r="BM201" s="1184"/>
      <c r="BN201" s="1184"/>
      <c r="BO201" s="1184"/>
      <c r="BP201" s="1184"/>
      <c r="BQ201" s="1184"/>
      <c r="BR201" s="1184"/>
      <c r="BS201" s="1184"/>
      <c r="BT201" s="1184"/>
      <c r="BU201" s="1184"/>
      <c r="BV201" s="1184"/>
      <c r="BW201" s="1184"/>
      <c r="BX201" s="1184"/>
      <c r="BY201" s="1184"/>
      <c r="BZ201" s="1184"/>
      <c r="CA201" s="1184"/>
      <c r="CB201" s="1184"/>
    </row>
    <row r="202" spans="1:80" x14ac:dyDescent="0.25">
      <c r="A202" s="1168"/>
      <c r="B202" s="1168"/>
      <c r="C202" s="1168"/>
      <c r="D202" s="1168"/>
      <c r="E202" s="1168"/>
      <c r="F202" s="1168"/>
      <c r="G202" s="1168"/>
      <c r="H202" s="1168"/>
      <c r="I202" s="1168"/>
      <c r="J202" s="1168"/>
      <c r="K202" s="1168"/>
      <c r="L202" s="1168"/>
      <c r="M202" s="1168"/>
      <c r="N202" s="1168"/>
      <c r="O202" s="1168"/>
      <c r="P202" s="1168"/>
      <c r="Q202" s="1168"/>
      <c r="R202" s="1168"/>
      <c r="S202" s="1168"/>
      <c r="T202" s="1168"/>
      <c r="U202" s="1168"/>
      <c r="V202" s="1168"/>
      <c r="W202" s="1168"/>
      <c r="X202" s="1168"/>
      <c r="Y202" s="1168"/>
      <c r="Z202" s="1168"/>
      <c r="AA202" s="1168"/>
      <c r="AB202" s="1168"/>
      <c r="AC202" s="1176"/>
      <c r="AD202" s="1176"/>
      <c r="AE202" s="1168"/>
      <c r="AF202" s="1168"/>
      <c r="AG202" s="1176"/>
      <c r="AH202" s="1184"/>
      <c r="AI202" s="1168"/>
      <c r="AJ202" s="1176"/>
      <c r="AK202" s="1168"/>
      <c r="AL202" s="1168"/>
      <c r="AM202" s="1168"/>
      <c r="AN202" s="1168"/>
      <c r="AO202" s="1176"/>
      <c r="AP202" s="1184"/>
      <c r="AQ202" s="1184"/>
      <c r="AR202" s="1184"/>
      <c r="AS202" s="1184"/>
      <c r="AT202" s="1184"/>
      <c r="AU202" s="1184"/>
      <c r="AV202" s="1184"/>
      <c r="AW202" s="1184"/>
      <c r="AX202" s="1184"/>
      <c r="AY202" s="1184"/>
      <c r="AZ202" s="1184"/>
      <c r="BA202" s="1184"/>
      <c r="BB202" s="1184"/>
      <c r="BC202" s="1184"/>
      <c r="BD202" s="1184"/>
      <c r="BE202" s="1184"/>
      <c r="BF202" s="1184"/>
      <c r="BG202" s="1184"/>
      <c r="BH202" s="1184"/>
      <c r="BI202" s="1184"/>
      <c r="BJ202" s="1184"/>
      <c r="BK202" s="1184"/>
      <c r="BL202" s="1184"/>
      <c r="BM202" s="1184"/>
      <c r="BN202" s="1184"/>
      <c r="BO202" s="1184"/>
      <c r="BP202" s="1184"/>
      <c r="BQ202" s="1184"/>
      <c r="BR202" s="1184"/>
      <c r="BS202" s="1184"/>
      <c r="BT202" s="1184"/>
      <c r="BU202" s="1184"/>
      <c r="BV202" s="1184"/>
      <c r="BW202" s="1184"/>
      <c r="BX202" s="1184"/>
      <c r="BY202" s="1184"/>
      <c r="BZ202" s="1184"/>
      <c r="CA202" s="1184"/>
      <c r="CB202" s="1184"/>
    </row>
    <row r="203" spans="1:80" x14ac:dyDescent="0.25">
      <c r="A203" s="1168"/>
      <c r="B203" s="1168"/>
      <c r="C203" s="1168"/>
      <c r="D203" s="1168"/>
      <c r="E203" s="1168"/>
      <c r="F203" s="1168"/>
      <c r="G203" s="1168"/>
      <c r="H203" s="1168"/>
      <c r="I203" s="1168"/>
      <c r="J203" s="1168"/>
      <c r="K203" s="1168"/>
      <c r="L203" s="1168"/>
      <c r="M203" s="1168"/>
      <c r="N203" s="1168"/>
      <c r="O203" s="1168"/>
      <c r="P203" s="1168"/>
      <c r="Q203" s="1168"/>
      <c r="R203" s="1168"/>
      <c r="S203" s="1168"/>
      <c r="T203" s="1168"/>
      <c r="U203" s="1168"/>
      <c r="V203" s="1168"/>
      <c r="W203" s="1168"/>
      <c r="X203" s="1168"/>
      <c r="Y203" s="1168"/>
      <c r="Z203" s="1168"/>
      <c r="AA203" s="1168"/>
      <c r="AB203" s="1168"/>
      <c r="AC203" s="1176"/>
      <c r="AD203" s="1176"/>
      <c r="AE203" s="1168"/>
      <c r="AF203" s="1168"/>
      <c r="AG203" s="1176"/>
      <c r="AH203" s="1184"/>
      <c r="AI203" s="1168"/>
      <c r="AJ203" s="1176"/>
      <c r="AK203" s="1168"/>
      <c r="AL203" s="1168"/>
      <c r="AM203" s="1168"/>
      <c r="AN203" s="1168"/>
      <c r="AO203" s="1176"/>
      <c r="AP203" s="1184"/>
      <c r="AQ203" s="1184"/>
      <c r="AR203" s="1184"/>
      <c r="AS203" s="1184"/>
      <c r="AT203" s="1184"/>
      <c r="AU203" s="1184"/>
      <c r="AV203" s="1184"/>
      <c r="AW203" s="1184"/>
      <c r="AX203" s="1184"/>
      <c r="AY203" s="1184"/>
      <c r="AZ203" s="1184"/>
      <c r="BA203" s="1184"/>
      <c r="BB203" s="1184"/>
      <c r="BC203" s="1184"/>
      <c r="BD203" s="1184"/>
      <c r="BE203" s="1184"/>
      <c r="BF203" s="1184"/>
      <c r="BG203" s="1184"/>
      <c r="BH203" s="1184"/>
      <c r="BI203" s="1184"/>
      <c r="BJ203" s="1184"/>
      <c r="BK203" s="1184"/>
      <c r="BL203" s="1184"/>
      <c r="BM203" s="1184"/>
      <c r="BN203" s="1184"/>
      <c r="BO203" s="1184"/>
      <c r="BP203" s="1184"/>
      <c r="BQ203" s="1184"/>
      <c r="BR203" s="1184"/>
      <c r="BS203" s="1184"/>
      <c r="BT203" s="1184"/>
      <c r="BU203" s="1184"/>
      <c r="BV203" s="1184"/>
      <c r="BW203" s="1184"/>
      <c r="BX203" s="1184"/>
      <c r="BY203" s="1184"/>
      <c r="BZ203" s="1184"/>
      <c r="CA203" s="1184"/>
      <c r="CB203" s="1184"/>
    </row>
    <row r="204" spans="1:80" x14ac:dyDescent="0.25">
      <c r="A204" s="1168"/>
      <c r="B204" s="1168"/>
      <c r="C204" s="1168"/>
      <c r="D204" s="1168"/>
      <c r="E204" s="1168"/>
      <c r="F204" s="1168"/>
      <c r="G204" s="1168"/>
      <c r="H204" s="1168"/>
      <c r="I204" s="1168"/>
      <c r="J204" s="1168"/>
      <c r="K204" s="1168"/>
      <c r="L204" s="1168"/>
      <c r="M204" s="1168"/>
      <c r="N204" s="1168"/>
      <c r="O204" s="1168"/>
      <c r="P204" s="1168"/>
      <c r="Q204" s="1168"/>
      <c r="R204" s="1168"/>
      <c r="S204" s="1168"/>
      <c r="T204" s="1168"/>
      <c r="U204" s="1168"/>
      <c r="V204" s="1168"/>
      <c r="W204" s="1168"/>
      <c r="X204" s="1168"/>
      <c r="Y204" s="1168"/>
      <c r="Z204" s="1168"/>
      <c r="AA204" s="1168"/>
      <c r="AB204" s="1168"/>
      <c r="AC204" s="1176"/>
      <c r="AD204" s="1176"/>
      <c r="AE204" s="1168"/>
      <c r="AF204" s="1168"/>
      <c r="AG204" s="1176"/>
      <c r="AH204" s="1184"/>
      <c r="AI204" s="1168"/>
      <c r="AJ204" s="1176"/>
      <c r="AK204" s="1168"/>
      <c r="AL204" s="1168"/>
      <c r="AM204" s="1168"/>
      <c r="AN204" s="1168"/>
      <c r="AO204" s="1176"/>
      <c r="AP204" s="1184"/>
      <c r="AQ204" s="1184"/>
      <c r="AR204" s="1184"/>
      <c r="AS204" s="1184"/>
      <c r="AT204" s="1184"/>
      <c r="AU204" s="1184"/>
      <c r="AV204" s="1184"/>
      <c r="AW204" s="1184"/>
      <c r="AX204" s="1184"/>
      <c r="AY204" s="1184"/>
      <c r="AZ204" s="1184"/>
      <c r="BA204" s="1184"/>
      <c r="BB204" s="1184"/>
      <c r="BC204" s="1184"/>
      <c r="BD204" s="1184"/>
      <c r="BE204" s="1184"/>
      <c r="BF204" s="1184"/>
      <c r="BG204" s="1184"/>
      <c r="BH204" s="1184"/>
      <c r="BI204" s="1184"/>
      <c r="BJ204" s="1184"/>
      <c r="BK204" s="1184"/>
      <c r="BL204" s="1184"/>
      <c r="BM204" s="1184"/>
      <c r="BN204" s="1184"/>
      <c r="BO204" s="1184"/>
      <c r="BP204" s="1184"/>
      <c r="BQ204" s="1184"/>
      <c r="BR204" s="1184"/>
      <c r="BS204" s="1184"/>
      <c r="BT204" s="1184"/>
      <c r="BU204" s="1184"/>
      <c r="BV204" s="1184"/>
      <c r="BW204" s="1184"/>
      <c r="BX204" s="1184"/>
      <c r="BY204" s="1184"/>
      <c r="BZ204" s="1184"/>
      <c r="CA204" s="1184"/>
      <c r="CB204" s="1184"/>
    </row>
    <row r="205" spans="1:80" x14ac:dyDescent="0.25">
      <c r="A205" s="1168"/>
      <c r="B205" s="1168"/>
      <c r="C205" s="1168"/>
      <c r="D205" s="1168"/>
      <c r="E205" s="1168"/>
      <c r="F205" s="1168"/>
      <c r="G205" s="1168"/>
      <c r="H205" s="1168"/>
      <c r="I205" s="1168"/>
      <c r="J205" s="1168"/>
      <c r="K205" s="1168"/>
      <c r="L205" s="1168"/>
      <c r="M205" s="1168"/>
      <c r="N205" s="1168"/>
      <c r="O205" s="1168"/>
      <c r="P205" s="1168"/>
      <c r="Q205" s="1168"/>
      <c r="R205" s="1168"/>
      <c r="S205" s="1168"/>
      <c r="T205" s="1168"/>
      <c r="U205" s="1168"/>
      <c r="V205" s="1168"/>
      <c r="W205" s="1168"/>
      <c r="X205" s="1168"/>
      <c r="Y205" s="1168"/>
      <c r="Z205" s="1168"/>
      <c r="AA205" s="1168"/>
      <c r="AB205" s="1168"/>
      <c r="AC205" s="1176"/>
      <c r="AD205" s="1176"/>
      <c r="AE205" s="1168"/>
      <c r="AF205" s="1168"/>
      <c r="AG205" s="1176"/>
      <c r="AH205" s="1184"/>
      <c r="AI205" s="1168"/>
      <c r="AJ205" s="1176"/>
      <c r="AK205" s="1168"/>
      <c r="AL205" s="1168"/>
      <c r="AM205" s="1168"/>
      <c r="AN205" s="1168"/>
      <c r="AO205" s="1176"/>
      <c r="AP205" s="1184"/>
      <c r="AQ205" s="1184"/>
      <c r="AR205" s="1184"/>
      <c r="AS205" s="1184"/>
      <c r="AT205" s="1184"/>
      <c r="AU205" s="1184"/>
      <c r="AV205" s="1184"/>
      <c r="AW205" s="1184"/>
      <c r="AX205" s="1184"/>
      <c r="AY205" s="1184"/>
      <c r="AZ205" s="1184"/>
      <c r="BA205" s="1184"/>
      <c r="BB205" s="1184"/>
      <c r="BC205" s="1184"/>
      <c r="BD205" s="1184"/>
      <c r="BE205" s="1184"/>
      <c r="BF205" s="1184"/>
      <c r="BG205" s="1184"/>
      <c r="BH205" s="1184"/>
      <c r="BI205" s="1184"/>
      <c r="BJ205" s="1184"/>
      <c r="BK205" s="1184"/>
      <c r="BL205" s="1184"/>
      <c r="BM205" s="1184"/>
      <c r="BN205" s="1184"/>
      <c r="BO205" s="1184"/>
      <c r="BP205" s="1184"/>
      <c r="BQ205" s="1184"/>
      <c r="BR205" s="1184"/>
      <c r="BS205" s="1184"/>
      <c r="BT205" s="1184"/>
      <c r="BU205" s="1184"/>
      <c r="BV205" s="1184"/>
      <c r="BW205" s="1184"/>
      <c r="BX205" s="1184"/>
      <c r="BY205" s="1184"/>
      <c r="BZ205" s="1184"/>
      <c r="CA205" s="1184"/>
      <c r="CB205" s="1184"/>
    </row>
    <row r="206" spans="1:80" x14ac:dyDescent="0.25">
      <c r="A206" s="1168"/>
      <c r="B206" s="1168"/>
      <c r="C206" s="1168"/>
      <c r="D206" s="1168"/>
      <c r="E206" s="1168"/>
      <c r="F206" s="1168"/>
      <c r="G206" s="1168"/>
      <c r="H206" s="1168"/>
      <c r="I206" s="1168"/>
      <c r="J206" s="1168"/>
      <c r="K206" s="1168"/>
      <c r="L206" s="1168"/>
      <c r="M206" s="1168"/>
      <c r="N206" s="1168"/>
      <c r="O206" s="1168"/>
      <c r="P206" s="1168"/>
      <c r="Q206" s="1168"/>
      <c r="R206" s="1168"/>
      <c r="S206" s="1168"/>
      <c r="T206" s="1168"/>
      <c r="U206" s="1168"/>
      <c r="V206" s="1168"/>
      <c r="W206" s="1168"/>
      <c r="X206" s="1168"/>
      <c r="Y206" s="1168"/>
      <c r="Z206" s="1168"/>
      <c r="AA206" s="1168"/>
      <c r="AB206" s="1168"/>
      <c r="AC206" s="1176"/>
      <c r="AD206" s="1176"/>
      <c r="AE206" s="1168"/>
      <c r="AF206" s="1168"/>
      <c r="AG206" s="1176"/>
      <c r="AH206" s="1184"/>
      <c r="AI206" s="1168"/>
      <c r="AJ206" s="1176"/>
      <c r="AK206" s="1168"/>
      <c r="AL206" s="1168"/>
      <c r="AM206" s="1168"/>
      <c r="AN206" s="1168"/>
      <c r="AO206" s="1176"/>
      <c r="AP206" s="1184"/>
      <c r="AQ206" s="1184"/>
      <c r="AR206" s="1184"/>
      <c r="AS206" s="1184"/>
      <c r="AT206" s="1184"/>
      <c r="AU206" s="1184"/>
      <c r="AV206" s="1184"/>
      <c r="AW206" s="1184"/>
      <c r="AX206" s="1184"/>
      <c r="AY206" s="1184"/>
      <c r="AZ206" s="1184"/>
      <c r="BA206" s="1184"/>
      <c r="BB206" s="1184"/>
      <c r="BC206" s="1184"/>
      <c r="BD206" s="1184"/>
      <c r="BE206" s="1184"/>
      <c r="BF206" s="1184"/>
      <c r="BG206" s="1184"/>
      <c r="BH206" s="1184"/>
      <c r="BI206" s="1184"/>
      <c r="BJ206" s="1184"/>
      <c r="BK206" s="1184"/>
      <c r="BL206" s="1184"/>
      <c r="BM206" s="1184"/>
      <c r="BN206" s="1184"/>
      <c r="BO206" s="1184"/>
      <c r="BP206" s="1184"/>
      <c r="BQ206" s="1184"/>
      <c r="BR206" s="1184"/>
      <c r="BS206" s="1184"/>
      <c r="BT206" s="1184"/>
      <c r="BU206" s="1184"/>
      <c r="BV206" s="1184"/>
      <c r="BW206" s="1184"/>
      <c r="BX206" s="1184"/>
      <c r="BY206" s="1184"/>
      <c r="BZ206" s="1184"/>
      <c r="CA206" s="1184"/>
      <c r="CB206" s="1184"/>
    </row>
    <row r="207" spans="1:80" x14ac:dyDescent="0.25">
      <c r="A207" s="1168"/>
      <c r="B207" s="1168"/>
      <c r="C207" s="1168"/>
      <c r="D207" s="1168"/>
      <c r="E207" s="1168"/>
      <c r="F207" s="1168"/>
      <c r="G207" s="1168"/>
      <c r="H207" s="1168"/>
      <c r="I207" s="1168"/>
      <c r="J207" s="1168"/>
      <c r="K207" s="1168"/>
      <c r="L207" s="1168"/>
      <c r="M207" s="1168"/>
      <c r="N207" s="1168"/>
      <c r="O207" s="1168"/>
      <c r="P207" s="1168"/>
      <c r="Q207" s="1168"/>
      <c r="R207" s="1168"/>
      <c r="S207" s="1168"/>
      <c r="T207" s="1168"/>
      <c r="U207" s="1168"/>
      <c r="V207" s="1168"/>
      <c r="W207" s="1168"/>
      <c r="X207" s="1168"/>
      <c r="Y207" s="1168"/>
      <c r="Z207" s="1168"/>
      <c r="AA207" s="1168"/>
      <c r="AB207" s="1168"/>
      <c r="AC207" s="1176"/>
      <c r="AD207" s="1176"/>
      <c r="AE207" s="1168"/>
      <c r="AF207" s="1168"/>
      <c r="AG207" s="1176"/>
      <c r="AH207" s="1184"/>
      <c r="AI207" s="1168"/>
      <c r="AJ207" s="1176"/>
      <c r="AK207" s="1168"/>
      <c r="AL207" s="1168"/>
      <c r="AM207" s="1168"/>
      <c r="AN207" s="1168"/>
      <c r="AO207" s="1176"/>
      <c r="AP207" s="1184"/>
      <c r="AQ207" s="1184"/>
      <c r="AR207" s="1184"/>
      <c r="AS207" s="1184"/>
      <c r="AT207" s="1184"/>
      <c r="AU207" s="1184"/>
      <c r="AV207" s="1184"/>
      <c r="AW207" s="1184"/>
      <c r="AX207" s="1184"/>
      <c r="AY207" s="1184"/>
      <c r="AZ207" s="1184"/>
      <c r="BA207" s="1184"/>
      <c r="BB207" s="1184"/>
      <c r="BC207" s="1184"/>
      <c r="BD207" s="1184"/>
      <c r="BE207" s="1184"/>
      <c r="BF207" s="1184"/>
      <c r="BG207" s="1184"/>
      <c r="BH207" s="1184"/>
      <c r="BI207" s="1184"/>
      <c r="BJ207" s="1184"/>
      <c r="BK207" s="1184"/>
      <c r="BL207" s="1184"/>
      <c r="BM207" s="1184"/>
      <c r="BN207" s="1184"/>
      <c r="BO207" s="1184"/>
      <c r="BP207" s="1184"/>
      <c r="BQ207" s="1184"/>
      <c r="BR207" s="1184"/>
      <c r="BS207" s="1184"/>
      <c r="BT207" s="1184"/>
      <c r="BU207" s="1184"/>
      <c r="BV207" s="1184"/>
      <c r="BW207" s="1184"/>
      <c r="BX207" s="1184"/>
      <c r="BY207" s="1184"/>
      <c r="BZ207" s="1184"/>
      <c r="CA207" s="1184"/>
      <c r="CB207" s="1184"/>
    </row>
    <row r="208" spans="1:80" x14ac:dyDescent="0.25">
      <c r="A208" s="1168"/>
      <c r="B208" s="1168"/>
      <c r="C208" s="1168"/>
      <c r="D208" s="1168"/>
      <c r="E208" s="1168"/>
      <c r="F208" s="1168"/>
      <c r="G208" s="1168"/>
      <c r="H208" s="1168"/>
      <c r="I208" s="1168"/>
      <c r="J208" s="1168"/>
      <c r="K208" s="1168"/>
      <c r="L208" s="1168"/>
      <c r="M208" s="1168"/>
      <c r="N208" s="1168"/>
      <c r="O208" s="1168"/>
      <c r="P208" s="1168"/>
      <c r="Q208" s="1168"/>
      <c r="R208" s="1168"/>
      <c r="S208" s="1168"/>
      <c r="T208" s="1168"/>
      <c r="U208" s="1168"/>
      <c r="V208" s="1168"/>
      <c r="W208" s="1168"/>
      <c r="X208" s="1168"/>
      <c r="Y208" s="1168"/>
      <c r="Z208" s="1168"/>
      <c r="AA208" s="1168"/>
      <c r="AB208" s="1168"/>
      <c r="AC208" s="1176"/>
      <c r="AD208" s="1176"/>
      <c r="AE208" s="1168"/>
      <c r="AF208" s="1168"/>
      <c r="AG208" s="1176"/>
      <c r="AH208" s="1184"/>
      <c r="AI208" s="1168"/>
      <c r="AJ208" s="1176"/>
      <c r="AK208" s="1168"/>
      <c r="AL208" s="1168"/>
      <c r="AM208" s="1168"/>
      <c r="AN208" s="1168"/>
      <c r="AO208" s="1176"/>
      <c r="AP208" s="1184"/>
      <c r="AQ208" s="1184"/>
      <c r="AR208" s="1184"/>
      <c r="AS208" s="1184"/>
      <c r="AT208" s="1184"/>
      <c r="AU208" s="1184"/>
      <c r="AV208" s="1184"/>
      <c r="AW208" s="1184"/>
      <c r="AX208" s="1184"/>
      <c r="AY208" s="1184"/>
      <c r="AZ208" s="1184"/>
      <c r="BA208" s="1184"/>
      <c r="BB208" s="1184"/>
      <c r="BC208" s="1184"/>
      <c r="BD208" s="1184"/>
      <c r="BE208" s="1184"/>
      <c r="BF208" s="1184"/>
      <c r="BG208" s="1184"/>
      <c r="BH208" s="1184"/>
      <c r="BI208" s="1184"/>
      <c r="BJ208" s="1184"/>
      <c r="BK208" s="1184"/>
      <c r="BL208" s="1184"/>
      <c r="BM208" s="1184"/>
      <c r="BN208" s="1184"/>
      <c r="BO208" s="1184"/>
      <c r="BP208" s="1184"/>
      <c r="BQ208" s="1184"/>
      <c r="BR208" s="1184"/>
      <c r="BS208" s="1184"/>
      <c r="BT208" s="1184"/>
      <c r="BU208" s="1184"/>
      <c r="BV208" s="1184"/>
      <c r="BW208" s="1184"/>
      <c r="BX208" s="1184"/>
      <c r="BY208" s="1184"/>
      <c r="BZ208" s="1184"/>
      <c r="CA208" s="1184"/>
      <c r="CB208" s="1184"/>
    </row>
    <row r="209" spans="1:41" x14ac:dyDescent="0.25">
      <c r="A209" s="1168"/>
      <c r="B209" s="1168"/>
      <c r="C209" s="1168"/>
      <c r="D209" s="1168"/>
      <c r="E209" s="1168"/>
      <c r="F209" s="1168"/>
      <c r="G209" s="1168"/>
      <c r="H209" s="1168"/>
      <c r="I209" s="1168"/>
      <c r="J209" s="1168"/>
      <c r="K209" s="1168"/>
      <c r="L209" s="1168"/>
      <c r="M209" s="1168"/>
      <c r="N209" s="1168"/>
      <c r="O209" s="1168"/>
      <c r="P209" s="1168"/>
      <c r="Q209" s="1168"/>
      <c r="R209" s="1168"/>
      <c r="S209" s="1168"/>
      <c r="T209" s="1168"/>
      <c r="U209" s="1168"/>
      <c r="V209" s="1168"/>
      <c r="W209" s="1168"/>
      <c r="X209" s="1168"/>
      <c r="Y209" s="1168"/>
      <c r="Z209" s="1168"/>
      <c r="AA209" s="1168"/>
      <c r="AB209" s="1168"/>
      <c r="AC209" s="1176"/>
      <c r="AD209" s="1176"/>
      <c r="AE209" s="1168"/>
      <c r="AF209" s="1168"/>
      <c r="AG209" s="1176"/>
      <c r="AH209" s="1184"/>
      <c r="AI209" s="1168"/>
      <c r="AJ209" s="1176"/>
      <c r="AK209" s="1168"/>
      <c r="AL209" s="1168"/>
      <c r="AM209" s="1168"/>
      <c r="AN209" s="1168"/>
      <c r="AO209" s="1176"/>
    </row>
    <row r="210" spans="1:41" x14ac:dyDescent="0.25">
      <c r="A210" s="1168"/>
      <c r="B210" s="1168"/>
      <c r="C210" s="1168"/>
      <c r="D210" s="1168"/>
      <c r="E210" s="1168"/>
      <c r="F210" s="1168"/>
      <c r="G210" s="1168"/>
      <c r="H210" s="1168"/>
      <c r="I210" s="1168"/>
      <c r="J210" s="1168"/>
      <c r="K210" s="1168"/>
      <c r="L210" s="1168"/>
      <c r="M210" s="1168"/>
      <c r="N210" s="1168"/>
      <c r="O210" s="1168"/>
      <c r="P210" s="1168"/>
      <c r="Q210" s="1168"/>
      <c r="R210" s="1168"/>
      <c r="S210" s="1168"/>
      <c r="T210" s="1168"/>
      <c r="U210" s="1168"/>
      <c r="V210" s="1168"/>
      <c r="W210" s="1168"/>
      <c r="X210" s="1168"/>
      <c r="Y210" s="1168"/>
      <c r="Z210" s="1168"/>
      <c r="AA210" s="1168"/>
      <c r="AB210" s="1168"/>
      <c r="AC210" s="1176"/>
      <c r="AD210" s="1176"/>
      <c r="AE210" s="1168"/>
      <c r="AF210" s="1168"/>
      <c r="AG210" s="1176"/>
      <c r="AH210" s="1184"/>
      <c r="AI210" s="1168"/>
      <c r="AJ210" s="1176"/>
      <c r="AK210" s="1168"/>
      <c r="AL210" s="1168"/>
      <c r="AM210" s="1168"/>
      <c r="AN210" s="1168"/>
      <c r="AO210" s="1176"/>
    </row>
    <row r="211" spans="1:41" x14ac:dyDescent="0.25">
      <c r="A211" s="1168"/>
      <c r="B211" s="1168"/>
      <c r="C211" s="1168"/>
      <c r="D211" s="1168"/>
      <c r="E211" s="1168"/>
      <c r="F211" s="1168"/>
      <c r="G211" s="1168"/>
      <c r="H211" s="1168"/>
      <c r="I211" s="1168"/>
      <c r="J211" s="1168"/>
      <c r="K211" s="1168"/>
      <c r="L211" s="1168"/>
      <c r="M211" s="1168"/>
      <c r="N211" s="1168"/>
      <c r="O211" s="1168"/>
      <c r="P211" s="1168"/>
      <c r="Q211" s="1168"/>
      <c r="R211" s="1168"/>
      <c r="S211" s="1168"/>
      <c r="T211" s="1168"/>
      <c r="U211" s="1168"/>
      <c r="V211" s="1168"/>
      <c r="W211" s="1168"/>
      <c r="X211" s="1168"/>
      <c r="Y211" s="1168"/>
      <c r="Z211" s="1168"/>
      <c r="AA211" s="1168"/>
      <c r="AB211" s="1168"/>
      <c r="AC211" s="1176"/>
      <c r="AD211" s="1176"/>
      <c r="AE211" s="1168"/>
      <c r="AF211" s="1168"/>
      <c r="AG211" s="1176"/>
      <c r="AH211" s="1184"/>
      <c r="AI211" s="1168"/>
      <c r="AJ211" s="1176"/>
      <c r="AK211" s="1168"/>
      <c r="AL211" s="1168"/>
      <c r="AM211" s="1168"/>
      <c r="AN211" s="1168"/>
      <c r="AO211" s="1176"/>
    </row>
    <row r="212" spans="1:41" x14ac:dyDescent="0.25">
      <c r="A212" s="1168"/>
      <c r="B212" s="1168"/>
      <c r="C212" s="1168"/>
      <c r="D212" s="1168"/>
      <c r="E212" s="1168"/>
      <c r="F212" s="1168"/>
      <c r="G212" s="1168"/>
      <c r="H212" s="1168"/>
      <c r="I212" s="1168"/>
      <c r="J212" s="1168"/>
      <c r="K212" s="1168"/>
      <c r="L212" s="1168"/>
      <c r="M212" s="1168"/>
      <c r="N212" s="1168"/>
      <c r="O212" s="1168"/>
      <c r="P212" s="1168"/>
      <c r="Q212" s="1168"/>
      <c r="R212" s="1168"/>
      <c r="S212" s="1168"/>
      <c r="T212" s="1168"/>
      <c r="U212" s="1168"/>
      <c r="V212" s="1168"/>
      <c r="W212" s="1168"/>
      <c r="X212" s="1168"/>
      <c r="Y212" s="1168"/>
      <c r="Z212" s="1168"/>
      <c r="AA212" s="1168"/>
      <c r="AB212" s="1168"/>
      <c r="AC212" s="1176"/>
      <c r="AD212" s="1176"/>
      <c r="AE212" s="1168"/>
      <c r="AF212" s="1168"/>
      <c r="AG212" s="1176"/>
      <c r="AH212" s="1184"/>
      <c r="AI212" s="1168"/>
      <c r="AJ212" s="1176"/>
      <c r="AK212" s="1168"/>
      <c r="AL212" s="1168"/>
      <c r="AM212" s="1168"/>
      <c r="AN212" s="1168"/>
      <c r="AO212" s="1176"/>
    </row>
    <row r="213" spans="1:41" x14ac:dyDescent="0.25">
      <c r="A213" s="1168"/>
      <c r="B213" s="1168"/>
      <c r="C213" s="1168"/>
      <c r="D213" s="1168"/>
      <c r="E213" s="1168"/>
      <c r="F213" s="1168"/>
      <c r="G213" s="1168"/>
      <c r="H213" s="1168"/>
      <c r="I213" s="1168"/>
      <c r="J213" s="1168"/>
      <c r="K213" s="1168"/>
      <c r="L213" s="1168"/>
      <c r="M213" s="1168"/>
      <c r="N213" s="1168"/>
      <c r="O213" s="1168"/>
      <c r="P213" s="1168"/>
      <c r="Q213" s="1168"/>
      <c r="R213" s="1168"/>
      <c r="S213" s="1168"/>
      <c r="T213" s="1168"/>
      <c r="U213" s="1168"/>
      <c r="V213" s="1168"/>
      <c r="W213" s="1168"/>
      <c r="X213" s="1168"/>
      <c r="Y213" s="1168"/>
      <c r="Z213" s="1168"/>
      <c r="AA213" s="1168"/>
      <c r="AB213" s="1168"/>
      <c r="AC213" s="1176"/>
      <c r="AD213" s="1176"/>
      <c r="AE213" s="1168"/>
      <c r="AF213" s="1168"/>
      <c r="AG213" s="1176"/>
      <c r="AH213" s="1184"/>
      <c r="AI213" s="1168"/>
      <c r="AJ213" s="1176"/>
      <c r="AK213" s="1168"/>
      <c r="AL213" s="1168"/>
      <c r="AM213" s="1168"/>
      <c r="AN213" s="1168"/>
      <c r="AO213" s="1176"/>
    </row>
    <row r="214" spans="1:41" x14ac:dyDescent="0.25">
      <c r="A214" s="1168"/>
      <c r="B214" s="1168"/>
      <c r="C214" s="1168"/>
      <c r="D214" s="1168"/>
      <c r="E214" s="1168"/>
      <c r="F214" s="1168"/>
      <c r="G214" s="1168"/>
      <c r="H214" s="1168"/>
      <c r="I214" s="1168"/>
      <c r="J214" s="1168"/>
      <c r="K214" s="1168"/>
      <c r="L214" s="1168"/>
      <c r="M214" s="1168"/>
      <c r="N214" s="1168"/>
      <c r="O214" s="1168"/>
      <c r="P214" s="1168"/>
      <c r="Q214" s="1168"/>
      <c r="R214" s="1168"/>
      <c r="S214" s="1168"/>
      <c r="T214" s="1168"/>
      <c r="U214" s="1168"/>
      <c r="V214" s="1168"/>
      <c r="W214" s="1168"/>
      <c r="X214" s="1168"/>
      <c r="Y214" s="1168"/>
      <c r="Z214" s="1168"/>
      <c r="AA214" s="1168"/>
      <c r="AB214" s="1168"/>
      <c r="AC214" s="1176"/>
      <c r="AD214" s="1176"/>
      <c r="AE214" s="1168"/>
      <c r="AF214" s="1168"/>
      <c r="AG214" s="1176"/>
      <c r="AH214" s="1184"/>
      <c r="AI214" s="1168"/>
      <c r="AJ214" s="1176"/>
      <c r="AK214" s="1168"/>
      <c r="AL214" s="1168"/>
      <c r="AM214" s="1168"/>
      <c r="AN214" s="1168"/>
      <c r="AO214" s="1176"/>
    </row>
    <row r="215" spans="1:41" x14ac:dyDescent="0.25">
      <c r="A215" s="1168"/>
      <c r="B215" s="1168"/>
      <c r="C215" s="1168"/>
      <c r="D215" s="1168"/>
      <c r="E215" s="1168"/>
      <c r="F215" s="1168"/>
      <c r="G215" s="1168"/>
      <c r="H215" s="1168"/>
      <c r="I215" s="1168"/>
      <c r="J215" s="1168"/>
      <c r="K215" s="1168"/>
      <c r="L215" s="1168"/>
      <c r="M215" s="1168"/>
      <c r="N215" s="1168"/>
      <c r="O215" s="1168"/>
      <c r="P215" s="1168"/>
      <c r="Q215" s="1168"/>
      <c r="R215" s="1168"/>
      <c r="S215" s="1168"/>
      <c r="T215" s="1168"/>
      <c r="U215" s="1168"/>
      <c r="V215" s="1168"/>
      <c r="W215" s="1168"/>
      <c r="X215" s="1168"/>
      <c r="Y215" s="1168"/>
      <c r="Z215" s="1168"/>
      <c r="AA215" s="1168"/>
      <c r="AB215" s="1168"/>
      <c r="AC215" s="1176"/>
      <c r="AD215" s="1176"/>
      <c r="AE215" s="1168"/>
      <c r="AF215" s="1168"/>
      <c r="AG215" s="1176"/>
      <c r="AH215" s="1184"/>
      <c r="AI215" s="1168"/>
      <c r="AJ215" s="1176"/>
      <c r="AK215" s="1168"/>
      <c r="AL215" s="1168"/>
      <c r="AM215" s="1168"/>
      <c r="AN215" s="1168"/>
      <c r="AO215" s="1176"/>
    </row>
    <row r="216" spans="1:41" x14ac:dyDescent="0.25">
      <c r="A216" s="1168"/>
      <c r="B216" s="1168"/>
      <c r="C216" s="1168"/>
      <c r="D216" s="1168"/>
      <c r="E216" s="1168"/>
      <c r="F216" s="1168"/>
      <c r="G216" s="1168"/>
      <c r="H216" s="1168"/>
      <c r="I216" s="1168"/>
      <c r="J216" s="1168"/>
      <c r="K216" s="1168"/>
      <c r="L216" s="1168"/>
      <c r="M216" s="1168"/>
      <c r="N216" s="1168"/>
      <c r="O216" s="1168"/>
      <c r="P216" s="1168"/>
      <c r="Q216" s="1168"/>
      <c r="R216" s="1168"/>
      <c r="S216" s="1168"/>
      <c r="T216" s="1168"/>
      <c r="U216" s="1168"/>
      <c r="V216" s="1168"/>
      <c r="W216" s="1168"/>
      <c r="X216" s="1168"/>
      <c r="Y216" s="1168"/>
      <c r="Z216" s="1168"/>
      <c r="AA216" s="1168"/>
      <c r="AB216" s="1168"/>
      <c r="AC216" s="1176"/>
      <c r="AD216" s="1176"/>
      <c r="AE216" s="1168"/>
      <c r="AF216" s="1168"/>
      <c r="AG216" s="1176"/>
      <c r="AH216" s="1184"/>
      <c r="AI216" s="1168"/>
      <c r="AJ216" s="1176"/>
      <c r="AK216" s="1168"/>
      <c r="AL216" s="1168"/>
      <c r="AM216" s="1168"/>
      <c r="AN216" s="1168"/>
      <c r="AO216" s="1176"/>
    </row>
    <row r="217" spans="1:41" x14ac:dyDescent="0.25">
      <c r="A217" s="1168"/>
      <c r="B217" s="1168"/>
      <c r="C217" s="1168"/>
      <c r="D217" s="1168"/>
      <c r="E217" s="1168"/>
      <c r="F217" s="1168"/>
      <c r="G217" s="1168"/>
      <c r="H217" s="1168"/>
      <c r="I217" s="1168"/>
      <c r="J217" s="1168"/>
      <c r="K217" s="1168"/>
      <c r="L217" s="1168"/>
      <c r="M217" s="1168"/>
      <c r="N217" s="1168"/>
      <c r="O217" s="1168"/>
      <c r="P217" s="1168"/>
      <c r="Q217" s="1168"/>
      <c r="R217" s="1168"/>
      <c r="S217" s="1168"/>
      <c r="T217" s="1168"/>
      <c r="U217" s="1168"/>
      <c r="V217" s="1168"/>
      <c r="W217" s="1168"/>
      <c r="X217" s="1168"/>
      <c r="Y217" s="1168"/>
      <c r="Z217" s="1168"/>
      <c r="AA217" s="1168"/>
      <c r="AB217" s="1168"/>
      <c r="AC217" s="1176"/>
      <c r="AD217" s="1176"/>
      <c r="AE217" s="1168"/>
      <c r="AF217" s="1168"/>
      <c r="AG217" s="1176"/>
      <c r="AH217" s="1184"/>
      <c r="AI217" s="1168"/>
      <c r="AJ217" s="1176"/>
      <c r="AK217" s="1168"/>
      <c r="AL217" s="1168"/>
      <c r="AM217" s="1168"/>
      <c r="AN217" s="1168"/>
      <c r="AO217" s="1176"/>
    </row>
    <row r="218" spans="1:41" x14ac:dyDescent="0.25">
      <c r="A218" s="1168"/>
      <c r="B218" s="1168"/>
      <c r="C218" s="1168"/>
      <c r="D218" s="1168"/>
      <c r="E218" s="1168"/>
      <c r="F218" s="1168"/>
      <c r="G218" s="1168"/>
      <c r="H218" s="1168"/>
      <c r="I218" s="1168"/>
      <c r="J218" s="1168"/>
      <c r="K218" s="1168"/>
      <c r="L218" s="1168"/>
      <c r="M218" s="1168"/>
      <c r="N218" s="1168"/>
      <c r="O218" s="1168"/>
      <c r="P218" s="1168"/>
      <c r="Q218" s="1168"/>
      <c r="R218" s="1168"/>
      <c r="S218" s="1168"/>
      <c r="T218" s="1168"/>
      <c r="U218" s="1168"/>
      <c r="V218" s="1168"/>
      <c r="W218" s="1168"/>
      <c r="X218" s="1168"/>
      <c r="Y218" s="1168"/>
      <c r="Z218" s="1168"/>
      <c r="AA218" s="1168"/>
      <c r="AB218" s="1168"/>
      <c r="AC218" s="1176"/>
      <c r="AD218" s="1176"/>
      <c r="AE218" s="1168"/>
      <c r="AF218" s="1168"/>
      <c r="AG218" s="1176"/>
      <c r="AH218" s="1184"/>
      <c r="AI218" s="1168"/>
      <c r="AJ218" s="1176"/>
      <c r="AK218" s="1168"/>
      <c r="AL218" s="1168"/>
      <c r="AM218" s="1168"/>
      <c r="AN218" s="1168"/>
      <c r="AO218" s="1176"/>
    </row>
    <row r="219" spans="1:41" x14ac:dyDescent="0.25">
      <c r="A219" s="1168"/>
      <c r="B219" s="1168"/>
      <c r="C219" s="1168"/>
      <c r="D219" s="1168"/>
      <c r="E219" s="1168"/>
      <c r="F219" s="1168"/>
      <c r="G219" s="1168"/>
      <c r="H219" s="1168"/>
      <c r="I219" s="1168"/>
      <c r="J219" s="1168"/>
      <c r="K219" s="1168"/>
      <c r="L219" s="1168"/>
      <c r="M219" s="1168"/>
      <c r="N219" s="1168"/>
      <c r="O219" s="1168"/>
      <c r="P219" s="1168"/>
      <c r="Q219" s="1168"/>
      <c r="R219" s="1168"/>
      <c r="S219" s="1168"/>
      <c r="T219" s="1168"/>
      <c r="U219" s="1168"/>
      <c r="V219" s="1168"/>
      <c r="W219" s="1168"/>
      <c r="X219" s="1168"/>
      <c r="Y219" s="1168"/>
      <c r="Z219" s="1168"/>
      <c r="AA219" s="1168"/>
      <c r="AB219" s="1168"/>
      <c r="AC219" s="1176"/>
      <c r="AD219" s="1176"/>
      <c r="AE219" s="1168"/>
      <c r="AF219" s="1168"/>
      <c r="AG219" s="1176"/>
      <c r="AH219" s="1184"/>
      <c r="AI219" s="1168"/>
      <c r="AJ219" s="1176"/>
      <c r="AK219" s="1168"/>
      <c r="AL219" s="1168"/>
      <c r="AM219" s="1168"/>
      <c r="AN219" s="1168"/>
      <c r="AO219" s="1176"/>
    </row>
    <row r="220" spans="1:41" x14ac:dyDescent="0.25">
      <c r="A220" s="1168"/>
      <c r="B220" s="1168"/>
      <c r="C220" s="1168"/>
      <c r="D220" s="1168"/>
      <c r="E220" s="1168"/>
      <c r="F220" s="1168"/>
      <c r="G220" s="1168"/>
      <c r="H220" s="1168"/>
      <c r="I220" s="1168"/>
      <c r="J220" s="1168"/>
      <c r="K220" s="1168"/>
      <c r="L220" s="1168"/>
      <c r="M220" s="1168"/>
      <c r="N220" s="1168"/>
      <c r="O220" s="1168"/>
      <c r="P220" s="1168"/>
      <c r="Q220" s="1168"/>
      <c r="R220" s="1168"/>
      <c r="S220" s="1168"/>
      <c r="T220" s="1168"/>
      <c r="U220" s="1168"/>
      <c r="V220" s="1168"/>
      <c r="W220" s="1168"/>
      <c r="X220" s="1168"/>
      <c r="Y220" s="1168"/>
      <c r="Z220" s="1168"/>
      <c r="AA220" s="1168"/>
      <c r="AB220" s="1168"/>
      <c r="AC220" s="1176"/>
      <c r="AD220" s="1176"/>
      <c r="AE220" s="1168"/>
      <c r="AF220" s="1168"/>
      <c r="AG220" s="1176"/>
      <c r="AH220" s="1184"/>
      <c r="AI220" s="1168"/>
      <c r="AJ220" s="1176"/>
      <c r="AK220" s="1168"/>
      <c r="AL220" s="1168"/>
      <c r="AM220" s="1168"/>
      <c r="AN220" s="1168"/>
      <c r="AO220" s="1176"/>
    </row>
    <row r="221" spans="1:41" x14ac:dyDescent="0.25">
      <c r="A221" s="1168"/>
      <c r="B221" s="1168"/>
      <c r="C221" s="1168"/>
      <c r="D221" s="1168"/>
      <c r="E221" s="1168"/>
      <c r="F221" s="1168"/>
      <c r="G221" s="1168"/>
      <c r="H221" s="1168"/>
      <c r="I221" s="1168"/>
      <c r="J221" s="1168"/>
      <c r="K221" s="1168"/>
      <c r="L221" s="1168"/>
      <c r="M221" s="1168"/>
      <c r="N221" s="1168"/>
      <c r="O221" s="1168"/>
      <c r="P221" s="1168"/>
      <c r="Q221" s="1168"/>
      <c r="R221" s="1168"/>
      <c r="S221" s="1168"/>
      <c r="T221" s="1168"/>
      <c r="U221" s="1168"/>
      <c r="V221" s="1168"/>
      <c r="W221" s="1168"/>
      <c r="X221" s="1168"/>
      <c r="Y221" s="1168"/>
      <c r="Z221" s="1168"/>
      <c r="AA221" s="1168"/>
      <c r="AB221" s="1168"/>
      <c r="AC221" s="1176"/>
      <c r="AD221" s="1176"/>
      <c r="AE221" s="1168"/>
      <c r="AF221" s="1168"/>
      <c r="AG221" s="1176"/>
      <c r="AH221" s="1184"/>
      <c r="AI221" s="1168"/>
      <c r="AJ221" s="1176"/>
      <c r="AK221" s="1168"/>
      <c r="AL221" s="1168"/>
      <c r="AM221" s="1168"/>
      <c r="AN221" s="1168"/>
      <c r="AO221" s="1176"/>
    </row>
    <row r="222" spans="1:41" x14ac:dyDescent="0.25">
      <c r="A222" s="1168"/>
      <c r="B222" s="1168"/>
      <c r="C222" s="1168"/>
      <c r="D222" s="1168"/>
      <c r="E222" s="1168"/>
      <c r="F222" s="1168"/>
      <c r="G222" s="1168"/>
      <c r="H222" s="1168"/>
      <c r="I222" s="1168"/>
      <c r="J222" s="1168"/>
      <c r="K222" s="1168"/>
      <c r="L222" s="1168"/>
      <c r="M222" s="1168"/>
      <c r="N222" s="1168"/>
      <c r="O222" s="1168"/>
      <c r="P222" s="1168"/>
      <c r="Q222" s="1168"/>
      <c r="R222" s="1168"/>
      <c r="S222" s="1168"/>
      <c r="T222" s="1168"/>
      <c r="U222" s="1168"/>
      <c r="V222" s="1168"/>
      <c r="W222" s="1168"/>
      <c r="X222" s="1168"/>
      <c r="Y222" s="1168"/>
      <c r="Z222" s="1168"/>
      <c r="AA222" s="1168"/>
      <c r="AB222" s="1168"/>
      <c r="AC222" s="1176"/>
      <c r="AD222" s="1176"/>
      <c r="AE222" s="1168"/>
      <c r="AF222" s="1168"/>
      <c r="AG222" s="1176"/>
      <c r="AH222" s="1184"/>
      <c r="AI222" s="1168"/>
      <c r="AJ222" s="1176"/>
      <c r="AK222" s="1168"/>
      <c r="AL222" s="1168"/>
      <c r="AM222" s="1168"/>
      <c r="AN222" s="1168"/>
      <c r="AO222" s="1176"/>
    </row>
    <row r="223" spans="1:41" x14ac:dyDescent="0.25">
      <c r="A223" s="1168"/>
      <c r="B223" s="1168"/>
      <c r="C223" s="1168"/>
      <c r="D223" s="1168"/>
      <c r="E223" s="1168"/>
      <c r="F223" s="1168"/>
      <c r="G223" s="1168"/>
      <c r="H223" s="1168"/>
      <c r="I223" s="1168"/>
      <c r="J223" s="1168"/>
      <c r="K223" s="1168"/>
      <c r="L223" s="1168"/>
      <c r="M223" s="1168"/>
      <c r="N223" s="1168"/>
      <c r="O223" s="1168"/>
      <c r="P223" s="1168"/>
      <c r="Q223" s="1168"/>
      <c r="R223" s="1168"/>
      <c r="S223" s="1168"/>
      <c r="T223" s="1168"/>
      <c r="U223" s="1168"/>
      <c r="V223" s="1168"/>
      <c r="W223" s="1168"/>
      <c r="X223" s="1168"/>
      <c r="Y223" s="1168"/>
      <c r="Z223" s="1168"/>
      <c r="AA223" s="1168"/>
      <c r="AB223" s="1168"/>
      <c r="AC223" s="1176"/>
      <c r="AD223" s="1176"/>
      <c r="AE223" s="1168"/>
      <c r="AF223" s="1168"/>
      <c r="AG223" s="1176"/>
      <c r="AH223" s="1184"/>
      <c r="AI223" s="1168"/>
      <c r="AJ223" s="1176"/>
      <c r="AK223" s="1168"/>
      <c r="AL223" s="1168"/>
      <c r="AM223" s="1168"/>
      <c r="AN223" s="1168"/>
      <c r="AO223" s="1176"/>
    </row>
    <row r="224" spans="1:41" x14ac:dyDescent="0.25">
      <c r="A224" s="1168"/>
      <c r="B224" s="1168"/>
      <c r="C224" s="1168"/>
      <c r="D224" s="1168"/>
      <c r="E224" s="1168"/>
      <c r="F224" s="1168"/>
      <c r="G224" s="1168"/>
      <c r="H224" s="1168"/>
      <c r="I224" s="1168"/>
      <c r="J224" s="1168"/>
      <c r="K224" s="1168"/>
      <c r="L224" s="1168"/>
      <c r="M224" s="1168"/>
      <c r="N224" s="1168"/>
      <c r="O224" s="1168"/>
      <c r="P224" s="1168"/>
      <c r="Q224" s="1168"/>
      <c r="R224" s="1168"/>
      <c r="S224" s="1168"/>
      <c r="T224" s="1168"/>
      <c r="U224" s="1168"/>
      <c r="V224" s="1168"/>
      <c r="W224" s="1168"/>
      <c r="X224" s="1168"/>
      <c r="Y224" s="1168"/>
      <c r="Z224" s="1168"/>
      <c r="AA224" s="1168"/>
      <c r="AB224" s="1168"/>
      <c r="AC224" s="1176"/>
      <c r="AD224" s="1176"/>
      <c r="AE224" s="1168"/>
      <c r="AF224" s="1168"/>
      <c r="AG224" s="1176"/>
      <c r="AH224" s="1184"/>
      <c r="AI224" s="1168"/>
      <c r="AJ224" s="1176"/>
      <c r="AK224" s="1168"/>
      <c r="AL224" s="1168"/>
      <c r="AM224" s="1168"/>
      <c r="AN224" s="1168"/>
      <c r="AO224" s="1176"/>
    </row>
    <row r="225" spans="1:41" x14ac:dyDescent="0.25">
      <c r="A225" s="1168"/>
      <c r="B225" s="1168"/>
      <c r="C225" s="1168"/>
      <c r="D225" s="1168"/>
      <c r="E225" s="1168"/>
      <c r="F225" s="1168"/>
      <c r="G225" s="1168"/>
      <c r="H225" s="1168"/>
      <c r="I225" s="1168"/>
      <c r="J225" s="1168"/>
      <c r="K225" s="1168"/>
      <c r="L225" s="1168"/>
      <c r="M225" s="1168"/>
      <c r="N225" s="1168"/>
      <c r="O225" s="1168"/>
      <c r="P225" s="1168"/>
      <c r="Q225" s="1168"/>
      <c r="R225" s="1168"/>
      <c r="S225" s="1168"/>
      <c r="T225" s="1168"/>
      <c r="U225" s="1168"/>
      <c r="V225" s="1168"/>
      <c r="W225" s="1168"/>
      <c r="X225" s="1168"/>
      <c r="Y225" s="1168"/>
      <c r="Z225" s="1168"/>
      <c r="AA225" s="1168"/>
      <c r="AB225" s="1168"/>
      <c r="AC225" s="1176"/>
      <c r="AD225" s="1176"/>
      <c r="AE225" s="1168"/>
      <c r="AF225" s="1168"/>
      <c r="AG225" s="1176"/>
      <c r="AH225" s="1184"/>
      <c r="AI225" s="1168"/>
      <c r="AJ225" s="1176"/>
      <c r="AK225" s="1168"/>
      <c r="AL225" s="1168"/>
      <c r="AM225" s="1168"/>
      <c r="AN225" s="1168"/>
      <c r="AO225" s="1176"/>
    </row>
    <row r="226" spans="1:41" x14ac:dyDescent="0.25">
      <c r="A226" s="1168"/>
      <c r="B226" s="1168"/>
      <c r="C226" s="1168"/>
      <c r="D226" s="1168"/>
      <c r="E226" s="1168"/>
      <c r="F226" s="1168"/>
      <c r="G226" s="1168"/>
      <c r="H226" s="1168"/>
      <c r="I226" s="1168"/>
      <c r="J226" s="1168"/>
      <c r="K226" s="1168"/>
      <c r="L226" s="1168"/>
      <c r="M226" s="1168"/>
      <c r="N226" s="1168"/>
      <c r="O226" s="1168"/>
      <c r="P226" s="1168"/>
      <c r="Q226" s="1168"/>
      <c r="R226" s="1168"/>
      <c r="S226" s="1168"/>
      <c r="T226" s="1168"/>
      <c r="U226" s="1168"/>
      <c r="V226" s="1168"/>
      <c r="W226" s="1168"/>
      <c r="X226" s="1168"/>
      <c r="Y226" s="1168"/>
      <c r="Z226" s="1168"/>
      <c r="AA226" s="1168"/>
      <c r="AB226" s="1168"/>
      <c r="AC226" s="1176"/>
      <c r="AD226" s="1176"/>
      <c r="AE226" s="1168"/>
      <c r="AF226" s="1168"/>
      <c r="AG226" s="1176"/>
      <c r="AH226" s="1184"/>
      <c r="AI226" s="1168"/>
      <c r="AJ226" s="1176"/>
      <c r="AK226" s="1168"/>
      <c r="AL226" s="1168"/>
      <c r="AM226" s="1168"/>
      <c r="AN226" s="1168"/>
      <c r="AO226" s="117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G20" sqref="G20"/>
    </sheetView>
  </sheetViews>
  <sheetFormatPr baseColWidth="10" defaultRowHeight="15" x14ac:dyDescent="0.25"/>
  <sheetData>
    <row r="1" spans="1:108" x14ac:dyDescent="0.25">
      <c r="A1" s="1458" t="s">
        <v>0</v>
      </c>
      <c r="B1" s="1324"/>
      <c r="C1" s="1324"/>
      <c r="D1" s="1324"/>
      <c r="E1" s="1324"/>
      <c r="F1" s="1324"/>
      <c r="G1" s="1324"/>
      <c r="H1" s="1324"/>
      <c r="I1" s="1324"/>
      <c r="J1" s="1324"/>
      <c r="K1" s="1324"/>
      <c r="L1" s="1325"/>
      <c r="M1" s="1325"/>
      <c r="N1" s="1325"/>
      <c r="O1" s="1325"/>
      <c r="P1" s="1325"/>
      <c r="Q1" s="1325"/>
      <c r="R1" s="1325"/>
      <c r="S1" s="1325"/>
      <c r="T1" s="1325"/>
      <c r="U1" s="1325"/>
      <c r="V1" s="1325"/>
      <c r="W1" s="1325"/>
      <c r="X1" s="1325"/>
      <c r="Y1" s="1325"/>
      <c r="Z1" s="1325"/>
      <c r="AA1" s="1325"/>
      <c r="AB1" s="1325"/>
      <c r="AC1" s="1324"/>
      <c r="AD1" s="1324"/>
      <c r="AE1" s="1325"/>
      <c r="AF1" s="1325"/>
      <c r="AG1" s="1324"/>
      <c r="AH1" s="1325"/>
      <c r="AI1" s="1325"/>
      <c r="AJ1" s="1324"/>
      <c r="AK1" s="1324"/>
      <c r="AL1" s="1324"/>
      <c r="AM1" s="1324"/>
      <c r="AN1" s="1324"/>
      <c r="AO1" s="1324"/>
      <c r="AP1" s="1325"/>
      <c r="AQ1" s="1325"/>
      <c r="AR1" s="1325"/>
      <c r="AS1" s="1325"/>
      <c r="AT1" s="1325"/>
      <c r="AU1" s="1325"/>
      <c r="AV1" s="1325"/>
      <c r="AW1" s="1325"/>
      <c r="AX1" s="1325"/>
      <c r="AY1" s="1325"/>
      <c r="AZ1" s="1325"/>
      <c r="BA1" s="1325"/>
      <c r="BB1" s="1325"/>
      <c r="BC1" s="1325"/>
      <c r="BD1" s="1325"/>
      <c r="BE1" s="1325"/>
      <c r="BF1" s="1325"/>
      <c r="BG1" s="1325"/>
      <c r="BH1" s="1325"/>
      <c r="BI1" s="1325"/>
      <c r="BJ1" s="1325"/>
      <c r="BK1" s="1325"/>
      <c r="BL1" s="1325"/>
      <c r="BM1" s="1325"/>
      <c r="BN1" s="1325"/>
      <c r="BO1" s="1325"/>
      <c r="BP1" s="1325"/>
      <c r="BQ1" s="1325"/>
      <c r="BR1" s="1325"/>
      <c r="BS1" s="1325"/>
      <c r="BT1" s="1325"/>
      <c r="BU1" s="1325"/>
      <c r="BV1" s="1325"/>
      <c r="BW1" s="1325"/>
      <c r="BX1" s="1325"/>
      <c r="BY1" s="1325"/>
      <c r="BZ1" s="1325"/>
      <c r="CA1" s="1325"/>
      <c r="CB1" s="1325"/>
      <c r="CC1" s="1325"/>
      <c r="CD1" s="1325"/>
      <c r="CE1" s="1325"/>
      <c r="CF1" s="1325"/>
      <c r="CG1" s="1325"/>
      <c r="CH1" s="1325"/>
      <c r="CI1" s="1325"/>
      <c r="CJ1" s="1325"/>
      <c r="CK1" s="1325"/>
      <c r="CL1" s="1325"/>
      <c r="CM1" s="1325"/>
      <c r="CN1" s="1325"/>
      <c r="CO1" s="1325"/>
      <c r="CP1" s="1325"/>
      <c r="CQ1" s="1325"/>
      <c r="CR1" s="1325"/>
      <c r="CS1" s="1325"/>
      <c r="CT1" s="1325"/>
      <c r="CU1" s="1325"/>
      <c r="CV1" s="1325"/>
      <c r="CW1" s="1325"/>
      <c r="CX1" s="1325"/>
      <c r="CY1" s="1325"/>
      <c r="CZ1" s="1325"/>
      <c r="DA1" s="1325"/>
      <c r="DB1" s="1325"/>
      <c r="DC1" s="1325"/>
      <c r="DD1" s="1325"/>
    </row>
    <row r="2" spans="1:108" x14ac:dyDescent="0.25">
      <c r="A2" s="1458" t="s">
        <v>147</v>
      </c>
      <c r="B2" s="1324"/>
      <c r="C2" s="1324"/>
      <c r="D2" s="1324"/>
      <c r="E2" s="1324"/>
      <c r="F2" s="1324"/>
      <c r="G2" s="1324"/>
      <c r="H2" s="1324"/>
      <c r="I2" s="1324"/>
      <c r="J2" s="1324"/>
      <c r="K2" s="1324"/>
      <c r="L2" s="1325"/>
      <c r="M2" s="1325"/>
      <c r="N2" s="1325"/>
      <c r="O2" s="1325"/>
      <c r="P2" s="1325"/>
      <c r="Q2" s="1325"/>
      <c r="R2" s="1325"/>
      <c r="S2" s="1325"/>
      <c r="T2" s="1325"/>
      <c r="U2" s="1325"/>
      <c r="V2" s="1325"/>
      <c r="W2" s="1325"/>
      <c r="X2" s="1325"/>
      <c r="Y2" s="1325"/>
      <c r="Z2" s="1325"/>
      <c r="AA2" s="1325"/>
      <c r="AB2" s="1325"/>
      <c r="AC2" s="1324"/>
      <c r="AD2" s="1324"/>
      <c r="AE2" s="1325"/>
      <c r="AF2" s="1325"/>
      <c r="AG2" s="1324"/>
      <c r="AH2" s="1325"/>
      <c r="AI2" s="1325"/>
      <c r="AJ2" s="1324"/>
      <c r="AK2" s="1324"/>
      <c r="AL2" s="1324"/>
      <c r="AM2" s="1324"/>
      <c r="AN2" s="1324"/>
      <c r="AO2" s="1324"/>
      <c r="AP2" s="1325"/>
      <c r="AQ2" s="1325"/>
      <c r="AR2" s="1325"/>
      <c r="AS2" s="1325"/>
      <c r="AT2" s="1325"/>
      <c r="AU2" s="1325"/>
      <c r="AV2" s="1325"/>
      <c r="AW2" s="1325"/>
      <c r="AX2" s="1325"/>
      <c r="AY2" s="1325"/>
      <c r="AZ2" s="1325"/>
      <c r="BA2" s="1325"/>
      <c r="BB2" s="1325"/>
      <c r="BC2" s="1325"/>
      <c r="BD2" s="1325"/>
      <c r="BE2" s="1325"/>
      <c r="BF2" s="1325"/>
      <c r="BG2" s="1325"/>
      <c r="BH2" s="1325"/>
      <c r="BI2" s="1325"/>
      <c r="BJ2" s="1325"/>
      <c r="BK2" s="1325"/>
      <c r="BL2" s="1325"/>
      <c r="BM2" s="1325"/>
      <c r="BN2" s="1325"/>
      <c r="BO2" s="1325"/>
      <c r="BP2" s="1325"/>
      <c r="BQ2" s="1325"/>
      <c r="BR2" s="1325"/>
      <c r="BS2" s="1325"/>
      <c r="BT2" s="1325"/>
      <c r="BU2" s="1325"/>
      <c r="BV2" s="1325"/>
      <c r="BW2" s="1325"/>
      <c r="BX2" s="1325"/>
      <c r="BY2" s="1325"/>
      <c r="BZ2" s="1325"/>
      <c r="CA2" s="1325"/>
      <c r="CB2" s="1325"/>
      <c r="CC2" s="1325"/>
      <c r="CD2" s="1325"/>
      <c r="CE2" s="1325"/>
      <c r="CF2" s="1325"/>
      <c r="CG2" s="1325"/>
      <c r="CH2" s="1325"/>
      <c r="CI2" s="1325"/>
      <c r="CJ2" s="1325"/>
      <c r="CK2" s="1325"/>
      <c r="CL2" s="1325"/>
      <c r="CM2" s="1325"/>
      <c r="CN2" s="1325"/>
      <c r="CO2" s="1325"/>
      <c r="CP2" s="1325"/>
      <c r="CQ2" s="1325"/>
      <c r="CR2" s="1325"/>
      <c r="CS2" s="1325"/>
      <c r="CT2" s="1325"/>
      <c r="CU2" s="1325"/>
      <c r="CV2" s="1325"/>
      <c r="CW2" s="1325"/>
      <c r="CX2" s="1325"/>
      <c r="CY2" s="1325"/>
      <c r="CZ2" s="1325"/>
      <c r="DA2" s="1325"/>
      <c r="DB2" s="1325"/>
      <c r="DC2" s="1325"/>
      <c r="DD2" s="1325"/>
    </row>
    <row r="3" spans="1:108" x14ac:dyDescent="0.25">
      <c r="A3" s="1458" t="s">
        <v>148</v>
      </c>
      <c r="B3" s="1324"/>
      <c r="C3" s="1324"/>
      <c r="D3" s="1326"/>
      <c r="E3" s="1324"/>
      <c r="F3" s="1324"/>
      <c r="G3" s="1324"/>
      <c r="H3" s="1324"/>
      <c r="I3" s="1324"/>
      <c r="J3" s="1324"/>
      <c r="K3" s="1324"/>
      <c r="L3" s="1325"/>
      <c r="M3" s="1325"/>
      <c r="N3" s="1325"/>
      <c r="O3" s="1325"/>
      <c r="P3" s="1325"/>
      <c r="Q3" s="1325"/>
      <c r="R3" s="1325"/>
      <c r="S3" s="1325"/>
      <c r="T3" s="1325"/>
      <c r="U3" s="1325"/>
      <c r="V3" s="1325"/>
      <c r="W3" s="1325"/>
      <c r="X3" s="1325"/>
      <c r="Y3" s="1325"/>
      <c r="Z3" s="1325"/>
      <c r="AA3" s="1325"/>
      <c r="AB3" s="1325"/>
      <c r="AC3" s="1324"/>
      <c r="AD3" s="1324"/>
      <c r="AE3" s="1325"/>
      <c r="AF3" s="1325"/>
      <c r="AG3" s="1324"/>
      <c r="AH3" s="1325"/>
      <c r="AI3" s="1325"/>
      <c r="AJ3" s="1324"/>
      <c r="AK3" s="1324"/>
      <c r="AL3" s="1324"/>
      <c r="AM3" s="1324"/>
      <c r="AN3" s="1324"/>
      <c r="AO3" s="1324"/>
      <c r="AP3" s="1325"/>
      <c r="AQ3" s="1325"/>
      <c r="AR3" s="1325"/>
      <c r="AS3" s="1325"/>
      <c r="AT3" s="1325"/>
      <c r="AU3" s="1325"/>
      <c r="AV3" s="1325"/>
      <c r="AW3" s="1325"/>
      <c r="AX3" s="1325"/>
      <c r="AY3" s="1325"/>
      <c r="AZ3" s="1325"/>
      <c r="BA3" s="1325"/>
      <c r="BB3" s="1325"/>
      <c r="BC3" s="1325"/>
      <c r="BD3" s="1325"/>
      <c r="BE3" s="1325"/>
      <c r="BF3" s="1325"/>
      <c r="BG3" s="1325"/>
      <c r="BH3" s="1325"/>
      <c r="BI3" s="1325"/>
      <c r="BJ3" s="1325"/>
      <c r="BK3" s="1325"/>
      <c r="BL3" s="1325"/>
      <c r="BM3" s="1325"/>
      <c r="BN3" s="1325"/>
      <c r="BO3" s="1325"/>
      <c r="BP3" s="1325"/>
      <c r="BQ3" s="1325"/>
      <c r="BR3" s="1325"/>
      <c r="BS3" s="1325"/>
      <c r="BT3" s="1325"/>
      <c r="BU3" s="1325"/>
      <c r="BV3" s="1325"/>
      <c r="BW3" s="1325"/>
      <c r="BX3" s="1325"/>
      <c r="BY3" s="1325"/>
      <c r="BZ3" s="1325"/>
      <c r="CA3" s="1325"/>
      <c r="CB3" s="1325"/>
      <c r="CC3" s="1325"/>
      <c r="CD3" s="1325"/>
      <c r="CE3" s="1325"/>
      <c r="CF3" s="1325"/>
      <c r="CG3" s="1325"/>
      <c r="CH3" s="1325"/>
      <c r="CI3" s="1325"/>
      <c r="CJ3" s="1325"/>
      <c r="CK3" s="1325"/>
      <c r="CL3" s="1325"/>
      <c r="CM3" s="1325"/>
      <c r="CN3" s="1325"/>
      <c r="CO3" s="1325"/>
      <c r="CP3" s="1325"/>
      <c r="CQ3" s="1325"/>
      <c r="CR3" s="1325"/>
      <c r="CS3" s="1325"/>
      <c r="CT3" s="1325"/>
      <c r="CU3" s="1325"/>
      <c r="CV3" s="1325"/>
      <c r="CW3" s="1325"/>
      <c r="CX3" s="1325"/>
      <c r="CY3" s="1325"/>
      <c r="CZ3" s="1325"/>
      <c r="DA3" s="1325"/>
      <c r="DB3" s="1325"/>
      <c r="DC3" s="1325"/>
      <c r="DD3" s="1325"/>
    </row>
    <row r="4" spans="1:108" x14ac:dyDescent="0.25">
      <c r="A4" s="1458" t="s">
        <v>149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L4" s="1325"/>
      <c r="M4" s="1325"/>
      <c r="N4" s="1325"/>
      <c r="O4" s="1325"/>
      <c r="P4" s="1325"/>
      <c r="Q4" s="1325"/>
      <c r="R4" s="1325"/>
      <c r="S4" s="1325"/>
      <c r="T4" s="1325"/>
      <c r="U4" s="1325"/>
      <c r="V4" s="1325"/>
      <c r="W4" s="1325"/>
      <c r="X4" s="1325"/>
      <c r="Y4" s="1325"/>
      <c r="Z4" s="1325"/>
      <c r="AA4" s="1325"/>
      <c r="AB4" s="1325"/>
      <c r="AC4" s="1324"/>
      <c r="AD4" s="1324"/>
      <c r="AE4" s="1325"/>
      <c r="AF4" s="1325"/>
      <c r="AG4" s="1324"/>
      <c r="AH4" s="1325"/>
      <c r="AI4" s="1325"/>
      <c r="AJ4" s="1324"/>
      <c r="AK4" s="1324"/>
      <c r="AL4" s="1324"/>
      <c r="AM4" s="1324"/>
      <c r="AN4" s="1324"/>
      <c r="AO4" s="1324"/>
      <c r="AP4" s="1325"/>
      <c r="AQ4" s="1325"/>
      <c r="AR4" s="1325"/>
      <c r="AS4" s="1325"/>
      <c r="AT4" s="1325"/>
      <c r="AU4" s="1325"/>
      <c r="AV4" s="1325"/>
      <c r="AW4" s="1325"/>
      <c r="AX4" s="1325"/>
      <c r="AY4" s="1325"/>
      <c r="AZ4" s="1325"/>
      <c r="BA4" s="1325"/>
      <c r="BB4" s="1325"/>
      <c r="BC4" s="1325"/>
      <c r="BD4" s="1325"/>
      <c r="BE4" s="1325"/>
      <c r="BF4" s="1325"/>
      <c r="BG4" s="1325"/>
      <c r="BH4" s="1325"/>
      <c r="BI4" s="1325"/>
      <c r="BJ4" s="1325"/>
      <c r="BK4" s="1325"/>
      <c r="BL4" s="1325"/>
      <c r="BM4" s="1325"/>
      <c r="BN4" s="1325"/>
      <c r="BO4" s="1325"/>
      <c r="BP4" s="1325"/>
      <c r="BQ4" s="1325"/>
      <c r="BR4" s="1325"/>
      <c r="BS4" s="1325"/>
      <c r="BT4" s="1325"/>
      <c r="BU4" s="1325"/>
      <c r="BV4" s="1325"/>
      <c r="BW4" s="1325"/>
      <c r="BX4" s="1325"/>
      <c r="BY4" s="1325"/>
      <c r="BZ4" s="1325"/>
      <c r="CA4" s="1325"/>
      <c r="CB4" s="1325"/>
      <c r="CC4" s="1325"/>
      <c r="CD4" s="1325"/>
      <c r="CE4" s="1325"/>
      <c r="CF4" s="1325"/>
      <c r="CG4" s="1325"/>
      <c r="CH4" s="1325"/>
      <c r="CI4" s="1325"/>
      <c r="CJ4" s="1325"/>
      <c r="CK4" s="1325"/>
      <c r="CL4" s="1325"/>
      <c r="CM4" s="1325"/>
      <c r="CN4" s="1325"/>
      <c r="CO4" s="1325"/>
      <c r="CP4" s="1325"/>
      <c r="CQ4" s="1325"/>
      <c r="CR4" s="1325"/>
      <c r="CS4" s="1325"/>
      <c r="CT4" s="1325"/>
      <c r="CU4" s="1325"/>
      <c r="CV4" s="1325"/>
      <c r="CW4" s="1325"/>
      <c r="CX4" s="1325"/>
      <c r="CY4" s="1325"/>
      <c r="CZ4" s="1325"/>
      <c r="DA4" s="1325"/>
      <c r="DB4" s="1325"/>
      <c r="DC4" s="1325"/>
      <c r="DD4" s="1325"/>
    </row>
    <row r="5" spans="1:108" x14ac:dyDescent="0.25">
      <c r="A5" s="1323" t="s">
        <v>150</v>
      </c>
      <c r="B5" s="1324"/>
      <c r="C5" s="1324"/>
      <c r="D5" s="1324"/>
      <c r="E5" s="1324"/>
      <c r="F5" s="1324"/>
      <c r="G5" s="1324"/>
      <c r="H5" s="1324"/>
      <c r="I5" s="1324"/>
      <c r="J5" s="1324"/>
      <c r="K5" s="1324"/>
      <c r="L5" s="1325"/>
      <c r="M5" s="1325"/>
      <c r="N5" s="1325"/>
      <c r="O5" s="1325"/>
      <c r="P5" s="1325"/>
      <c r="Q5" s="1325"/>
      <c r="R5" s="1325"/>
      <c r="S5" s="1325"/>
      <c r="T5" s="1325"/>
      <c r="U5" s="1325"/>
      <c r="V5" s="1325"/>
      <c r="W5" s="1325"/>
      <c r="X5" s="1325"/>
      <c r="Y5" s="1325"/>
      <c r="Z5" s="1325"/>
      <c r="AA5" s="1325"/>
      <c r="AB5" s="1325"/>
      <c r="AC5" s="1324"/>
      <c r="AD5" s="1324"/>
      <c r="AE5" s="1325"/>
      <c r="AF5" s="1325"/>
      <c r="AG5" s="1324"/>
      <c r="AH5" s="1325"/>
      <c r="AI5" s="1325"/>
      <c r="AJ5" s="1324"/>
      <c r="AK5" s="1324"/>
      <c r="AL5" s="1324"/>
      <c r="AM5" s="1324"/>
      <c r="AN5" s="1324"/>
      <c r="AO5" s="1324"/>
      <c r="AP5" s="1325"/>
      <c r="AQ5" s="1325"/>
      <c r="AR5" s="1325"/>
      <c r="AS5" s="1325"/>
      <c r="AT5" s="1325"/>
      <c r="AU5" s="1325"/>
      <c r="AV5" s="1325"/>
      <c r="AW5" s="1325"/>
      <c r="AX5" s="1325"/>
      <c r="AY5" s="1325"/>
      <c r="AZ5" s="1325"/>
      <c r="BA5" s="1325"/>
      <c r="BB5" s="1325"/>
      <c r="BC5" s="1325"/>
      <c r="BD5" s="1325"/>
      <c r="BE5" s="1325"/>
      <c r="BF5" s="1325"/>
      <c r="BG5" s="1325"/>
      <c r="BH5" s="1325"/>
      <c r="BI5" s="1325"/>
      <c r="BJ5" s="1325"/>
      <c r="BK5" s="1325"/>
      <c r="BL5" s="1325"/>
      <c r="BM5" s="1325"/>
      <c r="BN5" s="1325"/>
      <c r="BO5" s="1325"/>
      <c r="BP5" s="1325"/>
      <c r="BQ5" s="1325"/>
      <c r="BR5" s="1325"/>
      <c r="BS5" s="1325"/>
      <c r="BT5" s="1325"/>
      <c r="BU5" s="1325"/>
      <c r="BV5" s="1325"/>
      <c r="BW5" s="1325"/>
      <c r="BX5" s="1325"/>
      <c r="BY5" s="1325"/>
      <c r="BZ5" s="1325"/>
      <c r="CA5" s="1325"/>
      <c r="CB5" s="1325"/>
      <c r="CC5" s="1325"/>
      <c r="CD5" s="1325"/>
      <c r="CE5" s="1325"/>
      <c r="CF5" s="1325"/>
      <c r="CG5" s="1325"/>
      <c r="CH5" s="1325"/>
      <c r="CI5" s="1325"/>
      <c r="CJ5" s="1325"/>
      <c r="CK5" s="1325"/>
      <c r="CL5" s="1325"/>
      <c r="CM5" s="1325"/>
      <c r="CN5" s="1325"/>
      <c r="CO5" s="1325"/>
      <c r="CP5" s="1325"/>
      <c r="CQ5" s="1325"/>
      <c r="CR5" s="1325"/>
      <c r="CS5" s="1325"/>
      <c r="CT5" s="1325"/>
      <c r="CU5" s="1325"/>
      <c r="CV5" s="1325"/>
      <c r="CW5" s="1325"/>
      <c r="CX5" s="1325"/>
      <c r="CY5" s="1325"/>
      <c r="CZ5" s="1325"/>
      <c r="DA5" s="1325"/>
      <c r="DB5" s="1325"/>
      <c r="DC5" s="1325"/>
      <c r="DD5" s="1325"/>
    </row>
    <row r="6" spans="1:108" ht="19.5" x14ac:dyDescent="0.25">
      <c r="A6" s="1538" t="s">
        <v>1</v>
      </c>
      <c r="B6" s="1538"/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9"/>
      <c r="Z6" s="1539"/>
      <c r="AA6" s="1539"/>
      <c r="AB6" s="1539"/>
      <c r="AC6" s="1539"/>
      <c r="AD6" s="1320"/>
      <c r="AE6" s="1534" t="s">
        <v>2</v>
      </c>
      <c r="AF6" s="1534"/>
      <c r="AG6" s="1356"/>
      <c r="AH6" s="1534" t="s">
        <v>3</v>
      </c>
      <c r="AI6" s="1534"/>
      <c r="AJ6" s="1356"/>
      <c r="AK6" s="1534" t="s">
        <v>4</v>
      </c>
      <c r="AL6" s="1534"/>
      <c r="AM6" s="1355"/>
      <c r="AN6" s="1536" t="s">
        <v>5</v>
      </c>
      <c r="AO6" s="1320"/>
      <c r="AP6" s="1534" t="s">
        <v>6</v>
      </c>
      <c r="AQ6" s="1534"/>
      <c r="AR6" s="1325"/>
      <c r="AS6" s="1320"/>
      <c r="AT6" s="1320"/>
      <c r="AU6" s="1320"/>
      <c r="AV6" s="1320"/>
      <c r="AW6" s="1320"/>
      <c r="AX6" s="1320"/>
      <c r="AY6" s="1320"/>
      <c r="AZ6" s="1320"/>
      <c r="BA6" s="1320"/>
      <c r="BB6" s="1320"/>
      <c r="BC6" s="1320"/>
      <c r="BD6" s="1320"/>
      <c r="BE6" s="1320"/>
      <c r="BF6" s="1320"/>
      <c r="BG6" s="1320"/>
      <c r="BH6" s="1320"/>
      <c r="BI6" s="1320"/>
      <c r="BJ6" s="1320"/>
      <c r="BK6" s="1320"/>
      <c r="BL6" s="1320"/>
      <c r="BM6" s="1320"/>
      <c r="BN6" s="1320"/>
      <c r="BO6" s="1320"/>
      <c r="BP6" s="1320"/>
      <c r="BQ6" s="1320"/>
      <c r="BR6" s="1320"/>
      <c r="BS6" s="1320"/>
      <c r="BT6" s="1320"/>
      <c r="BU6" s="1320"/>
      <c r="BV6" s="1320"/>
      <c r="BW6" s="1320"/>
      <c r="BX6" s="1320"/>
      <c r="BY6" s="1320"/>
      <c r="BZ6" s="1320"/>
      <c r="CA6" s="1320"/>
      <c r="CB6" s="1320"/>
      <c r="CC6" s="1320"/>
      <c r="CD6" s="1320"/>
      <c r="CE6" s="1320"/>
      <c r="CF6" s="1320"/>
      <c r="CG6" s="1320"/>
      <c r="CH6" s="1320"/>
      <c r="CI6" s="1320"/>
      <c r="CJ6" s="1320"/>
      <c r="CK6" s="1320"/>
      <c r="CL6" s="1320"/>
      <c r="CM6" s="1320"/>
      <c r="CN6" s="1320"/>
      <c r="CO6" s="1320"/>
      <c r="CP6" s="1320"/>
      <c r="CQ6" s="1320"/>
      <c r="CR6" s="1320"/>
      <c r="CS6" s="1320"/>
      <c r="CT6" s="1320"/>
      <c r="CU6" s="1320"/>
      <c r="CV6" s="1320"/>
      <c r="CW6" s="1320"/>
      <c r="CX6" s="1320"/>
      <c r="CY6" s="1320"/>
      <c r="CZ6" s="1320"/>
      <c r="DA6" s="1320"/>
      <c r="DB6" s="1320"/>
      <c r="DC6" s="1325"/>
      <c r="DD6" s="1325"/>
    </row>
    <row r="7" spans="1:108" x14ac:dyDescent="0.25">
      <c r="A7" s="1380" t="s">
        <v>7</v>
      </c>
      <c r="B7" s="1357"/>
      <c r="C7" s="1357"/>
      <c r="D7" s="1357"/>
      <c r="E7" s="1357"/>
      <c r="F7" s="1357"/>
      <c r="G7" s="1357"/>
      <c r="H7" s="1357"/>
      <c r="I7" s="1357"/>
      <c r="J7" s="1357"/>
      <c r="K7" s="1357"/>
      <c r="L7" s="1357"/>
      <c r="M7" s="1460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  <c r="AC7" s="1337"/>
      <c r="AD7" s="1358"/>
      <c r="AE7" s="1535"/>
      <c r="AF7" s="1535"/>
      <c r="AG7" s="1358"/>
      <c r="AH7" s="1535"/>
      <c r="AI7" s="1535"/>
      <c r="AJ7" s="1356"/>
      <c r="AK7" s="1535"/>
      <c r="AL7" s="1535"/>
      <c r="AM7" s="1355"/>
      <c r="AN7" s="1537"/>
      <c r="AO7" s="1355"/>
      <c r="AP7" s="1535"/>
      <c r="AQ7" s="1535"/>
      <c r="AR7" s="1325"/>
      <c r="AS7" s="1320"/>
      <c r="AT7" s="1320"/>
      <c r="AU7" s="1320"/>
      <c r="AV7" s="1320"/>
      <c r="AW7" s="1320"/>
      <c r="AX7" s="1320"/>
      <c r="AY7" s="1320"/>
      <c r="AZ7" s="1320"/>
      <c r="BA7" s="1320"/>
      <c r="BB7" s="1320"/>
      <c r="BC7" s="1320"/>
      <c r="BD7" s="1320"/>
      <c r="BE7" s="1320"/>
      <c r="BF7" s="1320"/>
      <c r="BG7" s="1320"/>
      <c r="BH7" s="1320"/>
      <c r="BI7" s="1320"/>
      <c r="BJ7" s="1320"/>
      <c r="BK7" s="1320"/>
      <c r="BL7" s="1320"/>
      <c r="BM7" s="1320"/>
      <c r="BN7" s="1320"/>
      <c r="BO7" s="1320"/>
      <c r="BP7" s="1320"/>
      <c r="BQ7" s="1320"/>
      <c r="BR7" s="1320"/>
      <c r="BS7" s="1320"/>
      <c r="BT7" s="1320"/>
      <c r="BU7" s="1320"/>
      <c r="BV7" s="1320"/>
      <c r="BW7" s="1320"/>
      <c r="BX7" s="1320"/>
      <c r="BY7" s="1320"/>
      <c r="BZ7" s="1320"/>
      <c r="CA7" s="1320"/>
      <c r="CB7" s="1320"/>
      <c r="CC7" s="1320"/>
      <c r="CD7" s="1320"/>
      <c r="CE7" s="1320"/>
      <c r="CF7" s="1320"/>
      <c r="CG7" s="1320"/>
      <c r="CH7" s="1320"/>
      <c r="CI7" s="1320"/>
      <c r="CJ7" s="1320"/>
      <c r="CK7" s="1320"/>
      <c r="CL7" s="1320"/>
      <c r="CM7" s="1320"/>
      <c r="CN7" s="1320"/>
      <c r="CO7" s="1320"/>
      <c r="CP7" s="1320"/>
      <c r="CQ7" s="1320"/>
      <c r="CR7" s="1320"/>
      <c r="CS7" s="1320"/>
      <c r="CT7" s="1320"/>
      <c r="CU7" s="1320"/>
      <c r="CV7" s="1320"/>
      <c r="CW7" s="1320"/>
      <c r="CX7" s="1320"/>
      <c r="CY7" s="1320"/>
      <c r="CZ7" s="1320"/>
      <c r="DA7" s="1320"/>
      <c r="DB7" s="1320"/>
      <c r="DC7" s="1325"/>
      <c r="DD7" s="1325"/>
    </row>
    <row r="8" spans="1:108" x14ac:dyDescent="0.25">
      <c r="A8" s="1503" t="s">
        <v>8</v>
      </c>
      <c r="B8" s="1532" t="s">
        <v>9</v>
      </c>
      <c r="C8" s="1533"/>
      <c r="D8" s="1533"/>
      <c r="E8" s="1533"/>
      <c r="F8" s="1533"/>
      <c r="G8" s="1533"/>
      <c r="H8" s="1533"/>
      <c r="I8" s="1533"/>
      <c r="J8" s="1533"/>
      <c r="K8" s="1533"/>
      <c r="L8" s="1533"/>
      <c r="M8" s="1533"/>
      <c r="N8" s="1533"/>
      <c r="O8" s="1533"/>
      <c r="P8" s="1533"/>
      <c r="Q8" s="1533"/>
      <c r="R8" s="1533"/>
      <c r="S8" s="1533"/>
      <c r="T8" s="1533"/>
      <c r="U8" s="1503" t="s">
        <v>10</v>
      </c>
      <c r="V8" s="1494"/>
      <c r="W8" s="1503" t="s">
        <v>11</v>
      </c>
      <c r="X8" s="1494"/>
      <c r="Y8" s="1546" t="s">
        <v>12</v>
      </c>
      <c r="Z8" s="1503" t="s">
        <v>13</v>
      </c>
      <c r="AA8" s="1494"/>
      <c r="AB8" s="1503" t="s">
        <v>14</v>
      </c>
      <c r="AC8" s="1494"/>
      <c r="AD8" s="1359"/>
      <c r="AE8" s="1497" t="s">
        <v>15</v>
      </c>
      <c r="AF8" s="1497" t="s">
        <v>16</v>
      </c>
      <c r="AG8" s="1360"/>
      <c r="AH8" s="1497" t="s">
        <v>17</v>
      </c>
      <c r="AI8" s="1497" t="s">
        <v>18</v>
      </c>
      <c r="AJ8" s="1340"/>
      <c r="AK8" s="1497" t="s">
        <v>19</v>
      </c>
      <c r="AL8" s="1497" t="s">
        <v>20</v>
      </c>
      <c r="AM8" s="1360"/>
      <c r="AN8" s="1494" t="s">
        <v>21</v>
      </c>
      <c r="AO8" s="1360"/>
      <c r="AP8" s="1543" t="s">
        <v>22</v>
      </c>
      <c r="AQ8" s="1540" t="s">
        <v>23</v>
      </c>
      <c r="AR8" s="1320"/>
      <c r="AS8" s="1320"/>
      <c r="AT8" s="1320"/>
      <c r="AU8" s="1320"/>
      <c r="AV8" s="1320"/>
      <c r="AW8" s="1320"/>
      <c r="AX8" s="1320"/>
      <c r="AY8" s="1320"/>
      <c r="AZ8" s="1320"/>
      <c r="BA8" s="1320"/>
      <c r="BB8" s="1320"/>
      <c r="BC8" s="1320"/>
      <c r="BD8" s="1320"/>
      <c r="BE8" s="1320"/>
      <c r="BF8" s="1320"/>
      <c r="BG8" s="1320"/>
      <c r="BH8" s="1320"/>
      <c r="BI8" s="1320"/>
      <c r="BJ8" s="1320"/>
      <c r="BK8" s="1320"/>
      <c r="BL8" s="1320"/>
      <c r="BM8" s="1320"/>
      <c r="BN8" s="1320"/>
      <c r="BO8" s="1320"/>
      <c r="BP8" s="1320"/>
      <c r="BQ8" s="1320"/>
      <c r="BR8" s="1320"/>
      <c r="BS8" s="1320"/>
      <c r="BT8" s="1320"/>
      <c r="BU8" s="1320"/>
      <c r="BV8" s="1320"/>
      <c r="BW8" s="1322"/>
      <c r="BX8" s="1322"/>
      <c r="BY8" s="1322"/>
      <c r="BZ8" s="1322"/>
      <c r="CA8" s="1322"/>
      <c r="CB8" s="1322"/>
      <c r="CC8" s="1322"/>
      <c r="CD8" s="1322"/>
      <c r="CE8" s="1322"/>
      <c r="CF8" s="1322"/>
      <c r="CG8" s="1322"/>
      <c r="CH8" s="1322"/>
      <c r="CI8" s="1322"/>
      <c r="CJ8" s="1322"/>
      <c r="CK8" s="1322"/>
      <c r="CL8" s="1322"/>
      <c r="CM8" s="1322"/>
      <c r="CN8" s="1322"/>
      <c r="CO8" s="1322"/>
      <c r="CP8" s="1322"/>
      <c r="CQ8" s="1322"/>
      <c r="CR8" s="1322"/>
      <c r="CS8" s="1322"/>
      <c r="CT8" s="1322"/>
      <c r="CU8" s="1322"/>
      <c r="CV8" s="1322"/>
      <c r="CW8" s="1322"/>
      <c r="CX8" s="1322"/>
      <c r="CY8" s="1322"/>
      <c r="CZ8" s="1322"/>
      <c r="DA8" s="1322"/>
      <c r="DB8" s="1322"/>
      <c r="DC8" s="1334"/>
      <c r="DD8" s="1334"/>
    </row>
    <row r="9" spans="1:108" x14ac:dyDescent="0.25">
      <c r="A9" s="1504"/>
      <c r="B9" s="1497" t="s">
        <v>24</v>
      </c>
      <c r="C9" s="1488" t="s">
        <v>25</v>
      </c>
      <c r="D9" s="1515"/>
      <c r="E9" s="1515"/>
      <c r="F9" s="1515"/>
      <c r="G9" s="1515"/>
      <c r="H9" s="1350"/>
      <c r="I9" s="1503" t="s">
        <v>26</v>
      </c>
      <c r="J9" s="1494"/>
      <c r="K9" s="1511" t="s">
        <v>27</v>
      </c>
      <c r="L9" s="1512"/>
      <c r="M9" s="1488" t="s">
        <v>28</v>
      </c>
      <c r="N9" s="1506"/>
      <c r="O9" s="1506"/>
      <c r="P9" s="1506"/>
      <c r="Q9" s="1515"/>
      <c r="R9" s="1515"/>
      <c r="S9" s="1515"/>
      <c r="T9" s="1515"/>
      <c r="U9" s="1504"/>
      <c r="V9" s="1495"/>
      <c r="W9" s="1504"/>
      <c r="X9" s="1495"/>
      <c r="Y9" s="1547"/>
      <c r="Z9" s="1504"/>
      <c r="AA9" s="1495"/>
      <c r="AB9" s="1504"/>
      <c r="AC9" s="1495"/>
      <c r="AD9" s="1337"/>
      <c r="AE9" s="1498"/>
      <c r="AF9" s="1498"/>
      <c r="AG9" s="1337"/>
      <c r="AH9" s="1498"/>
      <c r="AI9" s="1498"/>
      <c r="AJ9" s="1361"/>
      <c r="AK9" s="1498"/>
      <c r="AL9" s="1498"/>
      <c r="AM9" s="1360"/>
      <c r="AN9" s="1495"/>
      <c r="AO9" s="1360"/>
      <c r="AP9" s="1544"/>
      <c r="AQ9" s="1541"/>
      <c r="AR9" s="1320"/>
      <c r="AS9" s="1320"/>
      <c r="AT9" s="1320"/>
      <c r="AU9" s="1320"/>
      <c r="AV9" s="1320"/>
      <c r="AW9" s="1320"/>
      <c r="AX9" s="1320"/>
      <c r="AY9" s="1320"/>
      <c r="AZ9" s="1320"/>
      <c r="BA9" s="1320"/>
      <c r="BB9" s="1320"/>
      <c r="BC9" s="1320"/>
      <c r="BD9" s="1320"/>
      <c r="BE9" s="1320"/>
      <c r="BF9" s="1320"/>
      <c r="BG9" s="1320"/>
      <c r="BH9" s="1320"/>
      <c r="BI9" s="1320"/>
      <c r="BJ9" s="1320"/>
      <c r="BK9" s="1320"/>
      <c r="BL9" s="1320"/>
      <c r="BM9" s="1320"/>
      <c r="BN9" s="1320"/>
      <c r="BO9" s="1320"/>
      <c r="BP9" s="1320"/>
      <c r="BQ9" s="1320"/>
      <c r="BR9" s="1320"/>
      <c r="BS9" s="1320"/>
      <c r="BT9" s="1320"/>
      <c r="BU9" s="1320"/>
      <c r="BV9" s="1320"/>
      <c r="BW9" s="1322"/>
      <c r="BX9" s="1322"/>
      <c r="BY9" s="1322"/>
      <c r="BZ9" s="1322"/>
      <c r="CA9" s="1322"/>
      <c r="CB9" s="1322"/>
      <c r="CC9" s="1322"/>
      <c r="CD9" s="1322"/>
      <c r="CE9" s="1322"/>
      <c r="CF9" s="1322"/>
      <c r="CG9" s="1322"/>
      <c r="CH9" s="1322"/>
      <c r="CI9" s="1322"/>
      <c r="CJ9" s="1322"/>
      <c r="CK9" s="1322"/>
      <c r="CL9" s="1322"/>
      <c r="CM9" s="1322"/>
      <c r="CN9" s="1322"/>
      <c r="CO9" s="1322"/>
      <c r="CP9" s="1322"/>
      <c r="CQ9" s="1322"/>
      <c r="CR9" s="1322"/>
      <c r="CS9" s="1322"/>
      <c r="CT9" s="1322"/>
      <c r="CU9" s="1322"/>
      <c r="CV9" s="1322"/>
      <c r="CW9" s="1322"/>
      <c r="CX9" s="1322"/>
      <c r="CY9" s="1322"/>
      <c r="CZ9" s="1322"/>
      <c r="DA9" s="1322"/>
      <c r="DB9" s="1322"/>
      <c r="DC9" s="1334"/>
      <c r="DD9" s="1334"/>
    </row>
    <row r="10" spans="1:108" x14ac:dyDescent="0.25">
      <c r="A10" s="1504"/>
      <c r="B10" s="1498"/>
      <c r="C10" s="1485" t="s">
        <v>29</v>
      </c>
      <c r="D10" s="1500" t="s">
        <v>30</v>
      </c>
      <c r="E10" s="1500" t="s">
        <v>31</v>
      </c>
      <c r="F10" s="1500" t="s">
        <v>32</v>
      </c>
      <c r="G10" s="1500" t="s">
        <v>33</v>
      </c>
      <c r="H10" s="1517" t="s">
        <v>34</v>
      </c>
      <c r="I10" s="1505"/>
      <c r="J10" s="1496"/>
      <c r="K10" s="1513"/>
      <c r="L10" s="1514"/>
      <c r="M10" s="1508" t="s">
        <v>35</v>
      </c>
      <c r="N10" s="1509"/>
      <c r="O10" s="1509"/>
      <c r="P10" s="1519"/>
      <c r="Q10" s="1508" t="s">
        <v>36</v>
      </c>
      <c r="R10" s="1509"/>
      <c r="S10" s="1509"/>
      <c r="T10" s="1509"/>
      <c r="U10" s="1505"/>
      <c r="V10" s="1496"/>
      <c r="W10" s="1505"/>
      <c r="X10" s="1496"/>
      <c r="Y10" s="1547"/>
      <c r="Z10" s="1505"/>
      <c r="AA10" s="1496"/>
      <c r="AB10" s="1505"/>
      <c r="AC10" s="1496"/>
      <c r="AD10" s="1337"/>
      <c r="AE10" s="1498"/>
      <c r="AF10" s="1498"/>
      <c r="AG10" s="1337"/>
      <c r="AH10" s="1498"/>
      <c r="AI10" s="1498"/>
      <c r="AJ10" s="1363"/>
      <c r="AK10" s="1498"/>
      <c r="AL10" s="1498"/>
      <c r="AM10" s="1360"/>
      <c r="AN10" s="1495"/>
      <c r="AO10" s="1360"/>
      <c r="AP10" s="1544"/>
      <c r="AQ10" s="1541"/>
      <c r="AR10" s="1320"/>
      <c r="AS10" s="1320"/>
      <c r="AT10" s="1320"/>
      <c r="AU10" s="1320"/>
      <c r="AV10" s="1320"/>
      <c r="AW10" s="1320"/>
      <c r="AX10" s="1320"/>
      <c r="AY10" s="1320"/>
      <c r="AZ10" s="1320"/>
      <c r="BA10" s="1320"/>
      <c r="BB10" s="1320"/>
      <c r="BC10" s="1320"/>
      <c r="BD10" s="1320"/>
      <c r="BE10" s="1320"/>
      <c r="BF10" s="1320"/>
      <c r="BG10" s="1320"/>
      <c r="BH10" s="1320"/>
      <c r="BI10" s="1320"/>
      <c r="BJ10" s="1320"/>
      <c r="BK10" s="1320"/>
      <c r="BL10" s="1320"/>
      <c r="BM10" s="1320"/>
      <c r="BN10" s="1320"/>
      <c r="BO10" s="1320"/>
      <c r="BP10" s="1320"/>
      <c r="BQ10" s="1320"/>
      <c r="BR10" s="1320"/>
      <c r="BS10" s="1320"/>
      <c r="BT10" s="1320"/>
      <c r="BU10" s="1320"/>
      <c r="BV10" s="1320"/>
      <c r="BW10" s="1322"/>
      <c r="BX10" s="1322"/>
      <c r="BY10" s="1322"/>
      <c r="BZ10" s="1322"/>
      <c r="CA10" s="1322"/>
      <c r="CB10" s="1322"/>
      <c r="CC10" s="1322"/>
      <c r="CD10" s="1322"/>
      <c r="CE10" s="1322"/>
      <c r="CF10" s="1322"/>
      <c r="CG10" s="1322"/>
      <c r="CH10" s="1322"/>
      <c r="CI10" s="1322"/>
      <c r="CJ10" s="1322"/>
      <c r="CK10" s="1322"/>
      <c r="CL10" s="1322"/>
      <c r="CM10" s="1322"/>
      <c r="CN10" s="1322"/>
      <c r="CO10" s="1322"/>
      <c r="CP10" s="1322"/>
      <c r="CQ10" s="1322"/>
      <c r="CR10" s="1322"/>
      <c r="CS10" s="1322"/>
      <c r="CT10" s="1322"/>
      <c r="CU10" s="1322"/>
      <c r="CV10" s="1322"/>
      <c r="CW10" s="1322"/>
      <c r="CX10" s="1322"/>
      <c r="CY10" s="1322"/>
      <c r="CZ10" s="1322"/>
      <c r="DA10" s="1322"/>
      <c r="DB10" s="1322"/>
      <c r="DC10" s="1334"/>
      <c r="DD10" s="1334"/>
    </row>
    <row r="11" spans="1:108" ht="31.5" x14ac:dyDescent="0.25">
      <c r="A11" s="1505"/>
      <c r="B11" s="1499"/>
      <c r="C11" s="1521"/>
      <c r="D11" s="1501"/>
      <c r="E11" s="1501"/>
      <c r="F11" s="1501"/>
      <c r="G11" s="1501"/>
      <c r="H11" s="1518"/>
      <c r="I11" s="1327" t="s">
        <v>22</v>
      </c>
      <c r="J11" s="1339" t="s">
        <v>37</v>
      </c>
      <c r="K11" s="1351" t="s">
        <v>38</v>
      </c>
      <c r="L11" s="1339" t="s">
        <v>39</v>
      </c>
      <c r="M11" s="1362" t="s">
        <v>40</v>
      </c>
      <c r="N11" s="1349" t="s">
        <v>41</v>
      </c>
      <c r="O11" s="1330" t="s">
        <v>42</v>
      </c>
      <c r="P11" s="1339" t="s">
        <v>43</v>
      </c>
      <c r="Q11" s="1349" t="s">
        <v>40</v>
      </c>
      <c r="R11" s="1349" t="s">
        <v>41</v>
      </c>
      <c r="S11" s="1330" t="s">
        <v>42</v>
      </c>
      <c r="T11" s="1339" t="s">
        <v>43</v>
      </c>
      <c r="U11" s="1327" t="s">
        <v>44</v>
      </c>
      <c r="V11" s="1381" t="s">
        <v>45</v>
      </c>
      <c r="W11" s="1327" t="s">
        <v>22</v>
      </c>
      <c r="X11" s="1339" t="s">
        <v>37</v>
      </c>
      <c r="Y11" s="1548"/>
      <c r="Z11" s="1327" t="s">
        <v>22</v>
      </c>
      <c r="AA11" s="1339" t="s">
        <v>37</v>
      </c>
      <c r="AB11" s="1327" t="s">
        <v>22</v>
      </c>
      <c r="AC11" s="1339" t="s">
        <v>37</v>
      </c>
      <c r="AD11" s="1346"/>
      <c r="AE11" s="1499"/>
      <c r="AF11" s="1499"/>
      <c r="AG11" s="1346"/>
      <c r="AH11" s="1499"/>
      <c r="AI11" s="1499"/>
      <c r="AJ11" s="1363"/>
      <c r="AK11" s="1499"/>
      <c r="AL11" s="1499"/>
      <c r="AM11" s="1360"/>
      <c r="AN11" s="1496"/>
      <c r="AO11" s="1360"/>
      <c r="AP11" s="1545"/>
      <c r="AQ11" s="1542"/>
      <c r="AR11" s="1332"/>
      <c r="AS11" s="1320"/>
      <c r="AT11" s="1320"/>
      <c r="AU11" s="1320"/>
      <c r="AV11" s="1320"/>
      <c r="AW11" s="1320"/>
      <c r="AX11" s="1320"/>
      <c r="AY11" s="1320"/>
      <c r="AZ11" s="1320"/>
      <c r="BA11" s="1320"/>
      <c r="BB11" s="1320"/>
      <c r="BC11" s="1320"/>
      <c r="BD11" s="1320"/>
      <c r="BE11" s="1320"/>
      <c r="BF11" s="1320"/>
      <c r="BG11" s="1320"/>
      <c r="BH11" s="1320"/>
      <c r="BI11" s="1320"/>
      <c r="BJ11" s="1320"/>
      <c r="BK11" s="1320"/>
      <c r="BL11" s="1320"/>
      <c r="BM11" s="1320"/>
      <c r="BN11" s="1320"/>
      <c r="BO11" s="1320"/>
      <c r="BP11" s="1320"/>
      <c r="BQ11" s="1320"/>
      <c r="BR11" s="1320"/>
      <c r="BS11" s="1320"/>
      <c r="BT11" s="1320"/>
      <c r="BU11" s="1320"/>
      <c r="BV11" s="1320"/>
      <c r="BW11" s="1322"/>
      <c r="BX11" s="1322"/>
      <c r="BY11" s="1322"/>
      <c r="BZ11" s="1322"/>
      <c r="CA11" s="1322"/>
      <c r="CB11" s="1322"/>
      <c r="CC11" s="1322"/>
      <c r="CD11" s="1322"/>
      <c r="CE11" s="1322"/>
      <c r="CF11" s="1322"/>
      <c r="CG11" s="1322"/>
      <c r="CH11" s="1322"/>
      <c r="CI11" s="1322"/>
      <c r="CJ11" s="1322"/>
      <c r="CK11" s="1322"/>
      <c r="CL11" s="1322"/>
      <c r="CM11" s="1322"/>
      <c r="CN11" s="1322"/>
      <c r="CO11" s="1322"/>
      <c r="CP11" s="1322"/>
      <c r="CQ11" s="1322"/>
      <c r="CR11" s="1322"/>
      <c r="CS11" s="1322"/>
      <c r="CT11" s="1322"/>
      <c r="CU11" s="1322"/>
      <c r="CV11" s="1322"/>
      <c r="CW11" s="1322"/>
      <c r="CX11" s="1322"/>
      <c r="CY11" s="1322"/>
      <c r="CZ11" s="1322"/>
      <c r="DA11" s="1322"/>
      <c r="DB11" s="1322"/>
      <c r="DC11" s="1334"/>
      <c r="DD11" s="1334"/>
    </row>
    <row r="12" spans="1:108" x14ac:dyDescent="0.25">
      <c r="A12" s="1343" t="s">
        <v>46</v>
      </c>
      <c r="B12" s="1431">
        <v>0</v>
      </c>
      <c r="C12" s="1404"/>
      <c r="D12" s="1405"/>
      <c r="E12" s="1405"/>
      <c r="F12" s="1405"/>
      <c r="G12" s="1440"/>
      <c r="H12" s="1440"/>
      <c r="I12" s="1441"/>
      <c r="J12" s="1418"/>
      <c r="K12" s="1393"/>
      <c r="L12" s="1390"/>
      <c r="M12" s="1419">
        <v>0</v>
      </c>
      <c r="N12" s="1393"/>
      <c r="O12" s="1394"/>
      <c r="P12" s="1390"/>
      <c r="Q12" s="1433">
        <v>0</v>
      </c>
      <c r="R12" s="1393"/>
      <c r="S12" s="1394"/>
      <c r="T12" s="1390"/>
      <c r="U12" s="1404"/>
      <c r="V12" s="1427"/>
      <c r="W12" s="1441"/>
      <c r="X12" s="1418"/>
      <c r="Y12" s="1427"/>
      <c r="Z12" s="1441"/>
      <c r="AA12" s="1418"/>
      <c r="AB12" s="1441"/>
      <c r="AC12" s="1418"/>
      <c r="AD12" s="1442"/>
      <c r="AE12" s="1392"/>
      <c r="AF12" s="1392"/>
      <c r="AG12" s="1442"/>
      <c r="AH12" s="1392"/>
      <c r="AI12" s="1392"/>
      <c r="AJ12" s="1449"/>
      <c r="AK12" s="1436"/>
      <c r="AL12" s="1432"/>
      <c r="AM12" s="1450"/>
      <c r="AN12" s="1425"/>
      <c r="AO12" s="1449"/>
      <c r="AP12" s="1451"/>
      <c r="AQ12" s="1452"/>
      <c r="AR12" s="1459" t="s">
        <v>151</v>
      </c>
      <c r="AS12" s="1325"/>
      <c r="AT12" s="1329"/>
      <c r="AU12" s="1329"/>
      <c r="AV12" s="1329"/>
      <c r="AW12" s="1322"/>
      <c r="AX12" s="1322"/>
      <c r="AY12" s="1322"/>
      <c r="AZ12" s="1322"/>
      <c r="BA12" s="1322"/>
      <c r="BB12" s="1322"/>
      <c r="BC12" s="1322"/>
      <c r="BD12" s="1322"/>
      <c r="BE12" s="1322"/>
      <c r="BF12" s="1322"/>
      <c r="BG12" s="1322"/>
      <c r="BH12" s="1322"/>
      <c r="BI12" s="1322"/>
      <c r="BJ12" s="1320"/>
      <c r="BK12" s="1320"/>
      <c r="BL12" s="1320"/>
      <c r="BM12" s="1320"/>
      <c r="BN12" s="1320"/>
      <c r="BO12" s="1320"/>
      <c r="BP12" s="1320"/>
      <c r="BQ12" s="1320"/>
      <c r="BR12" s="1320"/>
      <c r="BS12" s="1320"/>
      <c r="BT12" s="1464" t="s">
        <v>152</v>
      </c>
      <c r="BU12" s="1347" t="s">
        <v>152</v>
      </c>
      <c r="BV12" s="1347" t="s">
        <v>152</v>
      </c>
      <c r="BW12" s="1347" t="s">
        <v>152</v>
      </c>
      <c r="BX12" s="1347" t="s">
        <v>152</v>
      </c>
      <c r="BY12" s="1347" t="s">
        <v>152</v>
      </c>
      <c r="BZ12" s="1465" t="s">
        <v>152</v>
      </c>
      <c r="CA12" s="1338"/>
      <c r="CB12" s="1467">
        <v>0</v>
      </c>
      <c r="CC12" s="1467">
        <v>0</v>
      </c>
      <c r="CD12" s="1467">
        <v>0</v>
      </c>
      <c r="CE12" s="1467">
        <v>0</v>
      </c>
      <c r="CF12" s="1467">
        <v>0</v>
      </c>
      <c r="CG12" s="1467" t="s">
        <v>152</v>
      </c>
      <c r="CH12" s="1467">
        <v>0</v>
      </c>
      <c r="CI12" s="1322"/>
      <c r="CJ12" s="1322"/>
      <c r="CK12" s="1322"/>
      <c r="CL12" s="1322"/>
      <c r="CM12" s="1322"/>
      <c r="CN12" s="1322"/>
      <c r="CO12" s="1322"/>
      <c r="CP12" s="1322"/>
      <c r="CQ12" s="1322"/>
      <c r="CR12" s="1322"/>
      <c r="CS12" s="1322"/>
      <c r="CT12" s="1322"/>
      <c r="CU12" s="1322"/>
      <c r="CV12" s="1322"/>
      <c r="CW12" s="1322"/>
      <c r="CX12" s="1322"/>
      <c r="CY12" s="1322"/>
      <c r="CZ12" s="1322"/>
      <c r="DA12" s="1322"/>
      <c r="DB12" s="1322"/>
      <c r="DC12" s="1334"/>
      <c r="DD12" s="1334"/>
    </row>
    <row r="13" spans="1:108" x14ac:dyDescent="0.25">
      <c r="A13" s="1344" t="s">
        <v>47</v>
      </c>
      <c r="B13" s="1431">
        <v>0</v>
      </c>
      <c r="C13" s="1393"/>
      <c r="D13" s="1420"/>
      <c r="E13" s="1420"/>
      <c r="F13" s="1420"/>
      <c r="G13" s="1395"/>
      <c r="H13" s="1395"/>
      <c r="I13" s="1393"/>
      <c r="J13" s="1390"/>
      <c r="K13" s="1393"/>
      <c r="L13" s="1390"/>
      <c r="M13" s="1419">
        <v>0</v>
      </c>
      <c r="N13" s="1393"/>
      <c r="O13" s="1394"/>
      <c r="P13" s="1390"/>
      <c r="Q13" s="1433">
        <v>0</v>
      </c>
      <c r="R13" s="1393"/>
      <c r="S13" s="1394"/>
      <c r="T13" s="1390"/>
      <c r="U13" s="1393"/>
      <c r="V13" s="1427"/>
      <c r="W13" s="1393"/>
      <c r="X13" s="1390"/>
      <c r="Y13" s="1427"/>
      <c r="Z13" s="1441"/>
      <c r="AA13" s="1390"/>
      <c r="AB13" s="1441"/>
      <c r="AC13" s="1390"/>
      <c r="AD13" s="1442"/>
      <c r="AE13" s="1387"/>
      <c r="AF13" s="1387"/>
      <c r="AG13" s="1442"/>
      <c r="AH13" s="1387"/>
      <c r="AI13" s="1387"/>
      <c r="AJ13" s="1449"/>
      <c r="AK13" s="1436"/>
      <c r="AL13" s="1432"/>
      <c r="AM13" s="1450"/>
      <c r="AN13" s="1406"/>
      <c r="AO13" s="1449"/>
      <c r="AP13" s="1453"/>
      <c r="AQ13" s="1454"/>
      <c r="AR13" s="1459" t="s">
        <v>151</v>
      </c>
      <c r="AS13" s="1320"/>
      <c r="AT13" s="1320"/>
      <c r="AU13" s="1320"/>
      <c r="AV13" s="1320"/>
      <c r="AW13" s="1322"/>
      <c r="AX13" s="1322"/>
      <c r="AY13" s="1322"/>
      <c r="AZ13" s="1322"/>
      <c r="BA13" s="1322"/>
      <c r="BB13" s="1322"/>
      <c r="BC13" s="1322"/>
      <c r="BD13" s="1322"/>
      <c r="BE13" s="1322"/>
      <c r="BF13" s="1322"/>
      <c r="BG13" s="1322"/>
      <c r="BH13" s="1322"/>
      <c r="BI13" s="1322"/>
      <c r="BJ13" s="1320"/>
      <c r="BK13" s="1320"/>
      <c r="BL13" s="1320"/>
      <c r="BM13" s="1320"/>
      <c r="BN13" s="1320"/>
      <c r="BO13" s="1320"/>
      <c r="BP13" s="1320"/>
      <c r="BQ13" s="1320"/>
      <c r="BR13" s="1320"/>
      <c r="BS13" s="1320"/>
      <c r="BT13" s="1464" t="s">
        <v>152</v>
      </c>
      <c r="BU13" s="1464" t="s">
        <v>152</v>
      </c>
      <c r="BV13" s="1464" t="s">
        <v>152</v>
      </c>
      <c r="BW13" s="1464" t="s">
        <v>152</v>
      </c>
      <c r="BX13" s="1464" t="s">
        <v>152</v>
      </c>
      <c r="BY13" s="1464" t="s">
        <v>152</v>
      </c>
      <c r="BZ13" s="1342" t="s">
        <v>152</v>
      </c>
      <c r="CA13" s="1338"/>
      <c r="CB13" s="1467">
        <v>0</v>
      </c>
      <c r="CC13" s="1467">
        <v>0</v>
      </c>
      <c r="CD13" s="1467">
        <v>0</v>
      </c>
      <c r="CE13" s="1467">
        <v>0</v>
      </c>
      <c r="CF13" s="1467">
        <v>0</v>
      </c>
      <c r="CG13" s="1467" t="s">
        <v>152</v>
      </c>
      <c r="CH13" s="1467">
        <v>0</v>
      </c>
      <c r="CI13" s="1322"/>
      <c r="CJ13" s="1322"/>
      <c r="CK13" s="1322"/>
      <c r="CL13" s="1322"/>
      <c r="CM13" s="1322"/>
      <c r="CN13" s="1322"/>
      <c r="CO13" s="1322"/>
      <c r="CP13" s="1322"/>
      <c r="CQ13" s="1322"/>
      <c r="CR13" s="1322"/>
      <c r="CS13" s="1322"/>
      <c r="CT13" s="1322"/>
      <c r="CU13" s="1322"/>
      <c r="CV13" s="1322"/>
      <c r="CW13" s="1322"/>
      <c r="CX13" s="1322"/>
      <c r="CY13" s="1322"/>
      <c r="CZ13" s="1322"/>
      <c r="DA13" s="1322"/>
      <c r="DB13" s="1322"/>
      <c r="DC13" s="1334"/>
      <c r="DD13" s="1334"/>
    </row>
    <row r="14" spans="1:108" x14ac:dyDescent="0.25">
      <c r="A14" s="1344" t="s">
        <v>48</v>
      </c>
      <c r="B14" s="1431">
        <v>0</v>
      </c>
      <c r="C14" s="1393"/>
      <c r="D14" s="1402"/>
      <c r="E14" s="1402"/>
      <c r="F14" s="1402"/>
      <c r="G14" s="1435"/>
      <c r="H14" s="1435"/>
      <c r="I14" s="1393"/>
      <c r="J14" s="1403"/>
      <c r="K14" s="1393"/>
      <c r="L14" s="1390"/>
      <c r="M14" s="1419">
        <v>0</v>
      </c>
      <c r="N14" s="1393"/>
      <c r="O14" s="1394"/>
      <c r="P14" s="1390"/>
      <c r="Q14" s="1401"/>
      <c r="R14" s="1401"/>
      <c r="S14" s="1402"/>
      <c r="T14" s="1403"/>
      <c r="U14" s="1401"/>
      <c r="V14" s="1443"/>
      <c r="W14" s="1393"/>
      <c r="X14" s="1403"/>
      <c r="Y14" s="1427"/>
      <c r="Z14" s="1441"/>
      <c r="AA14" s="1403"/>
      <c r="AB14" s="1441"/>
      <c r="AC14" s="1403"/>
      <c r="AD14" s="1442"/>
      <c r="AE14" s="1387"/>
      <c r="AF14" s="1387"/>
      <c r="AG14" s="1442"/>
      <c r="AH14" s="1387"/>
      <c r="AI14" s="1387"/>
      <c r="AJ14" s="1449"/>
      <c r="AK14" s="1436"/>
      <c r="AL14" s="1432"/>
      <c r="AM14" s="1450"/>
      <c r="AN14" s="1406"/>
      <c r="AO14" s="1449"/>
      <c r="AP14" s="1453"/>
      <c r="AQ14" s="1403"/>
      <c r="AR14" s="1459" t="s">
        <v>151</v>
      </c>
      <c r="AS14" s="1320"/>
      <c r="AT14" s="1320"/>
      <c r="AU14" s="1320"/>
      <c r="AV14" s="1320"/>
      <c r="AW14" s="1322"/>
      <c r="AX14" s="1322"/>
      <c r="AY14" s="1322"/>
      <c r="AZ14" s="1322"/>
      <c r="BA14" s="1322"/>
      <c r="BB14" s="1322"/>
      <c r="BC14" s="1322"/>
      <c r="BD14" s="1322"/>
      <c r="BE14" s="1322"/>
      <c r="BF14" s="1322"/>
      <c r="BG14" s="1322"/>
      <c r="BH14" s="1322"/>
      <c r="BI14" s="1322"/>
      <c r="BJ14" s="1320"/>
      <c r="BK14" s="1320"/>
      <c r="BL14" s="1320"/>
      <c r="BM14" s="1320"/>
      <c r="BN14" s="1320"/>
      <c r="BO14" s="1320"/>
      <c r="BP14" s="1320"/>
      <c r="BQ14" s="1320"/>
      <c r="BR14" s="1320"/>
      <c r="BS14" s="1320"/>
      <c r="BT14" s="1464" t="s">
        <v>152</v>
      </c>
      <c r="BU14" s="1464" t="s">
        <v>152</v>
      </c>
      <c r="BV14" s="1464" t="s">
        <v>152</v>
      </c>
      <c r="BW14" s="1464" t="s">
        <v>152</v>
      </c>
      <c r="BX14" s="1464" t="s">
        <v>152</v>
      </c>
      <c r="BY14" s="1464" t="s">
        <v>152</v>
      </c>
      <c r="BZ14" s="1338"/>
      <c r="CA14" s="1338"/>
      <c r="CB14" s="1467">
        <v>0</v>
      </c>
      <c r="CC14" s="1467">
        <v>0</v>
      </c>
      <c r="CD14" s="1467">
        <v>0</v>
      </c>
      <c r="CE14" s="1467">
        <v>0</v>
      </c>
      <c r="CF14" s="1467">
        <v>0</v>
      </c>
      <c r="CG14" s="1467" t="s">
        <v>152</v>
      </c>
      <c r="CH14" s="1341"/>
      <c r="CI14" s="1322"/>
      <c r="CJ14" s="1322"/>
      <c r="CK14" s="1322"/>
      <c r="CL14" s="1322"/>
      <c r="CM14" s="1322"/>
      <c r="CN14" s="1322"/>
      <c r="CO14" s="1322"/>
      <c r="CP14" s="1322"/>
      <c r="CQ14" s="1322"/>
      <c r="CR14" s="1322"/>
      <c r="CS14" s="1322"/>
      <c r="CT14" s="1322"/>
      <c r="CU14" s="1322"/>
      <c r="CV14" s="1322"/>
      <c r="CW14" s="1322"/>
      <c r="CX14" s="1322"/>
      <c r="CY14" s="1322"/>
      <c r="CZ14" s="1322"/>
      <c r="DA14" s="1322"/>
      <c r="DB14" s="1322"/>
      <c r="DC14" s="1334"/>
      <c r="DD14" s="1334"/>
    </row>
    <row r="15" spans="1:108" x14ac:dyDescent="0.25">
      <c r="A15" s="1344" t="s">
        <v>49</v>
      </c>
      <c r="B15" s="1431">
        <v>0</v>
      </c>
      <c r="C15" s="1393"/>
      <c r="D15" s="1394"/>
      <c r="E15" s="1394"/>
      <c r="F15" s="1394"/>
      <c r="G15" s="1395"/>
      <c r="H15" s="1395"/>
      <c r="I15" s="1393"/>
      <c r="J15" s="1390"/>
      <c r="K15" s="1393"/>
      <c r="L15" s="1390"/>
      <c r="M15" s="1419">
        <v>0</v>
      </c>
      <c r="N15" s="1393"/>
      <c r="O15" s="1394"/>
      <c r="P15" s="1390"/>
      <c r="Q15" s="1433">
        <v>0</v>
      </c>
      <c r="R15" s="1393"/>
      <c r="S15" s="1394"/>
      <c r="T15" s="1390"/>
      <c r="U15" s="1393"/>
      <c r="V15" s="1427"/>
      <c r="W15" s="1393"/>
      <c r="X15" s="1390"/>
      <c r="Y15" s="1427"/>
      <c r="Z15" s="1441"/>
      <c r="AA15" s="1390"/>
      <c r="AB15" s="1441"/>
      <c r="AC15" s="1390"/>
      <c r="AD15" s="1442"/>
      <c r="AE15" s="1387"/>
      <c r="AF15" s="1387"/>
      <c r="AG15" s="1442"/>
      <c r="AH15" s="1387"/>
      <c r="AI15" s="1387"/>
      <c r="AJ15" s="1449"/>
      <c r="AK15" s="1436"/>
      <c r="AL15" s="1432"/>
      <c r="AM15" s="1450"/>
      <c r="AN15" s="1406"/>
      <c r="AO15" s="1449"/>
      <c r="AP15" s="1453"/>
      <c r="AQ15" s="1454"/>
      <c r="AR15" s="1459" t="s">
        <v>151</v>
      </c>
      <c r="AS15" s="1320"/>
      <c r="AT15" s="1320"/>
      <c r="AU15" s="1320"/>
      <c r="AV15" s="1320"/>
      <c r="AW15" s="1322"/>
      <c r="AX15" s="1322"/>
      <c r="AY15" s="1322"/>
      <c r="AZ15" s="1322"/>
      <c r="BA15" s="1322"/>
      <c r="BB15" s="1322"/>
      <c r="BC15" s="1322"/>
      <c r="BD15" s="1322"/>
      <c r="BE15" s="1322"/>
      <c r="BF15" s="1322"/>
      <c r="BG15" s="1322"/>
      <c r="BH15" s="1322"/>
      <c r="BI15" s="1322"/>
      <c r="BJ15" s="1320"/>
      <c r="BK15" s="1320"/>
      <c r="BL15" s="1320"/>
      <c r="BM15" s="1320"/>
      <c r="BN15" s="1320"/>
      <c r="BO15" s="1320"/>
      <c r="BP15" s="1320"/>
      <c r="BQ15" s="1320"/>
      <c r="BR15" s="1320"/>
      <c r="BS15" s="1320"/>
      <c r="BT15" s="1464" t="s">
        <v>152</v>
      </c>
      <c r="BU15" s="1464" t="s">
        <v>152</v>
      </c>
      <c r="BV15" s="1464" t="s">
        <v>152</v>
      </c>
      <c r="BW15" s="1464" t="s">
        <v>152</v>
      </c>
      <c r="BX15" s="1464" t="s">
        <v>152</v>
      </c>
      <c r="BY15" s="1464" t="s">
        <v>152</v>
      </c>
      <c r="BZ15" s="1342" t="s">
        <v>152</v>
      </c>
      <c r="CA15" s="1338"/>
      <c r="CB15" s="1467">
        <v>0</v>
      </c>
      <c r="CC15" s="1467">
        <v>0</v>
      </c>
      <c r="CD15" s="1467">
        <v>0</v>
      </c>
      <c r="CE15" s="1467">
        <v>0</v>
      </c>
      <c r="CF15" s="1467">
        <v>0</v>
      </c>
      <c r="CG15" s="1467" t="s">
        <v>152</v>
      </c>
      <c r="CH15" s="1467">
        <v>0</v>
      </c>
      <c r="CI15" s="1322"/>
      <c r="CJ15" s="1322"/>
      <c r="CK15" s="1322"/>
      <c r="CL15" s="1322"/>
      <c r="CM15" s="1322"/>
      <c r="CN15" s="1322"/>
      <c r="CO15" s="1322"/>
      <c r="CP15" s="1322"/>
      <c r="CQ15" s="1322"/>
      <c r="CR15" s="1322"/>
      <c r="CS15" s="1322"/>
      <c r="CT15" s="1322"/>
      <c r="CU15" s="1322"/>
      <c r="CV15" s="1322"/>
      <c r="CW15" s="1322"/>
      <c r="CX15" s="1322"/>
      <c r="CY15" s="1322"/>
      <c r="CZ15" s="1322"/>
      <c r="DA15" s="1322"/>
      <c r="DB15" s="1322"/>
      <c r="DC15" s="1334"/>
      <c r="DD15" s="1334"/>
    </row>
    <row r="16" spans="1:108" x14ac:dyDescent="0.25">
      <c r="A16" s="1344" t="s">
        <v>50</v>
      </c>
      <c r="B16" s="1431">
        <v>0</v>
      </c>
      <c r="C16" s="1393"/>
      <c r="D16" s="1394"/>
      <c r="E16" s="1394"/>
      <c r="F16" s="1394"/>
      <c r="G16" s="1395"/>
      <c r="H16" s="1395"/>
      <c r="I16" s="1393"/>
      <c r="J16" s="1390"/>
      <c r="K16" s="1393"/>
      <c r="L16" s="1390"/>
      <c r="M16" s="1419">
        <v>0</v>
      </c>
      <c r="N16" s="1393"/>
      <c r="O16" s="1394"/>
      <c r="P16" s="1390"/>
      <c r="Q16" s="1433">
        <v>0</v>
      </c>
      <c r="R16" s="1393"/>
      <c r="S16" s="1394"/>
      <c r="T16" s="1390"/>
      <c r="U16" s="1393"/>
      <c r="V16" s="1427"/>
      <c r="W16" s="1393"/>
      <c r="X16" s="1390"/>
      <c r="Y16" s="1427"/>
      <c r="Z16" s="1441"/>
      <c r="AA16" s="1390"/>
      <c r="AB16" s="1441"/>
      <c r="AC16" s="1390"/>
      <c r="AD16" s="1442"/>
      <c r="AE16" s="1387"/>
      <c r="AF16" s="1387"/>
      <c r="AG16" s="1442"/>
      <c r="AH16" s="1387"/>
      <c r="AI16" s="1387"/>
      <c r="AJ16" s="1449"/>
      <c r="AK16" s="1436"/>
      <c r="AL16" s="1432"/>
      <c r="AM16" s="1450"/>
      <c r="AN16" s="1406"/>
      <c r="AO16" s="1449"/>
      <c r="AP16" s="1453"/>
      <c r="AQ16" s="1454"/>
      <c r="AR16" s="1459" t="s">
        <v>151</v>
      </c>
      <c r="AS16" s="1320"/>
      <c r="AT16" s="1320"/>
      <c r="AU16" s="1320"/>
      <c r="AV16" s="1320"/>
      <c r="AW16" s="1322"/>
      <c r="AX16" s="1322"/>
      <c r="AY16" s="1322"/>
      <c r="AZ16" s="1322"/>
      <c r="BA16" s="1322"/>
      <c r="BB16" s="1322"/>
      <c r="BC16" s="1322"/>
      <c r="BD16" s="1322"/>
      <c r="BE16" s="1322"/>
      <c r="BF16" s="1322"/>
      <c r="BG16" s="1322"/>
      <c r="BH16" s="1322"/>
      <c r="BI16" s="1322"/>
      <c r="BJ16" s="1320"/>
      <c r="BK16" s="1320"/>
      <c r="BL16" s="1320"/>
      <c r="BM16" s="1320"/>
      <c r="BN16" s="1320"/>
      <c r="BO16" s="1320"/>
      <c r="BP16" s="1320"/>
      <c r="BQ16" s="1320"/>
      <c r="BR16" s="1320"/>
      <c r="BS16" s="1320"/>
      <c r="BT16" s="1464" t="s">
        <v>152</v>
      </c>
      <c r="BU16" s="1464" t="s">
        <v>152</v>
      </c>
      <c r="BV16" s="1464" t="s">
        <v>152</v>
      </c>
      <c r="BW16" s="1464" t="s">
        <v>152</v>
      </c>
      <c r="BX16" s="1464" t="s">
        <v>152</v>
      </c>
      <c r="BY16" s="1464" t="s">
        <v>152</v>
      </c>
      <c r="BZ16" s="1342" t="s">
        <v>152</v>
      </c>
      <c r="CA16" s="1338"/>
      <c r="CB16" s="1467">
        <v>0</v>
      </c>
      <c r="CC16" s="1467">
        <v>0</v>
      </c>
      <c r="CD16" s="1467">
        <v>0</v>
      </c>
      <c r="CE16" s="1467">
        <v>0</v>
      </c>
      <c r="CF16" s="1467">
        <v>0</v>
      </c>
      <c r="CG16" s="1467" t="s">
        <v>152</v>
      </c>
      <c r="CH16" s="1467">
        <v>0</v>
      </c>
      <c r="CI16" s="1322"/>
      <c r="CJ16" s="1322"/>
      <c r="CK16" s="1322"/>
      <c r="CL16" s="1322"/>
      <c r="CM16" s="1322"/>
      <c r="CN16" s="1322"/>
      <c r="CO16" s="1322"/>
      <c r="CP16" s="1322"/>
      <c r="CQ16" s="1322"/>
      <c r="CR16" s="1322"/>
      <c r="CS16" s="1322"/>
      <c r="CT16" s="1322"/>
      <c r="CU16" s="1322"/>
      <c r="CV16" s="1322"/>
      <c r="CW16" s="1322"/>
      <c r="CX16" s="1322"/>
      <c r="CY16" s="1322"/>
      <c r="CZ16" s="1322"/>
      <c r="DA16" s="1322"/>
      <c r="DB16" s="1322"/>
      <c r="DC16" s="1334"/>
      <c r="DD16" s="1334"/>
    </row>
    <row r="17" spans="1:108" x14ac:dyDescent="0.25">
      <c r="A17" s="1344" t="s">
        <v>51</v>
      </c>
      <c r="B17" s="1431">
        <v>0</v>
      </c>
      <c r="C17" s="1393"/>
      <c r="D17" s="1394"/>
      <c r="E17" s="1394"/>
      <c r="F17" s="1394"/>
      <c r="G17" s="1395"/>
      <c r="H17" s="1395"/>
      <c r="I17" s="1393"/>
      <c r="J17" s="1390"/>
      <c r="K17" s="1393"/>
      <c r="L17" s="1390"/>
      <c r="M17" s="1419">
        <v>0</v>
      </c>
      <c r="N17" s="1393"/>
      <c r="O17" s="1394"/>
      <c r="P17" s="1390"/>
      <c r="Q17" s="1433">
        <v>0</v>
      </c>
      <c r="R17" s="1393"/>
      <c r="S17" s="1394"/>
      <c r="T17" s="1390"/>
      <c r="U17" s="1393"/>
      <c r="V17" s="1427"/>
      <c r="W17" s="1393"/>
      <c r="X17" s="1390"/>
      <c r="Y17" s="1427"/>
      <c r="Z17" s="1441"/>
      <c r="AA17" s="1390"/>
      <c r="AB17" s="1441"/>
      <c r="AC17" s="1390"/>
      <c r="AD17" s="1442"/>
      <c r="AE17" s="1387"/>
      <c r="AF17" s="1387"/>
      <c r="AG17" s="1442"/>
      <c r="AH17" s="1387"/>
      <c r="AI17" s="1387"/>
      <c r="AJ17" s="1449"/>
      <c r="AK17" s="1436"/>
      <c r="AL17" s="1432"/>
      <c r="AM17" s="1450"/>
      <c r="AN17" s="1406"/>
      <c r="AO17" s="1449"/>
      <c r="AP17" s="1453"/>
      <c r="AQ17" s="1454"/>
      <c r="AR17" s="1459" t="s">
        <v>151</v>
      </c>
      <c r="AS17" s="1320"/>
      <c r="AT17" s="1320"/>
      <c r="AU17" s="1320"/>
      <c r="AV17" s="1320"/>
      <c r="AW17" s="1322"/>
      <c r="AX17" s="1322"/>
      <c r="AY17" s="1322"/>
      <c r="AZ17" s="1322"/>
      <c r="BA17" s="1322"/>
      <c r="BB17" s="1322"/>
      <c r="BC17" s="1322"/>
      <c r="BD17" s="1322"/>
      <c r="BE17" s="1322"/>
      <c r="BF17" s="1322"/>
      <c r="BG17" s="1322"/>
      <c r="BH17" s="1322"/>
      <c r="BI17" s="1322"/>
      <c r="BJ17" s="1320"/>
      <c r="BK17" s="1320"/>
      <c r="BL17" s="1320"/>
      <c r="BM17" s="1320"/>
      <c r="BN17" s="1320"/>
      <c r="BO17" s="1320"/>
      <c r="BP17" s="1320"/>
      <c r="BQ17" s="1320"/>
      <c r="BR17" s="1320"/>
      <c r="BS17" s="1320"/>
      <c r="BT17" s="1464" t="s">
        <v>152</v>
      </c>
      <c r="BU17" s="1464" t="s">
        <v>152</v>
      </c>
      <c r="BV17" s="1464" t="s">
        <v>152</v>
      </c>
      <c r="BW17" s="1464" t="s">
        <v>152</v>
      </c>
      <c r="BX17" s="1464" t="s">
        <v>152</v>
      </c>
      <c r="BY17" s="1464" t="s">
        <v>152</v>
      </c>
      <c r="BZ17" s="1342" t="s">
        <v>152</v>
      </c>
      <c r="CA17" s="1338"/>
      <c r="CB17" s="1467">
        <v>0</v>
      </c>
      <c r="CC17" s="1467">
        <v>0</v>
      </c>
      <c r="CD17" s="1467">
        <v>0</v>
      </c>
      <c r="CE17" s="1467">
        <v>0</v>
      </c>
      <c r="CF17" s="1467">
        <v>0</v>
      </c>
      <c r="CG17" s="1467" t="s">
        <v>152</v>
      </c>
      <c r="CH17" s="1467">
        <v>0</v>
      </c>
      <c r="CI17" s="1322"/>
      <c r="CJ17" s="1322"/>
      <c r="CK17" s="1322"/>
      <c r="CL17" s="1322"/>
      <c r="CM17" s="1322"/>
      <c r="CN17" s="1322"/>
      <c r="CO17" s="1322"/>
      <c r="CP17" s="1322"/>
      <c r="CQ17" s="1322"/>
      <c r="CR17" s="1322"/>
      <c r="CS17" s="1322"/>
      <c r="CT17" s="1322"/>
      <c r="CU17" s="1322"/>
      <c r="CV17" s="1322"/>
      <c r="CW17" s="1322"/>
      <c r="CX17" s="1322"/>
      <c r="CY17" s="1322"/>
      <c r="CZ17" s="1322"/>
      <c r="DA17" s="1322"/>
      <c r="DB17" s="1322"/>
      <c r="DC17" s="1334"/>
      <c r="DD17" s="1334"/>
    </row>
    <row r="18" spans="1:108" x14ac:dyDescent="0.25">
      <c r="A18" s="1344" t="s">
        <v>52</v>
      </c>
      <c r="B18" s="1431">
        <v>0</v>
      </c>
      <c r="C18" s="1393"/>
      <c r="D18" s="1394"/>
      <c r="E18" s="1394"/>
      <c r="F18" s="1394"/>
      <c r="G18" s="1395"/>
      <c r="H18" s="1395"/>
      <c r="I18" s="1393"/>
      <c r="J18" s="1390"/>
      <c r="K18" s="1393"/>
      <c r="L18" s="1390"/>
      <c r="M18" s="1419">
        <v>0</v>
      </c>
      <c r="N18" s="1393"/>
      <c r="O18" s="1394"/>
      <c r="P18" s="1390"/>
      <c r="Q18" s="1433">
        <v>0</v>
      </c>
      <c r="R18" s="1393"/>
      <c r="S18" s="1394"/>
      <c r="T18" s="1390"/>
      <c r="U18" s="1393"/>
      <c r="V18" s="1427"/>
      <c r="W18" s="1393"/>
      <c r="X18" s="1390"/>
      <c r="Y18" s="1427"/>
      <c r="Z18" s="1441"/>
      <c r="AA18" s="1390"/>
      <c r="AB18" s="1441"/>
      <c r="AC18" s="1390"/>
      <c r="AD18" s="1442"/>
      <c r="AE18" s="1387"/>
      <c r="AF18" s="1387"/>
      <c r="AG18" s="1442"/>
      <c r="AH18" s="1387"/>
      <c r="AI18" s="1387"/>
      <c r="AJ18" s="1449"/>
      <c r="AK18" s="1436"/>
      <c r="AL18" s="1432"/>
      <c r="AM18" s="1450"/>
      <c r="AN18" s="1406"/>
      <c r="AO18" s="1449"/>
      <c r="AP18" s="1453"/>
      <c r="AQ18" s="1454"/>
      <c r="AR18" s="1459" t="s">
        <v>151</v>
      </c>
      <c r="AS18" s="1320"/>
      <c r="AT18" s="1320"/>
      <c r="AU18" s="1320"/>
      <c r="AV18" s="1320"/>
      <c r="AW18" s="1322"/>
      <c r="AX18" s="1322"/>
      <c r="AY18" s="1322"/>
      <c r="AZ18" s="1322"/>
      <c r="BA18" s="1322"/>
      <c r="BB18" s="1322"/>
      <c r="BC18" s="1322"/>
      <c r="BD18" s="1322"/>
      <c r="BE18" s="1322"/>
      <c r="BF18" s="1322"/>
      <c r="BG18" s="1322"/>
      <c r="BH18" s="1322"/>
      <c r="BI18" s="1322"/>
      <c r="BJ18" s="1320"/>
      <c r="BK18" s="1320"/>
      <c r="BL18" s="1320"/>
      <c r="BM18" s="1320"/>
      <c r="BN18" s="1320"/>
      <c r="BO18" s="1320"/>
      <c r="BP18" s="1320"/>
      <c r="BQ18" s="1320"/>
      <c r="BR18" s="1320"/>
      <c r="BS18" s="1320"/>
      <c r="BT18" s="1464" t="s">
        <v>152</v>
      </c>
      <c r="BU18" s="1464" t="s">
        <v>152</v>
      </c>
      <c r="BV18" s="1464" t="s">
        <v>152</v>
      </c>
      <c r="BW18" s="1464" t="s">
        <v>152</v>
      </c>
      <c r="BX18" s="1464" t="s">
        <v>152</v>
      </c>
      <c r="BY18" s="1464" t="s">
        <v>152</v>
      </c>
      <c r="BZ18" s="1342" t="s">
        <v>152</v>
      </c>
      <c r="CA18" s="1338"/>
      <c r="CB18" s="1467">
        <v>0</v>
      </c>
      <c r="CC18" s="1467">
        <v>0</v>
      </c>
      <c r="CD18" s="1467">
        <v>0</v>
      </c>
      <c r="CE18" s="1467">
        <v>0</v>
      </c>
      <c r="CF18" s="1467">
        <v>0</v>
      </c>
      <c r="CG18" s="1467" t="s">
        <v>152</v>
      </c>
      <c r="CH18" s="1467">
        <v>0</v>
      </c>
      <c r="CI18" s="1322"/>
      <c r="CJ18" s="1322"/>
      <c r="CK18" s="1322"/>
      <c r="CL18" s="1322"/>
      <c r="CM18" s="1322"/>
      <c r="CN18" s="1322"/>
      <c r="CO18" s="1322"/>
      <c r="CP18" s="1322"/>
      <c r="CQ18" s="1322"/>
      <c r="CR18" s="1322"/>
      <c r="CS18" s="1322"/>
      <c r="CT18" s="1322"/>
      <c r="CU18" s="1322"/>
      <c r="CV18" s="1322"/>
      <c r="CW18" s="1322"/>
      <c r="CX18" s="1322"/>
      <c r="CY18" s="1322"/>
      <c r="CZ18" s="1322"/>
      <c r="DA18" s="1322"/>
      <c r="DB18" s="1322"/>
      <c r="DC18" s="1334"/>
      <c r="DD18" s="1334"/>
    </row>
    <row r="19" spans="1:108" x14ac:dyDescent="0.25">
      <c r="A19" s="1344" t="s">
        <v>53</v>
      </c>
      <c r="B19" s="1431">
        <v>0</v>
      </c>
      <c r="C19" s="1393"/>
      <c r="D19" s="1394"/>
      <c r="E19" s="1394"/>
      <c r="F19" s="1394"/>
      <c r="G19" s="1395"/>
      <c r="H19" s="1395"/>
      <c r="I19" s="1393"/>
      <c r="J19" s="1390"/>
      <c r="K19" s="1393"/>
      <c r="L19" s="1390"/>
      <c r="M19" s="1419">
        <v>0</v>
      </c>
      <c r="N19" s="1393"/>
      <c r="O19" s="1394"/>
      <c r="P19" s="1390"/>
      <c r="Q19" s="1433">
        <v>0</v>
      </c>
      <c r="R19" s="1393"/>
      <c r="S19" s="1394"/>
      <c r="T19" s="1390"/>
      <c r="U19" s="1401"/>
      <c r="V19" s="1443"/>
      <c r="W19" s="1393"/>
      <c r="X19" s="1390"/>
      <c r="Y19" s="1427"/>
      <c r="Z19" s="1441"/>
      <c r="AA19" s="1390"/>
      <c r="AB19" s="1441"/>
      <c r="AC19" s="1390"/>
      <c r="AD19" s="1442"/>
      <c r="AE19" s="1387"/>
      <c r="AF19" s="1387"/>
      <c r="AG19" s="1442"/>
      <c r="AH19" s="1387"/>
      <c r="AI19" s="1387"/>
      <c r="AJ19" s="1449"/>
      <c r="AK19" s="1436"/>
      <c r="AL19" s="1432"/>
      <c r="AM19" s="1450"/>
      <c r="AN19" s="1406"/>
      <c r="AO19" s="1449"/>
      <c r="AP19" s="1453"/>
      <c r="AQ19" s="1454"/>
      <c r="AR19" s="1459" t="s">
        <v>151</v>
      </c>
      <c r="AS19" s="1320"/>
      <c r="AT19" s="1320"/>
      <c r="AU19" s="1320"/>
      <c r="AV19" s="1320"/>
      <c r="AW19" s="1322"/>
      <c r="AX19" s="1322"/>
      <c r="AY19" s="1322"/>
      <c r="AZ19" s="1322"/>
      <c r="BA19" s="1322"/>
      <c r="BB19" s="1322"/>
      <c r="BC19" s="1322"/>
      <c r="BD19" s="1322"/>
      <c r="BE19" s="1322"/>
      <c r="BF19" s="1322"/>
      <c r="BG19" s="1322"/>
      <c r="BH19" s="1322"/>
      <c r="BI19" s="1322"/>
      <c r="BJ19" s="1320"/>
      <c r="BK19" s="1320"/>
      <c r="BL19" s="1320"/>
      <c r="BM19" s="1320"/>
      <c r="BN19" s="1320"/>
      <c r="BO19" s="1320"/>
      <c r="BP19" s="1320"/>
      <c r="BQ19" s="1320"/>
      <c r="BR19" s="1320"/>
      <c r="BS19" s="1320"/>
      <c r="BT19" s="1464" t="s">
        <v>152</v>
      </c>
      <c r="BU19" s="1464" t="s">
        <v>152</v>
      </c>
      <c r="BV19" s="1464" t="s">
        <v>152</v>
      </c>
      <c r="BW19" s="1464" t="s">
        <v>152</v>
      </c>
      <c r="BX19" s="1464" t="s">
        <v>152</v>
      </c>
      <c r="BY19" s="1464" t="s">
        <v>152</v>
      </c>
      <c r="BZ19" s="1338"/>
      <c r="CA19" s="1338"/>
      <c r="CB19" s="1467">
        <v>0</v>
      </c>
      <c r="CC19" s="1467">
        <v>0</v>
      </c>
      <c r="CD19" s="1467">
        <v>0</v>
      </c>
      <c r="CE19" s="1467">
        <v>0</v>
      </c>
      <c r="CF19" s="1467">
        <v>0</v>
      </c>
      <c r="CG19" s="1467" t="s">
        <v>152</v>
      </c>
      <c r="CH19" s="1341"/>
      <c r="CI19" s="1322"/>
      <c r="CJ19" s="1322"/>
      <c r="CK19" s="1322"/>
      <c r="CL19" s="1322"/>
      <c r="CM19" s="1322"/>
      <c r="CN19" s="1322"/>
      <c r="CO19" s="1322"/>
      <c r="CP19" s="1322"/>
      <c r="CQ19" s="1322"/>
      <c r="CR19" s="1322"/>
      <c r="CS19" s="1322"/>
      <c r="CT19" s="1322"/>
      <c r="CU19" s="1322"/>
      <c r="CV19" s="1322"/>
      <c r="CW19" s="1322"/>
      <c r="CX19" s="1322"/>
      <c r="CY19" s="1322"/>
      <c r="CZ19" s="1322"/>
      <c r="DA19" s="1322"/>
      <c r="DB19" s="1322"/>
      <c r="DC19" s="1334"/>
      <c r="DD19" s="1334"/>
    </row>
    <row r="20" spans="1:108" x14ac:dyDescent="0.25">
      <c r="A20" s="1344" t="s">
        <v>54</v>
      </c>
      <c r="B20" s="1431">
        <v>0</v>
      </c>
      <c r="C20" s="1393"/>
      <c r="D20" s="1394"/>
      <c r="E20" s="1394"/>
      <c r="F20" s="1394"/>
      <c r="G20" s="1395"/>
      <c r="H20" s="1395"/>
      <c r="I20" s="1393"/>
      <c r="J20" s="1390"/>
      <c r="K20" s="1393"/>
      <c r="L20" s="1390"/>
      <c r="M20" s="1419">
        <v>0</v>
      </c>
      <c r="N20" s="1393"/>
      <c r="O20" s="1394"/>
      <c r="P20" s="1390"/>
      <c r="Q20" s="1433">
        <v>0</v>
      </c>
      <c r="R20" s="1393"/>
      <c r="S20" s="1394"/>
      <c r="T20" s="1390"/>
      <c r="U20" s="1393"/>
      <c r="V20" s="1427"/>
      <c r="W20" s="1393"/>
      <c r="X20" s="1390"/>
      <c r="Y20" s="1427"/>
      <c r="Z20" s="1441"/>
      <c r="AA20" s="1390"/>
      <c r="AB20" s="1441"/>
      <c r="AC20" s="1390"/>
      <c r="AD20" s="1442"/>
      <c r="AE20" s="1387"/>
      <c r="AF20" s="1387"/>
      <c r="AG20" s="1442"/>
      <c r="AH20" s="1387"/>
      <c r="AI20" s="1387"/>
      <c r="AJ20" s="1449"/>
      <c r="AK20" s="1436"/>
      <c r="AL20" s="1432"/>
      <c r="AM20" s="1450"/>
      <c r="AN20" s="1406"/>
      <c r="AO20" s="1449"/>
      <c r="AP20" s="1453"/>
      <c r="AQ20" s="1454"/>
      <c r="AR20" s="1459" t="s">
        <v>151</v>
      </c>
      <c r="AS20" s="1320"/>
      <c r="AT20" s="1320"/>
      <c r="AU20" s="1320"/>
      <c r="AV20" s="1320"/>
      <c r="AW20" s="1322"/>
      <c r="AX20" s="1322"/>
      <c r="AY20" s="1322"/>
      <c r="AZ20" s="1322"/>
      <c r="BA20" s="1322"/>
      <c r="BB20" s="1322"/>
      <c r="BC20" s="1322"/>
      <c r="BD20" s="1322"/>
      <c r="BE20" s="1322"/>
      <c r="BF20" s="1322"/>
      <c r="BG20" s="1322"/>
      <c r="BH20" s="1322"/>
      <c r="BI20" s="1322"/>
      <c r="BJ20" s="1320"/>
      <c r="BK20" s="1320"/>
      <c r="BL20" s="1320"/>
      <c r="BM20" s="1320"/>
      <c r="BN20" s="1320"/>
      <c r="BO20" s="1320"/>
      <c r="BP20" s="1320"/>
      <c r="BQ20" s="1320"/>
      <c r="BR20" s="1320"/>
      <c r="BS20" s="1320"/>
      <c r="BT20" s="1464" t="s">
        <v>152</v>
      </c>
      <c r="BU20" s="1464" t="s">
        <v>152</v>
      </c>
      <c r="BV20" s="1464" t="s">
        <v>152</v>
      </c>
      <c r="BW20" s="1464" t="s">
        <v>152</v>
      </c>
      <c r="BX20" s="1464" t="s">
        <v>152</v>
      </c>
      <c r="BY20" s="1464" t="s">
        <v>152</v>
      </c>
      <c r="BZ20" s="1342" t="s">
        <v>152</v>
      </c>
      <c r="CA20" s="1338"/>
      <c r="CB20" s="1467">
        <v>0</v>
      </c>
      <c r="CC20" s="1467">
        <v>0</v>
      </c>
      <c r="CD20" s="1467">
        <v>0</v>
      </c>
      <c r="CE20" s="1467">
        <v>0</v>
      </c>
      <c r="CF20" s="1467">
        <v>0</v>
      </c>
      <c r="CG20" s="1467" t="s">
        <v>152</v>
      </c>
      <c r="CH20" s="1467">
        <v>0</v>
      </c>
      <c r="CI20" s="1322"/>
      <c r="CJ20" s="1322"/>
      <c r="CK20" s="1322"/>
      <c r="CL20" s="1322"/>
      <c r="CM20" s="1322"/>
      <c r="CN20" s="1322"/>
      <c r="CO20" s="1322"/>
      <c r="CP20" s="1322"/>
      <c r="CQ20" s="1322"/>
      <c r="CR20" s="1322"/>
      <c r="CS20" s="1322"/>
      <c r="CT20" s="1322"/>
      <c r="CU20" s="1322"/>
      <c r="CV20" s="1322"/>
      <c r="CW20" s="1322"/>
      <c r="CX20" s="1322"/>
      <c r="CY20" s="1322"/>
      <c r="CZ20" s="1322"/>
      <c r="DA20" s="1322"/>
      <c r="DB20" s="1322"/>
      <c r="DC20" s="1334"/>
      <c r="DD20" s="1334"/>
    </row>
    <row r="21" spans="1:108" x14ac:dyDescent="0.25">
      <c r="A21" s="1344" t="s">
        <v>55</v>
      </c>
      <c r="B21" s="1431">
        <v>0</v>
      </c>
      <c r="C21" s="1393"/>
      <c r="D21" s="1394"/>
      <c r="E21" s="1394"/>
      <c r="F21" s="1394"/>
      <c r="G21" s="1395"/>
      <c r="H21" s="1395"/>
      <c r="I21" s="1393"/>
      <c r="J21" s="1390"/>
      <c r="K21" s="1393"/>
      <c r="L21" s="1390"/>
      <c r="M21" s="1419">
        <v>0</v>
      </c>
      <c r="N21" s="1393"/>
      <c r="O21" s="1394"/>
      <c r="P21" s="1390"/>
      <c r="Q21" s="1433">
        <v>0</v>
      </c>
      <c r="R21" s="1393"/>
      <c r="S21" s="1394"/>
      <c r="T21" s="1390"/>
      <c r="U21" s="1401"/>
      <c r="V21" s="1443"/>
      <c r="W21" s="1393"/>
      <c r="X21" s="1390"/>
      <c r="Y21" s="1427"/>
      <c r="Z21" s="1441"/>
      <c r="AA21" s="1390"/>
      <c r="AB21" s="1441"/>
      <c r="AC21" s="1390"/>
      <c r="AD21" s="1442"/>
      <c r="AE21" s="1387"/>
      <c r="AF21" s="1387"/>
      <c r="AG21" s="1442"/>
      <c r="AH21" s="1387"/>
      <c r="AI21" s="1387"/>
      <c r="AJ21" s="1449"/>
      <c r="AK21" s="1436"/>
      <c r="AL21" s="1432"/>
      <c r="AM21" s="1450"/>
      <c r="AN21" s="1406"/>
      <c r="AO21" s="1449"/>
      <c r="AP21" s="1453"/>
      <c r="AQ21" s="1454"/>
      <c r="AR21" s="1459" t="s">
        <v>151</v>
      </c>
      <c r="AS21" s="1320"/>
      <c r="AT21" s="1320"/>
      <c r="AU21" s="1320"/>
      <c r="AV21" s="1320"/>
      <c r="AW21" s="1322"/>
      <c r="AX21" s="1322"/>
      <c r="AY21" s="1322"/>
      <c r="AZ21" s="1322"/>
      <c r="BA21" s="1322"/>
      <c r="BB21" s="1322"/>
      <c r="BC21" s="1322"/>
      <c r="BD21" s="1322"/>
      <c r="BE21" s="1322"/>
      <c r="BF21" s="1322"/>
      <c r="BG21" s="1322"/>
      <c r="BH21" s="1322"/>
      <c r="BI21" s="1322"/>
      <c r="BJ21" s="1320"/>
      <c r="BK21" s="1320"/>
      <c r="BL21" s="1320"/>
      <c r="BM21" s="1320"/>
      <c r="BN21" s="1320"/>
      <c r="BO21" s="1320"/>
      <c r="BP21" s="1320"/>
      <c r="BQ21" s="1320"/>
      <c r="BR21" s="1320"/>
      <c r="BS21" s="1320"/>
      <c r="BT21" s="1464" t="s">
        <v>152</v>
      </c>
      <c r="BU21" s="1464" t="s">
        <v>152</v>
      </c>
      <c r="BV21" s="1464" t="s">
        <v>152</v>
      </c>
      <c r="BW21" s="1464" t="s">
        <v>152</v>
      </c>
      <c r="BX21" s="1464" t="s">
        <v>152</v>
      </c>
      <c r="BY21" s="1464" t="s">
        <v>152</v>
      </c>
      <c r="BZ21" s="1338"/>
      <c r="CA21" s="1338"/>
      <c r="CB21" s="1467">
        <v>0</v>
      </c>
      <c r="CC21" s="1467">
        <v>0</v>
      </c>
      <c r="CD21" s="1467">
        <v>0</v>
      </c>
      <c r="CE21" s="1467">
        <v>0</v>
      </c>
      <c r="CF21" s="1467">
        <v>0</v>
      </c>
      <c r="CG21" s="1467" t="s">
        <v>152</v>
      </c>
      <c r="CH21" s="1341"/>
      <c r="CI21" s="1322"/>
      <c r="CJ21" s="1322"/>
      <c r="CK21" s="1322"/>
      <c r="CL21" s="1322"/>
      <c r="CM21" s="1322"/>
      <c r="CN21" s="1322"/>
      <c r="CO21" s="1322"/>
      <c r="CP21" s="1322"/>
      <c r="CQ21" s="1322"/>
      <c r="CR21" s="1322"/>
      <c r="CS21" s="1322"/>
      <c r="CT21" s="1322"/>
      <c r="CU21" s="1322"/>
      <c r="CV21" s="1322"/>
      <c r="CW21" s="1322"/>
      <c r="CX21" s="1322"/>
      <c r="CY21" s="1322"/>
      <c r="CZ21" s="1322"/>
      <c r="DA21" s="1322"/>
      <c r="DB21" s="1322"/>
      <c r="DC21" s="1334"/>
      <c r="DD21" s="1334"/>
    </row>
    <row r="22" spans="1:108" x14ac:dyDescent="0.25">
      <c r="A22" s="1344" t="s">
        <v>56</v>
      </c>
      <c r="B22" s="1431">
        <v>0</v>
      </c>
      <c r="C22" s="1393"/>
      <c r="D22" s="1394"/>
      <c r="E22" s="1394"/>
      <c r="F22" s="1394"/>
      <c r="G22" s="1395"/>
      <c r="H22" s="1395"/>
      <c r="I22" s="1393"/>
      <c r="J22" s="1390"/>
      <c r="K22" s="1393"/>
      <c r="L22" s="1390"/>
      <c r="M22" s="1419">
        <v>0</v>
      </c>
      <c r="N22" s="1393"/>
      <c r="O22" s="1394"/>
      <c r="P22" s="1390"/>
      <c r="Q22" s="1433">
        <v>0</v>
      </c>
      <c r="R22" s="1393"/>
      <c r="S22" s="1394"/>
      <c r="T22" s="1390"/>
      <c r="U22" s="1393"/>
      <c r="V22" s="1427"/>
      <c r="W22" s="1393"/>
      <c r="X22" s="1390"/>
      <c r="Y22" s="1427"/>
      <c r="Z22" s="1441"/>
      <c r="AA22" s="1390"/>
      <c r="AB22" s="1441"/>
      <c r="AC22" s="1390"/>
      <c r="AD22" s="1442"/>
      <c r="AE22" s="1387"/>
      <c r="AF22" s="1387"/>
      <c r="AG22" s="1442"/>
      <c r="AH22" s="1387"/>
      <c r="AI22" s="1387"/>
      <c r="AJ22" s="1449"/>
      <c r="AK22" s="1436"/>
      <c r="AL22" s="1432"/>
      <c r="AM22" s="1450"/>
      <c r="AN22" s="1406"/>
      <c r="AO22" s="1449"/>
      <c r="AP22" s="1453"/>
      <c r="AQ22" s="1454"/>
      <c r="AR22" s="1459" t="s">
        <v>151</v>
      </c>
      <c r="AS22" s="1320"/>
      <c r="AT22" s="1320"/>
      <c r="AU22" s="1320"/>
      <c r="AV22" s="1320"/>
      <c r="AW22" s="1322"/>
      <c r="AX22" s="1322"/>
      <c r="AY22" s="1322"/>
      <c r="AZ22" s="1322"/>
      <c r="BA22" s="1322"/>
      <c r="BB22" s="1322"/>
      <c r="BC22" s="1322"/>
      <c r="BD22" s="1322"/>
      <c r="BE22" s="1322"/>
      <c r="BF22" s="1322"/>
      <c r="BG22" s="1322"/>
      <c r="BH22" s="1322"/>
      <c r="BI22" s="1322"/>
      <c r="BJ22" s="1320"/>
      <c r="BK22" s="1320"/>
      <c r="BL22" s="1320"/>
      <c r="BM22" s="1320"/>
      <c r="BN22" s="1320"/>
      <c r="BO22" s="1320"/>
      <c r="BP22" s="1320"/>
      <c r="BQ22" s="1320"/>
      <c r="BR22" s="1320"/>
      <c r="BS22" s="1320"/>
      <c r="BT22" s="1464" t="s">
        <v>152</v>
      </c>
      <c r="BU22" s="1464" t="s">
        <v>152</v>
      </c>
      <c r="BV22" s="1464" t="s">
        <v>152</v>
      </c>
      <c r="BW22" s="1464" t="s">
        <v>152</v>
      </c>
      <c r="BX22" s="1464" t="s">
        <v>152</v>
      </c>
      <c r="BY22" s="1464" t="s">
        <v>152</v>
      </c>
      <c r="BZ22" s="1342" t="s">
        <v>152</v>
      </c>
      <c r="CA22" s="1338"/>
      <c r="CB22" s="1467">
        <v>0</v>
      </c>
      <c r="CC22" s="1467">
        <v>0</v>
      </c>
      <c r="CD22" s="1467">
        <v>0</v>
      </c>
      <c r="CE22" s="1467">
        <v>0</v>
      </c>
      <c r="CF22" s="1467">
        <v>0</v>
      </c>
      <c r="CG22" s="1467" t="s">
        <v>152</v>
      </c>
      <c r="CH22" s="1467">
        <v>0</v>
      </c>
      <c r="CI22" s="1322"/>
      <c r="CJ22" s="1322"/>
      <c r="CK22" s="1322"/>
      <c r="CL22" s="1322"/>
      <c r="CM22" s="1322"/>
      <c r="CN22" s="1322"/>
      <c r="CO22" s="1322"/>
      <c r="CP22" s="1322"/>
      <c r="CQ22" s="1322"/>
      <c r="CR22" s="1322"/>
      <c r="CS22" s="1322"/>
      <c r="CT22" s="1322"/>
      <c r="CU22" s="1322"/>
      <c r="CV22" s="1322"/>
      <c r="CW22" s="1322"/>
      <c r="CX22" s="1322"/>
      <c r="CY22" s="1322"/>
      <c r="CZ22" s="1322"/>
      <c r="DA22" s="1322"/>
      <c r="DB22" s="1322"/>
      <c r="DC22" s="1334"/>
      <c r="DD22" s="1334"/>
    </row>
    <row r="23" spans="1:108" x14ac:dyDescent="0.25">
      <c r="A23" s="1344" t="s">
        <v>57</v>
      </c>
      <c r="B23" s="1431">
        <v>0</v>
      </c>
      <c r="C23" s="1393"/>
      <c r="D23" s="1394"/>
      <c r="E23" s="1394"/>
      <c r="F23" s="1394"/>
      <c r="G23" s="1395"/>
      <c r="H23" s="1395"/>
      <c r="I23" s="1393"/>
      <c r="J23" s="1390"/>
      <c r="K23" s="1393"/>
      <c r="L23" s="1390"/>
      <c r="M23" s="1419">
        <v>0</v>
      </c>
      <c r="N23" s="1393"/>
      <c r="O23" s="1394"/>
      <c r="P23" s="1390"/>
      <c r="Q23" s="1433">
        <v>0</v>
      </c>
      <c r="R23" s="1393"/>
      <c r="S23" s="1394"/>
      <c r="T23" s="1390"/>
      <c r="U23" s="1401"/>
      <c r="V23" s="1443"/>
      <c r="W23" s="1393"/>
      <c r="X23" s="1390"/>
      <c r="Y23" s="1427"/>
      <c r="Z23" s="1441"/>
      <c r="AA23" s="1390"/>
      <c r="AB23" s="1441"/>
      <c r="AC23" s="1390"/>
      <c r="AD23" s="1442"/>
      <c r="AE23" s="1387"/>
      <c r="AF23" s="1387"/>
      <c r="AG23" s="1442"/>
      <c r="AH23" s="1387"/>
      <c r="AI23" s="1387"/>
      <c r="AJ23" s="1449"/>
      <c r="AK23" s="1436"/>
      <c r="AL23" s="1432"/>
      <c r="AM23" s="1450"/>
      <c r="AN23" s="1406"/>
      <c r="AO23" s="1449"/>
      <c r="AP23" s="1453"/>
      <c r="AQ23" s="1454"/>
      <c r="AR23" s="1459" t="s">
        <v>151</v>
      </c>
      <c r="AS23" s="1320"/>
      <c r="AT23" s="1320"/>
      <c r="AU23" s="1320"/>
      <c r="AV23" s="1320"/>
      <c r="AW23" s="1322"/>
      <c r="AX23" s="1322"/>
      <c r="AY23" s="1322"/>
      <c r="AZ23" s="1322"/>
      <c r="BA23" s="1322"/>
      <c r="BB23" s="1322"/>
      <c r="BC23" s="1322"/>
      <c r="BD23" s="1322"/>
      <c r="BE23" s="1322"/>
      <c r="BF23" s="1322"/>
      <c r="BG23" s="1322"/>
      <c r="BH23" s="1322"/>
      <c r="BI23" s="1322"/>
      <c r="BJ23" s="1320"/>
      <c r="BK23" s="1320"/>
      <c r="BL23" s="1320"/>
      <c r="BM23" s="1320"/>
      <c r="BN23" s="1320"/>
      <c r="BO23" s="1320"/>
      <c r="BP23" s="1320"/>
      <c r="BQ23" s="1320"/>
      <c r="BR23" s="1320"/>
      <c r="BS23" s="1320"/>
      <c r="BT23" s="1464" t="s">
        <v>152</v>
      </c>
      <c r="BU23" s="1464" t="s">
        <v>152</v>
      </c>
      <c r="BV23" s="1464" t="s">
        <v>152</v>
      </c>
      <c r="BW23" s="1464" t="s">
        <v>152</v>
      </c>
      <c r="BX23" s="1464" t="s">
        <v>152</v>
      </c>
      <c r="BY23" s="1464" t="s">
        <v>152</v>
      </c>
      <c r="BZ23" s="1338"/>
      <c r="CA23" s="1338"/>
      <c r="CB23" s="1467">
        <v>0</v>
      </c>
      <c r="CC23" s="1467">
        <v>0</v>
      </c>
      <c r="CD23" s="1467">
        <v>0</v>
      </c>
      <c r="CE23" s="1467">
        <v>0</v>
      </c>
      <c r="CF23" s="1467">
        <v>0</v>
      </c>
      <c r="CG23" s="1467" t="s">
        <v>152</v>
      </c>
      <c r="CH23" s="1341"/>
      <c r="CI23" s="1322"/>
      <c r="CJ23" s="1322"/>
      <c r="CK23" s="1322"/>
      <c r="CL23" s="1322"/>
      <c r="CM23" s="1322"/>
      <c r="CN23" s="1322"/>
      <c r="CO23" s="1322"/>
      <c r="CP23" s="1322"/>
      <c r="CQ23" s="1322"/>
      <c r="CR23" s="1322"/>
      <c r="CS23" s="1322"/>
      <c r="CT23" s="1322"/>
      <c r="CU23" s="1322"/>
      <c r="CV23" s="1322"/>
      <c r="CW23" s="1322"/>
      <c r="CX23" s="1322"/>
      <c r="CY23" s="1322"/>
      <c r="CZ23" s="1322"/>
      <c r="DA23" s="1322"/>
      <c r="DB23" s="1322"/>
      <c r="DC23" s="1334"/>
      <c r="DD23" s="1334"/>
    </row>
    <row r="24" spans="1:108" x14ac:dyDescent="0.25">
      <c r="A24" s="1344" t="s">
        <v>58</v>
      </c>
      <c r="B24" s="1431">
        <v>0</v>
      </c>
      <c r="C24" s="1393"/>
      <c r="D24" s="1394"/>
      <c r="E24" s="1394"/>
      <c r="F24" s="1394"/>
      <c r="G24" s="1395"/>
      <c r="H24" s="1395"/>
      <c r="I24" s="1393"/>
      <c r="J24" s="1390"/>
      <c r="K24" s="1393"/>
      <c r="L24" s="1390"/>
      <c r="M24" s="1419">
        <v>0</v>
      </c>
      <c r="N24" s="1393"/>
      <c r="O24" s="1394"/>
      <c r="P24" s="1390"/>
      <c r="Q24" s="1433">
        <v>0</v>
      </c>
      <c r="R24" s="1393"/>
      <c r="S24" s="1394"/>
      <c r="T24" s="1390"/>
      <c r="U24" s="1393"/>
      <c r="V24" s="1427"/>
      <c r="W24" s="1393"/>
      <c r="X24" s="1390"/>
      <c r="Y24" s="1427"/>
      <c r="Z24" s="1441"/>
      <c r="AA24" s="1390"/>
      <c r="AB24" s="1441"/>
      <c r="AC24" s="1390"/>
      <c r="AD24" s="1442"/>
      <c r="AE24" s="1387"/>
      <c r="AF24" s="1387"/>
      <c r="AG24" s="1442"/>
      <c r="AH24" s="1387"/>
      <c r="AI24" s="1387"/>
      <c r="AJ24" s="1449"/>
      <c r="AK24" s="1436"/>
      <c r="AL24" s="1432"/>
      <c r="AM24" s="1450"/>
      <c r="AN24" s="1406"/>
      <c r="AO24" s="1449"/>
      <c r="AP24" s="1453"/>
      <c r="AQ24" s="1454"/>
      <c r="AR24" s="1459" t="s">
        <v>151</v>
      </c>
      <c r="AS24" s="1320"/>
      <c r="AT24" s="1320"/>
      <c r="AU24" s="1320"/>
      <c r="AV24" s="1320"/>
      <c r="AW24" s="1322"/>
      <c r="AX24" s="1322"/>
      <c r="AY24" s="1322"/>
      <c r="AZ24" s="1322"/>
      <c r="BA24" s="1322"/>
      <c r="BB24" s="1322"/>
      <c r="BC24" s="1322"/>
      <c r="BD24" s="1322"/>
      <c r="BE24" s="1322"/>
      <c r="BF24" s="1322"/>
      <c r="BG24" s="1322"/>
      <c r="BH24" s="1322"/>
      <c r="BI24" s="1322"/>
      <c r="BJ24" s="1320"/>
      <c r="BK24" s="1320"/>
      <c r="BL24" s="1320"/>
      <c r="BM24" s="1320"/>
      <c r="BN24" s="1320"/>
      <c r="BO24" s="1320"/>
      <c r="BP24" s="1320"/>
      <c r="BQ24" s="1320"/>
      <c r="BR24" s="1320"/>
      <c r="BS24" s="1320"/>
      <c r="BT24" s="1464" t="s">
        <v>152</v>
      </c>
      <c r="BU24" s="1464" t="s">
        <v>152</v>
      </c>
      <c r="BV24" s="1464" t="s">
        <v>152</v>
      </c>
      <c r="BW24" s="1464" t="s">
        <v>152</v>
      </c>
      <c r="BX24" s="1464" t="s">
        <v>152</v>
      </c>
      <c r="BY24" s="1464" t="s">
        <v>152</v>
      </c>
      <c r="BZ24" s="1342" t="s">
        <v>152</v>
      </c>
      <c r="CA24" s="1338"/>
      <c r="CB24" s="1467">
        <v>0</v>
      </c>
      <c r="CC24" s="1467">
        <v>0</v>
      </c>
      <c r="CD24" s="1467">
        <v>0</v>
      </c>
      <c r="CE24" s="1467">
        <v>0</v>
      </c>
      <c r="CF24" s="1467">
        <v>0</v>
      </c>
      <c r="CG24" s="1467" t="s">
        <v>152</v>
      </c>
      <c r="CH24" s="1467">
        <v>0</v>
      </c>
      <c r="CI24" s="1322"/>
      <c r="CJ24" s="1322"/>
      <c r="CK24" s="1322"/>
      <c r="CL24" s="1322"/>
      <c r="CM24" s="1322"/>
      <c r="CN24" s="1322"/>
      <c r="CO24" s="1322"/>
      <c r="CP24" s="1322"/>
      <c r="CQ24" s="1322"/>
      <c r="CR24" s="1322"/>
      <c r="CS24" s="1322"/>
      <c r="CT24" s="1322"/>
      <c r="CU24" s="1322"/>
      <c r="CV24" s="1322"/>
      <c r="CW24" s="1322"/>
      <c r="CX24" s="1322"/>
      <c r="CY24" s="1322"/>
      <c r="CZ24" s="1322"/>
      <c r="DA24" s="1322"/>
      <c r="DB24" s="1322"/>
      <c r="DC24" s="1334"/>
      <c r="DD24" s="1334"/>
    </row>
    <row r="25" spans="1:108" x14ac:dyDescent="0.25">
      <c r="A25" s="1344" t="s">
        <v>59</v>
      </c>
      <c r="B25" s="1431">
        <v>0</v>
      </c>
      <c r="C25" s="1393"/>
      <c r="D25" s="1394"/>
      <c r="E25" s="1394"/>
      <c r="F25" s="1394"/>
      <c r="G25" s="1395"/>
      <c r="H25" s="1395"/>
      <c r="I25" s="1393"/>
      <c r="J25" s="1390"/>
      <c r="K25" s="1393"/>
      <c r="L25" s="1390"/>
      <c r="M25" s="1419">
        <v>0</v>
      </c>
      <c r="N25" s="1393"/>
      <c r="O25" s="1394"/>
      <c r="P25" s="1390"/>
      <c r="Q25" s="1433">
        <v>0</v>
      </c>
      <c r="R25" s="1393"/>
      <c r="S25" s="1394"/>
      <c r="T25" s="1390"/>
      <c r="U25" s="1393"/>
      <c r="V25" s="1427"/>
      <c r="W25" s="1393"/>
      <c r="X25" s="1390"/>
      <c r="Y25" s="1427"/>
      <c r="Z25" s="1441"/>
      <c r="AA25" s="1390"/>
      <c r="AB25" s="1441"/>
      <c r="AC25" s="1390"/>
      <c r="AD25" s="1442"/>
      <c r="AE25" s="1387"/>
      <c r="AF25" s="1387"/>
      <c r="AG25" s="1442"/>
      <c r="AH25" s="1387"/>
      <c r="AI25" s="1387"/>
      <c r="AJ25" s="1449"/>
      <c r="AK25" s="1436"/>
      <c r="AL25" s="1432"/>
      <c r="AM25" s="1450"/>
      <c r="AN25" s="1406"/>
      <c r="AO25" s="1449"/>
      <c r="AP25" s="1453"/>
      <c r="AQ25" s="1454"/>
      <c r="AR25" s="1459" t="s">
        <v>151</v>
      </c>
      <c r="AS25" s="1320"/>
      <c r="AT25" s="1320"/>
      <c r="AU25" s="1320"/>
      <c r="AV25" s="1320"/>
      <c r="AW25" s="1322"/>
      <c r="AX25" s="1322"/>
      <c r="AY25" s="1322"/>
      <c r="AZ25" s="1322"/>
      <c r="BA25" s="1322"/>
      <c r="BB25" s="1322"/>
      <c r="BC25" s="1322"/>
      <c r="BD25" s="1322"/>
      <c r="BE25" s="1322"/>
      <c r="BF25" s="1322"/>
      <c r="BG25" s="1322"/>
      <c r="BH25" s="1322"/>
      <c r="BI25" s="1322"/>
      <c r="BJ25" s="1320"/>
      <c r="BK25" s="1320"/>
      <c r="BL25" s="1320"/>
      <c r="BM25" s="1320"/>
      <c r="BN25" s="1320"/>
      <c r="BO25" s="1320"/>
      <c r="BP25" s="1320"/>
      <c r="BQ25" s="1320"/>
      <c r="BR25" s="1320"/>
      <c r="BS25" s="1320"/>
      <c r="BT25" s="1464" t="s">
        <v>152</v>
      </c>
      <c r="BU25" s="1464" t="s">
        <v>152</v>
      </c>
      <c r="BV25" s="1464" t="s">
        <v>152</v>
      </c>
      <c r="BW25" s="1464" t="s">
        <v>152</v>
      </c>
      <c r="BX25" s="1464" t="s">
        <v>152</v>
      </c>
      <c r="BY25" s="1464" t="s">
        <v>152</v>
      </c>
      <c r="BZ25" s="1342" t="s">
        <v>152</v>
      </c>
      <c r="CA25" s="1338"/>
      <c r="CB25" s="1467">
        <v>0</v>
      </c>
      <c r="CC25" s="1467">
        <v>0</v>
      </c>
      <c r="CD25" s="1467">
        <v>0</v>
      </c>
      <c r="CE25" s="1467">
        <v>0</v>
      </c>
      <c r="CF25" s="1467">
        <v>0</v>
      </c>
      <c r="CG25" s="1467" t="s">
        <v>152</v>
      </c>
      <c r="CH25" s="1467">
        <v>0</v>
      </c>
      <c r="CI25" s="1322"/>
      <c r="CJ25" s="1322"/>
      <c r="CK25" s="1322"/>
      <c r="CL25" s="1322"/>
      <c r="CM25" s="1322"/>
      <c r="CN25" s="1322"/>
      <c r="CO25" s="1322"/>
      <c r="CP25" s="1322"/>
      <c r="CQ25" s="1322"/>
      <c r="CR25" s="1322"/>
      <c r="CS25" s="1322"/>
      <c r="CT25" s="1322"/>
      <c r="CU25" s="1322"/>
      <c r="CV25" s="1322"/>
      <c r="CW25" s="1322"/>
      <c r="CX25" s="1322"/>
      <c r="CY25" s="1322"/>
      <c r="CZ25" s="1322"/>
      <c r="DA25" s="1322"/>
      <c r="DB25" s="1322"/>
      <c r="DC25" s="1334"/>
      <c r="DD25" s="1334"/>
    </row>
    <row r="26" spans="1:108" ht="54" x14ac:dyDescent="0.25">
      <c r="A26" s="1364" t="s">
        <v>60</v>
      </c>
      <c r="B26" s="1431">
        <v>0</v>
      </c>
      <c r="C26" s="1393"/>
      <c r="D26" s="1394"/>
      <c r="E26" s="1394"/>
      <c r="F26" s="1394"/>
      <c r="G26" s="1395"/>
      <c r="H26" s="1395"/>
      <c r="I26" s="1393"/>
      <c r="J26" s="1390"/>
      <c r="K26" s="1393"/>
      <c r="L26" s="1390"/>
      <c r="M26" s="1419">
        <v>0</v>
      </c>
      <c r="N26" s="1393"/>
      <c r="O26" s="1394"/>
      <c r="P26" s="1390"/>
      <c r="Q26" s="1433">
        <v>0</v>
      </c>
      <c r="R26" s="1393"/>
      <c r="S26" s="1394"/>
      <c r="T26" s="1390"/>
      <c r="U26" s="1393"/>
      <c r="V26" s="1427"/>
      <c r="W26" s="1393"/>
      <c r="X26" s="1390"/>
      <c r="Y26" s="1427"/>
      <c r="Z26" s="1441"/>
      <c r="AA26" s="1390"/>
      <c r="AB26" s="1441"/>
      <c r="AC26" s="1390"/>
      <c r="AD26" s="1442"/>
      <c r="AE26" s="1387"/>
      <c r="AF26" s="1387"/>
      <c r="AG26" s="1442"/>
      <c r="AH26" s="1387"/>
      <c r="AI26" s="1387"/>
      <c r="AJ26" s="1449"/>
      <c r="AK26" s="1436"/>
      <c r="AL26" s="1432"/>
      <c r="AM26" s="1450"/>
      <c r="AN26" s="1406"/>
      <c r="AO26" s="1449"/>
      <c r="AP26" s="1453"/>
      <c r="AQ26" s="1454"/>
      <c r="AR26" s="1459" t="s">
        <v>151</v>
      </c>
      <c r="AS26" s="1320"/>
      <c r="AT26" s="1320"/>
      <c r="AU26" s="1320"/>
      <c r="AV26" s="1320"/>
      <c r="AW26" s="1322"/>
      <c r="AX26" s="1322"/>
      <c r="AY26" s="1322"/>
      <c r="AZ26" s="1322"/>
      <c r="BA26" s="1322"/>
      <c r="BB26" s="1322"/>
      <c r="BC26" s="1322"/>
      <c r="BD26" s="1322"/>
      <c r="BE26" s="1322"/>
      <c r="BF26" s="1322"/>
      <c r="BG26" s="1322"/>
      <c r="BH26" s="1322"/>
      <c r="BI26" s="1322"/>
      <c r="BJ26" s="1320"/>
      <c r="BK26" s="1320"/>
      <c r="BL26" s="1320"/>
      <c r="BM26" s="1320"/>
      <c r="BN26" s="1320"/>
      <c r="BO26" s="1320"/>
      <c r="BP26" s="1320"/>
      <c r="BQ26" s="1320"/>
      <c r="BR26" s="1320"/>
      <c r="BS26" s="1320"/>
      <c r="BT26" s="1464" t="s">
        <v>152</v>
      </c>
      <c r="BU26" s="1464" t="s">
        <v>152</v>
      </c>
      <c r="BV26" s="1464" t="s">
        <v>152</v>
      </c>
      <c r="BW26" s="1464" t="s">
        <v>152</v>
      </c>
      <c r="BX26" s="1464" t="s">
        <v>152</v>
      </c>
      <c r="BY26" s="1464" t="s">
        <v>152</v>
      </c>
      <c r="BZ26" s="1342" t="s">
        <v>152</v>
      </c>
      <c r="CA26" s="1338"/>
      <c r="CB26" s="1467">
        <v>0</v>
      </c>
      <c r="CC26" s="1467">
        <v>0</v>
      </c>
      <c r="CD26" s="1467">
        <v>0</v>
      </c>
      <c r="CE26" s="1467">
        <v>0</v>
      </c>
      <c r="CF26" s="1467">
        <v>0</v>
      </c>
      <c r="CG26" s="1467" t="s">
        <v>152</v>
      </c>
      <c r="CH26" s="1467">
        <v>0</v>
      </c>
      <c r="CI26" s="1322"/>
      <c r="CJ26" s="1322"/>
      <c r="CK26" s="1322"/>
      <c r="CL26" s="1322"/>
      <c r="CM26" s="1322"/>
      <c r="CN26" s="1322"/>
      <c r="CO26" s="1322"/>
      <c r="CP26" s="1322"/>
      <c r="CQ26" s="1322"/>
      <c r="CR26" s="1322"/>
      <c r="CS26" s="1322"/>
      <c r="CT26" s="1322"/>
      <c r="CU26" s="1322"/>
      <c r="CV26" s="1322"/>
      <c r="CW26" s="1322"/>
      <c r="CX26" s="1322"/>
      <c r="CY26" s="1322"/>
      <c r="CZ26" s="1322"/>
      <c r="DA26" s="1322"/>
      <c r="DB26" s="1322"/>
      <c r="DC26" s="1334"/>
      <c r="DD26" s="1334"/>
    </row>
    <row r="27" spans="1:108" x14ac:dyDescent="0.25">
      <c r="A27" s="1344" t="s">
        <v>61</v>
      </c>
      <c r="B27" s="1431">
        <v>0</v>
      </c>
      <c r="C27" s="1393"/>
      <c r="D27" s="1394"/>
      <c r="E27" s="1394"/>
      <c r="F27" s="1394"/>
      <c r="G27" s="1395"/>
      <c r="H27" s="1395"/>
      <c r="I27" s="1393"/>
      <c r="J27" s="1390"/>
      <c r="K27" s="1393"/>
      <c r="L27" s="1390"/>
      <c r="M27" s="1419">
        <v>0</v>
      </c>
      <c r="N27" s="1393"/>
      <c r="O27" s="1394"/>
      <c r="P27" s="1390"/>
      <c r="Q27" s="1433">
        <v>0</v>
      </c>
      <c r="R27" s="1393"/>
      <c r="S27" s="1394"/>
      <c r="T27" s="1390"/>
      <c r="U27" s="1393"/>
      <c r="V27" s="1427"/>
      <c r="W27" s="1393"/>
      <c r="X27" s="1390"/>
      <c r="Y27" s="1427"/>
      <c r="Z27" s="1441"/>
      <c r="AA27" s="1390"/>
      <c r="AB27" s="1441"/>
      <c r="AC27" s="1390"/>
      <c r="AD27" s="1442"/>
      <c r="AE27" s="1387"/>
      <c r="AF27" s="1387"/>
      <c r="AG27" s="1442"/>
      <c r="AH27" s="1387"/>
      <c r="AI27" s="1387"/>
      <c r="AJ27" s="1449"/>
      <c r="AK27" s="1436"/>
      <c r="AL27" s="1432"/>
      <c r="AM27" s="1450"/>
      <c r="AN27" s="1406"/>
      <c r="AO27" s="1449"/>
      <c r="AP27" s="1453"/>
      <c r="AQ27" s="1454"/>
      <c r="AR27" s="1459" t="s">
        <v>151</v>
      </c>
      <c r="AS27" s="1320"/>
      <c r="AT27" s="1320"/>
      <c r="AU27" s="1320"/>
      <c r="AV27" s="1320"/>
      <c r="AW27" s="1322"/>
      <c r="AX27" s="1322"/>
      <c r="AY27" s="1322"/>
      <c r="AZ27" s="1322"/>
      <c r="BA27" s="1322"/>
      <c r="BB27" s="1322"/>
      <c r="BC27" s="1322"/>
      <c r="BD27" s="1322"/>
      <c r="BE27" s="1322"/>
      <c r="BF27" s="1322"/>
      <c r="BG27" s="1322"/>
      <c r="BH27" s="1322"/>
      <c r="BI27" s="1322"/>
      <c r="BJ27" s="1320"/>
      <c r="BK27" s="1320"/>
      <c r="BL27" s="1320"/>
      <c r="BM27" s="1320"/>
      <c r="BN27" s="1320"/>
      <c r="BO27" s="1320"/>
      <c r="BP27" s="1320"/>
      <c r="BQ27" s="1320"/>
      <c r="BR27" s="1320"/>
      <c r="BS27" s="1320"/>
      <c r="BT27" s="1464" t="s">
        <v>152</v>
      </c>
      <c r="BU27" s="1464" t="s">
        <v>152</v>
      </c>
      <c r="BV27" s="1464" t="s">
        <v>152</v>
      </c>
      <c r="BW27" s="1464" t="s">
        <v>152</v>
      </c>
      <c r="BX27" s="1464" t="s">
        <v>152</v>
      </c>
      <c r="BY27" s="1464" t="s">
        <v>152</v>
      </c>
      <c r="BZ27" s="1342" t="s">
        <v>152</v>
      </c>
      <c r="CA27" s="1338"/>
      <c r="CB27" s="1467">
        <v>0</v>
      </c>
      <c r="CC27" s="1467">
        <v>0</v>
      </c>
      <c r="CD27" s="1467">
        <v>0</v>
      </c>
      <c r="CE27" s="1467">
        <v>0</v>
      </c>
      <c r="CF27" s="1467">
        <v>0</v>
      </c>
      <c r="CG27" s="1467" t="s">
        <v>152</v>
      </c>
      <c r="CH27" s="1467">
        <v>0</v>
      </c>
      <c r="CI27" s="1322"/>
      <c r="CJ27" s="1322"/>
      <c r="CK27" s="1322"/>
      <c r="CL27" s="1322"/>
      <c r="CM27" s="1322"/>
      <c r="CN27" s="1322"/>
      <c r="CO27" s="1322"/>
      <c r="CP27" s="1322"/>
      <c r="CQ27" s="1322"/>
      <c r="CR27" s="1322"/>
      <c r="CS27" s="1322"/>
      <c r="CT27" s="1322"/>
      <c r="CU27" s="1322"/>
      <c r="CV27" s="1322"/>
      <c r="CW27" s="1322"/>
      <c r="CX27" s="1322"/>
      <c r="CY27" s="1322"/>
      <c r="CZ27" s="1322"/>
      <c r="DA27" s="1322"/>
      <c r="DB27" s="1322"/>
      <c r="DC27" s="1334"/>
      <c r="DD27" s="1334"/>
    </row>
    <row r="28" spans="1:108" x14ac:dyDescent="0.25">
      <c r="A28" s="1344" t="s">
        <v>62</v>
      </c>
      <c r="B28" s="1431">
        <v>0</v>
      </c>
      <c r="C28" s="1401"/>
      <c r="D28" s="1402"/>
      <c r="E28" s="1402"/>
      <c r="F28" s="1402"/>
      <c r="G28" s="1395"/>
      <c r="H28" s="1395"/>
      <c r="I28" s="1401"/>
      <c r="J28" s="1390"/>
      <c r="K28" s="1393"/>
      <c r="L28" s="1390"/>
      <c r="M28" s="1444"/>
      <c r="N28" s="1401"/>
      <c r="O28" s="1402"/>
      <c r="P28" s="1403"/>
      <c r="Q28" s="1433">
        <v>0</v>
      </c>
      <c r="R28" s="1393"/>
      <c r="S28" s="1394"/>
      <c r="T28" s="1390"/>
      <c r="U28" s="1393"/>
      <c r="V28" s="1427"/>
      <c r="W28" s="1401"/>
      <c r="X28" s="1390"/>
      <c r="Y28" s="1427"/>
      <c r="Z28" s="1444"/>
      <c r="AA28" s="1390"/>
      <c r="AB28" s="1444"/>
      <c r="AC28" s="1390"/>
      <c r="AD28" s="1442"/>
      <c r="AE28" s="1387"/>
      <c r="AF28" s="1387"/>
      <c r="AG28" s="1442"/>
      <c r="AH28" s="1387"/>
      <c r="AI28" s="1387"/>
      <c r="AJ28" s="1449"/>
      <c r="AK28" s="1436"/>
      <c r="AL28" s="1432"/>
      <c r="AM28" s="1450"/>
      <c r="AN28" s="1406"/>
      <c r="AO28" s="1449"/>
      <c r="AP28" s="1444"/>
      <c r="AQ28" s="1403"/>
      <c r="AR28" s="1459" t="s">
        <v>151</v>
      </c>
      <c r="AS28" s="1320"/>
      <c r="AT28" s="1320"/>
      <c r="AU28" s="1320"/>
      <c r="AV28" s="1320"/>
      <c r="AW28" s="1322"/>
      <c r="AX28" s="1322"/>
      <c r="AY28" s="1322"/>
      <c r="AZ28" s="1322"/>
      <c r="BA28" s="1322"/>
      <c r="BB28" s="1322"/>
      <c r="BC28" s="1322"/>
      <c r="BD28" s="1322"/>
      <c r="BE28" s="1322"/>
      <c r="BF28" s="1322"/>
      <c r="BG28" s="1322"/>
      <c r="BH28" s="1322"/>
      <c r="BI28" s="1322"/>
      <c r="BJ28" s="1320"/>
      <c r="BK28" s="1320"/>
      <c r="BL28" s="1320"/>
      <c r="BM28" s="1320"/>
      <c r="BN28" s="1320"/>
      <c r="BO28" s="1320"/>
      <c r="BP28" s="1320"/>
      <c r="BQ28" s="1320"/>
      <c r="BR28" s="1320"/>
      <c r="BS28" s="1320"/>
      <c r="BT28" s="1464" t="s">
        <v>152</v>
      </c>
      <c r="BU28" s="1464" t="s">
        <v>152</v>
      </c>
      <c r="BV28" s="1464" t="s">
        <v>152</v>
      </c>
      <c r="BW28" s="1464" t="s">
        <v>152</v>
      </c>
      <c r="BX28" s="1464" t="s">
        <v>152</v>
      </c>
      <c r="BY28" s="1464" t="s">
        <v>152</v>
      </c>
      <c r="BZ28" s="1342" t="s">
        <v>152</v>
      </c>
      <c r="CA28" s="1338"/>
      <c r="CB28" s="1467">
        <v>0</v>
      </c>
      <c r="CC28" s="1467">
        <v>0</v>
      </c>
      <c r="CD28" s="1467">
        <v>0</v>
      </c>
      <c r="CE28" s="1467">
        <v>0</v>
      </c>
      <c r="CF28" s="1467">
        <v>0</v>
      </c>
      <c r="CG28" s="1467" t="s">
        <v>152</v>
      </c>
      <c r="CH28" s="1467">
        <v>0</v>
      </c>
      <c r="CI28" s="1322"/>
      <c r="CJ28" s="1322"/>
      <c r="CK28" s="1322"/>
      <c r="CL28" s="1322"/>
      <c r="CM28" s="1322"/>
      <c r="CN28" s="1322"/>
      <c r="CO28" s="1322"/>
      <c r="CP28" s="1322"/>
      <c r="CQ28" s="1322"/>
      <c r="CR28" s="1322"/>
      <c r="CS28" s="1322"/>
      <c r="CT28" s="1322"/>
      <c r="CU28" s="1322"/>
      <c r="CV28" s="1322"/>
      <c r="CW28" s="1322"/>
      <c r="CX28" s="1322"/>
      <c r="CY28" s="1322"/>
      <c r="CZ28" s="1322"/>
      <c r="DA28" s="1322"/>
      <c r="DB28" s="1322"/>
      <c r="DC28" s="1334"/>
      <c r="DD28" s="1334"/>
    </row>
    <row r="29" spans="1:108" x14ac:dyDescent="0.25">
      <c r="A29" s="1344" t="s">
        <v>63</v>
      </c>
      <c r="B29" s="1431">
        <v>0</v>
      </c>
      <c r="C29" s="1393"/>
      <c r="D29" s="1394"/>
      <c r="E29" s="1394"/>
      <c r="F29" s="1394"/>
      <c r="G29" s="1395"/>
      <c r="H29" s="1395"/>
      <c r="I29" s="1393"/>
      <c r="J29" s="1390"/>
      <c r="K29" s="1393"/>
      <c r="L29" s="1390"/>
      <c r="M29" s="1419">
        <v>0</v>
      </c>
      <c r="N29" s="1393"/>
      <c r="O29" s="1394"/>
      <c r="P29" s="1390"/>
      <c r="Q29" s="1433">
        <v>0</v>
      </c>
      <c r="R29" s="1393"/>
      <c r="S29" s="1394"/>
      <c r="T29" s="1390"/>
      <c r="U29" s="1393"/>
      <c r="V29" s="1427"/>
      <c r="W29" s="1393"/>
      <c r="X29" s="1390"/>
      <c r="Y29" s="1427"/>
      <c r="Z29" s="1441"/>
      <c r="AA29" s="1390"/>
      <c r="AB29" s="1441"/>
      <c r="AC29" s="1390"/>
      <c r="AD29" s="1442"/>
      <c r="AE29" s="1387"/>
      <c r="AF29" s="1387"/>
      <c r="AG29" s="1442"/>
      <c r="AH29" s="1387"/>
      <c r="AI29" s="1387"/>
      <c r="AJ29" s="1449"/>
      <c r="AK29" s="1436"/>
      <c r="AL29" s="1432"/>
      <c r="AM29" s="1450"/>
      <c r="AN29" s="1406"/>
      <c r="AO29" s="1449"/>
      <c r="AP29" s="1453"/>
      <c r="AQ29" s="1454"/>
      <c r="AR29" s="1459" t="s">
        <v>151</v>
      </c>
      <c r="AS29" s="1320"/>
      <c r="AT29" s="1320"/>
      <c r="AU29" s="1320"/>
      <c r="AV29" s="1320"/>
      <c r="AW29" s="1322"/>
      <c r="AX29" s="1322"/>
      <c r="AY29" s="1322"/>
      <c r="AZ29" s="1322"/>
      <c r="BA29" s="1322"/>
      <c r="BB29" s="1322"/>
      <c r="BC29" s="1322"/>
      <c r="BD29" s="1322"/>
      <c r="BE29" s="1322"/>
      <c r="BF29" s="1322"/>
      <c r="BG29" s="1322"/>
      <c r="BH29" s="1322"/>
      <c r="BI29" s="1322"/>
      <c r="BJ29" s="1320"/>
      <c r="BK29" s="1320"/>
      <c r="BL29" s="1320"/>
      <c r="BM29" s="1320"/>
      <c r="BN29" s="1320"/>
      <c r="BO29" s="1320"/>
      <c r="BP29" s="1320"/>
      <c r="BQ29" s="1320"/>
      <c r="BR29" s="1320"/>
      <c r="BS29" s="1320"/>
      <c r="BT29" s="1464" t="s">
        <v>152</v>
      </c>
      <c r="BU29" s="1464" t="s">
        <v>152</v>
      </c>
      <c r="BV29" s="1464" t="s">
        <v>152</v>
      </c>
      <c r="BW29" s="1464" t="s">
        <v>152</v>
      </c>
      <c r="BX29" s="1464" t="s">
        <v>152</v>
      </c>
      <c r="BY29" s="1464" t="s">
        <v>152</v>
      </c>
      <c r="BZ29" s="1342" t="s">
        <v>152</v>
      </c>
      <c r="CA29" s="1338"/>
      <c r="CB29" s="1467">
        <v>0</v>
      </c>
      <c r="CC29" s="1467">
        <v>0</v>
      </c>
      <c r="CD29" s="1467">
        <v>0</v>
      </c>
      <c r="CE29" s="1467">
        <v>0</v>
      </c>
      <c r="CF29" s="1467">
        <v>0</v>
      </c>
      <c r="CG29" s="1467" t="s">
        <v>152</v>
      </c>
      <c r="CH29" s="1467">
        <v>0</v>
      </c>
      <c r="CI29" s="1322"/>
      <c r="CJ29" s="1322"/>
      <c r="CK29" s="1322"/>
      <c r="CL29" s="1322"/>
      <c r="CM29" s="1322"/>
      <c r="CN29" s="1322"/>
      <c r="CO29" s="1322"/>
      <c r="CP29" s="1322"/>
      <c r="CQ29" s="1322"/>
      <c r="CR29" s="1322"/>
      <c r="CS29" s="1322"/>
      <c r="CT29" s="1322"/>
      <c r="CU29" s="1322"/>
      <c r="CV29" s="1322"/>
      <c r="CW29" s="1322"/>
      <c r="CX29" s="1322"/>
      <c r="CY29" s="1322"/>
      <c r="CZ29" s="1322"/>
      <c r="DA29" s="1322"/>
      <c r="DB29" s="1322"/>
      <c r="DC29" s="1334"/>
      <c r="DD29" s="1334"/>
    </row>
    <row r="30" spans="1:108" x14ac:dyDescent="0.25">
      <c r="A30" s="1344" t="s">
        <v>64</v>
      </c>
      <c r="B30" s="1431">
        <v>0</v>
      </c>
      <c r="C30" s="1393"/>
      <c r="D30" s="1394"/>
      <c r="E30" s="1394"/>
      <c r="F30" s="1394"/>
      <c r="G30" s="1395"/>
      <c r="H30" s="1395"/>
      <c r="I30" s="1393"/>
      <c r="J30" s="1390"/>
      <c r="K30" s="1393"/>
      <c r="L30" s="1390"/>
      <c r="M30" s="1419">
        <v>0</v>
      </c>
      <c r="N30" s="1393"/>
      <c r="O30" s="1394"/>
      <c r="P30" s="1390"/>
      <c r="Q30" s="1433">
        <v>0</v>
      </c>
      <c r="R30" s="1393"/>
      <c r="S30" s="1394"/>
      <c r="T30" s="1390"/>
      <c r="U30" s="1393"/>
      <c r="V30" s="1427"/>
      <c r="W30" s="1393"/>
      <c r="X30" s="1390"/>
      <c r="Y30" s="1427"/>
      <c r="Z30" s="1441"/>
      <c r="AA30" s="1390"/>
      <c r="AB30" s="1441"/>
      <c r="AC30" s="1390"/>
      <c r="AD30" s="1442"/>
      <c r="AE30" s="1387"/>
      <c r="AF30" s="1387"/>
      <c r="AG30" s="1442"/>
      <c r="AH30" s="1387"/>
      <c r="AI30" s="1387"/>
      <c r="AJ30" s="1449"/>
      <c r="AK30" s="1436"/>
      <c r="AL30" s="1432"/>
      <c r="AM30" s="1450"/>
      <c r="AN30" s="1406"/>
      <c r="AO30" s="1449"/>
      <c r="AP30" s="1453"/>
      <c r="AQ30" s="1454"/>
      <c r="AR30" s="1459" t="s">
        <v>151</v>
      </c>
      <c r="AS30" s="1320"/>
      <c r="AT30" s="1320"/>
      <c r="AU30" s="1320"/>
      <c r="AV30" s="1320"/>
      <c r="AW30" s="1322"/>
      <c r="AX30" s="1322"/>
      <c r="AY30" s="1322"/>
      <c r="AZ30" s="1322"/>
      <c r="BA30" s="1322"/>
      <c r="BB30" s="1322"/>
      <c r="BC30" s="1322"/>
      <c r="BD30" s="1322"/>
      <c r="BE30" s="1322"/>
      <c r="BF30" s="1322"/>
      <c r="BG30" s="1322"/>
      <c r="BH30" s="1322"/>
      <c r="BI30" s="1322"/>
      <c r="BJ30" s="1320"/>
      <c r="BK30" s="1320"/>
      <c r="BL30" s="1320"/>
      <c r="BM30" s="1320"/>
      <c r="BN30" s="1320"/>
      <c r="BO30" s="1320"/>
      <c r="BP30" s="1320"/>
      <c r="BQ30" s="1320"/>
      <c r="BR30" s="1320"/>
      <c r="BS30" s="1320"/>
      <c r="BT30" s="1464" t="s">
        <v>152</v>
      </c>
      <c r="BU30" s="1464" t="s">
        <v>152</v>
      </c>
      <c r="BV30" s="1464" t="s">
        <v>152</v>
      </c>
      <c r="BW30" s="1464" t="s">
        <v>152</v>
      </c>
      <c r="BX30" s="1464" t="s">
        <v>152</v>
      </c>
      <c r="BY30" s="1464" t="s">
        <v>152</v>
      </c>
      <c r="BZ30" s="1342" t="s">
        <v>152</v>
      </c>
      <c r="CA30" s="1338"/>
      <c r="CB30" s="1467">
        <v>0</v>
      </c>
      <c r="CC30" s="1467">
        <v>0</v>
      </c>
      <c r="CD30" s="1467">
        <v>0</v>
      </c>
      <c r="CE30" s="1467">
        <v>0</v>
      </c>
      <c r="CF30" s="1467">
        <v>0</v>
      </c>
      <c r="CG30" s="1467" t="s">
        <v>152</v>
      </c>
      <c r="CH30" s="1467">
        <v>0</v>
      </c>
      <c r="CI30" s="1322"/>
      <c r="CJ30" s="1322"/>
      <c r="CK30" s="1322"/>
      <c r="CL30" s="1322"/>
      <c r="CM30" s="1322"/>
      <c r="CN30" s="1322"/>
      <c r="CO30" s="1322"/>
      <c r="CP30" s="1322"/>
      <c r="CQ30" s="1322"/>
      <c r="CR30" s="1322"/>
      <c r="CS30" s="1322"/>
      <c r="CT30" s="1322"/>
      <c r="CU30" s="1322"/>
      <c r="CV30" s="1322"/>
      <c r="CW30" s="1322"/>
      <c r="CX30" s="1322"/>
      <c r="CY30" s="1322"/>
      <c r="CZ30" s="1322"/>
      <c r="DA30" s="1322"/>
      <c r="DB30" s="1322"/>
      <c r="DC30" s="1334"/>
      <c r="DD30" s="1334"/>
    </row>
    <row r="31" spans="1:108" x14ac:dyDescent="0.25">
      <c r="A31" s="1344" t="s">
        <v>65</v>
      </c>
      <c r="B31" s="1431">
        <v>0</v>
      </c>
      <c r="C31" s="1393"/>
      <c r="D31" s="1394"/>
      <c r="E31" s="1394"/>
      <c r="F31" s="1394"/>
      <c r="G31" s="1395"/>
      <c r="H31" s="1395"/>
      <c r="I31" s="1393"/>
      <c r="J31" s="1390"/>
      <c r="K31" s="1393"/>
      <c r="L31" s="1390"/>
      <c r="M31" s="1419">
        <v>0</v>
      </c>
      <c r="N31" s="1393"/>
      <c r="O31" s="1394"/>
      <c r="P31" s="1390"/>
      <c r="Q31" s="1433">
        <v>0</v>
      </c>
      <c r="R31" s="1393"/>
      <c r="S31" s="1394"/>
      <c r="T31" s="1390"/>
      <c r="U31" s="1393"/>
      <c r="V31" s="1427"/>
      <c r="W31" s="1393"/>
      <c r="X31" s="1390"/>
      <c r="Y31" s="1427"/>
      <c r="Z31" s="1441"/>
      <c r="AA31" s="1390"/>
      <c r="AB31" s="1441"/>
      <c r="AC31" s="1390"/>
      <c r="AD31" s="1442"/>
      <c r="AE31" s="1387"/>
      <c r="AF31" s="1387"/>
      <c r="AG31" s="1442"/>
      <c r="AH31" s="1387"/>
      <c r="AI31" s="1387"/>
      <c r="AJ31" s="1449"/>
      <c r="AK31" s="1436"/>
      <c r="AL31" s="1432"/>
      <c r="AM31" s="1450"/>
      <c r="AN31" s="1406"/>
      <c r="AO31" s="1449"/>
      <c r="AP31" s="1453"/>
      <c r="AQ31" s="1454"/>
      <c r="AR31" s="1459" t="s">
        <v>151</v>
      </c>
      <c r="AS31" s="1320"/>
      <c r="AT31" s="1320"/>
      <c r="AU31" s="1320"/>
      <c r="AV31" s="1320"/>
      <c r="AW31" s="1322"/>
      <c r="AX31" s="1322"/>
      <c r="AY31" s="1322"/>
      <c r="AZ31" s="1322"/>
      <c r="BA31" s="1322"/>
      <c r="BB31" s="1322"/>
      <c r="BC31" s="1322"/>
      <c r="BD31" s="1322"/>
      <c r="BE31" s="1322"/>
      <c r="BF31" s="1322"/>
      <c r="BG31" s="1322"/>
      <c r="BH31" s="1322"/>
      <c r="BI31" s="1322"/>
      <c r="BJ31" s="1320"/>
      <c r="BK31" s="1320"/>
      <c r="BL31" s="1320"/>
      <c r="BM31" s="1320"/>
      <c r="BN31" s="1320"/>
      <c r="BO31" s="1320"/>
      <c r="BP31" s="1320"/>
      <c r="BQ31" s="1320"/>
      <c r="BR31" s="1320"/>
      <c r="BS31" s="1320"/>
      <c r="BT31" s="1464" t="s">
        <v>152</v>
      </c>
      <c r="BU31" s="1464" t="s">
        <v>152</v>
      </c>
      <c r="BV31" s="1464" t="s">
        <v>152</v>
      </c>
      <c r="BW31" s="1464" t="s">
        <v>152</v>
      </c>
      <c r="BX31" s="1464" t="s">
        <v>152</v>
      </c>
      <c r="BY31" s="1464" t="s">
        <v>152</v>
      </c>
      <c r="BZ31" s="1342" t="s">
        <v>152</v>
      </c>
      <c r="CA31" s="1338"/>
      <c r="CB31" s="1467">
        <v>0</v>
      </c>
      <c r="CC31" s="1467">
        <v>0</v>
      </c>
      <c r="CD31" s="1467">
        <v>0</v>
      </c>
      <c r="CE31" s="1467">
        <v>0</v>
      </c>
      <c r="CF31" s="1467">
        <v>0</v>
      </c>
      <c r="CG31" s="1467" t="s">
        <v>152</v>
      </c>
      <c r="CH31" s="1467">
        <v>0</v>
      </c>
      <c r="CI31" s="1322"/>
      <c r="CJ31" s="1322"/>
      <c r="CK31" s="1322"/>
      <c r="CL31" s="1322"/>
      <c r="CM31" s="1322"/>
      <c r="CN31" s="1322"/>
      <c r="CO31" s="1322"/>
      <c r="CP31" s="1322"/>
      <c r="CQ31" s="1322"/>
      <c r="CR31" s="1322"/>
      <c r="CS31" s="1322"/>
      <c r="CT31" s="1322"/>
      <c r="CU31" s="1322"/>
      <c r="CV31" s="1322"/>
      <c r="CW31" s="1322"/>
      <c r="CX31" s="1322"/>
      <c r="CY31" s="1322"/>
      <c r="CZ31" s="1322"/>
      <c r="DA31" s="1322"/>
      <c r="DB31" s="1322"/>
      <c r="DC31" s="1334"/>
      <c r="DD31" s="1334"/>
    </row>
    <row r="32" spans="1:108" x14ac:dyDescent="0.25">
      <c r="A32" s="1344" t="s">
        <v>66</v>
      </c>
      <c r="B32" s="1431">
        <v>0</v>
      </c>
      <c r="C32" s="1393"/>
      <c r="D32" s="1394"/>
      <c r="E32" s="1394"/>
      <c r="F32" s="1394"/>
      <c r="G32" s="1395"/>
      <c r="H32" s="1395"/>
      <c r="I32" s="1393"/>
      <c r="J32" s="1390"/>
      <c r="K32" s="1393"/>
      <c r="L32" s="1390"/>
      <c r="M32" s="1419">
        <v>0</v>
      </c>
      <c r="N32" s="1393"/>
      <c r="O32" s="1394"/>
      <c r="P32" s="1390"/>
      <c r="Q32" s="1433">
        <v>0</v>
      </c>
      <c r="R32" s="1393"/>
      <c r="S32" s="1394"/>
      <c r="T32" s="1390"/>
      <c r="U32" s="1393"/>
      <c r="V32" s="1427"/>
      <c r="W32" s="1393"/>
      <c r="X32" s="1390"/>
      <c r="Y32" s="1427"/>
      <c r="Z32" s="1441"/>
      <c r="AA32" s="1390"/>
      <c r="AB32" s="1441"/>
      <c r="AC32" s="1390"/>
      <c r="AD32" s="1442"/>
      <c r="AE32" s="1387"/>
      <c r="AF32" s="1387"/>
      <c r="AG32" s="1442"/>
      <c r="AH32" s="1387"/>
      <c r="AI32" s="1387"/>
      <c r="AJ32" s="1449"/>
      <c r="AK32" s="1436"/>
      <c r="AL32" s="1432"/>
      <c r="AM32" s="1450"/>
      <c r="AN32" s="1406"/>
      <c r="AO32" s="1449"/>
      <c r="AP32" s="1453"/>
      <c r="AQ32" s="1454"/>
      <c r="AR32" s="1459" t="s">
        <v>151</v>
      </c>
      <c r="AS32" s="1320"/>
      <c r="AT32" s="1320"/>
      <c r="AU32" s="1320"/>
      <c r="AV32" s="1320"/>
      <c r="AW32" s="1322"/>
      <c r="AX32" s="1322"/>
      <c r="AY32" s="1322"/>
      <c r="AZ32" s="1322"/>
      <c r="BA32" s="1322"/>
      <c r="BB32" s="1322"/>
      <c r="BC32" s="1322"/>
      <c r="BD32" s="1322"/>
      <c r="BE32" s="1322"/>
      <c r="BF32" s="1322"/>
      <c r="BG32" s="1322"/>
      <c r="BH32" s="1322"/>
      <c r="BI32" s="1322"/>
      <c r="BJ32" s="1320"/>
      <c r="BK32" s="1320"/>
      <c r="BL32" s="1320"/>
      <c r="BM32" s="1320"/>
      <c r="BN32" s="1320"/>
      <c r="BO32" s="1320"/>
      <c r="BP32" s="1320"/>
      <c r="BQ32" s="1320"/>
      <c r="BR32" s="1320"/>
      <c r="BS32" s="1320"/>
      <c r="BT32" s="1464" t="s">
        <v>152</v>
      </c>
      <c r="BU32" s="1464" t="s">
        <v>152</v>
      </c>
      <c r="BV32" s="1464" t="s">
        <v>152</v>
      </c>
      <c r="BW32" s="1464" t="s">
        <v>152</v>
      </c>
      <c r="BX32" s="1464" t="s">
        <v>152</v>
      </c>
      <c r="BY32" s="1464" t="s">
        <v>152</v>
      </c>
      <c r="BZ32" s="1342" t="s">
        <v>152</v>
      </c>
      <c r="CA32" s="1338"/>
      <c r="CB32" s="1467">
        <v>0</v>
      </c>
      <c r="CC32" s="1467">
        <v>0</v>
      </c>
      <c r="CD32" s="1467">
        <v>0</v>
      </c>
      <c r="CE32" s="1467">
        <v>0</v>
      </c>
      <c r="CF32" s="1467">
        <v>0</v>
      </c>
      <c r="CG32" s="1467" t="s">
        <v>152</v>
      </c>
      <c r="CH32" s="1467">
        <v>0</v>
      </c>
      <c r="CI32" s="1322"/>
      <c r="CJ32" s="1322"/>
      <c r="CK32" s="1322"/>
      <c r="CL32" s="1322"/>
      <c r="CM32" s="1322"/>
      <c r="CN32" s="1322"/>
      <c r="CO32" s="1322"/>
      <c r="CP32" s="1322"/>
      <c r="CQ32" s="1322"/>
      <c r="CR32" s="1322"/>
      <c r="CS32" s="1322"/>
      <c r="CT32" s="1322"/>
      <c r="CU32" s="1322"/>
      <c r="CV32" s="1322"/>
      <c r="CW32" s="1322"/>
      <c r="CX32" s="1322"/>
      <c r="CY32" s="1322"/>
      <c r="CZ32" s="1322"/>
      <c r="DA32" s="1322"/>
      <c r="DB32" s="1322"/>
      <c r="DC32" s="1334"/>
      <c r="DD32" s="1334"/>
    </row>
    <row r="33" spans="1:108" x14ac:dyDescent="0.25">
      <c r="A33" s="1344" t="s">
        <v>67</v>
      </c>
      <c r="B33" s="1431">
        <v>0</v>
      </c>
      <c r="C33" s="1393"/>
      <c r="D33" s="1394"/>
      <c r="E33" s="1394"/>
      <c r="F33" s="1394"/>
      <c r="G33" s="1395"/>
      <c r="H33" s="1395"/>
      <c r="I33" s="1393"/>
      <c r="J33" s="1391"/>
      <c r="K33" s="1393"/>
      <c r="L33" s="1390"/>
      <c r="M33" s="1419">
        <v>0</v>
      </c>
      <c r="N33" s="1393"/>
      <c r="O33" s="1394"/>
      <c r="P33" s="1390"/>
      <c r="Q33" s="1433">
        <v>0</v>
      </c>
      <c r="R33" s="1393"/>
      <c r="S33" s="1394"/>
      <c r="T33" s="1390"/>
      <c r="U33" s="1393"/>
      <c r="V33" s="1427"/>
      <c r="W33" s="1393"/>
      <c r="X33" s="1390"/>
      <c r="Y33" s="1427"/>
      <c r="Z33" s="1441"/>
      <c r="AA33" s="1390"/>
      <c r="AB33" s="1441"/>
      <c r="AC33" s="1390"/>
      <c r="AD33" s="1442"/>
      <c r="AE33" s="1387"/>
      <c r="AF33" s="1387"/>
      <c r="AG33" s="1442"/>
      <c r="AH33" s="1387"/>
      <c r="AI33" s="1387"/>
      <c r="AJ33" s="1449"/>
      <c r="AK33" s="1436"/>
      <c r="AL33" s="1432"/>
      <c r="AM33" s="1450"/>
      <c r="AN33" s="1406"/>
      <c r="AO33" s="1449"/>
      <c r="AP33" s="1453"/>
      <c r="AQ33" s="1454"/>
      <c r="AR33" s="1459" t="s">
        <v>151</v>
      </c>
      <c r="AS33" s="1320"/>
      <c r="AT33" s="1320"/>
      <c r="AU33" s="1320"/>
      <c r="AV33" s="1320"/>
      <c r="AW33" s="1322"/>
      <c r="AX33" s="1322"/>
      <c r="AY33" s="1322"/>
      <c r="AZ33" s="1322"/>
      <c r="BA33" s="1322"/>
      <c r="BB33" s="1322"/>
      <c r="BC33" s="1322"/>
      <c r="BD33" s="1322"/>
      <c r="BE33" s="1322"/>
      <c r="BF33" s="1322"/>
      <c r="BG33" s="1322"/>
      <c r="BH33" s="1322"/>
      <c r="BI33" s="1322"/>
      <c r="BJ33" s="1320"/>
      <c r="BK33" s="1320"/>
      <c r="BL33" s="1320"/>
      <c r="BM33" s="1320"/>
      <c r="BN33" s="1320"/>
      <c r="BO33" s="1320"/>
      <c r="BP33" s="1320"/>
      <c r="BQ33" s="1320"/>
      <c r="BR33" s="1320"/>
      <c r="BS33" s="1320"/>
      <c r="BT33" s="1464" t="s">
        <v>152</v>
      </c>
      <c r="BU33" s="1464" t="s">
        <v>152</v>
      </c>
      <c r="BV33" s="1464" t="s">
        <v>152</v>
      </c>
      <c r="BW33" s="1464" t="s">
        <v>152</v>
      </c>
      <c r="BX33" s="1464" t="s">
        <v>152</v>
      </c>
      <c r="BY33" s="1464" t="s">
        <v>152</v>
      </c>
      <c r="BZ33" s="1342" t="s">
        <v>152</v>
      </c>
      <c r="CA33" s="1338"/>
      <c r="CB33" s="1467">
        <v>0</v>
      </c>
      <c r="CC33" s="1467">
        <v>0</v>
      </c>
      <c r="CD33" s="1467">
        <v>0</v>
      </c>
      <c r="CE33" s="1467">
        <v>0</v>
      </c>
      <c r="CF33" s="1467">
        <v>0</v>
      </c>
      <c r="CG33" s="1467" t="s">
        <v>152</v>
      </c>
      <c r="CH33" s="1467">
        <v>0</v>
      </c>
      <c r="CI33" s="1322"/>
      <c r="CJ33" s="1322"/>
      <c r="CK33" s="1322"/>
      <c r="CL33" s="1322"/>
      <c r="CM33" s="1322"/>
      <c r="CN33" s="1322"/>
      <c r="CO33" s="1322"/>
      <c r="CP33" s="1322"/>
      <c r="CQ33" s="1322"/>
      <c r="CR33" s="1322"/>
      <c r="CS33" s="1322"/>
      <c r="CT33" s="1322"/>
      <c r="CU33" s="1322"/>
      <c r="CV33" s="1322"/>
      <c r="CW33" s="1322"/>
      <c r="CX33" s="1322"/>
      <c r="CY33" s="1322"/>
      <c r="CZ33" s="1322"/>
      <c r="DA33" s="1322"/>
      <c r="DB33" s="1322"/>
      <c r="DC33" s="1334"/>
      <c r="DD33" s="1334"/>
    </row>
    <row r="34" spans="1:108" x14ac:dyDescent="0.25">
      <c r="A34" s="1344" t="s">
        <v>68</v>
      </c>
      <c r="B34" s="1431">
        <v>0</v>
      </c>
      <c r="C34" s="1393"/>
      <c r="D34" s="1394"/>
      <c r="E34" s="1394"/>
      <c r="F34" s="1394"/>
      <c r="G34" s="1435"/>
      <c r="H34" s="1435"/>
      <c r="I34" s="1441"/>
      <c r="J34" s="1390"/>
      <c r="K34" s="1393"/>
      <c r="L34" s="1390"/>
      <c r="M34" s="1419">
        <v>0</v>
      </c>
      <c r="N34" s="1393"/>
      <c r="O34" s="1394"/>
      <c r="P34" s="1390"/>
      <c r="Q34" s="1433">
        <v>0</v>
      </c>
      <c r="R34" s="1393"/>
      <c r="S34" s="1394"/>
      <c r="T34" s="1390"/>
      <c r="U34" s="1393"/>
      <c r="V34" s="1427"/>
      <c r="W34" s="1393"/>
      <c r="X34" s="1406"/>
      <c r="Y34" s="1427"/>
      <c r="Z34" s="1441"/>
      <c r="AA34" s="1390"/>
      <c r="AB34" s="1441"/>
      <c r="AC34" s="1390"/>
      <c r="AD34" s="1442"/>
      <c r="AE34" s="1387"/>
      <c r="AF34" s="1387"/>
      <c r="AG34" s="1442"/>
      <c r="AH34" s="1387"/>
      <c r="AI34" s="1387"/>
      <c r="AJ34" s="1449"/>
      <c r="AK34" s="1436"/>
      <c r="AL34" s="1432"/>
      <c r="AM34" s="1450"/>
      <c r="AN34" s="1406"/>
      <c r="AO34" s="1449"/>
      <c r="AP34" s="1453"/>
      <c r="AQ34" s="1454"/>
      <c r="AR34" s="1459" t="s">
        <v>151</v>
      </c>
      <c r="AS34" s="1320"/>
      <c r="AT34" s="1320"/>
      <c r="AU34" s="1320"/>
      <c r="AV34" s="1320"/>
      <c r="AW34" s="1322"/>
      <c r="AX34" s="1322"/>
      <c r="AY34" s="1322"/>
      <c r="AZ34" s="1322"/>
      <c r="BA34" s="1322"/>
      <c r="BB34" s="1322"/>
      <c r="BC34" s="1322"/>
      <c r="BD34" s="1322"/>
      <c r="BE34" s="1322"/>
      <c r="BF34" s="1322"/>
      <c r="BG34" s="1322"/>
      <c r="BH34" s="1322"/>
      <c r="BI34" s="1322"/>
      <c r="BJ34" s="1320"/>
      <c r="BK34" s="1320"/>
      <c r="BL34" s="1320"/>
      <c r="BM34" s="1320"/>
      <c r="BN34" s="1320"/>
      <c r="BO34" s="1320"/>
      <c r="BP34" s="1320"/>
      <c r="BQ34" s="1320"/>
      <c r="BR34" s="1320"/>
      <c r="BS34" s="1320"/>
      <c r="BT34" s="1464" t="s">
        <v>152</v>
      </c>
      <c r="BU34" s="1464" t="s">
        <v>152</v>
      </c>
      <c r="BV34" s="1464" t="s">
        <v>152</v>
      </c>
      <c r="BW34" s="1464" t="s">
        <v>152</v>
      </c>
      <c r="BX34" s="1464" t="s">
        <v>152</v>
      </c>
      <c r="BY34" s="1464" t="s">
        <v>152</v>
      </c>
      <c r="BZ34" s="1342" t="s">
        <v>152</v>
      </c>
      <c r="CA34" s="1338"/>
      <c r="CB34" s="1467">
        <v>0</v>
      </c>
      <c r="CC34" s="1467">
        <v>0</v>
      </c>
      <c r="CD34" s="1467">
        <v>0</v>
      </c>
      <c r="CE34" s="1467">
        <v>0</v>
      </c>
      <c r="CF34" s="1467">
        <v>0</v>
      </c>
      <c r="CG34" s="1467" t="s">
        <v>152</v>
      </c>
      <c r="CH34" s="1467">
        <v>0</v>
      </c>
      <c r="CI34" s="1322"/>
      <c r="CJ34" s="1322"/>
      <c r="CK34" s="1322"/>
      <c r="CL34" s="1322"/>
      <c r="CM34" s="1322"/>
      <c r="CN34" s="1322"/>
      <c r="CO34" s="1322"/>
      <c r="CP34" s="1322"/>
      <c r="CQ34" s="1322"/>
      <c r="CR34" s="1322"/>
      <c r="CS34" s="1322"/>
      <c r="CT34" s="1322"/>
      <c r="CU34" s="1322"/>
      <c r="CV34" s="1322"/>
      <c r="CW34" s="1322"/>
      <c r="CX34" s="1322"/>
      <c r="CY34" s="1322"/>
      <c r="CZ34" s="1322"/>
      <c r="DA34" s="1322"/>
      <c r="DB34" s="1322"/>
      <c r="DC34" s="1334"/>
      <c r="DD34" s="1334"/>
    </row>
    <row r="35" spans="1:108" x14ac:dyDescent="0.25">
      <c r="A35" s="1344" t="s">
        <v>69</v>
      </c>
      <c r="B35" s="1431">
        <v>0</v>
      </c>
      <c r="C35" s="1402"/>
      <c r="D35" s="1402"/>
      <c r="E35" s="1394"/>
      <c r="F35" s="1394"/>
      <c r="G35" s="1395"/>
      <c r="H35" s="1395"/>
      <c r="I35" s="1401"/>
      <c r="J35" s="1390"/>
      <c r="K35" s="1393"/>
      <c r="L35" s="1390"/>
      <c r="M35" s="1444"/>
      <c r="N35" s="1401"/>
      <c r="O35" s="1402"/>
      <c r="P35" s="1403"/>
      <c r="Q35" s="1433">
        <v>0</v>
      </c>
      <c r="R35" s="1393"/>
      <c r="S35" s="1394"/>
      <c r="T35" s="1390"/>
      <c r="U35" s="1393"/>
      <c r="V35" s="1427"/>
      <c r="W35" s="1401"/>
      <c r="X35" s="1406"/>
      <c r="Y35" s="1406"/>
      <c r="Z35" s="1444"/>
      <c r="AA35" s="1390"/>
      <c r="AB35" s="1444"/>
      <c r="AC35" s="1390"/>
      <c r="AD35" s="1442"/>
      <c r="AE35" s="1387"/>
      <c r="AF35" s="1387"/>
      <c r="AG35" s="1442"/>
      <c r="AH35" s="1387"/>
      <c r="AI35" s="1387"/>
      <c r="AJ35" s="1449"/>
      <c r="AK35" s="1436"/>
      <c r="AL35" s="1432"/>
      <c r="AM35" s="1450"/>
      <c r="AN35" s="1406"/>
      <c r="AO35" s="1442"/>
      <c r="AP35" s="1435"/>
      <c r="AQ35" s="1454"/>
      <c r="AR35" s="1459" t="s">
        <v>151</v>
      </c>
      <c r="AS35" s="1320"/>
      <c r="AT35" s="1320"/>
      <c r="AU35" s="1320"/>
      <c r="AV35" s="1320"/>
      <c r="AW35" s="1322"/>
      <c r="AX35" s="1322"/>
      <c r="AY35" s="1322"/>
      <c r="AZ35" s="1322"/>
      <c r="BA35" s="1322"/>
      <c r="BB35" s="1322"/>
      <c r="BC35" s="1322"/>
      <c r="BD35" s="1322"/>
      <c r="BE35" s="1322"/>
      <c r="BF35" s="1322"/>
      <c r="BG35" s="1322"/>
      <c r="BH35" s="1322"/>
      <c r="BI35" s="1322"/>
      <c r="BJ35" s="1320"/>
      <c r="BK35" s="1320"/>
      <c r="BL35" s="1320"/>
      <c r="BM35" s="1320"/>
      <c r="BN35" s="1320"/>
      <c r="BO35" s="1320"/>
      <c r="BP35" s="1320"/>
      <c r="BQ35" s="1320"/>
      <c r="BR35" s="1320"/>
      <c r="BS35" s="1320"/>
      <c r="BT35" s="1464" t="s">
        <v>152</v>
      </c>
      <c r="BU35" s="1464" t="s">
        <v>152</v>
      </c>
      <c r="BV35" s="1464" t="s">
        <v>152</v>
      </c>
      <c r="BW35" s="1464" t="s">
        <v>152</v>
      </c>
      <c r="BX35" s="1464" t="s">
        <v>152</v>
      </c>
      <c r="BY35" s="1464" t="s">
        <v>152</v>
      </c>
      <c r="BZ35" s="1342" t="s">
        <v>152</v>
      </c>
      <c r="CA35" s="1338"/>
      <c r="CB35" s="1467">
        <v>0</v>
      </c>
      <c r="CC35" s="1467">
        <v>0</v>
      </c>
      <c r="CD35" s="1467">
        <v>0</v>
      </c>
      <c r="CE35" s="1467">
        <v>0</v>
      </c>
      <c r="CF35" s="1467">
        <v>0</v>
      </c>
      <c r="CG35" s="1467" t="s">
        <v>152</v>
      </c>
      <c r="CH35" s="1467">
        <v>0</v>
      </c>
      <c r="CI35" s="1322"/>
      <c r="CJ35" s="1322"/>
      <c r="CK35" s="1322"/>
      <c r="CL35" s="1322"/>
      <c r="CM35" s="1322"/>
      <c r="CN35" s="1322"/>
      <c r="CO35" s="1322"/>
      <c r="CP35" s="1322"/>
      <c r="CQ35" s="1322"/>
      <c r="CR35" s="1322"/>
      <c r="CS35" s="1322"/>
      <c r="CT35" s="1322"/>
      <c r="CU35" s="1322"/>
      <c r="CV35" s="1322"/>
      <c r="CW35" s="1322"/>
      <c r="CX35" s="1322"/>
      <c r="CY35" s="1322"/>
      <c r="CZ35" s="1322"/>
      <c r="DA35" s="1322"/>
      <c r="DB35" s="1322"/>
      <c r="DC35" s="1334"/>
      <c r="DD35" s="1334"/>
    </row>
    <row r="36" spans="1:108" x14ac:dyDescent="0.25">
      <c r="A36" s="1344" t="s">
        <v>70</v>
      </c>
      <c r="B36" s="1431">
        <v>0</v>
      </c>
      <c r="C36" s="1393"/>
      <c r="D36" s="1394"/>
      <c r="E36" s="1394"/>
      <c r="F36" s="1394"/>
      <c r="G36" s="1395"/>
      <c r="H36" s="1395"/>
      <c r="I36" s="1393"/>
      <c r="J36" s="1390"/>
      <c r="K36" s="1393"/>
      <c r="L36" s="1390"/>
      <c r="M36" s="1419">
        <v>0</v>
      </c>
      <c r="N36" s="1393"/>
      <c r="O36" s="1394"/>
      <c r="P36" s="1390"/>
      <c r="Q36" s="1433">
        <v>0</v>
      </c>
      <c r="R36" s="1393"/>
      <c r="S36" s="1394"/>
      <c r="T36" s="1390"/>
      <c r="U36" s="1393"/>
      <c r="V36" s="1427"/>
      <c r="W36" s="1393"/>
      <c r="X36" s="1390"/>
      <c r="Y36" s="1427"/>
      <c r="Z36" s="1441"/>
      <c r="AA36" s="1390"/>
      <c r="AB36" s="1441"/>
      <c r="AC36" s="1390"/>
      <c r="AD36" s="1442"/>
      <c r="AE36" s="1387"/>
      <c r="AF36" s="1387"/>
      <c r="AG36" s="1442"/>
      <c r="AH36" s="1387"/>
      <c r="AI36" s="1387"/>
      <c r="AJ36" s="1449"/>
      <c r="AK36" s="1436"/>
      <c r="AL36" s="1432"/>
      <c r="AM36" s="1450"/>
      <c r="AN36" s="1406"/>
      <c r="AO36" s="1449"/>
      <c r="AP36" s="1453"/>
      <c r="AQ36" s="1454"/>
      <c r="AR36" s="1459" t="s">
        <v>151</v>
      </c>
      <c r="AS36" s="1320"/>
      <c r="AT36" s="1320"/>
      <c r="AU36" s="1320"/>
      <c r="AV36" s="1320"/>
      <c r="AW36" s="1322"/>
      <c r="AX36" s="1322"/>
      <c r="AY36" s="1322"/>
      <c r="AZ36" s="1322"/>
      <c r="BA36" s="1322"/>
      <c r="BB36" s="1322"/>
      <c r="BC36" s="1322"/>
      <c r="BD36" s="1322"/>
      <c r="BE36" s="1322"/>
      <c r="BF36" s="1322"/>
      <c r="BG36" s="1322"/>
      <c r="BH36" s="1322"/>
      <c r="BI36" s="1322"/>
      <c r="BJ36" s="1320"/>
      <c r="BK36" s="1320"/>
      <c r="BL36" s="1320"/>
      <c r="BM36" s="1320"/>
      <c r="BN36" s="1320"/>
      <c r="BO36" s="1320"/>
      <c r="BP36" s="1320"/>
      <c r="BQ36" s="1320"/>
      <c r="BR36" s="1320"/>
      <c r="BS36" s="1320"/>
      <c r="BT36" s="1464" t="s">
        <v>152</v>
      </c>
      <c r="BU36" s="1464" t="s">
        <v>152</v>
      </c>
      <c r="BV36" s="1464" t="s">
        <v>152</v>
      </c>
      <c r="BW36" s="1464" t="s">
        <v>152</v>
      </c>
      <c r="BX36" s="1464" t="s">
        <v>152</v>
      </c>
      <c r="BY36" s="1464" t="s">
        <v>152</v>
      </c>
      <c r="BZ36" s="1342" t="s">
        <v>152</v>
      </c>
      <c r="CA36" s="1338"/>
      <c r="CB36" s="1467">
        <v>0</v>
      </c>
      <c r="CC36" s="1467">
        <v>0</v>
      </c>
      <c r="CD36" s="1467">
        <v>0</v>
      </c>
      <c r="CE36" s="1467">
        <v>0</v>
      </c>
      <c r="CF36" s="1467">
        <v>0</v>
      </c>
      <c r="CG36" s="1467" t="s">
        <v>152</v>
      </c>
      <c r="CH36" s="1467">
        <v>0</v>
      </c>
      <c r="CI36" s="1322"/>
      <c r="CJ36" s="1322"/>
      <c r="CK36" s="1322"/>
      <c r="CL36" s="1322"/>
      <c r="CM36" s="1322"/>
      <c r="CN36" s="1322"/>
      <c r="CO36" s="1322"/>
      <c r="CP36" s="1322"/>
      <c r="CQ36" s="1322"/>
      <c r="CR36" s="1322"/>
      <c r="CS36" s="1322"/>
      <c r="CT36" s="1322"/>
      <c r="CU36" s="1322"/>
      <c r="CV36" s="1322"/>
      <c r="CW36" s="1322"/>
      <c r="CX36" s="1322"/>
      <c r="CY36" s="1322"/>
      <c r="CZ36" s="1322"/>
      <c r="DA36" s="1322"/>
      <c r="DB36" s="1322"/>
      <c r="DC36" s="1334"/>
      <c r="DD36" s="1334"/>
    </row>
    <row r="37" spans="1:108" ht="54" x14ac:dyDescent="0.25">
      <c r="A37" s="1364" t="s">
        <v>71</v>
      </c>
      <c r="B37" s="1431">
        <v>0</v>
      </c>
      <c r="C37" s="1401"/>
      <c r="D37" s="1402"/>
      <c r="E37" s="1394"/>
      <c r="F37" s="1394"/>
      <c r="G37" s="1395"/>
      <c r="H37" s="1395"/>
      <c r="I37" s="1401"/>
      <c r="J37" s="1390"/>
      <c r="K37" s="1393"/>
      <c r="L37" s="1390"/>
      <c r="M37" s="1444"/>
      <c r="N37" s="1401"/>
      <c r="O37" s="1402"/>
      <c r="P37" s="1403"/>
      <c r="Q37" s="1433">
        <v>0</v>
      </c>
      <c r="R37" s="1393"/>
      <c r="S37" s="1394"/>
      <c r="T37" s="1390"/>
      <c r="U37" s="1393"/>
      <c r="V37" s="1427"/>
      <c r="W37" s="1401"/>
      <c r="X37" s="1390"/>
      <c r="Y37" s="1427"/>
      <c r="Z37" s="1444"/>
      <c r="AA37" s="1390"/>
      <c r="AB37" s="1444"/>
      <c r="AC37" s="1390"/>
      <c r="AD37" s="1442"/>
      <c r="AE37" s="1387"/>
      <c r="AF37" s="1387"/>
      <c r="AG37" s="1442"/>
      <c r="AH37" s="1387"/>
      <c r="AI37" s="1387"/>
      <c r="AJ37" s="1449"/>
      <c r="AK37" s="1436"/>
      <c r="AL37" s="1432"/>
      <c r="AM37" s="1450"/>
      <c r="AN37" s="1406"/>
      <c r="AO37" s="1449"/>
      <c r="AP37" s="1444"/>
      <c r="AQ37" s="1454"/>
      <c r="AR37" s="1459" t="s">
        <v>151</v>
      </c>
      <c r="AS37" s="1320"/>
      <c r="AT37" s="1320"/>
      <c r="AU37" s="1320"/>
      <c r="AV37" s="1320"/>
      <c r="AW37" s="1322"/>
      <c r="AX37" s="1322"/>
      <c r="AY37" s="1322"/>
      <c r="AZ37" s="1322"/>
      <c r="BA37" s="1322"/>
      <c r="BB37" s="1322"/>
      <c r="BC37" s="1322"/>
      <c r="BD37" s="1322"/>
      <c r="BE37" s="1322"/>
      <c r="BF37" s="1322"/>
      <c r="BG37" s="1322"/>
      <c r="BH37" s="1322"/>
      <c r="BI37" s="1322"/>
      <c r="BJ37" s="1320"/>
      <c r="BK37" s="1320"/>
      <c r="BL37" s="1320"/>
      <c r="BM37" s="1320"/>
      <c r="BN37" s="1320"/>
      <c r="BO37" s="1320"/>
      <c r="BP37" s="1320"/>
      <c r="BQ37" s="1320"/>
      <c r="BR37" s="1320"/>
      <c r="BS37" s="1320"/>
      <c r="BT37" s="1464" t="s">
        <v>152</v>
      </c>
      <c r="BU37" s="1464" t="s">
        <v>152</v>
      </c>
      <c r="BV37" s="1464" t="s">
        <v>152</v>
      </c>
      <c r="BW37" s="1464" t="s">
        <v>152</v>
      </c>
      <c r="BX37" s="1464" t="s">
        <v>152</v>
      </c>
      <c r="BY37" s="1464" t="s">
        <v>152</v>
      </c>
      <c r="BZ37" s="1342" t="s">
        <v>152</v>
      </c>
      <c r="CA37" s="1338"/>
      <c r="CB37" s="1467">
        <v>0</v>
      </c>
      <c r="CC37" s="1467">
        <v>0</v>
      </c>
      <c r="CD37" s="1467">
        <v>0</v>
      </c>
      <c r="CE37" s="1467">
        <v>0</v>
      </c>
      <c r="CF37" s="1467">
        <v>0</v>
      </c>
      <c r="CG37" s="1467" t="s">
        <v>152</v>
      </c>
      <c r="CH37" s="1467">
        <v>0</v>
      </c>
      <c r="CI37" s="1322"/>
      <c r="CJ37" s="1322"/>
      <c r="CK37" s="1322"/>
      <c r="CL37" s="1322"/>
      <c r="CM37" s="1322"/>
      <c r="CN37" s="1322"/>
      <c r="CO37" s="1322"/>
      <c r="CP37" s="1322"/>
      <c r="CQ37" s="1322"/>
      <c r="CR37" s="1322"/>
      <c r="CS37" s="1322"/>
      <c r="CT37" s="1322"/>
      <c r="CU37" s="1322"/>
      <c r="CV37" s="1322"/>
      <c r="CW37" s="1322"/>
      <c r="CX37" s="1322"/>
      <c r="CY37" s="1322"/>
      <c r="CZ37" s="1322"/>
      <c r="DA37" s="1322"/>
      <c r="DB37" s="1322"/>
      <c r="DC37" s="1334"/>
      <c r="DD37" s="1334"/>
    </row>
    <row r="38" spans="1:108" ht="43.5" x14ac:dyDescent="0.25">
      <c r="A38" s="1364" t="s">
        <v>72</v>
      </c>
      <c r="B38" s="1431">
        <v>0</v>
      </c>
      <c r="C38" s="1401"/>
      <c r="D38" s="1402"/>
      <c r="E38" s="1394"/>
      <c r="F38" s="1394"/>
      <c r="G38" s="1395"/>
      <c r="H38" s="1395"/>
      <c r="I38" s="1401"/>
      <c r="J38" s="1390"/>
      <c r="K38" s="1393"/>
      <c r="L38" s="1390"/>
      <c r="M38" s="1444"/>
      <c r="N38" s="1401"/>
      <c r="O38" s="1402"/>
      <c r="P38" s="1403"/>
      <c r="Q38" s="1433">
        <v>0</v>
      </c>
      <c r="R38" s="1393"/>
      <c r="S38" s="1394"/>
      <c r="T38" s="1390"/>
      <c r="U38" s="1393"/>
      <c r="V38" s="1427"/>
      <c r="W38" s="1401"/>
      <c r="X38" s="1390"/>
      <c r="Y38" s="1427"/>
      <c r="Z38" s="1444"/>
      <c r="AA38" s="1390"/>
      <c r="AB38" s="1444"/>
      <c r="AC38" s="1390"/>
      <c r="AD38" s="1442"/>
      <c r="AE38" s="1387"/>
      <c r="AF38" s="1387"/>
      <c r="AG38" s="1442"/>
      <c r="AH38" s="1387"/>
      <c r="AI38" s="1387"/>
      <c r="AJ38" s="1449"/>
      <c r="AK38" s="1436"/>
      <c r="AL38" s="1432"/>
      <c r="AM38" s="1450"/>
      <c r="AN38" s="1406"/>
      <c r="AO38" s="1449"/>
      <c r="AP38" s="1444"/>
      <c r="AQ38" s="1454"/>
      <c r="AR38" s="1459" t="s">
        <v>151</v>
      </c>
      <c r="AS38" s="1320"/>
      <c r="AT38" s="1320"/>
      <c r="AU38" s="1320"/>
      <c r="AV38" s="1320"/>
      <c r="AW38" s="1322"/>
      <c r="AX38" s="1322"/>
      <c r="AY38" s="1322"/>
      <c r="AZ38" s="1322"/>
      <c r="BA38" s="1322"/>
      <c r="BB38" s="1322"/>
      <c r="BC38" s="1322"/>
      <c r="BD38" s="1322"/>
      <c r="BE38" s="1322"/>
      <c r="BF38" s="1322"/>
      <c r="BG38" s="1322"/>
      <c r="BH38" s="1322"/>
      <c r="BI38" s="1322"/>
      <c r="BJ38" s="1320"/>
      <c r="BK38" s="1320"/>
      <c r="BL38" s="1320"/>
      <c r="BM38" s="1320"/>
      <c r="BN38" s="1320"/>
      <c r="BO38" s="1320"/>
      <c r="BP38" s="1320"/>
      <c r="BQ38" s="1320"/>
      <c r="BR38" s="1320"/>
      <c r="BS38" s="1320"/>
      <c r="BT38" s="1464" t="s">
        <v>152</v>
      </c>
      <c r="BU38" s="1464" t="s">
        <v>152</v>
      </c>
      <c r="BV38" s="1464" t="s">
        <v>152</v>
      </c>
      <c r="BW38" s="1464" t="s">
        <v>152</v>
      </c>
      <c r="BX38" s="1464" t="s">
        <v>152</v>
      </c>
      <c r="BY38" s="1464" t="s">
        <v>152</v>
      </c>
      <c r="BZ38" s="1342" t="s">
        <v>152</v>
      </c>
      <c r="CA38" s="1338"/>
      <c r="CB38" s="1467">
        <v>0</v>
      </c>
      <c r="CC38" s="1467">
        <v>0</v>
      </c>
      <c r="CD38" s="1467">
        <v>0</v>
      </c>
      <c r="CE38" s="1467">
        <v>0</v>
      </c>
      <c r="CF38" s="1467">
        <v>0</v>
      </c>
      <c r="CG38" s="1467" t="s">
        <v>152</v>
      </c>
      <c r="CH38" s="1467">
        <v>0</v>
      </c>
      <c r="CI38" s="1322"/>
      <c r="CJ38" s="1322"/>
      <c r="CK38" s="1322"/>
      <c r="CL38" s="1322"/>
      <c r="CM38" s="1322"/>
      <c r="CN38" s="1322"/>
      <c r="CO38" s="1322"/>
      <c r="CP38" s="1322"/>
      <c r="CQ38" s="1322"/>
      <c r="CR38" s="1322"/>
      <c r="CS38" s="1322"/>
      <c r="CT38" s="1322"/>
      <c r="CU38" s="1322"/>
      <c r="CV38" s="1322"/>
      <c r="CW38" s="1322"/>
      <c r="CX38" s="1322"/>
      <c r="CY38" s="1322"/>
      <c r="CZ38" s="1322"/>
      <c r="DA38" s="1322"/>
      <c r="DB38" s="1322"/>
      <c r="DC38" s="1334"/>
      <c r="DD38" s="1334"/>
    </row>
    <row r="39" spans="1:108" x14ac:dyDescent="0.25">
      <c r="A39" s="1344" t="s">
        <v>73</v>
      </c>
      <c r="B39" s="1431">
        <v>0</v>
      </c>
      <c r="C39" s="1393"/>
      <c r="D39" s="1394"/>
      <c r="E39" s="1394"/>
      <c r="F39" s="1394"/>
      <c r="G39" s="1395"/>
      <c r="H39" s="1395"/>
      <c r="I39" s="1393"/>
      <c r="J39" s="1390"/>
      <c r="K39" s="1393"/>
      <c r="L39" s="1390"/>
      <c r="M39" s="1419">
        <v>0</v>
      </c>
      <c r="N39" s="1393"/>
      <c r="O39" s="1394"/>
      <c r="P39" s="1390"/>
      <c r="Q39" s="1433">
        <v>0</v>
      </c>
      <c r="R39" s="1393"/>
      <c r="S39" s="1394"/>
      <c r="T39" s="1390"/>
      <c r="U39" s="1393"/>
      <c r="V39" s="1427"/>
      <c r="W39" s="1393"/>
      <c r="X39" s="1390"/>
      <c r="Y39" s="1427"/>
      <c r="Z39" s="1441"/>
      <c r="AA39" s="1390"/>
      <c r="AB39" s="1441"/>
      <c r="AC39" s="1390"/>
      <c r="AD39" s="1442"/>
      <c r="AE39" s="1387"/>
      <c r="AF39" s="1387"/>
      <c r="AG39" s="1442"/>
      <c r="AH39" s="1387"/>
      <c r="AI39" s="1387"/>
      <c r="AJ39" s="1449"/>
      <c r="AK39" s="1436"/>
      <c r="AL39" s="1432"/>
      <c r="AM39" s="1450"/>
      <c r="AN39" s="1406"/>
      <c r="AO39" s="1449"/>
      <c r="AP39" s="1453"/>
      <c r="AQ39" s="1454"/>
      <c r="AR39" s="1459" t="s">
        <v>151</v>
      </c>
      <c r="AS39" s="1320"/>
      <c r="AT39" s="1320"/>
      <c r="AU39" s="1320"/>
      <c r="AV39" s="1320"/>
      <c r="AW39" s="1322"/>
      <c r="AX39" s="1322"/>
      <c r="AY39" s="1322"/>
      <c r="AZ39" s="1322"/>
      <c r="BA39" s="1322"/>
      <c r="BB39" s="1322"/>
      <c r="BC39" s="1322"/>
      <c r="BD39" s="1322"/>
      <c r="BE39" s="1322"/>
      <c r="BF39" s="1322"/>
      <c r="BG39" s="1322"/>
      <c r="BH39" s="1322"/>
      <c r="BI39" s="1322"/>
      <c r="BJ39" s="1320"/>
      <c r="BK39" s="1320"/>
      <c r="BL39" s="1320"/>
      <c r="BM39" s="1320"/>
      <c r="BN39" s="1320"/>
      <c r="BO39" s="1320"/>
      <c r="BP39" s="1320"/>
      <c r="BQ39" s="1320"/>
      <c r="BR39" s="1320"/>
      <c r="BS39" s="1320"/>
      <c r="BT39" s="1464" t="s">
        <v>152</v>
      </c>
      <c r="BU39" s="1464" t="s">
        <v>152</v>
      </c>
      <c r="BV39" s="1464" t="s">
        <v>152</v>
      </c>
      <c r="BW39" s="1464" t="s">
        <v>152</v>
      </c>
      <c r="BX39" s="1464" t="s">
        <v>152</v>
      </c>
      <c r="BY39" s="1464" t="s">
        <v>152</v>
      </c>
      <c r="BZ39" s="1342" t="s">
        <v>152</v>
      </c>
      <c r="CA39" s="1338"/>
      <c r="CB39" s="1467">
        <v>0</v>
      </c>
      <c r="CC39" s="1467">
        <v>0</v>
      </c>
      <c r="CD39" s="1467">
        <v>0</v>
      </c>
      <c r="CE39" s="1467">
        <v>0</v>
      </c>
      <c r="CF39" s="1467">
        <v>0</v>
      </c>
      <c r="CG39" s="1467" t="s">
        <v>152</v>
      </c>
      <c r="CH39" s="1467">
        <v>0</v>
      </c>
      <c r="CI39" s="1322"/>
      <c r="CJ39" s="1322"/>
      <c r="CK39" s="1322"/>
      <c r="CL39" s="1322"/>
      <c r="CM39" s="1322"/>
      <c r="CN39" s="1322"/>
      <c r="CO39" s="1322"/>
      <c r="CP39" s="1322"/>
      <c r="CQ39" s="1322"/>
      <c r="CR39" s="1322"/>
      <c r="CS39" s="1322"/>
      <c r="CT39" s="1322"/>
      <c r="CU39" s="1322"/>
      <c r="CV39" s="1322"/>
      <c r="CW39" s="1322"/>
      <c r="CX39" s="1322"/>
      <c r="CY39" s="1322"/>
      <c r="CZ39" s="1322"/>
      <c r="DA39" s="1322"/>
      <c r="DB39" s="1322"/>
      <c r="DC39" s="1334"/>
      <c r="DD39" s="1334"/>
    </row>
    <row r="40" spans="1:108" x14ac:dyDescent="0.25">
      <c r="A40" s="1344" t="s">
        <v>74</v>
      </c>
      <c r="B40" s="1431">
        <v>0</v>
      </c>
      <c r="C40" s="1393"/>
      <c r="D40" s="1394"/>
      <c r="E40" s="1394"/>
      <c r="F40" s="1394"/>
      <c r="G40" s="1395"/>
      <c r="H40" s="1395"/>
      <c r="I40" s="1393"/>
      <c r="J40" s="1390"/>
      <c r="K40" s="1393"/>
      <c r="L40" s="1390"/>
      <c r="M40" s="1419">
        <v>0</v>
      </c>
      <c r="N40" s="1393"/>
      <c r="O40" s="1394"/>
      <c r="P40" s="1390"/>
      <c r="Q40" s="1433">
        <v>0</v>
      </c>
      <c r="R40" s="1393"/>
      <c r="S40" s="1394"/>
      <c r="T40" s="1390"/>
      <c r="U40" s="1393"/>
      <c r="V40" s="1427"/>
      <c r="W40" s="1393"/>
      <c r="X40" s="1390"/>
      <c r="Y40" s="1427"/>
      <c r="Z40" s="1441"/>
      <c r="AA40" s="1390"/>
      <c r="AB40" s="1441"/>
      <c r="AC40" s="1390"/>
      <c r="AD40" s="1442"/>
      <c r="AE40" s="1387"/>
      <c r="AF40" s="1387"/>
      <c r="AG40" s="1442"/>
      <c r="AH40" s="1387"/>
      <c r="AI40" s="1387"/>
      <c r="AJ40" s="1449"/>
      <c r="AK40" s="1436"/>
      <c r="AL40" s="1432"/>
      <c r="AM40" s="1450"/>
      <c r="AN40" s="1406"/>
      <c r="AO40" s="1449"/>
      <c r="AP40" s="1453"/>
      <c r="AQ40" s="1454"/>
      <c r="AR40" s="1459" t="s">
        <v>151</v>
      </c>
      <c r="AS40" s="1320"/>
      <c r="AT40" s="1320"/>
      <c r="AU40" s="1320"/>
      <c r="AV40" s="1320"/>
      <c r="AW40" s="1322"/>
      <c r="AX40" s="1322"/>
      <c r="AY40" s="1322"/>
      <c r="AZ40" s="1322"/>
      <c r="BA40" s="1322"/>
      <c r="BB40" s="1322"/>
      <c r="BC40" s="1322"/>
      <c r="BD40" s="1322"/>
      <c r="BE40" s="1322"/>
      <c r="BF40" s="1322"/>
      <c r="BG40" s="1322"/>
      <c r="BH40" s="1322"/>
      <c r="BI40" s="1322"/>
      <c r="BJ40" s="1320"/>
      <c r="BK40" s="1320"/>
      <c r="BL40" s="1320"/>
      <c r="BM40" s="1320"/>
      <c r="BN40" s="1320"/>
      <c r="BO40" s="1320"/>
      <c r="BP40" s="1320"/>
      <c r="BQ40" s="1320"/>
      <c r="BR40" s="1320"/>
      <c r="BS40" s="1320"/>
      <c r="BT40" s="1464" t="s">
        <v>152</v>
      </c>
      <c r="BU40" s="1464" t="s">
        <v>152</v>
      </c>
      <c r="BV40" s="1464" t="s">
        <v>152</v>
      </c>
      <c r="BW40" s="1464" t="s">
        <v>152</v>
      </c>
      <c r="BX40" s="1464" t="s">
        <v>152</v>
      </c>
      <c r="BY40" s="1464" t="s">
        <v>152</v>
      </c>
      <c r="BZ40" s="1342" t="s">
        <v>152</v>
      </c>
      <c r="CA40" s="1338"/>
      <c r="CB40" s="1467">
        <v>0</v>
      </c>
      <c r="CC40" s="1467">
        <v>0</v>
      </c>
      <c r="CD40" s="1467">
        <v>0</v>
      </c>
      <c r="CE40" s="1467">
        <v>0</v>
      </c>
      <c r="CF40" s="1467">
        <v>0</v>
      </c>
      <c r="CG40" s="1467" t="s">
        <v>152</v>
      </c>
      <c r="CH40" s="1467">
        <v>0</v>
      </c>
      <c r="CI40" s="1322"/>
      <c r="CJ40" s="1322"/>
      <c r="CK40" s="1322"/>
      <c r="CL40" s="1322"/>
      <c r="CM40" s="1322"/>
      <c r="CN40" s="1322"/>
      <c r="CO40" s="1322"/>
      <c r="CP40" s="1322"/>
      <c r="CQ40" s="1322"/>
      <c r="CR40" s="1322"/>
      <c r="CS40" s="1322"/>
      <c r="CT40" s="1322"/>
      <c r="CU40" s="1322"/>
      <c r="CV40" s="1322"/>
      <c r="CW40" s="1322"/>
      <c r="CX40" s="1322"/>
      <c r="CY40" s="1322"/>
      <c r="CZ40" s="1322"/>
      <c r="DA40" s="1322"/>
      <c r="DB40" s="1322"/>
      <c r="DC40" s="1334"/>
      <c r="DD40" s="1334"/>
    </row>
    <row r="41" spans="1:108" x14ac:dyDescent="0.25">
      <c r="A41" s="1344" t="s">
        <v>75</v>
      </c>
      <c r="B41" s="1431">
        <v>0</v>
      </c>
      <c r="C41" s="1401"/>
      <c r="D41" s="1402"/>
      <c r="E41" s="1394"/>
      <c r="F41" s="1394"/>
      <c r="G41" s="1395"/>
      <c r="H41" s="1395"/>
      <c r="I41" s="1401"/>
      <c r="J41" s="1390"/>
      <c r="K41" s="1393"/>
      <c r="L41" s="1390"/>
      <c r="M41" s="1444"/>
      <c r="N41" s="1401"/>
      <c r="O41" s="1402"/>
      <c r="P41" s="1403"/>
      <c r="Q41" s="1433">
        <v>0</v>
      </c>
      <c r="R41" s="1393"/>
      <c r="S41" s="1394"/>
      <c r="T41" s="1390"/>
      <c r="U41" s="1393"/>
      <c r="V41" s="1427"/>
      <c r="W41" s="1401"/>
      <c r="X41" s="1390"/>
      <c r="Y41" s="1427"/>
      <c r="Z41" s="1444"/>
      <c r="AA41" s="1390"/>
      <c r="AB41" s="1444"/>
      <c r="AC41" s="1390"/>
      <c r="AD41" s="1442"/>
      <c r="AE41" s="1387"/>
      <c r="AF41" s="1387"/>
      <c r="AG41" s="1442"/>
      <c r="AH41" s="1387"/>
      <c r="AI41" s="1387"/>
      <c r="AJ41" s="1449"/>
      <c r="AK41" s="1436"/>
      <c r="AL41" s="1432"/>
      <c r="AM41" s="1450"/>
      <c r="AN41" s="1406"/>
      <c r="AO41" s="1449"/>
      <c r="AP41" s="1444"/>
      <c r="AQ41" s="1454"/>
      <c r="AR41" s="1459" t="s">
        <v>151</v>
      </c>
      <c r="AS41" s="1320"/>
      <c r="AT41" s="1320"/>
      <c r="AU41" s="1320"/>
      <c r="AV41" s="1320"/>
      <c r="AW41" s="1322"/>
      <c r="AX41" s="1322"/>
      <c r="AY41" s="1322"/>
      <c r="AZ41" s="1322"/>
      <c r="BA41" s="1322"/>
      <c r="BB41" s="1322"/>
      <c r="BC41" s="1322"/>
      <c r="BD41" s="1322"/>
      <c r="BE41" s="1322"/>
      <c r="BF41" s="1322"/>
      <c r="BG41" s="1322"/>
      <c r="BH41" s="1322"/>
      <c r="BI41" s="1322"/>
      <c r="BJ41" s="1320"/>
      <c r="BK41" s="1320"/>
      <c r="BL41" s="1320"/>
      <c r="BM41" s="1320"/>
      <c r="BN41" s="1320"/>
      <c r="BO41" s="1320"/>
      <c r="BP41" s="1320"/>
      <c r="BQ41" s="1320"/>
      <c r="BR41" s="1320"/>
      <c r="BS41" s="1320"/>
      <c r="BT41" s="1464" t="s">
        <v>152</v>
      </c>
      <c r="BU41" s="1464" t="s">
        <v>152</v>
      </c>
      <c r="BV41" s="1464" t="s">
        <v>152</v>
      </c>
      <c r="BW41" s="1464" t="s">
        <v>152</v>
      </c>
      <c r="BX41" s="1464" t="s">
        <v>152</v>
      </c>
      <c r="BY41" s="1464" t="s">
        <v>152</v>
      </c>
      <c r="BZ41" s="1342" t="s">
        <v>152</v>
      </c>
      <c r="CA41" s="1338"/>
      <c r="CB41" s="1467">
        <v>0</v>
      </c>
      <c r="CC41" s="1467">
        <v>0</v>
      </c>
      <c r="CD41" s="1467">
        <v>0</v>
      </c>
      <c r="CE41" s="1467">
        <v>0</v>
      </c>
      <c r="CF41" s="1467">
        <v>0</v>
      </c>
      <c r="CG41" s="1467" t="s">
        <v>152</v>
      </c>
      <c r="CH41" s="1467">
        <v>0</v>
      </c>
      <c r="CI41" s="1322"/>
      <c r="CJ41" s="1322"/>
      <c r="CK41" s="1322"/>
      <c r="CL41" s="1322"/>
      <c r="CM41" s="1322"/>
      <c r="CN41" s="1322"/>
      <c r="CO41" s="1322"/>
      <c r="CP41" s="1322"/>
      <c r="CQ41" s="1322"/>
      <c r="CR41" s="1322"/>
      <c r="CS41" s="1322"/>
      <c r="CT41" s="1322"/>
      <c r="CU41" s="1322"/>
      <c r="CV41" s="1322"/>
      <c r="CW41" s="1322"/>
      <c r="CX41" s="1322"/>
      <c r="CY41" s="1322"/>
      <c r="CZ41" s="1322"/>
      <c r="DA41" s="1322"/>
      <c r="DB41" s="1322"/>
      <c r="DC41" s="1334"/>
      <c r="DD41" s="1334"/>
    </row>
    <row r="42" spans="1:108" x14ac:dyDescent="0.25">
      <c r="A42" s="1344" t="s">
        <v>76</v>
      </c>
      <c r="B42" s="1431">
        <v>0</v>
      </c>
      <c r="C42" s="1393"/>
      <c r="D42" s="1394"/>
      <c r="E42" s="1394"/>
      <c r="F42" s="1394"/>
      <c r="G42" s="1395"/>
      <c r="H42" s="1395"/>
      <c r="I42" s="1393"/>
      <c r="J42" s="1390"/>
      <c r="K42" s="1393"/>
      <c r="L42" s="1390"/>
      <c r="M42" s="1419">
        <v>0</v>
      </c>
      <c r="N42" s="1393"/>
      <c r="O42" s="1394"/>
      <c r="P42" s="1390"/>
      <c r="Q42" s="1433">
        <v>0</v>
      </c>
      <c r="R42" s="1393"/>
      <c r="S42" s="1394"/>
      <c r="T42" s="1390"/>
      <c r="U42" s="1393"/>
      <c r="V42" s="1427"/>
      <c r="W42" s="1393"/>
      <c r="X42" s="1390"/>
      <c r="Y42" s="1427"/>
      <c r="Z42" s="1441"/>
      <c r="AA42" s="1390"/>
      <c r="AB42" s="1441"/>
      <c r="AC42" s="1390"/>
      <c r="AD42" s="1442"/>
      <c r="AE42" s="1387"/>
      <c r="AF42" s="1387"/>
      <c r="AG42" s="1442"/>
      <c r="AH42" s="1387"/>
      <c r="AI42" s="1387"/>
      <c r="AJ42" s="1449"/>
      <c r="AK42" s="1436"/>
      <c r="AL42" s="1432"/>
      <c r="AM42" s="1450"/>
      <c r="AN42" s="1406"/>
      <c r="AO42" s="1449"/>
      <c r="AP42" s="1453"/>
      <c r="AQ42" s="1454"/>
      <c r="AR42" s="1459" t="s">
        <v>151</v>
      </c>
      <c r="AS42" s="1320"/>
      <c r="AT42" s="1320"/>
      <c r="AU42" s="1320"/>
      <c r="AV42" s="1320"/>
      <c r="AW42" s="1322"/>
      <c r="AX42" s="1322"/>
      <c r="AY42" s="1322"/>
      <c r="AZ42" s="1322"/>
      <c r="BA42" s="1322"/>
      <c r="BB42" s="1322"/>
      <c r="BC42" s="1322"/>
      <c r="BD42" s="1322"/>
      <c r="BE42" s="1322"/>
      <c r="BF42" s="1322"/>
      <c r="BG42" s="1322"/>
      <c r="BH42" s="1322"/>
      <c r="BI42" s="1322"/>
      <c r="BJ42" s="1320"/>
      <c r="BK42" s="1320"/>
      <c r="BL42" s="1320"/>
      <c r="BM42" s="1320"/>
      <c r="BN42" s="1320"/>
      <c r="BO42" s="1320"/>
      <c r="BP42" s="1320"/>
      <c r="BQ42" s="1320"/>
      <c r="BR42" s="1320"/>
      <c r="BS42" s="1320"/>
      <c r="BT42" s="1464" t="s">
        <v>152</v>
      </c>
      <c r="BU42" s="1464" t="s">
        <v>152</v>
      </c>
      <c r="BV42" s="1464" t="s">
        <v>152</v>
      </c>
      <c r="BW42" s="1464" t="s">
        <v>152</v>
      </c>
      <c r="BX42" s="1464" t="s">
        <v>152</v>
      </c>
      <c r="BY42" s="1464" t="s">
        <v>152</v>
      </c>
      <c r="BZ42" s="1342" t="s">
        <v>152</v>
      </c>
      <c r="CA42" s="1338"/>
      <c r="CB42" s="1467">
        <v>0</v>
      </c>
      <c r="CC42" s="1467">
        <v>0</v>
      </c>
      <c r="CD42" s="1467">
        <v>0</v>
      </c>
      <c r="CE42" s="1467">
        <v>0</v>
      </c>
      <c r="CF42" s="1467">
        <v>0</v>
      </c>
      <c r="CG42" s="1467" t="s">
        <v>152</v>
      </c>
      <c r="CH42" s="1467">
        <v>0</v>
      </c>
      <c r="CI42" s="1322"/>
      <c r="CJ42" s="1322"/>
      <c r="CK42" s="1322"/>
      <c r="CL42" s="1322"/>
      <c r="CM42" s="1322"/>
      <c r="CN42" s="1322"/>
      <c r="CO42" s="1322"/>
      <c r="CP42" s="1322"/>
      <c r="CQ42" s="1322"/>
      <c r="CR42" s="1322"/>
      <c r="CS42" s="1322"/>
      <c r="CT42" s="1322"/>
      <c r="CU42" s="1322"/>
      <c r="CV42" s="1322"/>
      <c r="CW42" s="1322"/>
      <c r="CX42" s="1322"/>
      <c r="CY42" s="1322"/>
      <c r="CZ42" s="1322"/>
      <c r="DA42" s="1322"/>
      <c r="DB42" s="1322"/>
      <c r="DC42" s="1334"/>
      <c r="DD42" s="1334"/>
    </row>
    <row r="43" spans="1:108" x14ac:dyDescent="0.25">
      <c r="A43" s="1344" t="s">
        <v>77</v>
      </c>
      <c r="B43" s="1431">
        <v>0</v>
      </c>
      <c r="C43" s="1401"/>
      <c r="D43" s="1402"/>
      <c r="E43" s="1394"/>
      <c r="F43" s="1394"/>
      <c r="G43" s="1395"/>
      <c r="H43" s="1395"/>
      <c r="I43" s="1401"/>
      <c r="J43" s="1390"/>
      <c r="K43" s="1393"/>
      <c r="L43" s="1390"/>
      <c r="M43" s="1444"/>
      <c r="N43" s="1401"/>
      <c r="O43" s="1402"/>
      <c r="P43" s="1403"/>
      <c r="Q43" s="1433">
        <v>0</v>
      </c>
      <c r="R43" s="1393"/>
      <c r="S43" s="1394"/>
      <c r="T43" s="1390"/>
      <c r="U43" s="1393"/>
      <c r="V43" s="1427"/>
      <c r="W43" s="1401"/>
      <c r="X43" s="1390"/>
      <c r="Y43" s="1427"/>
      <c r="Z43" s="1444"/>
      <c r="AA43" s="1390"/>
      <c r="AB43" s="1444"/>
      <c r="AC43" s="1390"/>
      <c r="AD43" s="1442"/>
      <c r="AE43" s="1387"/>
      <c r="AF43" s="1387"/>
      <c r="AG43" s="1442"/>
      <c r="AH43" s="1387"/>
      <c r="AI43" s="1387"/>
      <c r="AJ43" s="1449"/>
      <c r="AK43" s="1436"/>
      <c r="AL43" s="1432"/>
      <c r="AM43" s="1450"/>
      <c r="AN43" s="1406"/>
      <c r="AO43" s="1449"/>
      <c r="AP43" s="1444"/>
      <c r="AQ43" s="1454"/>
      <c r="AR43" s="1459" t="s">
        <v>151</v>
      </c>
      <c r="AS43" s="1320"/>
      <c r="AT43" s="1320"/>
      <c r="AU43" s="1320"/>
      <c r="AV43" s="1320"/>
      <c r="AW43" s="1322"/>
      <c r="AX43" s="1322"/>
      <c r="AY43" s="1322"/>
      <c r="AZ43" s="1322"/>
      <c r="BA43" s="1322"/>
      <c r="BB43" s="1322"/>
      <c r="BC43" s="1322"/>
      <c r="BD43" s="1322"/>
      <c r="BE43" s="1322"/>
      <c r="BF43" s="1322"/>
      <c r="BG43" s="1322"/>
      <c r="BH43" s="1322"/>
      <c r="BI43" s="1322"/>
      <c r="BJ43" s="1320"/>
      <c r="BK43" s="1320"/>
      <c r="BL43" s="1320"/>
      <c r="BM43" s="1320"/>
      <c r="BN43" s="1320"/>
      <c r="BO43" s="1320"/>
      <c r="BP43" s="1320"/>
      <c r="BQ43" s="1320"/>
      <c r="BR43" s="1320"/>
      <c r="BS43" s="1320"/>
      <c r="BT43" s="1464" t="s">
        <v>152</v>
      </c>
      <c r="BU43" s="1464" t="s">
        <v>152</v>
      </c>
      <c r="BV43" s="1464" t="s">
        <v>152</v>
      </c>
      <c r="BW43" s="1464" t="s">
        <v>152</v>
      </c>
      <c r="BX43" s="1464" t="s">
        <v>152</v>
      </c>
      <c r="BY43" s="1464" t="s">
        <v>152</v>
      </c>
      <c r="BZ43" s="1342" t="s">
        <v>152</v>
      </c>
      <c r="CA43" s="1338"/>
      <c r="CB43" s="1467">
        <v>0</v>
      </c>
      <c r="CC43" s="1467">
        <v>0</v>
      </c>
      <c r="CD43" s="1467">
        <v>0</v>
      </c>
      <c r="CE43" s="1467">
        <v>0</v>
      </c>
      <c r="CF43" s="1467">
        <v>0</v>
      </c>
      <c r="CG43" s="1467" t="s">
        <v>152</v>
      </c>
      <c r="CH43" s="1467">
        <v>0</v>
      </c>
      <c r="CI43" s="1322"/>
      <c r="CJ43" s="1322"/>
      <c r="CK43" s="1322"/>
      <c r="CL43" s="1322"/>
      <c r="CM43" s="1322"/>
      <c r="CN43" s="1322"/>
      <c r="CO43" s="1322"/>
      <c r="CP43" s="1322"/>
      <c r="CQ43" s="1322"/>
      <c r="CR43" s="1322"/>
      <c r="CS43" s="1322"/>
      <c r="CT43" s="1322"/>
      <c r="CU43" s="1322"/>
      <c r="CV43" s="1322"/>
      <c r="CW43" s="1322"/>
      <c r="CX43" s="1322"/>
      <c r="CY43" s="1322"/>
      <c r="CZ43" s="1322"/>
      <c r="DA43" s="1322"/>
      <c r="DB43" s="1322"/>
      <c r="DC43" s="1334"/>
      <c r="DD43" s="1334"/>
    </row>
    <row r="44" spans="1:108" x14ac:dyDescent="0.25">
      <c r="A44" s="1344" t="s">
        <v>78</v>
      </c>
      <c r="B44" s="1431">
        <v>0</v>
      </c>
      <c r="C44" s="1393"/>
      <c r="D44" s="1394"/>
      <c r="E44" s="1394"/>
      <c r="F44" s="1394"/>
      <c r="G44" s="1395"/>
      <c r="H44" s="1395"/>
      <c r="I44" s="1393"/>
      <c r="J44" s="1390"/>
      <c r="K44" s="1393"/>
      <c r="L44" s="1390"/>
      <c r="M44" s="1419">
        <v>0</v>
      </c>
      <c r="N44" s="1393"/>
      <c r="O44" s="1394"/>
      <c r="P44" s="1390"/>
      <c r="Q44" s="1433">
        <v>0</v>
      </c>
      <c r="R44" s="1393"/>
      <c r="S44" s="1394"/>
      <c r="T44" s="1390"/>
      <c r="U44" s="1393"/>
      <c r="V44" s="1427"/>
      <c r="W44" s="1393"/>
      <c r="X44" s="1390"/>
      <c r="Y44" s="1427"/>
      <c r="Z44" s="1441"/>
      <c r="AA44" s="1390"/>
      <c r="AB44" s="1441"/>
      <c r="AC44" s="1390"/>
      <c r="AD44" s="1442"/>
      <c r="AE44" s="1387"/>
      <c r="AF44" s="1387"/>
      <c r="AG44" s="1442"/>
      <c r="AH44" s="1387"/>
      <c r="AI44" s="1387"/>
      <c r="AJ44" s="1449"/>
      <c r="AK44" s="1436"/>
      <c r="AL44" s="1432"/>
      <c r="AM44" s="1450"/>
      <c r="AN44" s="1406"/>
      <c r="AO44" s="1449"/>
      <c r="AP44" s="1453"/>
      <c r="AQ44" s="1454"/>
      <c r="AR44" s="1459" t="s">
        <v>151</v>
      </c>
      <c r="AS44" s="1320"/>
      <c r="AT44" s="1320"/>
      <c r="AU44" s="1320"/>
      <c r="AV44" s="1320"/>
      <c r="AW44" s="1322"/>
      <c r="AX44" s="1322"/>
      <c r="AY44" s="1322"/>
      <c r="AZ44" s="1322"/>
      <c r="BA44" s="1322"/>
      <c r="BB44" s="1322"/>
      <c r="BC44" s="1322"/>
      <c r="BD44" s="1322"/>
      <c r="BE44" s="1322"/>
      <c r="BF44" s="1322"/>
      <c r="BG44" s="1322"/>
      <c r="BH44" s="1322"/>
      <c r="BI44" s="1322"/>
      <c r="BJ44" s="1320"/>
      <c r="BK44" s="1320"/>
      <c r="BL44" s="1320"/>
      <c r="BM44" s="1320"/>
      <c r="BN44" s="1320"/>
      <c r="BO44" s="1320"/>
      <c r="BP44" s="1320"/>
      <c r="BQ44" s="1320"/>
      <c r="BR44" s="1320"/>
      <c r="BS44" s="1320"/>
      <c r="BT44" s="1464" t="s">
        <v>152</v>
      </c>
      <c r="BU44" s="1464" t="s">
        <v>152</v>
      </c>
      <c r="BV44" s="1464" t="s">
        <v>152</v>
      </c>
      <c r="BW44" s="1464" t="s">
        <v>152</v>
      </c>
      <c r="BX44" s="1464" t="s">
        <v>152</v>
      </c>
      <c r="BY44" s="1464" t="s">
        <v>152</v>
      </c>
      <c r="BZ44" s="1342" t="s">
        <v>152</v>
      </c>
      <c r="CA44" s="1338"/>
      <c r="CB44" s="1467">
        <v>0</v>
      </c>
      <c r="CC44" s="1467">
        <v>0</v>
      </c>
      <c r="CD44" s="1467">
        <v>0</v>
      </c>
      <c r="CE44" s="1467">
        <v>0</v>
      </c>
      <c r="CF44" s="1467">
        <v>0</v>
      </c>
      <c r="CG44" s="1467" t="s">
        <v>152</v>
      </c>
      <c r="CH44" s="1467">
        <v>0</v>
      </c>
      <c r="CI44" s="1322"/>
      <c r="CJ44" s="1322"/>
      <c r="CK44" s="1322"/>
      <c r="CL44" s="1322"/>
      <c r="CM44" s="1322"/>
      <c r="CN44" s="1322"/>
      <c r="CO44" s="1322"/>
      <c r="CP44" s="1322"/>
      <c r="CQ44" s="1322"/>
      <c r="CR44" s="1322"/>
      <c r="CS44" s="1322"/>
      <c r="CT44" s="1322"/>
      <c r="CU44" s="1322"/>
      <c r="CV44" s="1322"/>
      <c r="CW44" s="1322"/>
      <c r="CX44" s="1322"/>
      <c r="CY44" s="1322"/>
      <c r="CZ44" s="1322"/>
      <c r="DA44" s="1322"/>
      <c r="DB44" s="1322"/>
      <c r="DC44" s="1334"/>
      <c r="DD44" s="1334"/>
    </row>
    <row r="45" spans="1:108" x14ac:dyDescent="0.25">
      <c r="A45" s="1344" t="s">
        <v>79</v>
      </c>
      <c r="B45" s="1431">
        <v>0</v>
      </c>
      <c r="C45" s="1393"/>
      <c r="D45" s="1394"/>
      <c r="E45" s="1394"/>
      <c r="F45" s="1394"/>
      <c r="G45" s="1395"/>
      <c r="H45" s="1395"/>
      <c r="I45" s="1393"/>
      <c r="J45" s="1390"/>
      <c r="K45" s="1393"/>
      <c r="L45" s="1390"/>
      <c r="M45" s="1419">
        <v>0</v>
      </c>
      <c r="N45" s="1393"/>
      <c r="O45" s="1394"/>
      <c r="P45" s="1390"/>
      <c r="Q45" s="1433">
        <v>0</v>
      </c>
      <c r="R45" s="1393"/>
      <c r="S45" s="1394"/>
      <c r="T45" s="1390"/>
      <c r="U45" s="1393"/>
      <c r="V45" s="1427"/>
      <c r="W45" s="1393"/>
      <c r="X45" s="1390"/>
      <c r="Y45" s="1427"/>
      <c r="Z45" s="1441"/>
      <c r="AA45" s="1390"/>
      <c r="AB45" s="1441"/>
      <c r="AC45" s="1390"/>
      <c r="AD45" s="1442"/>
      <c r="AE45" s="1387"/>
      <c r="AF45" s="1387"/>
      <c r="AG45" s="1442"/>
      <c r="AH45" s="1387"/>
      <c r="AI45" s="1387"/>
      <c r="AJ45" s="1449"/>
      <c r="AK45" s="1436"/>
      <c r="AL45" s="1432"/>
      <c r="AM45" s="1450"/>
      <c r="AN45" s="1406"/>
      <c r="AO45" s="1449"/>
      <c r="AP45" s="1453"/>
      <c r="AQ45" s="1454"/>
      <c r="AR45" s="1459" t="s">
        <v>151</v>
      </c>
      <c r="AS45" s="1320"/>
      <c r="AT45" s="1320"/>
      <c r="AU45" s="1320"/>
      <c r="AV45" s="1320"/>
      <c r="AW45" s="1322"/>
      <c r="AX45" s="1322"/>
      <c r="AY45" s="1322"/>
      <c r="AZ45" s="1322"/>
      <c r="BA45" s="1322"/>
      <c r="BB45" s="1322"/>
      <c r="BC45" s="1322"/>
      <c r="BD45" s="1322"/>
      <c r="BE45" s="1322"/>
      <c r="BF45" s="1322"/>
      <c r="BG45" s="1322"/>
      <c r="BH45" s="1322"/>
      <c r="BI45" s="1322"/>
      <c r="BJ45" s="1320"/>
      <c r="BK45" s="1320"/>
      <c r="BL45" s="1320"/>
      <c r="BM45" s="1320"/>
      <c r="BN45" s="1320"/>
      <c r="BO45" s="1320"/>
      <c r="BP45" s="1320"/>
      <c r="BQ45" s="1320"/>
      <c r="BR45" s="1320"/>
      <c r="BS45" s="1320"/>
      <c r="BT45" s="1464" t="s">
        <v>152</v>
      </c>
      <c r="BU45" s="1464" t="s">
        <v>152</v>
      </c>
      <c r="BV45" s="1464" t="s">
        <v>152</v>
      </c>
      <c r="BW45" s="1464" t="s">
        <v>152</v>
      </c>
      <c r="BX45" s="1464" t="s">
        <v>152</v>
      </c>
      <c r="BY45" s="1464" t="s">
        <v>152</v>
      </c>
      <c r="BZ45" s="1342" t="s">
        <v>152</v>
      </c>
      <c r="CA45" s="1338"/>
      <c r="CB45" s="1467">
        <v>0</v>
      </c>
      <c r="CC45" s="1467">
        <v>0</v>
      </c>
      <c r="CD45" s="1467">
        <v>0</v>
      </c>
      <c r="CE45" s="1467">
        <v>0</v>
      </c>
      <c r="CF45" s="1467">
        <v>0</v>
      </c>
      <c r="CG45" s="1467" t="s">
        <v>152</v>
      </c>
      <c r="CH45" s="1467">
        <v>0</v>
      </c>
      <c r="CI45" s="1322"/>
      <c r="CJ45" s="1322"/>
      <c r="CK45" s="1322"/>
      <c r="CL45" s="1322"/>
      <c r="CM45" s="1322"/>
      <c r="CN45" s="1322"/>
      <c r="CO45" s="1322"/>
      <c r="CP45" s="1322"/>
      <c r="CQ45" s="1322"/>
      <c r="CR45" s="1322"/>
      <c r="CS45" s="1322"/>
      <c r="CT45" s="1322"/>
      <c r="CU45" s="1322"/>
      <c r="CV45" s="1322"/>
      <c r="CW45" s="1322"/>
      <c r="CX45" s="1322"/>
      <c r="CY45" s="1322"/>
      <c r="CZ45" s="1322"/>
      <c r="DA45" s="1322"/>
      <c r="DB45" s="1322"/>
      <c r="DC45" s="1334"/>
      <c r="DD45" s="1334"/>
    </row>
    <row r="46" spans="1:108" x14ac:dyDescent="0.25">
      <c r="A46" s="1344" t="s">
        <v>80</v>
      </c>
      <c r="B46" s="1431">
        <v>0</v>
      </c>
      <c r="C46" s="1393"/>
      <c r="D46" s="1394"/>
      <c r="E46" s="1394"/>
      <c r="F46" s="1394"/>
      <c r="G46" s="1395"/>
      <c r="H46" s="1395"/>
      <c r="I46" s="1393"/>
      <c r="J46" s="1390"/>
      <c r="K46" s="1393"/>
      <c r="L46" s="1390"/>
      <c r="M46" s="1419">
        <v>0</v>
      </c>
      <c r="N46" s="1393"/>
      <c r="O46" s="1394"/>
      <c r="P46" s="1390"/>
      <c r="Q46" s="1433">
        <v>0</v>
      </c>
      <c r="R46" s="1393"/>
      <c r="S46" s="1394"/>
      <c r="T46" s="1390"/>
      <c r="U46" s="1401"/>
      <c r="V46" s="1443"/>
      <c r="W46" s="1393"/>
      <c r="X46" s="1390"/>
      <c r="Y46" s="1427"/>
      <c r="Z46" s="1441"/>
      <c r="AA46" s="1390"/>
      <c r="AB46" s="1441"/>
      <c r="AC46" s="1390"/>
      <c r="AD46" s="1442"/>
      <c r="AE46" s="1387"/>
      <c r="AF46" s="1387"/>
      <c r="AG46" s="1442"/>
      <c r="AH46" s="1387"/>
      <c r="AI46" s="1387"/>
      <c r="AJ46" s="1449"/>
      <c r="AK46" s="1436"/>
      <c r="AL46" s="1432"/>
      <c r="AM46" s="1450"/>
      <c r="AN46" s="1406"/>
      <c r="AO46" s="1449"/>
      <c r="AP46" s="1453"/>
      <c r="AQ46" s="1454"/>
      <c r="AR46" s="1459" t="s">
        <v>151</v>
      </c>
      <c r="AS46" s="1320"/>
      <c r="AT46" s="1320"/>
      <c r="AU46" s="1320"/>
      <c r="AV46" s="1320"/>
      <c r="AW46" s="1322"/>
      <c r="AX46" s="1322"/>
      <c r="AY46" s="1322"/>
      <c r="AZ46" s="1322"/>
      <c r="BA46" s="1322"/>
      <c r="BB46" s="1322"/>
      <c r="BC46" s="1322"/>
      <c r="BD46" s="1322"/>
      <c r="BE46" s="1322"/>
      <c r="BF46" s="1322"/>
      <c r="BG46" s="1322"/>
      <c r="BH46" s="1322"/>
      <c r="BI46" s="1322"/>
      <c r="BJ46" s="1320"/>
      <c r="BK46" s="1320"/>
      <c r="BL46" s="1320"/>
      <c r="BM46" s="1320"/>
      <c r="BN46" s="1320"/>
      <c r="BO46" s="1320"/>
      <c r="BP46" s="1320"/>
      <c r="BQ46" s="1320"/>
      <c r="BR46" s="1320"/>
      <c r="BS46" s="1320"/>
      <c r="BT46" s="1464" t="s">
        <v>152</v>
      </c>
      <c r="BU46" s="1464" t="s">
        <v>152</v>
      </c>
      <c r="BV46" s="1464" t="s">
        <v>152</v>
      </c>
      <c r="BW46" s="1464" t="s">
        <v>152</v>
      </c>
      <c r="BX46" s="1464" t="s">
        <v>152</v>
      </c>
      <c r="BY46" s="1464" t="s">
        <v>152</v>
      </c>
      <c r="BZ46" s="1338"/>
      <c r="CA46" s="1338"/>
      <c r="CB46" s="1467">
        <v>0</v>
      </c>
      <c r="CC46" s="1467">
        <v>0</v>
      </c>
      <c r="CD46" s="1467">
        <v>0</v>
      </c>
      <c r="CE46" s="1467">
        <v>0</v>
      </c>
      <c r="CF46" s="1467">
        <v>0</v>
      </c>
      <c r="CG46" s="1467" t="s">
        <v>152</v>
      </c>
      <c r="CH46" s="1341"/>
      <c r="CI46" s="1322"/>
      <c r="CJ46" s="1322"/>
      <c r="CK46" s="1322"/>
      <c r="CL46" s="1322"/>
      <c r="CM46" s="1322"/>
      <c r="CN46" s="1322"/>
      <c r="CO46" s="1322"/>
      <c r="CP46" s="1322"/>
      <c r="CQ46" s="1322"/>
      <c r="CR46" s="1322"/>
      <c r="CS46" s="1322"/>
      <c r="CT46" s="1322"/>
      <c r="CU46" s="1322"/>
      <c r="CV46" s="1322"/>
      <c r="CW46" s="1322"/>
      <c r="CX46" s="1322"/>
      <c r="CY46" s="1322"/>
      <c r="CZ46" s="1322"/>
      <c r="DA46" s="1322"/>
      <c r="DB46" s="1322"/>
      <c r="DC46" s="1334"/>
      <c r="DD46" s="1334"/>
    </row>
    <row r="47" spans="1:108" x14ac:dyDescent="0.25">
      <c r="A47" s="1344" t="s">
        <v>81</v>
      </c>
      <c r="B47" s="1431">
        <v>0</v>
      </c>
      <c r="C47" s="1393"/>
      <c r="D47" s="1394"/>
      <c r="E47" s="1394"/>
      <c r="F47" s="1394"/>
      <c r="G47" s="1395"/>
      <c r="H47" s="1395"/>
      <c r="I47" s="1393"/>
      <c r="J47" s="1390"/>
      <c r="K47" s="1401"/>
      <c r="L47" s="1390"/>
      <c r="M47" s="1419">
        <v>0</v>
      </c>
      <c r="N47" s="1393"/>
      <c r="O47" s="1394"/>
      <c r="P47" s="1390"/>
      <c r="Q47" s="1433">
        <v>0</v>
      </c>
      <c r="R47" s="1393"/>
      <c r="S47" s="1394"/>
      <c r="T47" s="1390"/>
      <c r="U47" s="1393"/>
      <c r="V47" s="1427"/>
      <c r="W47" s="1393"/>
      <c r="X47" s="1390"/>
      <c r="Y47" s="1427"/>
      <c r="Z47" s="1441"/>
      <c r="AA47" s="1390"/>
      <c r="AB47" s="1441"/>
      <c r="AC47" s="1390"/>
      <c r="AD47" s="1442"/>
      <c r="AE47" s="1387"/>
      <c r="AF47" s="1387"/>
      <c r="AG47" s="1442"/>
      <c r="AH47" s="1387"/>
      <c r="AI47" s="1387"/>
      <c r="AJ47" s="1449"/>
      <c r="AK47" s="1436"/>
      <c r="AL47" s="1432"/>
      <c r="AM47" s="1450"/>
      <c r="AN47" s="1406"/>
      <c r="AO47" s="1449"/>
      <c r="AP47" s="1453"/>
      <c r="AQ47" s="1454"/>
      <c r="AR47" s="1459" t="s">
        <v>151</v>
      </c>
      <c r="AS47" s="1320"/>
      <c r="AT47" s="1320"/>
      <c r="AU47" s="1320"/>
      <c r="AV47" s="1320"/>
      <c r="AW47" s="1322"/>
      <c r="AX47" s="1322"/>
      <c r="AY47" s="1322"/>
      <c r="AZ47" s="1322"/>
      <c r="BA47" s="1322"/>
      <c r="BB47" s="1322"/>
      <c r="BC47" s="1322"/>
      <c r="BD47" s="1322"/>
      <c r="BE47" s="1322"/>
      <c r="BF47" s="1322"/>
      <c r="BG47" s="1322"/>
      <c r="BH47" s="1322"/>
      <c r="BI47" s="1322"/>
      <c r="BJ47" s="1320"/>
      <c r="BK47" s="1320"/>
      <c r="BL47" s="1320"/>
      <c r="BM47" s="1320"/>
      <c r="BN47" s="1320"/>
      <c r="BO47" s="1320"/>
      <c r="BP47" s="1320"/>
      <c r="BQ47" s="1320"/>
      <c r="BR47" s="1320"/>
      <c r="BS47" s="1320"/>
      <c r="BT47" s="1464" t="s">
        <v>152</v>
      </c>
      <c r="BU47" s="1464" t="s">
        <v>152</v>
      </c>
      <c r="BV47" s="1464" t="s">
        <v>152</v>
      </c>
      <c r="BW47" s="1464" t="s">
        <v>152</v>
      </c>
      <c r="BX47" s="1464" t="s">
        <v>152</v>
      </c>
      <c r="BY47" s="1464" t="s">
        <v>152</v>
      </c>
      <c r="BZ47" s="1342" t="s">
        <v>152</v>
      </c>
      <c r="CA47" s="1338"/>
      <c r="CB47" s="1467">
        <v>0</v>
      </c>
      <c r="CC47" s="1467">
        <v>0</v>
      </c>
      <c r="CD47" s="1467">
        <v>0</v>
      </c>
      <c r="CE47" s="1467">
        <v>0</v>
      </c>
      <c r="CF47" s="1467">
        <v>0</v>
      </c>
      <c r="CG47" s="1467" t="s">
        <v>152</v>
      </c>
      <c r="CH47" s="1467">
        <v>0</v>
      </c>
      <c r="CI47" s="1322"/>
      <c r="CJ47" s="1322"/>
      <c r="CK47" s="1322"/>
      <c r="CL47" s="1322"/>
      <c r="CM47" s="1322"/>
      <c r="CN47" s="1322"/>
      <c r="CO47" s="1322"/>
      <c r="CP47" s="1322"/>
      <c r="CQ47" s="1322"/>
      <c r="CR47" s="1322"/>
      <c r="CS47" s="1322"/>
      <c r="CT47" s="1322"/>
      <c r="CU47" s="1322"/>
      <c r="CV47" s="1322"/>
      <c r="CW47" s="1322"/>
      <c r="CX47" s="1322"/>
      <c r="CY47" s="1322"/>
      <c r="CZ47" s="1322"/>
      <c r="DA47" s="1322"/>
      <c r="DB47" s="1322"/>
      <c r="DC47" s="1334"/>
      <c r="DD47" s="1334"/>
    </row>
    <row r="48" spans="1:108" ht="43.5" x14ac:dyDescent="0.25">
      <c r="A48" s="1364" t="s">
        <v>82</v>
      </c>
      <c r="B48" s="1431">
        <v>0</v>
      </c>
      <c r="C48" s="1393"/>
      <c r="D48" s="1394"/>
      <c r="E48" s="1394"/>
      <c r="F48" s="1394"/>
      <c r="G48" s="1395"/>
      <c r="H48" s="1395"/>
      <c r="I48" s="1393"/>
      <c r="J48" s="1390"/>
      <c r="K48" s="1393"/>
      <c r="L48" s="1390"/>
      <c r="M48" s="1419">
        <v>0</v>
      </c>
      <c r="N48" s="1393"/>
      <c r="O48" s="1394"/>
      <c r="P48" s="1390"/>
      <c r="Q48" s="1433">
        <v>0</v>
      </c>
      <c r="R48" s="1393"/>
      <c r="S48" s="1394"/>
      <c r="T48" s="1390"/>
      <c r="U48" s="1393"/>
      <c r="V48" s="1427"/>
      <c r="W48" s="1393"/>
      <c r="X48" s="1390"/>
      <c r="Y48" s="1427"/>
      <c r="Z48" s="1441"/>
      <c r="AA48" s="1390"/>
      <c r="AB48" s="1441"/>
      <c r="AC48" s="1390"/>
      <c r="AD48" s="1442"/>
      <c r="AE48" s="1387"/>
      <c r="AF48" s="1387"/>
      <c r="AG48" s="1442"/>
      <c r="AH48" s="1387"/>
      <c r="AI48" s="1387"/>
      <c r="AJ48" s="1449"/>
      <c r="AK48" s="1436"/>
      <c r="AL48" s="1432"/>
      <c r="AM48" s="1450"/>
      <c r="AN48" s="1406"/>
      <c r="AO48" s="1449"/>
      <c r="AP48" s="1453"/>
      <c r="AQ48" s="1454"/>
      <c r="AR48" s="1459" t="s">
        <v>151</v>
      </c>
      <c r="AS48" s="1320"/>
      <c r="AT48" s="1320"/>
      <c r="AU48" s="1320"/>
      <c r="AV48" s="1320"/>
      <c r="AW48" s="1322"/>
      <c r="AX48" s="1322"/>
      <c r="AY48" s="1322"/>
      <c r="AZ48" s="1322"/>
      <c r="BA48" s="1322"/>
      <c r="BB48" s="1322"/>
      <c r="BC48" s="1322"/>
      <c r="BD48" s="1322"/>
      <c r="BE48" s="1322"/>
      <c r="BF48" s="1322"/>
      <c r="BG48" s="1322"/>
      <c r="BH48" s="1322"/>
      <c r="BI48" s="1322"/>
      <c r="BJ48" s="1320"/>
      <c r="BK48" s="1320"/>
      <c r="BL48" s="1320"/>
      <c r="BM48" s="1320"/>
      <c r="BN48" s="1320"/>
      <c r="BO48" s="1320"/>
      <c r="BP48" s="1320"/>
      <c r="BQ48" s="1320"/>
      <c r="BR48" s="1320"/>
      <c r="BS48" s="1320"/>
      <c r="BT48" s="1464" t="s">
        <v>152</v>
      </c>
      <c r="BU48" s="1464" t="s">
        <v>152</v>
      </c>
      <c r="BV48" s="1464" t="s">
        <v>152</v>
      </c>
      <c r="BW48" s="1464" t="s">
        <v>152</v>
      </c>
      <c r="BX48" s="1464" t="s">
        <v>152</v>
      </c>
      <c r="BY48" s="1464" t="s">
        <v>152</v>
      </c>
      <c r="BZ48" s="1342" t="s">
        <v>152</v>
      </c>
      <c r="CA48" s="1338"/>
      <c r="CB48" s="1467">
        <v>0</v>
      </c>
      <c r="CC48" s="1467">
        <v>0</v>
      </c>
      <c r="CD48" s="1467">
        <v>0</v>
      </c>
      <c r="CE48" s="1467">
        <v>0</v>
      </c>
      <c r="CF48" s="1467">
        <v>0</v>
      </c>
      <c r="CG48" s="1467" t="s">
        <v>152</v>
      </c>
      <c r="CH48" s="1467">
        <v>0</v>
      </c>
      <c r="CI48" s="1322"/>
      <c r="CJ48" s="1322"/>
      <c r="CK48" s="1322"/>
      <c r="CL48" s="1322"/>
      <c r="CM48" s="1322"/>
      <c r="CN48" s="1322"/>
      <c r="CO48" s="1322"/>
      <c r="CP48" s="1322"/>
      <c r="CQ48" s="1322"/>
      <c r="CR48" s="1322"/>
      <c r="CS48" s="1322"/>
      <c r="CT48" s="1322"/>
      <c r="CU48" s="1322"/>
      <c r="CV48" s="1322"/>
      <c r="CW48" s="1322"/>
      <c r="CX48" s="1322"/>
      <c r="CY48" s="1322"/>
      <c r="CZ48" s="1322"/>
      <c r="DA48" s="1322"/>
      <c r="DB48" s="1322"/>
      <c r="DC48" s="1334"/>
      <c r="DD48" s="1334"/>
    </row>
    <row r="49" spans="1:108" ht="43.5" x14ac:dyDescent="0.25">
      <c r="A49" s="1364" t="s">
        <v>83</v>
      </c>
      <c r="B49" s="1431">
        <v>0</v>
      </c>
      <c r="C49" s="1393"/>
      <c r="D49" s="1394"/>
      <c r="E49" s="1394"/>
      <c r="F49" s="1394"/>
      <c r="G49" s="1395"/>
      <c r="H49" s="1395"/>
      <c r="I49" s="1393"/>
      <c r="J49" s="1390"/>
      <c r="K49" s="1401"/>
      <c r="L49" s="1390"/>
      <c r="M49" s="1419">
        <v>0</v>
      </c>
      <c r="N49" s="1393"/>
      <c r="O49" s="1394"/>
      <c r="P49" s="1390"/>
      <c r="Q49" s="1433">
        <v>0</v>
      </c>
      <c r="R49" s="1393"/>
      <c r="S49" s="1394"/>
      <c r="T49" s="1390"/>
      <c r="U49" s="1393"/>
      <c r="V49" s="1427"/>
      <c r="W49" s="1393"/>
      <c r="X49" s="1390"/>
      <c r="Y49" s="1427"/>
      <c r="Z49" s="1441"/>
      <c r="AA49" s="1390"/>
      <c r="AB49" s="1441"/>
      <c r="AC49" s="1390"/>
      <c r="AD49" s="1442"/>
      <c r="AE49" s="1387"/>
      <c r="AF49" s="1387"/>
      <c r="AG49" s="1442"/>
      <c r="AH49" s="1387"/>
      <c r="AI49" s="1387"/>
      <c r="AJ49" s="1449"/>
      <c r="AK49" s="1436"/>
      <c r="AL49" s="1432"/>
      <c r="AM49" s="1450"/>
      <c r="AN49" s="1406"/>
      <c r="AO49" s="1449"/>
      <c r="AP49" s="1453"/>
      <c r="AQ49" s="1454"/>
      <c r="AR49" s="1459" t="s">
        <v>151</v>
      </c>
      <c r="AS49" s="1320"/>
      <c r="AT49" s="1320"/>
      <c r="AU49" s="1320"/>
      <c r="AV49" s="1320"/>
      <c r="AW49" s="1322"/>
      <c r="AX49" s="1322"/>
      <c r="AY49" s="1322"/>
      <c r="AZ49" s="1322"/>
      <c r="BA49" s="1322"/>
      <c r="BB49" s="1322"/>
      <c r="BC49" s="1322"/>
      <c r="BD49" s="1322"/>
      <c r="BE49" s="1322"/>
      <c r="BF49" s="1322"/>
      <c r="BG49" s="1322"/>
      <c r="BH49" s="1322"/>
      <c r="BI49" s="1322"/>
      <c r="BJ49" s="1320"/>
      <c r="BK49" s="1320"/>
      <c r="BL49" s="1320"/>
      <c r="BM49" s="1320"/>
      <c r="BN49" s="1320"/>
      <c r="BO49" s="1320"/>
      <c r="BP49" s="1320"/>
      <c r="BQ49" s="1320"/>
      <c r="BR49" s="1320"/>
      <c r="BS49" s="1320"/>
      <c r="BT49" s="1464" t="s">
        <v>152</v>
      </c>
      <c r="BU49" s="1464" t="s">
        <v>152</v>
      </c>
      <c r="BV49" s="1464" t="s">
        <v>152</v>
      </c>
      <c r="BW49" s="1464" t="s">
        <v>152</v>
      </c>
      <c r="BX49" s="1464" t="s">
        <v>152</v>
      </c>
      <c r="BY49" s="1464" t="s">
        <v>152</v>
      </c>
      <c r="BZ49" s="1342" t="s">
        <v>152</v>
      </c>
      <c r="CA49" s="1338"/>
      <c r="CB49" s="1467">
        <v>0</v>
      </c>
      <c r="CC49" s="1467">
        <v>0</v>
      </c>
      <c r="CD49" s="1467">
        <v>0</v>
      </c>
      <c r="CE49" s="1467">
        <v>0</v>
      </c>
      <c r="CF49" s="1467">
        <v>0</v>
      </c>
      <c r="CG49" s="1467" t="s">
        <v>152</v>
      </c>
      <c r="CH49" s="1467">
        <v>0</v>
      </c>
      <c r="CI49" s="1322"/>
      <c r="CJ49" s="1322"/>
      <c r="CK49" s="1322"/>
      <c r="CL49" s="1322"/>
      <c r="CM49" s="1322"/>
      <c r="CN49" s="1322"/>
      <c r="CO49" s="1322"/>
      <c r="CP49" s="1322"/>
      <c r="CQ49" s="1322"/>
      <c r="CR49" s="1322"/>
      <c r="CS49" s="1322"/>
      <c r="CT49" s="1322"/>
      <c r="CU49" s="1322"/>
      <c r="CV49" s="1322"/>
      <c r="CW49" s="1322"/>
      <c r="CX49" s="1322"/>
      <c r="CY49" s="1322"/>
      <c r="CZ49" s="1322"/>
      <c r="DA49" s="1322"/>
      <c r="DB49" s="1322"/>
      <c r="DC49" s="1334"/>
      <c r="DD49" s="1334"/>
    </row>
    <row r="50" spans="1:108" x14ac:dyDescent="0.25">
      <c r="A50" s="1344" t="s">
        <v>84</v>
      </c>
      <c r="B50" s="1431">
        <v>0</v>
      </c>
      <c r="C50" s="1393"/>
      <c r="D50" s="1394"/>
      <c r="E50" s="1394"/>
      <c r="F50" s="1394"/>
      <c r="G50" s="1395"/>
      <c r="H50" s="1395"/>
      <c r="I50" s="1393"/>
      <c r="J50" s="1390"/>
      <c r="K50" s="1393"/>
      <c r="L50" s="1390"/>
      <c r="M50" s="1419">
        <v>0</v>
      </c>
      <c r="N50" s="1393"/>
      <c r="O50" s="1394"/>
      <c r="P50" s="1390"/>
      <c r="Q50" s="1433">
        <v>0</v>
      </c>
      <c r="R50" s="1393"/>
      <c r="S50" s="1394"/>
      <c r="T50" s="1390"/>
      <c r="U50" s="1393"/>
      <c r="V50" s="1427"/>
      <c r="W50" s="1393"/>
      <c r="X50" s="1390"/>
      <c r="Y50" s="1427"/>
      <c r="Z50" s="1441"/>
      <c r="AA50" s="1390"/>
      <c r="AB50" s="1441"/>
      <c r="AC50" s="1390"/>
      <c r="AD50" s="1442"/>
      <c r="AE50" s="1387"/>
      <c r="AF50" s="1387"/>
      <c r="AG50" s="1442"/>
      <c r="AH50" s="1387"/>
      <c r="AI50" s="1387"/>
      <c r="AJ50" s="1449"/>
      <c r="AK50" s="1436"/>
      <c r="AL50" s="1432"/>
      <c r="AM50" s="1450"/>
      <c r="AN50" s="1406"/>
      <c r="AO50" s="1449"/>
      <c r="AP50" s="1453"/>
      <c r="AQ50" s="1454"/>
      <c r="AR50" s="1459" t="s">
        <v>151</v>
      </c>
      <c r="AS50" s="1320"/>
      <c r="AT50" s="1320"/>
      <c r="AU50" s="1320"/>
      <c r="AV50" s="1320"/>
      <c r="AW50" s="1322"/>
      <c r="AX50" s="1322"/>
      <c r="AY50" s="1322"/>
      <c r="AZ50" s="1322"/>
      <c r="BA50" s="1322"/>
      <c r="BB50" s="1322"/>
      <c r="BC50" s="1322"/>
      <c r="BD50" s="1322"/>
      <c r="BE50" s="1322"/>
      <c r="BF50" s="1322"/>
      <c r="BG50" s="1322"/>
      <c r="BH50" s="1322"/>
      <c r="BI50" s="1322"/>
      <c r="BJ50" s="1320"/>
      <c r="BK50" s="1320"/>
      <c r="BL50" s="1320"/>
      <c r="BM50" s="1320"/>
      <c r="BN50" s="1320"/>
      <c r="BO50" s="1320"/>
      <c r="BP50" s="1320"/>
      <c r="BQ50" s="1320"/>
      <c r="BR50" s="1320"/>
      <c r="BS50" s="1320"/>
      <c r="BT50" s="1464" t="s">
        <v>152</v>
      </c>
      <c r="BU50" s="1464" t="s">
        <v>152</v>
      </c>
      <c r="BV50" s="1464" t="s">
        <v>152</v>
      </c>
      <c r="BW50" s="1464" t="s">
        <v>152</v>
      </c>
      <c r="BX50" s="1464" t="s">
        <v>152</v>
      </c>
      <c r="BY50" s="1464" t="s">
        <v>152</v>
      </c>
      <c r="BZ50" s="1342" t="s">
        <v>152</v>
      </c>
      <c r="CA50" s="1342" t="s">
        <v>152</v>
      </c>
      <c r="CB50" s="1467">
        <v>0</v>
      </c>
      <c r="CC50" s="1467">
        <v>0</v>
      </c>
      <c r="CD50" s="1467">
        <v>0</v>
      </c>
      <c r="CE50" s="1467">
        <v>0</v>
      </c>
      <c r="CF50" s="1467">
        <v>0</v>
      </c>
      <c r="CG50" s="1467" t="s">
        <v>152</v>
      </c>
      <c r="CH50" s="1467">
        <v>0</v>
      </c>
      <c r="CI50" s="1467">
        <v>0</v>
      </c>
      <c r="CJ50" s="1322"/>
      <c r="CK50" s="1322"/>
      <c r="CL50" s="1322"/>
      <c r="CM50" s="1322"/>
      <c r="CN50" s="1322"/>
      <c r="CO50" s="1322"/>
      <c r="CP50" s="1322"/>
      <c r="CQ50" s="1322"/>
      <c r="CR50" s="1322"/>
      <c r="CS50" s="1322"/>
      <c r="CT50" s="1322"/>
      <c r="CU50" s="1322"/>
      <c r="CV50" s="1322"/>
      <c r="CW50" s="1322"/>
      <c r="CX50" s="1322"/>
      <c r="CY50" s="1322"/>
      <c r="CZ50" s="1322"/>
      <c r="DA50" s="1322"/>
      <c r="DB50" s="1322"/>
      <c r="DC50" s="1334"/>
      <c r="DD50" s="1334"/>
    </row>
    <row r="51" spans="1:108" x14ac:dyDescent="0.25">
      <c r="A51" s="1344" t="s">
        <v>85</v>
      </c>
      <c r="B51" s="1431">
        <v>0</v>
      </c>
      <c r="C51" s="1393"/>
      <c r="D51" s="1394"/>
      <c r="E51" s="1394"/>
      <c r="F51" s="1394"/>
      <c r="G51" s="1395"/>
      <c r="H51" s="1395"/>
      <c r="I51" s="1393"/>
      <c r="J51" s="1390"/>
      <c r="K51" s="1393"/>
      <c r="L51" s="1390"/>
      <c r="M51" s="1419">
        <v>0</v>
      </c>
      <c r="N51" s="1393"/>
      <c r="O51" s="1394"/>
      <c r="P51" s="1390"/>
      <c r="Q51" s="1433">
        <v>0</v>
      </c>
      <c r="R51" s="1393"/>
      <c r="S51" s="1394"/>
      <c r="T51" s="1390"/>
      <c r="U51" s="1393"/>
      <c r="V51" s="1427"/>
      <c r="W51" s="1393"/>
      <c r="X51" s="1390"/>
      <c r="Y51" s="1427"/>
      <c r="Z51" s="1441"/>
      <c r="AA51" s="1390"/>
      <c r="AB51" s="1441"/>
      <c r="AC51" s="1390"/>
      <c r="AD51" s="1442"/>
      <c r="AE51" s="1387"/>
      <c r="AF51" s="1387"/>
      <c r="AG51" s="1442"/>
      <c r="AH51" s="1387"/>
      <c r="AI51" s="1387"/>
      <c r="AJ51" s="1449"/>
      <c r="AK51" s="1436"/>
      <c r="AL51" s="1432"/>
      <c r="AM51" s="1450"/>
      <c r="AN51" s="1406"/>
      <c r="AO51" s="1449"/>
      <c r="AP51" s="1453"/>
      <c r="AQ51" s="1454"/>
      <c r="AR51" s="1459" t="s">
        <v>151</v>
      </c>
      <c r="AS51" s="1320"/>
      <c r="AT51" s="1320"/>
      <c r="AU51" s="1320"/>
      <c r="AV51" s="1320"/>
      <c r="AW51" s="1322"/>
      <c r="AX51" s="1322"/>
      <c r="AY51" s="1322"/>
      <c r="AZ51" s="1322"/>
      <c r="BA51" s="1322"/>
      <c r="BB51" s="1322"/>
      <c r="BC51" s="1322"/>
      <c r="BD51" s="1322"/>
      <c r="BE51" s="1322"/>
      <c r="BF51" s="1322"/>
      <c r="BG51" s="1322"/>
      <c r="BH51" s="1322"/>
      <c r="BI51" s="1322"/>
      <c r="BJ51" s="1320"/>
      <c r="BK51" s="1320"/>
      <c r="BL51" s="1320"/>
      <c r="BM51" s="1320"/>
      <c r="BN51" s="1320"/>
      <c r="BO51" s="1320"/>
      <c r="BP51" s="1320"/>
      <c r="BQ51" s="1320"/>
      <c r="BR51" s="1320"/>
      <c r="BS51" s="1320"/>
      <c r="BT51" s="1464" t="s">
        <v>152</v>
      </c>
      <c r="BU51" s="1464" t="s">
        <v>152</v>
      </c>
      <c r="BV51" s="1464" t="s">
        <v>152</v>
      </c>
      <c r="BW51" s="1464" t="s">
        <v>152</v>
      </c>
      <c r="BX51" s="1464" t="s">
        <v>152</v>
      </c>
      <c r="BY51" s="1464" t="s">
        <v>152</v>
      </c>
      <c r="BZ51" s="1342" t="s">
        <v>152</v>
      </c>
      <c r="CA51" s="1342" t="s">
        <v>152</v>
      </c>
      <c r="CB51" s="1467">
        <v>0</v>
      </c>
      <c r="CC51" s="1467">
        <v>0</v>
      </c>
      <c r="CD51" s="1467">
        <v>0</v>
      </c>
      <c r="CE51" s="1467">
        <v>0</v>
      </c>
      <c r="CF51" s="1467">
        <v>0</v>
      </c>
      <c r="CG51" s="1467" t="s">
        <v>152</v>
      </c>
      <c r="CH51" s="1467">
        <v>0</v>
      </c>
      <c r="CI51" s="1467">
        <v>0</v>
      </c>
      <c r="CJ51" s="1322"/>
      <c r="CK51" s="1322"/>
      <c r="CL51" s="1322"/>
      <c r="CM51" s="1322"/>
      <c r="CN51" s="1322"/>
      <c r="CO51" s="1322"/>
      <c r="CP51" s="1322"/>
      <c r="CQ51" s="1322"/>
      <c r="CR51" s="1322"/>
      <c r="CS51" s="1322"/>
      <c r="CT51" s="1322"/>
      <c r="CU51" s="1322"/>
      <c r="CV51" s="1322"/>
      <c r="CW51" s="1322"/>
      <c r="CX51" s="1322"/>
      <c r="CY51" s="1322"/>
      <c r="CZ51" s="1322"/>
      <c r="DA51" s="1322"/>
      <c r="DB51" s="1322"/>
      <c r="DC51" s="1334"/>
      <c r="DD51" s="1334"/>
    </row>
    <row r="52" spans="1:108" x14ac:dyDescent="0.25">
      <c r="A52" s="1344" t="s">
        <v>86</v>
      </c>
      <c r="B52" s="1431">
        <v>0</v>
      </c>
      <c r="C52" s="1393"/>
      <c r="D52" s="1394"/>
      <c r="E52" s="1394"/>
      <c r="F52" s="1394"/>
      <c r="G52" s="1395"/>
      <c r="H52" s="1395"/>
      <c r="I52" s="1393"/>
      <c r="J52" s="1390"/>
      <c r="K52" s="1393"/>
      <c r="L52" s="1390"/>
      <c r="M52" s="1419">
        <v>0</v>
      </c>
      <c r="N52" s="1393"/>
      <c r="O52" s="1394"/>
      <c r="P52" s="1390"/>
      <c r="Q52" s="1433">
        <v>0</v>
      </c>
      <c r="R52" s="1393"/>
      <c r="S52" s="1394"/>
      <c r="T52" s="1390"/>
      <c r="U52" s="1393"/>
      <c r="V52" s="1427"/>
      <c r="W52" s="1393"/>
      <c r="X52" s="1390"/>
      <c r="Y52" s="1427"/>
      <c r="Z52" s="1441"/>
      <c r="AA52" s="1390"/>
      <c r="AB52" s="1441"/>
      <c r="AC52" s="1390"/>
      <c r="AD52" s="1442"/>
      <c r="AE52" s="1387"/>
      <c r="AF52" s="1387"/>
      <c r="AG52" s="1442"/>
      <c r="AH52" s="1387"/>
      <c r="AI52" s="1387"/>
      <c r="AJ52" s="1449"/>
      <c r="AK52" s="1436"/>
      <c r="AL52" s="1432"/>
      <c r="AM52" s="1450"/>
      <c r="AN52" s="1406"/>
      <c r="AO52" s="1449"/>
      <c r="AP52" s="1453"/>
      <c r="AQ52" s="1454"/>
      <c r="AR52" s="1459" t="s">
        <v>151</v>
      </c>
      <c r="AS52" s="1320"/>
      <c r="AT52" s="1320"/>
      <c r="AU52" s="1320"/>
      <c r="AV52" s="1320"/>
      <c r="AW52" s="1322"/>
      <c r="AX52" s="1322"/>
      <c r="AY52" s="1322"/>
      <c r="AZ52" s="1322"/>
      <c r="BA52" s="1322"/>
      <c r="BB52" s="1322"/>
      <c r="BC52" s="1322"/>
      <c r="BD52" s="1322"/>
      <c r="BE52" s="1322"/>
      <c r="BF52" s="1322"/>
      <c r="BG52" s="1322"/>
      <c r="BH52" s="1322"/>
      <c r="BI52" s="1322"/>
      <c r="BJ52" s="1320"/>
      <c r="BK52" s="1320"/>
      <c r="BL52" s="1320"/>
      <c r="BM52" s="1320"/>
      <c r="BN52" s="1320"/>
      <c r="BO52" s="1320"/>
      <c r="BP52" s="1320"/>
      <c r="BQ52" s="1320"/>
      <c r="BR52" s="1320"/>
      <c r="BS52" s="1320"/>
      <c r="BT52" s="1464" t="s">
        <v>152</v>
      </c>
      <c r="BU52" s="1464" t="s">
        <v>152</v>
      </c>
      <c r="BV52" s="1464" t="s">
        <v>152</v>
      </c>
      <c r="BW52" s="1464" t="s">
        <v>152</v>
      </c>
      <c r="BX52" s="1464" t="s">
        <v>152</v>
      </c>
      <c r="BY52" s="1464" t="s">
        <v>152</v>
      </c>
      <c r="BZ52" s="1342" t="s">
        <v>152</v>
      </c>
      <c r="CA52" s="1342" t="s">
        <v>152</v>
      </c>
      <c r="CB52" s="1467">
        <v>0</v>
      </c>
      <c r="CC52" s="1467">
        <v>0</v>
      </c>
      <c r="CD52" s="1467">
        <v>0</v>
      </c>
      <c r="CE52" s="1467">
        <v>0</v>
      </c>
      <c r="CF52" s="1467">
        <v>0</v>
      </c>
      <c r="CG52" s="1467" t="s">
        <v>152</v>
      </c>
      <c r="CH52" s="1467">
        <v>0</v>
      </c>
      <c r="CI52" s="1467">
        <v>0</v>
      </c>
      <c r="CJ52" s="1322"/>
      <c r="CK52" s="1322"/>
      <c r="CL52" s="1322"/>
      <c r="CM52" s="1322"/>
      <c r="CN52" s="1322"/>
      <c r="CO52" s="1322"/>
      <c r="CP52" s="1322"/>
      <c r="CQ52" s="1322"/>
      <c r="CR52" s="1322"/>
      <c r="CS52" s="1322"/>
      <c r="CT52" s="1322"/>
      <c r="CU52" s="1322"/>
      <c r="CV52" s="1322"/>
      <c r="CW52" s="1322"/>
      <c r="CX52" s="1322"/>
      <c r="CY52" s="1322"/>
      <c r="CZ52" s="1322"/>
      <c r="DA52" s="1322"/>
      <c r="DB52" s="1322"/>
      <c r="DC52" s="1334"/>
      <c r="DD52" s="1334"/>
    </row>
    <row r="53" spans="1:108" x14ac:dyDescent="0.25">
      <c r="A53" s="1344" t="s">
        <v>87</v>
      </c>
      <c r="B53" s="1431">
        <v>0</v>
      </c>
      <c r="C53" s="1401"/>
      <c r="D53" s="1402"/>
      <c r="E53" s="1394"/>
      <c r="F53" s="1394"/>
      <c r="G53" s="1395"/>
      <c r="H53" s="1395"/>
      <c r="I53" s="1401"/>
      <c r="J53" s="1390"/>
      <c r="K53" s="1393"/>
      <c r="L53" s="1390"/>
      <c r="M53" s="1444"/>
      <c r="N53" s="1401"/>
      <c r="O53" s="1402"/>
      <c r="P53" s="1403"/>
      <c r="Q53" s="1433">
        <v>0</v>
      </c>
      <c r="R53" s="1393"/>
      <c r="S53" s="1394"/>
      <c r="T53" s="1390"/>
      <c r="U53" s="1393"/>
      <c r="V53" s="1427"/>
      <c r="W53" s="1401"/>
      <c r="X53" s="1390"/>
      <c r="Y53" s="1427"/>
      <c r="Z53" s="1444"/>
      <c r="AA53" s="1390"/>
      <c r="AB53" s="1444"/>
      <c r="AC53" s="1390"/>
      <c r="AD53" s="1442"/>
      <c r="AE53" s="1387"/>
      <c r="AF53" s="1387"/>
      <c r="AG53" s="1442"/>
      <c r="AH53" s="1387"/>
      <c r="AI53" s="1387"/>
      <c r="AJ53" s="1449"/>
      <c r="AK53" s="1436"/>
      <c r="AL53" s="1432"/>
      <c r="AM53" s="1450"/>
      <c r="AN53" s="1406"/>
      <c r="AO53" s="1449"/>
      <c r="AP53" s="1444"/>
      <c r="AQ53" s="1454"/>
      <c r="AR53" s="1459" t="s">
        <v>151</v>
      </c>
      <c r="AS53" s="1320"/>
      <c r="AT53" s="1320"/>
      <c r="AU53" s="1320"/>
      <c r="AV53" s="1320"/>
      <c r="AW53" s="1322"/>
      <c r="AX53" s="1322"/>
      <c r="AY53" s="1322"/>
      <c r="AZ53" s="1322"/>
      <c r="BA53" s="1322"/>
      <c r="BB53" s="1322"/>
      <c r="BC53" s="1322"/>
      <c r="BD53" s="1322"/>
      <c r="BE53" s="1322"/>
      <c r="BF53" s="1322"/>
      <c r="BG53" s="1322"/>
      <c r="BH53" s="1322"/>
      <c r="BI53" s="1322"/>
      <c r="BJ53" s="1320"/>
      <c r="BK53" s="1320"/>
      <c r="BL53" s="1320"/>
      <c r="BM53" s="1320"/>
      <c r="BN53" s="1320"/>
      <c r="BO53" s="1320"/>
      <c r="BP53" s="1320"/>
      <c r="BQ53" s="1320"/>
      <c r="BR53" s="1320"/>
      <c r="BS53" s="1320"/>
      <c r="BT53" s="1464" t="s">
        <v>152</v>
      </c>
      <c r="BU53" s="1464" t="s">
        <v>152</v>
      </c>
      <c r="BV53" s="1464" t="s">
        <v>152</v>
      </c>
      <c r="BW53" s="1464" t="s">
        <v>152</v>
      </c>
      <c r="BX53" s="1464" t="s">
        <v>152</v>
      </c>
      <c r="BY53" s="1464" t="s">
        <v>152</v>
      </c>
      <c r="BZ53" s="1342" t="s">
        <v>152</v>
      </c>
      <c r="CA53" s="1338"/>
      <c r="CB53" s="1467">
        <v>0</v>
      </c>
      <c r="CC53" s="1467">
        <v>0</v>
      </c>
      <c r="CD53" s="1467">
        <v>0</v>
      </c>
      <c r="CE53" s="1467">
        <v>0</v>
      </c>
      <c r="CF53" s="1467">
        <v>0</v>
      </c>
      <c r="CG53" s="1467" t="s">
        <v>152</v>
      </c>
      <c r="CH53" s="1467">
        <v>0</v>
      </c>
      <c r="CI53" s="1322"/>
      <c r="CJ53" s="1322"/>
      <c r="CK53" s="1322"/>
      <c r="CL53" s="1322"/>
      <c r="CM53" s="1322"/>
      <c r="CN53" s="1322"/>
      <c r="CO53" s="1322"/>
      <c r="CP53" s="1322"/>
      <c r="CQ53" s="1322"/>
      <c r="CR53" s="1322"/>
      <c r="CS53" s="1322"/>
      <c r="CT53" s="1322"/>
      <c r="CU53" s="1322"/>
      <c r="CV53" s="1322"/>
      <c r="CW53" s="1322"/>
      <c r="CX53" s="1322"/>
      <c r="CY53" s="1322"/>
      <c r="CZ53" s="1322"/>
      <c r="DA53" s="1322"/>
      <c r="DB53" s="1322"/>
      <c r="DC53" s="1334"/>
      <c r="DD53" s="1334"/>
    </row>
    <row r="54" spans="1:108" x14ac:dyDescent="0.25">
      <c r="A54" s="1344" t="s">
        <v>88</v>
      </c>
      <c r="B54" s="1431">
        <v>0</v>
      </c>
      <c r="C54" s="1393"/>
      <c r="D54" s="1394"/>
      <c r="E54" s="1394"/>
      <c r="F54" s="1394"/>
      <c r="G54" s="1395"/>
      <c r="H54" s="1395"/>
      <c r="I54" s="1393"/>
      <c r="J54" s="1390"/>
      <c r="K54" s="1393"/>
      <c r="L54" s="1390"/>
      <c r="M54" s="1419">
        <v>0</v>
      </c>
      <c r="N54" s="1393"/>
      <c r="O54" s="1394"/>
      <c r="P54" s="1390"/>
      <c r="Q54" s="1433">
        <v>0</v>
      </c>
      <c r="R54" s="1393"/>
      <c r="S54" s="1394"/>
      <c r="T54" s="1390"/>
      <c r="U54" s="1393"/>
      <c r="V54" s="1427"/>
      <c r="W54" s="1393"/>
      <c r="X54" s="1390"/>
      <c r="Y54" s="1427"/>
      <c r="Z54" s="1441"/>
      <c r="AA54" s="1390"/>
      <c r="AB54" s="1441"/>
      <c r="AC54" s="1390"/>
      <c r="AD54" s="1442"/>
      <c r="AE54" s="1387"/>
      <c r="AF54" s="1387"/>
      <c r="AG54" s="1442"/>
      <c r="AH54" s="1387"/>
      <c r="AI54" s="1387"/>
      <c r="AJ54" s="1449"/>
      <c r="AK54" s="1436"/>
      <c r="AL54" s="1432"/>
      <c r="AM54" s="1450"/>
      <c r="AN54" s="1406"/>
      <c r="AO54" s="1449"/>
      <c r="AP54" s="1453"/>
      <c r="AQ54" s="1454"/>
      <c r="AR54" s="1459" t="s">
        <v>151</v>
      </c>
      <c r="AS54" s="1320"/>
      <c r="AT54" s="1320"/>
      <c r="AU54" s="1320"/>
      <c r="AV54" s="1320"/>
      <c r="AW54" s="1322"/>
      <c r="AX54" s="1322"/>
      <c r="AY54" s="1322"/>
      <c r="AZ54" s="1322"/>
      <c r="BA54" s="1322"/>
      <c r="BB54" s="1322"/>
      <c r="BC54" s="1322"/>
      <c r="BD54" s="1322"/>
      <c r="BE54" s="1322"/>
      <c r="BF54" s="1322"/>
      <c r="BG54" s="1322"/>
      <c r="BH54" s="1322"/>
      <c r="BI54" s="1322"/>
      <c r="BJ54" s="1320"/>
      <c r="BK54" s="1320"/>
      <c r="BL54" s="1320"/>
      <c r="BM54" s="1320"/>
      <c r="BN54" s="1320"/>
      <c r="BO54" s="1320"/>
      <c r="BP54" s="1320"/>
      <c r="BQ54" s="1320"/>
      <c r="BR54" s="1320"/>
      <c r="BS54" s="1320"/>
      <c r="BT54" s="1464" t="s">
        <v>152</v>
      </c>
      <c r="BU54" s="1464" t="s">
        <v>152</v>
      </c>
      <c r="BV54" s="1464" t="s">
        <v>152</v>
      </c>
      <c r="BW54" s="1464" t="s">
        <v>152</v>
      </c>
      <c r="BX54" s="1464" t="s">
        <v>152</v>
      </c>
      <c r="BY54" s="1464" t="s">
        <v>152</v>
      </c>
      <c r="BZ54" s="1342" t="s">
        <v>152</v>
      </c>
      <c r="CA54" s="1338"/>
      <c r="CB54" s="1467">
        <v>0</v>
      </c>
      <c r="CC54" s="1467">
        <v>0</v>
      </c>
      <c r="CD54" s="1467">
        <v>0</v>
      </c>
      <c r="CE54" s="1467">
        <v>0</v>
      </c>
      <c r="CF54" s="1467">
        <v>0</v>
      </c>
      <c r="CG54" s="1467" t="s">
        <v>152</v>
      </c>
      <c r="CH54" s="1467">
        <v>0</v>
      </c>
      <c r="CI54" s="1322"/>
      <c r="CJ54" s="1322"/>
      <c r="CK54" s="1322"/>
      <c r="CL54" s="1322"/>
      <c r="CM54" s="1322"/>
      <c r="CN54" s="1322"/>
      <c r="CO54" s="1322"/>
      <c r="CP54" s="1322"/>
      <c r="CQ54" s="1322"/>
      <c r="CR54" s="1322"/>
      <c r="CS54" s="1322"/>
      <c r="CT54" s="1322"/>
      <c r="CU54" s="1322"/>
      <c r="CV54" s="1322"/>
      <c r="CW54" s="1322"/>
      <c r="CX54" s="1322"/>
      <c r="CY54" s="1322"/>
      <c r="CZ54" s="1322"/>
      <c r="DA54" s="1322"/>
      <c r="DB54" s="1322"/>
      <c r="DC54" s="1334"/>
      <c r="DD54" s="1334"/>
    </row>
    <row r="55" spans="1:108" x14ac:dyDescent="0.25">
      <c r="A55" s="1344" t="s">
        <v>89</v>
      </c>
      <c r="B55" s="1431">
        <v>0</v>
      </c>
      <c r="C55" s="1393"/>
      <c r="D55" s="1394"/>
      <c r="E55" s="1394"/>
      <c r="F55" s="1394"/>
      <c r="G55" s="1395"/>
      <c r="H55" s="1395"/>
      <c r="I55" s="1393"/>
      <c r="J55" s="1390"/>
      <c r="K55" s="1393"/>
      <c r="L55" s="1390"/>
      <c r="M55" s="1419">
        <v>0</v>
      </c>
      <c r="N55" s="1393"/>
      <c r="O55" s="1394"/>
      <c r="P55" s="1390"/>
      <c r="Q55" s="1433">
        <v>0</v>
      </c>
      <c r="R55" s="1393"/>
      <c r="S55" s="1394"/>
      <c r="T55" s="1390"/>
      <c r="U55" s="1393"/>
      <c r="V55" s="1427"/>
      <c r="W55" s="1393"/>
      <c r="X55" s="1390"/>
      <c r="Y55" s="1427"/>
      <c r="Z55" s="1441"/>
      <c r="AA55" s="1390"/>
      <c r="AB55" s="1441"/>
      <c r="AC55" s="1390"/>
      <c r="AD55" s="1442"/>
      <c r="AE55" s="1387"/>
      <c r="AF55" s="1387"/>
      <c r="AG55" s="1442"/>
      <c r="AH55" s="1387"/>
      <c r="AI55" s="1387"/>
      <c r="AJ55" s="1449"/>
      <c r="AK55" s="1436"/>
      <c r="AL55" s="1432"/>
      <c r="AM55" s="1450"/>
      <c r="AN55" s="1406"/>
      <c r="AO55" s="1449"/>
      <c r="AP55" s="1453"/>
      <c r="AQ55" s="1454"/>
      <c r="AR55" s="1459" t="s">
        <v>151</v>
      </c>
      <c r="AS55" s="1320"/>
      <c r="AT55" s="1320"/>
      <c r="AU55" s="1320"/>
      <c r="AV55" s="1320"/>
      <c r="AW55" s="1322"/>
      <c r="AX55" s="1322"/>
      <c r="AY55" s="1322"/>
      <c r="AZ55" s="1322"/>
      <c r="BA55" s="1322"/>
      <c r="BB55" s="1322"/>
      <c r="BC55" s="1322"/>
      <c r="BD55" s="1322"/>
      <c r="BE55" s="1322"/>
      <c r="BF55" s="1322"/>
      <c r="BG55" s="1322"/>
      <c r="BH55" s="1322"/>
      <c r="BI55" s="1322"/>
      <c r="BJ55" s="1320"/>
      <c r="BK55" s="1320"/>
      <c r="BL55" s="1320"/>
      <c r="BM55" s="1320"/>
      <c r="BN55" s="1320"/>
      <c r="BO55" s="1320"/>
      <c r="BP55" s="1320"/>
      <c r="BQ55" s="1320"/>
      <c r="BR55" s="1320"/>
      <c r="BS55" s="1320"/>
      <c r="BT55" s="1464" t="s">
        <v>152</v>
      </c>
      <c r="BU55" s="1464" t="s">
        <v>152</v>
      </c>
      <c r="BV55" s="1464" t="s">
        <v>152</v>
      </c>
      <c r="BW55" s="1464" t="s">
        <v>152</v>
      </c>
      <c r="BX55" s="1464" t="s">
        <v>152</v>
      </c>
      <c r="BY55" s="1464" t="s">
        <v>152</v>
      </c>
      <c r="BZ55" s="1342" t="s">
        <v>152</v>
      </c>
      <c r="CA55" s="1338"/>
      <c r="CB55" s="1467">
        <v>0</v>
      </c>
      <c r="CC55" s="1467">
        <v>0</v>
      </c>
      <c r="CD55" s="1467">
        <v>0</v>
      </c>
      <c r="CE55" s="1467">
        <v>0</v>
      </c>
      <c r="CF55" s="1467">
        <v>0</v>
      </c>
      <c r="CG55" s="1467" t="s">
        <v>152</v>
      </c>
      <c r="CH55" s="1467">
        <v>0</v>
      </c>
      <c r="CI55" s="1322"/>
      <c r="CJ55" s="1322"/>
      <c r="CK55" s="1322"/>
      <c r="CL55" s="1322"/>
      <c r="CM55" s="1322"/>
      <c r="CN55" s="1322"/>
      <c r="CO55" s="1322"/>
      <c r="CP55" s="1322"/>
      <c r="CQ55" s="1322"/>
      <c r="CR55" s="1322"/>
      <c r="CS55" s="1322"/>
      <c r="CT55" s="1322"/>
      <c r="CU55" s="1322"/>
      <c r="CV55" s="1322"/>
      <c r="CW55" s="1322"/>
      <c r="CX55" s="1322"/>
      <c r="CY55" s="1322"/>
      <c r="CZ55" s="1322"/>
      <c r="DA55" s="1322"/>
      <c r="DB55" s="1322"/>
      <c r="DC55" s="1334"/>
      <c r="DD55" s="1334"/>
    </row>
    <row r="56" spans="1:108" x14ac:dyDescent="0.25">
      <c r="A56" s="1365" t="s">
        <v>90</v>
      </c>
      <c r="B56" s="1407">
        <v>0</v>
      </c>
      <c r="C56" s="1408"/>
      <c r="D56" s="1409"/>
      <c r="E56" s="1409"/>
      <c r="F56" s="1409"/>
      <c r="G56" s="1410"/>
      <c r="H56" s="1410"/>
      <c r="I56" s="1408"/>
      <c r="J56" s="1391"/>
      <c r="K56" s="1430"/>
      <c r="L56" s="1422"/>
      <c r="M56" s="1445">
        <v>0</v>
      </c>
      <c r="N56" s="1408"/>
      <c r="O56" s="1409"/>
      <c r="P56" s="1391"/>
      <c r="Q56" s="1434">
        <v>0</v>
      </c>
      <c r="R56" s="1408"/>
      <c r="S56" s="1409"/>
      <c r="T56" s="1391"/>
      <c r="U56" s="1408"/>
      <c r="V56" s="1428"/>
      <c r="W56" s="1396"/>
      <c r="X56" s="1397"/>
      <c r="Y56" s="1428"/>
      <c r="Z56" s="1423"/>
      <c r="AA56" s="1397"/>
      <c r="AB56" s="1423"/>
      <c r="AC56" s="1397"/>
      <c r="AD56" s="1442"/>
      <c r="AE56" s="1388"/>
      <c r="AF56" s="1388"/>
      <c r="AG56" s="1442"/>
      <c r="AH56" s="1388"/>
      <c r="AI56" s="1388"/>
      <c r="AJ56" s="1449"/>
      <c r="AK56" s="1436"/>
      <c r="AL56" s="1432"/>
      <c r="AM56" s="1450"/>
      <c r="AN56" s="1411"/>
      <c r="AO56" s="1449"/>
      <c r="AP56" s="1455"/>
      <c r="AQ56" s="1456"/>
      <c r="AR56" s="1459" t="s">
        <v>151</v>
      </c>
      <c r="AS56" s="1320"/>
      <c r="AT56" s="1320"/>
      <c r="AU56" s="1320"/>
      <c r="AV56" s="1320"/>
      <c r="AW56" s="1322"/>
      <c r="AX56" s="1322"/>
      <c r="AY56" s="1322"/>
      <c r="AZ56" s="1322"/>
      <c r="BA56" s="1322"/>
      <c r="BB56" s="1322"/>
      <c r="BC56" s="1322"/>
      <c r="BD56" s="1322"/>
      <c r="BE56" s="1322"/>
      <c r="BF56" s="1322"/>
      <c r="BG56" s="1322"/>
      <c r="BH56" s="1322"/>
      <c r="BI56" s="1322"/>
      <c r="BJ56" s="1320"/>
      <c r="BK56" s="1320"/>
      <c r="BL56" s="1320"/>
      <c r="BM56" s="1320"/>
      <c r="BN56" s="1320"/>
      <c r="BO56" s="1320"/>
      <c r="BP56" s="1320"/>
      <c r="BQ56" s="1320"/>
      <c r="BR56" s="1320"/>
      <c r="BS56" s="1320"/>
      <c r="BT56" s="1464" t="s">
        <v>152</v>
      </c>
      <c r="BU56" s="1464" t="s">
        <v>152</v>
      </c>
      <c r="BV56" s="1464" t="s">
        <v>152</v>
      </c>
      <c r="BW56" s="1464" t="s">
        <v>152</v>
      </c>
      <c r="BX56" s="1464" t="s">
        <v>152</v>
      </c>
      <c r="BY56" s="1464" t="s">
        <v>152</v>
      </c>
      <c r="BZ56" s="1342" t="s">
        <v>152</v>
      </c>
      <c r="CA56" s="1338"/>
      <c r="CB56" s="1467">
        <v>0</v>
      </c>
      <c r="CC56" s="1467">
        <v>0</v>
      </c>
      <c r="CD56" s="1467">
        <v>0</v>
      </c>
      <c r="CE56" s="1467">
        <v>0</v>
      </c>
      <c r="CF56" s="1467">
        <v>0</v>
      </c>
      <c r="CG56" s="1467" t="s">
        <v>152</v>
      </c>
      <c r="CH56" s="1467">
        <v>0</v>
      </c>
      <c r="CI56" s="1322"/>
      <c r="CJ56" s="1322"/>
      <c r="CK56" s="1322"/>
      <c r="CL56" s="1322"/>
      <c r="CM56" s="1322"/>
      <c r="CN56" s="1322"/>
      <c r="CO56" s="1322"/>
      <c r="CP56" s="1322"/>
      <c r="CQ56" s="1322"/>
      <c r="CR56" s="1322"/>
      <c r="CS56" s="1322"/>
      <c r="CT56" s="1322"/>
      <c r="CU56" s="1322"/>
      <c r="CV56" s="1322"/>
      <c r="CW56" s="1322"/>
      <c r="CX56" s="1322"/>
      <c r="CY56" s="1322"/>
      <c r="CZ56" s="1322"/>
      <c r="DA56" s="1322"/>
      <c r="DB56" s="1322"/>
      <c r="DC56" s="1334"/>
      <c r="DD56" s="1334"/>
    </row>
    <row r="57" spans="1:108" x14ac:dyDescent="0.25">
      <c r="A57" s="1362" t="s">
        <v>40</v>
      </c>
      <c r="B57" s="1412">
        <v>0</v>
      </c>
      <c r="C57" s="1421">
        <v>0</v>
      </c>
      <c r="D57" s="1414">
        <v>0</v>
      </c>
      <c r="E57" s="1437">
        <v>0</v>
      </c>
      <c r="F57" s="1415">
        <v>0</v>
      </c>
      <c r="G57" s="1415">
        <v>0</v>
      </c>
      <c r="H57" s="1415">
        <v>0</v>
      </c>
      <c r="I57" s="1421">
        <v>0</v>
      </c>
      <c r="J57" s="1416">
        <v>0</v>
      </c>
      <c r="K57" s="1421">
        <v>0</v>
      </c>
      <c r="L57" s="1416">
        <v>0</v>
      </c>
      <c r="M57" s="1421">
        <v>0</v>
      </c>
      <c r="N57" s="1421">
        <v>0</v>
      </c>
      <c r="O57" s="1414">
        <v>0</v>
      </c>
      <c r="P57" s="1429">
        <v>0</v>
      </c>
      <c r="Q57" s="1413">
        <v>0</v>
      </c>
      <c r="R57" s="1421">
        <v>0</v>
      </c>
      <c r="S57" s="1414">
        <v>0</v>
      </c>
      <c r="T57" s="1416">
        <v>0</v>
      </c>
      <c r="U57" s="1413">
        <v>0</v>
      </c>
      <c r="V57" s="1429">
        <v>0</v>
      </c>
      <c r="W57" s="1421">
        <v>0</v>
      </c>
      <c r="X57" s="1416">
        <v>0</v>
      </c>
      <c r="Y57" s="1429">
        <v>0</v>
      </c>
      <c r="Z57" s="1421">
        <v>0</v>
      </c>
      <c r="AA57" s="1416">
        <v>0</v>
      </c>
      <c r="AB57" s="1421">
        <v>0</v>
      </c>
      <c r="AC57" s="1416">
        <v>0</v>
      </c>
      <c r="AD57" s="1446"/>
      <c r="AE57" s="1413">
        <v>0</v>
      </c>
      <c r="AF57" s="1421">
        <v>0</v>
      </c>
      <c r="AG57" s="1446"/>
      <c r="AH57" s="1413">
        <v>0</v>
      </c>
      <c r="AI57" s="1412">
        <v>0</v>
      </c>
      <c r="AJ57" s="1449"/>
      <c r="AK57" s="1413">
        <v>0</v>
      </c>
      <c r="AL57" s="1412">
        <v>0</v>
      </c>
      <c r="AM57" s="1446"/>
      <c r="AN57" s="1413">
        <v>0</v>
      </c>
      <c r="AO57" s="1446"/>
      <c r="AP57" s="1437">
        <v>0</v>
      </c>
      <c r="AQ57" s="1416">
        <v>0</v>
      </c>
      <c r="AR57" s="1459" t="s">
        <v>151</v>
      </c>
      <c r="AS57" s="1320"/>
      <c r="AT57" s="1320"/>
      <c r="AU57" s="1320"/>
      <c r="AV57" s="1320"/>
      <c r="AW57" s="1322"/>
      <c r="AX57" s="1322"/>
      <c r="AY57" s="1322"/>
      <c r="AZ57" s="1322"/>
      <c r="BA57" s="1322"/>
      <c r="BB57" s="1322"/>
      <c r="BC57" s="1322"/>
      <c r="BD57" s="1322"/>
      <c r="BE57" s="1322"/>
      <c r="BF57" s="1322"/>
      <c r="BG57" s="1322"/>
      <c r="BH57" s="1322"/>
      <c r="BI57" s="1322"/>
      <c r="BJ57" s="1320"/>
      <c r="BK57" s="1320"/>
      <c r="BL57" s="1320"/>
      <c r="BM57" s="1320"/>
      <c r="BN57" s="1320"/>
      <c r="BO57" s="1320"/>
      <c r="BP57" s="1320"/>
      <c r="BQ57" s="1320"/>
      <c r="BR57" s="1320"/>
      <c r="BS57" s="1320"/>
      <c r="BT57" s="1464" t="s">
        <v>152</v>
      </c>
      <c r="BU57" s="1464" t="s">
        <v>152</v>
      </c>
      <c r="BV57" s="1464" t="s">
        <v>152</v>
      </c>
      <c r="BW57" s="1464" t="s">
        <v>152</v>
      </c>
      <c r="BX57" s="1464" t="s">
        <v>152</v>
      </c>
      <c r="BY57" s="1464" t="s">
        <v>152</v>
      </c>
      <c r="BZ57" s="1342" t="s">
        <v>152</v>
      </c>
      <c r="CA57" s="1338"/>
      <c r="CB57" s="1467">
        <v>0</v>
      </c>
      <c r="CC57" s="1467">
        <v>0</v>
      </c>
      <c r="CD57" s="1467">
        <v>0</v>
      </c>
      <c r="CE57" s="1467">
        <v>0</v>
      </c>
      <c r="CF57" s="1467">
        <v>0</v>
      </c>
      <c r="CG57" s="1467" t="s">
        <v>152</v>
      </c>
      <c r="CH57" s="1467">
        <v>0</v>
      </c>
      <c r="CI57" s="1322"/>
      <c r="CJ57" s="1322"/>
      <c r="CK57" s="1322"/>
      <c r="CL57" s="1322"/>
      <c r="CM57" s="1322"/>
      <c r="CN57" s="1322"/>
      <c r="CO57" s="1322"/>
      <c r="CP57" s="1322"/>
      <c r="CQ57" s="1322"/>
      <c r="CR57" s="1322"/>
      <c r="CS57" s="1322"/>
      <c r="CT57" s="1322"/>
      <c r="CU57" s="1322"/>
      <c r="CV57" s="1322"/>
      <c r="CW57" s="1322"/>
      <c r="CX57" s="1322"/>
      <c r="CY57" s="1322"/>
      <c r="CZ57" s="1322"/>
      <c r="DA57" s="1322"/>
      <c r="DB57" s="1322"/>
      <c r="DC57" s="1334"/>
      <c r="DD57" s="1334"/>
    </row>
    <row r="58" spans="1:108" x14ac:dyDescent="0.25">
      <c r="A58" s="1366" t="s">
        <v>91</v>
      </c>
      <c r="B58" s="1366"/>
      <c r="C58" s="1366"/>
      <c r="D58" s="1366"/>
      <c r="E58" s="1366"/>
      <c r="F58" s="1366"/>
      <c r="G58" s="1366"/>
      <c r="H58" s="1366"/>
      <c r="I58" s="1366"/>
      <c r="J58" s="1341"/>
      <c r="K58" s="1341"/>
      <c r="L58" s="1341"/>
      <c r="M58" s="1328"/>
      <c r="N58" s="1328"/>
      <c r="O58" s="1320"/>
      <c r="P58" s="1320"/>
      <c r="Q58" s="1320"/>
      <c r="R58" s="1320"/>
      <c r="S58" s="1320"/>
      <c r="T58" s="1320"/>
      <c r="U58" s="1320"/>
      <c r="V58" s="1320"/>
      <c r="W58" s="1320"/>
      <c r="X58" s="1320"/>
      <c r="Y58" s="1320"/>
      <c r="Z58" s="1320"/>
      <c r="AA58" s="1320"/>
      <c r="AB58" s="1320"/>
      <c r="AC58" s="1328"/>
      <c r="AD58" s="1320"/>
      <c r="AE58" s="1320"/>
      <c r="AF58" s="1328"/>
      <c r="AG58" s="1320"/>
      <c r="AH58" s="1320"/>
      <c r="AI58" s="1328"/>
      <c r="AJ58" s="1320"/>
      <c r="AK58" s="1320"/>
      <c r="AL58" s="1328"/>
      <c r="AM58" s="1328"/>
      <c r="AN58" s="1328"/>
      <c r="AO58" s="1320"/>
      <c r="AP58" s="1320"/>
      <c r="AQ58" s="1320"/>
      <c r="AR58" s="1320"/>
      <c r="AS58" s="1320"/>
      <c r="AT58" s="1320"/>
      <c r="AU58" s="1320"/>
      <c r="AV58" s="1320"/>
      <c r="AW58" s="1322"/>
      <c r="AX58" s="1322"/>
      <c r="AY58" s="1322"/>
      <c r="AZ58" s="1322"/>
      <c r="BA58" s="1322"/>
      <c r="BB58" s="1322"/>
      <c r="BC58" s="1322"/>
      <c r="BD58" s="1322"/>
      <c r="BE58" s="1322"/>
      <c r="BF58" s="1322"/>
      <c r="BG58" s="1322"/>
      <c r="BH58" s="1322"/>
      <c r="BI58" s="1322"/>
      <c r="BJ58" s="1320"/>
      <c r="BK58" s="1320"/>
      <c r="BL58" s="1320"/>
      <c r="BM58" s="1320"/>
      <c r="BN58" s="1320"/>
      <c r="BO58" s="1320"/>
      <c r="BP58" s="1320"/>
      <c r="BQ58" s="1320"/>
      <c r="BR58" s="1320"/>
      <c r="BS58" s="1320"/>
      <c r="BT58" s="1320"/>
      <c r="BU58" s="1320"/>
      <c r="BV58" s="1320"/>
      <c r="BW58" s="1320"/>
      <c r="BX58" s="1320"/>
      <c r="BY58" s="1320"/>
      <c r="BZ58" s="1320"/>
      <c r="CA58" s="1320"/>
      <c r="CB58" s="1320"/>
      <c r="CC58" s="1320"/>
      <c r="CD58" s="1320"/>
      <c r="CE58" s="1320"/>
      <c r="CF58" s="1320"/>
      <c r="CG58" s="1322"/>
      <c r="CH58" s="1322"/>
      <c r="CI58" s="1322"/>
      <c r="CJ58" s="1322"/>
      <c r="CK58" s="1322"/>
      <c r="CL58" s="1322"/>
      <c r="CM58" s="1322"/>
      <c r="CN58" s="1322"/>
      <c r="CO58" s="1322"/>
      <c r="CP58" s="1322"/>
      <c r="CQ58" s="1322"/>
      <c r="CR58" s="1322"/>
      <c r="CS58" s="1322"/>
      <c r="CT58" s="1322"/>
      <c r="CU58" s="1322"/>
      <c r="CV58" s="1322"/>
      <c r="CW58" s="1322"/>
      <c r="CX58" s="1322"/>
      <c r="CY58" s="1322"/>
      <c r="CZ58" s="1322"/>
      <c r="DA58" s="1322"/>
      <c r="DB58" s="1322"/>
      <c r="DC58" s="1334"/>
      <c r="DD58" s="1334"/>
    </row>
    <row r="59" spans="1:108" x14ac:dyDescent="0.25">
      <c r="A59" s="1527" t="s">
        <v>92</v>
      </c>
      <c r="B59" s="1511" t="s">
        <v>93</v>
      </c>
      <c r="C59" s="1508" t="s">
        <v>94</v>
      </c>
      <c r="D59" s="1509"/>
      <c r="E59" s="1509"/>
      <c r="F59" s="1509"/>
      <c r="G59" s="1509"/>
      <c r="H59" s="1519"/>
      <c r="I59" s="1529" t="s">
        <v>27</v>
      </c>
      <c r="J59" s="1529"/>
      <c r="K59" s="1529" t="s">
        <v>95</v>
      </c>
      <c r="L59" s="1529" t="s">
        <v>96</v>
      </c>
      <c r="M59" s="1320"/>
      <c r="N59" s="1320"/>
      <c r="O59" s="1320"/>
      <c r="P59" s="1320"/>
      <c r="Q59" s="1320"/>
      <c r="R59" s="1320"/>
      <c r="S59" s="1320"/>
      <c r="T59" s="1320"/>
      <c r="U59" s="1320"/>
      <c r="V59" s="1320"/>
      <c r="W59" s="1320"/>
      <c r="X59" s="1320"/>
      <c r="Y59" s="1320"/>
      <c r="Z59" s="1320"/>
      <c r="AA59" s="1328"/>
      <c r="AB59" s="1320"/>
      <c r="AC59" s="1320"/>
      <c r="AD59" s="1328"/>
      <c r="AE59" s="1320"/>
      <c r="AF59" s="1320"/>
      <c r="AG59" s="1328"/>
      <c r="AH59" s="1320"/>
      <c r="AI59" s="1320"/>
      <c r="AJ59" s="1328"/>
      <c r="AK59" s="1320"/>
      <c r="AL59" s="1320"/>
      <c r="AM59" s="1320"/>
      <c r="AN59" s="1320"/>
      <c r="AO59" s="1320"/>
      <c r="AP59" s="1320"/>
      <c r="AQ59" s="1320"/>
      <c r="AR59" s="1325"/>
      <c r="AS59" s="1320"/>
      <c r="AT59" s="1320"/>
      <c r="AU59" s="1320"/>
      <c r="AV59" s="1320"/>
      <c r="AW59" s="1322"/>
      <c r="AX59" s="1322"/>
      <c r="AY59" s="1322"/>
      <c r="AZ59" s="1322"/>
      <c r="BA59" s="1322"/>
      <c r="BB59" s="1322"/>
      <c r="BC59" s="1322"/>
      <c r="BD59" s="1322"/>
      <c r="BE59" s="1322"/>
      <c r="BF59" s="1322"/>
      <c r="BG59" s="1322"/>
      <c r="BH59" s="1322"/>
      <c r="BI59" s="1322"/>
      <c r="BJ59" s="1320"/>
      <c r="BK59" s="1320"/>
      <c r="BL59" s="1320"/>
      <c r="BM59" s="1320"/>
      <c r="BN59" s="1320"/>
      <c r="BO59" s="1320"/>
      <c r="BP59" s="1320"/>
      <c r="BQ59" s="1320"/>
      <c r="BR59" s="1320"/>
      <c r="BS59" s="1320"/>
      <c r="BT59" s="1320"/>
      <c r="BU59" s="1320"/>
      <c r="BV59" s="1320"/>
      <c r="BW59" s="1320"/>
      <c r="BX59" s="1320"/>
      <c r="BY59" s="1320"/>
      <c r="BZ59" s="1320"/>
      <c r="CA59" s="1320"/>
      <c r="CB59" s="1320"/>
      <c r="CC59" s="1320"/>
      <c r="CD59" s="1320"/>
      <c r="CE59" s="1320"/>
      <c r="CF59" s="1320"/>
      <c r="CG59" s="1322"/>
      <c r="CH59" s="1322"/>
      <c r="CI59" s="1322"/>
      <c r="CJ59" s="1322"/>
      <c r="CK59" s="1322"/>
      <c r="CL59" s="1322"/>
      <c r="CM59" s="1322"/>
      <c r="CN59" s="1322"/>
      <c r="CO59" s="1322"/>
      <c r="CP59" s="1322"/>
      <c r="CQ59" s="1322"/>
      <c r="CR59" s="1322"/>
      <c r="CS59" s="1322"/>
      <c r="CT59" s="1322"/>
      <c r="CU59" s="1322"/>
      <c r="CV59" s="1322"/>
      <c r="CW59" s="1322"/>
      <c r="CX59" s="1322"/>
      <c r="CY59" s="1322"/>
      <c r="CZ59" s="1322"/>
      <c r="DA59" s="1322"/>
      <c r="DB59" s="1322"/>
      <c r="DC59" s="1334"/>
      <c r="DD59" s="1334"/>
    </row>
    <row r="60" spans="1:108" x14ac:dyDescent="0.25">
      <c r="A60" s="1528"/>
      <c r="B60" s="1513"/>
      <c r="C60" s="1333" t="s">
        <v>97</v>
      </c>
      <c r="D60" s="1333" t="s">
        <v>30</v>
      </c>
      <c r="E60" s="1333" t="s">
        <v>31</v>
      </c>
      <c r="F60" s="1333" t="s">
        <v>32</v>
      </c>
      <c r="G60" s="1333" t="s">
        <v>33</v>
      </c>
      <c r="H60" s="1333" t="s">
        <v>34</v>
      </c>
      <c r="I60" s="1333" t="s">
        <v>98</v>
      </c>
      <c r="J60" s="1333" t="s">
        <v>39</v>
      </c>
      <c r="K60" s="1529"/>
      <c r="L60" s="1529"/>
      <c r="M60" s="1325"/>
      <c r="N60" s="1320"/>
      <c r="O60" s="1320"/>
      <c r="P60" s="1320"/>
      <c r="Q60" s="1320"/>
      <c r="R60" s="1320"/>
      <c r="S60" s="1320"/>
      <c r="T60" s="1320"/>
      <c r="U60" s="1320"/>
      <c r="V60" s="1320"/>
      <c r="W60" s="1320"/>
      <c r="X60" s="1320"/>
      <c r="Y60" s="1320"/>
      <c r="Z60" s="1320"/>
      <c r="AA60" s="1324"/>
      <c r="AB60" s="1320"/>
      <c r="AC60" s="1320"/>
      <c r="AD60" s="1328"/>
      <c r="AE60" s="1320"/>
      <c r="AF60" s="1320"/>
      <c r="AG60" s="1328"/>
      <c r="AH60" s="1320"/>
      <c r="AI60" s="1320"/>
      <c r="AJ60" s="1328"/>
      <c r="AK60" s="1320"/>
      <c r="AL60" s="1320"/>
      <c r="AM60" s="1320"/>
      <c r="AN60" s="1320"/>
      <c r="AO60" s="1325"/>
      <c r="AP60" s="1325"/>
      <c r="AQ60" s="1325"/>
      <c r="AR60" s="1325"/>
      <c r="AS60" s="1320"/>
      <c r="AT60" s="1320"/>
      <c r="AU60" s="1320"/>
      <c r="AV60" s="1320"/>
      <c r="AW60" s="1322"/>
      <c r="AX60" s="1322"/>
      <c r="AY60" s="1322"/>
      <c r="AZ60" s="1322"/>
      <c r="BA60" s="1322"/>
      <c r="BB60" s="1322"/>
      <c r="BC60" s="1322"/>
      <c r="BD60" s="1322"/>
      <c r="BE60" s="1322"/>
      <c r="BF60" s="1322"/>
      <c r="BG60" s="1322"/>
      <c r="BH60" s="1322"/>
      <c r="BI60" s="1322"/>
      <c r="BJ60" s="1320"/>
      <c r="BK60" s="1320"/>
      <c r="BL60" s="1320"/>
      <c r="BM60" s="1320"/>
      <c r="BN60" s="1320"/>
      <c r="BO60" s="1320"/>
      <c r="BP60" s="1320"/>
      <c r="BQ60" s="1320"/>
      <c r="BR60" s="1320"/>
      <c r="BS60" s="1320"/>
      <c r="BT60" s="1320"/>
      <c r="BU60" s="1320"/>
      <c r="BV60" s="1320"/>
      <c r="BW60" s="1320"/>
      <c r="BX60" s="1320"/>
      <c r="BY60" s="1320"/>
      <c r="BZ60" s="1320"/>
      <c r="CA60" s="1320"/>
      <c r="CB60" s="1320"/>
      <c r="CC60" s="1320"/>
      <c r="CD60" s="1320"/>
      <c r="CE60" s="1320"/>
      <c r="CF60" s="1320"/>
      <c r="CG60" s="1322"/>
      <c r="CH60" s="1322"/>
      <c r="CI60" s="1322"/>
      <c r="CJ60" s="1322"/>
      <c r="CK60" s="1322"/>
      <c r="CL60" s="1322"/>
      <c r="CM60" s="1322"/>
      <c r="CN60" s="1322"/>
      <c r="CO60" s="1322"/>
      <c r="CP60" s="1322"/>
      <c r="CQ60" s="1322"/>
      <c r="CR60" s="1322"/>
      <c r="CS60" s="1322"/>
      <c r="CT60" s="1322"/>
      <c r="CU60" s="1322"/>
      <c r="CV60" s="1322"/>
      <c r="CW60" s="1322"/>
      <c r="CX60" s="1322"/>
      <c r="CY60" s="1322"/>
      <c r="CZ60" s="1322"/>
      <c r="DA60" s="1322"/>
      <c r="DB60" s="1322"/>
      <c r="DC60" s="1334"/>
      <c r="DD60" s="1334"/>
    </row>
    <row r="61" spans="1:108" x14ac:dyDescent="0.25">
      <c r="A61" s="1368" t="s">
        <v>99</v>
      </c>
      <c r="B61" s="1439">
        <v>0</v>
      </c>
      <c r="C61" s="1386"/>
      <c r="D61" s="1386"/>
      <c r="E61" s="1386"/>
      <c r="F61" s="1386"/>
      <c r="G61" s="1386"/>
      <c r="H61" s="1386"/>
      <c r="I61" s="1386"/>
      <c r="J61" s="1386"/>
      <c r="K61" s="1386"/>
      <c r="L61" s="1386"/>
      <c r="M61" s="1459" t="s">
        <v>151</v>
      </c>
      <c r="N61" s="1320"/>
      <c r="O61" s="1325"/>
      <c r="P61" s="1320"/>
      <c r="Q61" s="1325"/>
      <c r="R61" s="1325"/>
      <c r="S61" s="1325"/>
      <c r="T61" s="1325"/>
      <c r="U61" s="1325"/>
      <c r="V61" s="1325"/>
      <c r="W61" s="1325"/>
      <c r="X61" s="1325"/>
      <c r="Y61" s="1329"/>
      <c r="Z61" s="1320"/>
      <c r="AA61" s="1320"/>
      <c r="AB61" s="1320"/>
      <c r="AC61" s="1324"/>
      <c r="AD61" s="1324"/>
      <c r="AE61" s="1325"/>
      <c r="AF61" s="1325"/>
      <c r="AG61" s="1324"/>
      <c r="AH61" s="1332"/>
      <c r="AI61" s="1325"/>
      <c r="AJ61" s="1324"/>
      <c r="AK61" s="1332"/>
      <c r="AL61" s="1325"/>
      <c r="AM61" s="1325"/>
      <c r="AN61" s="1325"/>
      <c r="AO61" s="1324"/>
      <c r="AP61" s="1325"/>
      <c r="AQ61" s="1325"/>
      <c r="AR61" s="1325"/>
      <c r="AS61" s="1325"/>
      <c r="AT61" s="1325"/>
      <c r="AU61" s="1325"/>
      <c r="AV61" s="1320"/>
      <c r="AW61" s="1322"/>
      <c r="AX61" s="1322"/>
      <c r="AY61" s="1322"/>
      <c r="AZ61" s="1322"/>
      <c r="BA61" s="1322"/>
      <c r="BB61" s="1322"/>
      <c r="BC61" s="1322"/>
      <c r="BD61" s="1322"/>
      <c r="BE61" s="1322"/>
      <c r="BF61" s="1322"/>
      <c r="BG61" s="1322"/>
      <c r="BH61" s="1322"/>
      <c r="BI61" s="1322"/>
      <c r="BJ61" s="1320"/>
      <c r="BK61" s="1320"/>
      <c r="BL61" s="1320"/>
      <c r="BM61" s="1320"/>
      <c r="BN61" s="1320"/>
      <c r="BO61" s="1320"/>
      <c r="BP61" s="1320"/>
      <c r="BQ61" s="1320"/>
      <c r="BR61" s="1320"/>
      <c r="BS61" s="1320"/>
      <c r="BT61" s="1464" t="s">
        <v>152</v>
      </c>
      <c r="BU61" s="1464" t="s">
        <v>152</v>
      </c>
      <c r="BV61" s="1464" t="s">
        <v>152</v>
      </c>
      <c r="BW61" s="1320"/>
      <c r="BX61" s="1320"/>
      <c r="BY61" s="1320"/>
      <c r="BZ61" s="1320"/>
      <c r="CA61" s="1320"/>
      <c r="CB61" s="1382">
        <v>0</v>
      </c>
      <c r="CC61" s="1382">
        <v>0</v>
      </c>
      <c r="CD61" s="1382" t="s">
        <v>152</v>
      </c>
      <c r="CE61" s="1320"/>
      <c r="CF61" s="1320"/>
      <c r="CG61" s="1322"/>
      <c r="CH61" s="1322"/>
      <c r="CI61" s="1322"/>
      <c r="CJ61" s="1322"/>
      <c r="CK61" s="1322"/>
      <c r="CL61" s="1322"/>
      <c r="CM61" s="1322"/>
      <c r="CN61" s="1322"/>
      <c r="CO61" s="1322"/>
      <c r="CP61" s="1322"/>
      <c r="CQ61" s="1322"/>
      <c r="CR61" s="1322"/>
      <c r="CS61" s="1322"/>
      <c r="CT61" s="1322"/>
      <c r="CU61" s="1322"/>
      <c r="CV61" s="1322"/>
      <c r="CW61" s="1322"/>
      <c r="CX61" s="1322"/>
      <c r="CY61" s="1322"/>
      <c r="CZ61" s="1322"/>
      <c r="DA61" s="1322"/>
      <c r="DB61" s="1322"/>
      <c r="DC61" s="1334"/>
      <c r="DD61" s="1334"/>
    </row>
    <row r="62" spans="1:108" x14ac:dyDescent="0.25">
      <c r="A62" s="1369" t="s">
        <v>100</v>
      </c>
      <c r="B62" s="1399">
        <v>0</v>
      </c>
      <c r="C62" s="1387"/>
      <c r="D62" s="1387"/>
      <c r="E62" s="1387"/>
      <c r="F62" s="1387"/>
      <c r="G62" s="1387"/>
      <c r="H62" s="1387"/>
      <c r="I62" s="1387"/>
      <c r="J62" s="1387"/>
      <c r="K62" s="1387"/>
      <c r="L62" s="1387"/>
      <c r="M62" s="1459" t="s">
        <v>151</v>
      </c>
      <c r="N62" s="1320"/>
      <c r="O62" s="1325"/>
      <c r="P62" s="1320"/>
      <c r="Q62" s="1325"/>
      <c r="R62" s="1325"/>
      <c r="S62" s="1325"/>
      <c r="T62" s="1325"/>
      <c r="U62" s="1325"/>
      <c r="V62" s="1325"/>
      <c r="W62" s="1325"/>
      <c r="X62" s="1325"/>
      <c r="Y62" s="1329"/>
      <c r="Z62" s="1320"/>
      <c r="AA62" s="1320"/>
      <c r="AB62" s="1320"/>
      <c r="AC62" s="1324"/>
      <c r="AD62" s="1324"/>
      <c r="AE62" s="1325"/>
      <c r="AF62" s="1325"/>
      <c r="AG62" s="1324"/>
      <c r="AH62" s="1332"/>
      <c r="AI62" s="1325"/>
      <c r="AJ62" s="1324"/>
      <c r="AK62" s="1332"/>
      <c r="AL62" s="1325"/>
      <c r="AM62" s="1325"/>
      <c r="AN62" s="1325"/>
      <c r="AO62" s="1324"/>
      <c r="AP62" s="1325"/>
      <c r="AQ62" s="1325"/>
      <c r="AR62" s="1325"/>
      <c r="AS62" s="1325"/>
      <c r="AT62" s="1325"/>
      <c r="AU62" s="1325"/>
      <c r="AV62" s="1320"/>
      <c r="AW62" s="1322"/>
      <c r="AX62" s="1322"/>
      <c r="AY62" s="1322"/>
      <c r="AZ62" s="1322"/>
      <c r="BA62" s="1322"/>
      <c r="BB62" s="1322"/>
      <c r="BC62" s="1322"/>
      <c r="BD62" s="1322"/>
      <c r="BE62" s="1322"/>
      <c r="BF62" s="1322"/>
      <c r="BG62" s="1322"/>
      <c r="BH62" s="1322"/>
      <c r="BI62" s="1322"/>
      <c r="BJ62" s="1320"/>
      <c r="BK62" s="1320"/>
      <c r="BL62" s="1320"/>
      <c r="BM62" s="1320"/>
      <c r="BN62" s="1320"/>
      <c r="BO62" s="1320"/>
      <c r="BP62" s="1320"/>
      <c r="BQ62" s="1320"/>
      <c r="BR62" s="1320"/>
      <c r="BS62" s="1320"/>
      <c r="BT62" s="1464" t="s">
        <v>152</v>
      </c>
      <c r="BU62" s="1464" t="s">
        <v>152</v>
      </c>
      <c r="BV62" s="1464" t="s">
        <v>152</v>
      </c>
      <c r="BW62" s="1320"/>
      <c r="BX62" s="1320"/>
      <c r="BY62" s="1320"/>
      <c r="BZ62" s="1320"/>
      <c r="CA62" s="1320"/>
      <c r="CB62" s="1382">
        <v>0</v>
      </c>
      <c r="CC62" s="1382">
        <v>0</v>
      </c>
      <c r="CD62" s="1382" t="s">
        <v>152</v>
      </c>
      <c r="CE62" s="1320"/>
      <c r="CF62" s="1320"/>
      <c r="CG62" s="1322"/>
      <c r="CH62" s="1322"/>
      <c r="CI62" s="1322"/>
      <c r="CJ62" s="1322"/>
      <c r="CK62" s="1322"/>
      <c r="CL62" s="1322"/>
      <c r="CM62" s="1322"/>
      <c r="CN62" s="1322"/>
      <c r="CO62" s="1322"/>
      <c r="CP62" s="1322"/>
      <c r="CQ62" s="1322"/>
      <c r="CR62" s="1322"/>
      <c r="CS62" s="1322"/>
      <c r="CT62" s="1322"/>
      <c r="CU62" s="1322"/>
      <c r="CV62" s="1322"/>
      <c r="CW62" s="1322"/>
      <c r="CX62" s="1322"/>
      <c r="CY62" s="1322"/>
      <c r="CZ62" s="1322"/>
      <c r="DA62" s="1322"/>
      <c r="DB62" s="1322"/>
      <c r="DC62" s="1334"/>
      <c r="DD62" s="1334"/>
    </row>
    <row r="63" spans="1:108" x14ac:dyDescent="0.25">
      <c r="A63" s="1369" t="s">
        <v>101</v>
      </c>
      <c r="B63" s="1399">
        <v>0</v>
      </c>
      <c r="C63" s="1387"/>
      <c r="D63" s="1387"/>
      <c r="E63" s="1387"/>
      <c r="F63" s="1387"/>
      <c r="G63" s="1387"/>
      <c r="H63" s="1387"/>
      <c r="I63" s="1387"/>
      <c r="J63" s="1387"/>
      <c r="K63" s="1387"/>
      <c r="L63" s="1387"/>
      <c r="M63" s="1459" t="s">
        <v>151</v>
      </c>
      <c r="N63" s="1320"/>
      <c r="O63" s="1325"/>
      <c r="P63" s="1320"/>
      <c r="Q63" s="1325"/>
      <c r="R63" s="1325"/>
      <c r="S63" s="1325"/>
      <c r="T63" s="1325"/>
      <c r="U63" s="1325"/>
      <c r="V63" s="1325"/>
      <c r="W63" s="1325"/>
      <c r="X63" s="1325"/>
      <c r="Y63" s="1329"/>
      <c r="Z63" s="1320"/>
      <c r="AA63" s="1320"/>
      <c r="AB63" s="1320"/>
      <c r="AC63" s="1324"/>
      <c r="AD63" s="1324"/>
      <c r="AE63" s="1325"/>
      <c r="AF63" s="1325"/>
      <c r="AG63" s="1324"/>
      <c r="AH63" s="1332"/>
      <c r="AI63" s="1325"/>
      <c r="AJ63" s="1324"/>
      <c r="AK63" s="1332"/>
      <c r="AL63" s="1325"/>
      <c r="AM63" s="1325"/>
      <c r="AN63" s="1325"/>
      <c r="AO63" s="1324"/>
      <c r="AP63" s="1325"/>
      <c r="AQ63" s="1325"/>
      <c r="AR63" s="1325"/>
      <c r="AS63" s="1325"/>
      <c r="AT63" s="1325"/>
      <c r="AU63" s="1325"/>
      <c r="AV63" s="1320"/>
      <c r="AW63" s="1322"/>
      <c r="AX63" s="1322"/>
      <c r="AY63" s="1322"/>
      <c r="AZ63" s="1322"/>
      <c r="BA63" s="1322"/>
      <c r="BB63" s="1322"/>
      <c r="BC63" s="1322"/>
      <c r="BD63" s="1322"/>
      <c r="BE63" s="1322"/>
      <c r="BF63" s="1322"/>
      <c r="BG63" s="1322"/>
      <c r="BH63" s="1322"/>
      <c r="BI63" s="1322"/>
      <c r="BJ63" s="1320"/>
      <c r="BK63" s="1320"/>
      <c r="BL63" s="1320"/>
      <c r="BM63" s="1320"/>
      <c r="BN63" s="1320"/>
      <c r="BO63" s="1320"/>
      <c r="BP63" s="1320"/>
      <c r="BQ63" s="1320"/>
      <c r="BR63" s="1320"/>
      <c r="BS63" s="1320"/>
      <c r="BT63" s="1464" t="s">
        <v>152</v>
      </c>
      <c r="BU63" s="1464" t="s">
        <v>152</v>
      </c>
      <c r="BV63" s="1464" t="s">
        <v>152</v>
      </c>
      <c r="BW63" s="1320"/>
      <c r="BX63" s="1320"/>
      <c r="BY63" s="1320"/>
      <c r="BZ63" s="1320"/>
      <c r="CA63" s="1320"/>
      <c r="CB63" s="1382">
        <v>0</v>
      </c>
      <c r="CC63" s="1382">
        <v>0</v>
      </c>
      <c r="CD63" s="1382" t="s">
        <v>152</v>
      </c>
      <c r="CE63" s="1320"/>
      <c r="CF63" s="1320"/>
      <c r="CG63" s="1322"/>
      <c r="CH63" s="1322"/>
      <c r="CI63" s="1322"/>
      <c r="CJ63" s="1322"/>
      <c r="CK63" s="1322"/>
      <c r="CL63" s="1322"/>
      <c r="CM63" s="1322"/>
      <c r="CN63" s="1322"/>
      <c r="CO63" s="1322"/>
      <c r="CP63" s="1322"/>
      <c r="CQ63" s="1322"/>
      <c r="CR63" s="1322"/>
      <c r="CS63" s="1322"/>
      <c r="CT63" s="1322"/>
      <c r="CU63" s="1322"/>
      <c r="CV63" s="1322"/>
      <c r="CW63" s="1322"/>
      <c r="CX63" s="1322"/>
      <c r="CY63" s="1322"/>
      <c r="CZ63" s="1322"/>
      <c r="DA63" s="1322"/>
      <c r="DB63" s="1322"/>
      <c r="DC63" s="1334"/>
      <c r="DD63" s="1334"/>
    </row>
    <row r="64" spans="1:108" x14ac:dyDescent="0.25">
      <c r="A64" s="1345" t="s">
        <v>102</v>
      </c>
      <c r="B64" s="1419">
        <v>0</v>
      </c>
      <c r="C64" s="1387"/>
      <c r="D64" s="1387"/>
      <c r="E64" s="1387"/>
      <c r="F64" s="1387"/>
      <c r="G64" s="1387"/>
      <c r="H64" s="1387"/>
      <c r="I64" s="1387"/>
      <c r="J64" s="1387"/>
      <c r="K64" s="1387"/>
      <c r="L64" s="1387"/>
      <c r="M64" s="1459" t="s">
        <v>151</v>
      </c>
      <c r="N64" s="1320"/>
      <c r="O64" s="1325"/>
      <c r="P64" s="1320"/>
      <c r="Q64" s="1325"/>
      <c r="R64" s="1325"/>
      <c r="S64" s="1325"/>
      <c r="T64" s="1325"/>
      <c r="U64" s="1325"/>
      <c r="V64" s="1325"/>
      <c r="W64" s="1325"/>
      <c r="X64" s="1325"/>
      <c r="Y64" s="1329"/>
      <c r="Z64" s="1320"/>
      <c r="AA64" s="1320"/>
      <c r="AB64" s="1320"/>
      <c r="AC64" s="1324"/>
      <c r="AD64" s="1324"/>
      <c r="AE64" s="1325"/>
      <c r="AF64" s="1325"/>
      <c r="AG64" s="1324"/>
      <c r="AH64" s="1332"/>
      <c r="AI64" s="1325"/>
      <c r="AJ64" s="1324"/>
      <c r="AK64" s="1332"/>
      <c r="AL64" s="1325"/>
      <c r="AM64" s="1325"/>
      <c r="AN64" s="1325"/>
      <c r="AO64" s="1324"/>
      <c r="AP64" s="1325"/>
      <c r="AQ64" s="1325"/>
      <c r="AR64" s="1325"/>
      <c r="AS64" s="1325"/>
      <c r="AT64" s="1325"/>
      <c r="AU64" s="1325"/>
      <c r="AV64" s="1320"/>
      <c r="AW64" s="1322"/>
      <c r="AX64" s="1322"/>
      <c r="AY64" s="1322"/>
      <c r="AZ64" s="1322"/>
      <c r="BA64" s="1322"/>
      <c r="BB64" s="1322"/>
      <c r="BC64" s="1322"/>
      <c r="BD64" s="1322"/>
      <c r="BE64" s="1322"/>
      <c r="BF64" s="1322"/>
      <c r="BG64" s="1322"/>
      <c r="BH64" s="1322"/>
      <c r="BI64" s="1322"/>
      <c r="BJ64" s="1320"/>
      <c r="BK64" s="1320"/>
      <c r="BL64" s="1320"/>
      <c r="BM64" s="1320"/>
      <c r="BN64" s="1320"/>
      <c r="BO64" s="1320"/>
      <c r="BP64" s="1320"/>
      <c r="BQ64" s="1320"/>
      <c r="BR64" s="1320"/>
      <c r="BS64" s="1320"/>
      <c r="BT64" s="1464" t="s">
        <v>152</v>
      </c>
      <c r="BU64" s="1464" t="s">
        <v>152</v>
      </c>
      <c r="BV64" s="1464" t="s">
        <v>152</v>
      </c>
      <c r="BW64" s="1320"/>
      <c r="BX64" s="1320"/>
      <c r="BY64" s="1320"/>
      <c r="BZ64" s="1320"/>
      <c r="CA64" s="1320"/>
      <c r="CB64" s="1382">
        <v>0</v>
      </c>
      <c r="CC64" s="1382">
        <v>0</v>
      </c>
      <c r="CD64" s="1382" t="s">
        <v>152</v>
      </c>
      <c r="CE64" s="1320"/>
      <c r="CF64" s="1320"/>
      <c r="CG64" s="1322"/>
      <c r="CH64" s="1322"/>
      <c r="CI64" s="1322"/>
      <c r="CJ64" s="1322"/>
      <c r="CK64" s="1322"/>
      <c r="CL64" s="1322"/>
      <c r="CM64" s="1322"/>
      <c r="CN64" s="1322"/>
      <c r="CO64" s="1322"/>
      <c r="CP64" s="1322"/>
      <c r="CQ64" s="1322"/>
      <c r="CR64" s="1322"/>
      <c r="CS64" s="1322"/>
      <c r="CT64" s="1322"/>
      <c r="CU64" s="1322"/>
      <c r="CV64" s="1322"/>
      <c r="CW64" s="1322"/>
      <c r="CX64" s="1322"/>
      <c r="CY64" s="1322"/>
      <c r="CZ64" s="1322"/>
      <c r="DA64" s="1322"/>
      <c r="DB64" s="1322"/>
      <c r="DC64" s="1334"/>
      <c r="DD64" s="1334"/>
    </row>
    <row r="65" spans="1:108" x14ac:dyDescent="0.25">
      <c r="A65" s="1345" t="s">
        <v>103</v>
      </c>
      <c r="B65" s="1399">
        <v>0</v>
      </c>
      <c r="C65" s="1387"/>
      <c r="D65" s="1387"/>
      <c r="E65" s="1387"/>
      <c r="F65" s="1387"/>
      <c r="G65" s="1387"/>
      <c r="H65" s="1387"/>
      <c r="I65" s="1387"/>
      <c r="J65" s="1387"/>
      <c r="K65" s="1387"/>
      <c r="L65" s="1387"/>
      <c r="M65" s="1459" t="s">
        <v>151</v>
      </c>
      <c r="N65" s="1320"/>
      <c r="O65" s="1325"/>
      <c r="P65" s="1320"/>
      <c r="Q65" s="1325"/>
      <c r="R65" s="1325"/>
      <c r="S65" s="1325"/>
      <c r="T65" s="1325"/>
      <c r="U65" s="1325"/>
      <c r="V65" s="1325"/>
      <c r="W65" s="1325"/>
      <c r="X65" s="1325"/>
      <c r="Y65" s="1329"/>
      <c r="Z65" s="1320"/>
      <c r="AA65" s="1320"/>
      <c r="AB65" s="1320"/>
      <c r="AC65" s="1324"/>
      <c r="AD65" s="1324"/>
      <c r="AE65" s="1325"/>
      <c r="AF65" s="1325"/>
      <c r="AG65" s="1324"/>
      <c r="AH65" s="1332"/>
      <c r="AI65" s="1325"/>
      <c r="AJ65" s="1324"/>
      <c r="AK65" s="1332"/>
      <c r="AL65" s="1325"/>
      <c r="AM65" s="1325"/>
      <c r="AN65" s="1325"/>
      <c r="AO65" s="1324"/>
      <c r="AP65" s="1325"/>
      <c r="AQ65" s="1325"/>
      <c r="AR65" s="1325"/>
      <c r="AS65" s="1325"/>
      <c r="AT65" s="1325"/>
      <c r="AU65" s="1325"/>
      <c r="AV65" s="1320"/>
      <c r="AW65" s="1322"/>
      <c r="AX65" s="1322"/>
      <c r="AY65" s="1322"/>
      <c r="AZ65" s="1322"/>
      <c r="BA65" s="1322"/>
      <c r="BB65" s="1322"/>
      <c r="BC65" s="1322"/>
      <c r="BD65" s="1322"/>
      <c r="BE65" s="1322"/>
      <c r="BF65" s="1322"/>
      <c r="BG65" s="1322"/>
      <c r="BH65" s="1322"/>
      <c r="BI65" s="1322"/>
      <c r="BJ65" s="1320"/>
      <c r="BK65" s="1320"/>
      <c r="BL65" s="1320"/>
      <c r="BM65" s="1320"/>
      <c r="BN65" s="1320"/>
      <c r="BO65" s="1320"/>
      <c r="BP65" s="1320"/>
      <c r="BQ65" s="1320"/>
      <c r="BR65" s="1320"/>
      <c r="BS65" s="1320"/>
      <c r="BT65" s="1464" t="s">
        <v>152</v>
      </c>
      <c r="BU65" s="1464" t="s">
        <v>152</v>
      </c>
      <c r="BV65" s="1464" t="s">
        <v>152</v>
      </c>
      <c r="BW65" s="1320"/>
      <c r="BX65" s="1320"/>
      <c r="BY65" s="1320"/>
      <c r="BZ65" s="1320"/>
      <c r="CA65" s="1320"/>
      <c r="CB65" s="1382">
        <v>0</v>
      </c>
      <c r="CC65" s="1382">
        <v>0</v>
      </c>
      <c r="CD65" s="1382" t="s">
        <v>152</v>
      </c>
      <c r="CE65" s="1320"/>
      <c r="CF65" s="1320"/>
      <c r="CG65" s="1322"/>
      <c r="CH65" s="1322"/>
      <c r="CI65" s="1322"/>
      <c r="CJ65" s="1322"/>
      <c r="CK65" s="1322"/>
      <c r="CL65" s="1322"/>
      <c r="CM65" s="1322"/>
      <c r="CN65" s="1322"/>
      <c r="CO65" s="1322"/>
      <c r="CP65" s="1322"/>
      <c r="CQ65" s="1322"/>
      <c r="CR65" s="1322"/>
      <c r="CS65" s="1322"/>
      <c r="CT65" s="1322"/>
      <c r="CU65" s="1322"/>
      <c r="CV65" s="1322"/>
      <c r="CW65" s="1322"/>
      <c r="CX65" s="1322"/>
      <c r="CY65" s="1322"/>
      <c r="CZ65" s="1322"/>
      <c r="DA65" s="1322"/>
      <c r="DB65" s="1322"/>
      <c r="DC65" s="1334"/>
      <c r="DD65" s="1334"/>
    </row>
    <row r="66" spans="1:108" x14ac:dyDescent="0.25">
      <c r="A66" s="1331" t="s">
        <v>104</v>
      </c>
      <c r="B66" s="1419">
        <v>0</v>
      </c>
      <c r="C66" s="1387"/>
      <c r="D66" s="1387"/>
      <c r="E66" s="1387"/>
      <c r="F66" s="1387"/>
      <c r="G66" s="1387"/>
      <c r="H66" s="1387"/>
      <c r="I66" s="1387"/>
      <c r="J66" s="1387"/>
      <c r="K66" s="1387"/>
      <c r="L66" s="1387"/>
      <c r="M66" s="1459" t="s">
        <v>151</v>
      </c>
      <c r="N66" s="1320"/>
      <c r="O66" s="1325"/>
      <c r="P66" s="1320"/>
      <c r="Q66" s="1325"/>
      <c r="R66" s="1325"/>
      <c r="S66" s="1325"/>
      <c r="T66" s="1325"/>
      <c r="U66" s="1325"/>
      <c r="V66" s="1325"/>
      <c r="W66" s="1325"/>
      <c r="X66" s="1325"/>
      <c r="Y66" s="1329"/>
      <c r="Z66" s="1320"/>
      <c r="AA66" s="1320"/>
      <c r="AB66" s="1320"/>
      <c r="AC66" s="1324"/>
      <c r="AD66" s="1324"/>
      <c r="AE66" s="1325"/>
      <c r="AF66" s="1325"/>
      <c r="AG66" s="1324"/>
      <c r="AH66" s="1332"/>
      <c r="AI66" s="1325"/>
      <c r="AJ66" s="1324"/>
      <c r="AK66" s="1332"/>
      <c r="AL66" s="1325"/>
      <c r="AM66" s="1325"/>
      <c r="AN66" s="1325"/>
      <c r="AO66" s="1324"/>
      <c r="AP66" s="1325"/>
      <c r="AQ66" s="1325"/>
      <c r="AR66" s="1325"/>
      <c r="AS66" s="1325"/>
      <c r="AT66" s="1325"/>
      <c r="AU66" s="1325"/>
      <c r="AV66" s="1320"/>
      <c r="AW66" s="1322"/>
      <c r="AX66" s="1322"/>
      <c r="AY66" s="1322"/>
      <c r="AZ66" s="1322"/>
      <c r="BA66" s="1322"/>
      <c r="BB66" s="1322"/>
      <c r="BC66" s="1322"/>
      <c r="BD66" s="1322"/>
      <c r="BE66" s="1322"/>
      <c r="BF66" s="1322"/>
      <c r="BG66" s="1322"/>
      <c r="BH66" s="1322"/>
      <c r="BI66" s="1322"/>
      <c r="BJ66" s="1320"/>
      <c r="BK66" s="1320"/>
      <c r="BL66" s="1320"/>
      <c r="BM66" s="1320"/>
      <c r="BN66" s="1320"/>
      <c r="BO66" s="1320"/>
      <c r="BP66" s="1320"/>
      <c r="BQ66" s="1320"/>
      <c r="BR66" s="1320"/>
      <c r="BS66" s="1320"/>
      <c r="BT66" s="1464" t="s">
        <v>152</v>
      </c>
      <c r="BU66" s="1464" t="s">
        <v>152</v>
      </c>
      <c r="BV66" s="1464" t="s">
        <v>152</v>
      </c>
      <c r="BW66" s="1320"/>
      <c r="BX66" s="1320"/>
      <c r="BY66" s="1320"/>
      <c r="BZ66" s="1320"/>
      <c r="CA66" s="1320"/>
      <c r="CB66" s="1382">
        <v>0</v>
      </c>
      <c r="CC66" s="1382">
        <v>0</v>
      </c>
      <c r="CD66" s="1382" t="s">
        <v>152</v>
      </c>
      <c r="CE66" s="1320"/>
      <c r="CF66" s="1320"/>
      <c r="CG66" s="1322"/>
      <c r="CH66" s="1322"/>
      <c r="CI66" s="1322"/>
      <c r="CJ66" s="1322"/>
      <c r="CK66" s="1322"/>
      <c r="CL66" s="1322"/>
      <c r="CM66" s="1322"/>
      <c r="CN66" s="1322"/>
      <c r="CO66" s="1322"/>
      <c r="CP66" s="1322"/>
      <c r="CQ66" s="1322"/>
      <c r="CR66" s="1322"/>
      <c r="CS66" s="1322"/>
      <c r="CT66" s="1322"/>
      <c r="CU66" s="1322"/>
      <c r="CV66" s="1322"/>
      <c r="CW66" s="1322"/>
      <c r="CX66" s="1322"/>
      <c r="CY66" s="1322"/>
      <c r="CZ66" s="1322"/>
      <c r="DA66" s="1322"/>
      <c r="DB66" s="1322"/>
      <c r="DC66" s="1334"/>
      <c r="DD66" s="1334"/>
    </row>
    <row r="67" spans="1:108" x14ac:dyDescent="0.25">
      <c r="A67" s="1345" t="s">
        <v>105</v>
      </c>
      <c r="B67" s="1419">
        <v>0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459" t="s">
        <v>151</v>
      </c>
      <c r="N67" s="1320"/>
      <c r="O67" s="1325"/>
      <c r="P67" s="1320"/>
      <c r="Q67" s="1325"/>
      <c r="R67" s="1325"/>
      <c r="S67" s="1325"/>
      <c r="T67" s="1325"/>
      <c r="U67" s="1325"/>
      <c r="V67" s="1325"/>
      <c r="W67" s="1325"/>
      <c r="X67" s="1325"/>
      <c r="Y67" s="1329"/>
      <c r="Z67" s="1320"/>
      <c r="AA67" s="1320"/>
      <c r="AB67" s="1320"/>
      <c r="AC67" s="1324"/>
      <c r="AD67" s="1324"/>
      <c r="AE67" s="1325"/>
      <c r="AF67" s="1325"/>
      <c r="AG67" s="1324"/>
      <c r="AH67" s="1332"/>
      <c r="AI67" s="1325"/>
      <c r="AJ67" s="1324"/>
      <c r="AK67" s="1332"/>
      <c r="AL67" s="1325"/>
      <c r="AM67" s="1325"/>
      <c r="AN67" s="1325"/>
      <c r="AO67" s="1324"/>
      <c r="AP67" s="1325"/>
      <c r="AQ67" s="1325"/>
      <c r="AR67" s="1325"/>
      <c r="AS67" s="1325"/>
      <c r="AT67" s="1325"/>
      <c r="AU67" s="1325"/>
      <c r="AV67" s="1320"/>
      <c r="AW67" s="1322"/>
      <c r="AX67" s="1322"/>
      <c r="AY67" s="1322"/>
      <c r="AZ67" s="1322"/>
      <c r="BA67" s="1322"/>
      <c r="BB67" s="1322"/>
      <c r="BC67" s="1322"/>
      <c r="BD67" s="1322"/>
      <c r="BE67" s="1322"/>
      <c r="BF67" s="1322"/>
      <c r="BG67" s="1322"/>
      <c r="BH67" s="1322"/>
      <c r="BI67" s="1322"/>
      <c r="BJ67" s="1320"/>
      <c r="BK67" s="1320"/>
      <c r="BL67" s="1320"/>
      <c r="BM67" s="1320"/>
      <c r="BN67" s="1320"/>
      <c r="BO67" s="1320"/>
      <c r="BP67" s="1320"/>
      <c r="BQ67" s="1320"/>
      <c r="BR67" s="1320"/>
      <c r="BS67" s="1320"/>
      <c r="BT67" s="1464" t="s">
        <v>152</v>
      </c>
      <c r="BU67" s="1464" t="s">
        <v>152</v>
      </c>
      <c r="BV67" s="1464" t="s">
        <v>152</v>
      </c>
      <c r="BW67" s="1320"/>
      <c r="BX67" s="1320"/>
      <c r="BY67" s="1320"/>
      <c r="BZ67" s="1320"/>
      <c r="CA67" s="1320"/>
      <c r="CB67" s="1382">
        <v>0</v>
      </c>
      <c r="CC67" s="1382">
        <v>0</v>
      </c>
      <c r="CD67" s="1382" t="s">
        <v>152</v>
      </c>
      <c r="CE67" s="1320"/>
      <c r="CF67" s="1320"/>
      <c r="CG67" s="1322"/>
      <c r="CH67" s="1322"/>
      <c r="CI67" s="1322"/>
      <c r="CJ67" s="1322"/>
      <c r="CK67" s="1322"/>
      <c r="CL67" s="1322"/>
      <c r="CM67" s="1322"/>
      <c r="CN67" s="1322"/>
      <c r="CO67" s="1322"/>
      <c r="CP67" s="1322"/>
      <c r="CQ67" s="1322"/>
      <c r="CR67" s="1322"/>
      <c r="CS67" s="1322"/>
      <c r="CT67" s="1322"/>
      <c r="CU67" s="1322"/>
      <c r="CV67" s="1322"/>
      <c r="CW67" s="1322"/>
      <c r="CX67" s="1322"/>
      <c r="CY67" s="1322"/>
      <c r="CZ67" s="1322"/>
      <c r="DA67" s="1322"/>
      <c r="DB67" s="1322"/>
      <c r="DC67" s="1334"/>
      <c r="DD67" s="1334"/>
    </row>
    <row r="68" spans="1:108" x14ac:dyDescent="0.25">
      <c r="A68" s="1370" t="s">
        <v>106</v>
      </c>
      <c r="B68" s="1419">
        <v>0</v>
      </c>
      <c r="C68" s="1387"/>
      <c r="D68" s="1387"/>
      <c r="E68" s="1387"/>
      <c r="F68" s="1387"/>
      <c r="G68" s="1387"/>
      <c r="H68" s="1387"/>
      <c r="I68" s="1387"/>
      <c r="J68" s="1387"/>
      <c r="K68" s="1387"/>
      <c r="L68" s="1387"/>
      <c r="M68" s="1459" t="s">
        <v>151</v>
      </c>
      <c r="N68" s="1320"/>
      <c r="O68" s="1325"/>
      <c r="P68" s="1320"/>
      <c r="Q68" s="1325"/>
      <c r="R68" s="1325"/>
      <c r="S68" s="1325"/>
      <c r="T68" s="1325"/>
      <c r="U68" s="1325"/>
      <c r="V68" s="1325"/>
      <c r="W68" s="1325"/>
      <c r="X68" s="1325"/>
      <c r="Y68" s="1329"/>
      <c r="Z68" s="1320"/>
      <c r="AA68" s="1320"/>
      <c r="AB68" s="1320"/>
      <c r="AC68" s="1324"/>
      <c r="AD68" s="1324"/>
      <c r="AE68" s="1325"/>
      <c r="AF68" s="1325"/>
      <c r="AG68" s="1324"/>
      <c r="AH68" s="1332"/>
      <c r="AI68" s="1325"/>
      <c r="AJ68" s="1324"/>
      <c r="AK68" s="1332"/>
      <c r="AL68" s="1325"/>
      <c r="AM68" s="1325"/>
      <c r="AN68" s="1325"/>
      <c r="AO68" s="1324"/>
      <c r="AP68" s="1325"/>
      <c r="AQ68" s="1325"/>
      <c r="AR68" s="1325"/>
      <c r="AS68" s="1325"/>
      <c r="AT68" s="1325"/>
      <c r="AU68" s="1325"/>
      <c r="AV68" s="1320"/>
      <c r="AW68" s="1322"/>
      <c r="AX68" s="1322"/>
      <c r="AY68" s="1322"/>
      <c r="AZ68" s="1322"/>
      <c r="BA68" s="1322"/>
      <c r="BB68" s="1322"/>
      <c r="BC68" s="1322"/>
      <c r="BD68" s="1322"/>
      <c r="BE68" s="1322"/>
      <c r="BF68" s="1322"/>
      <c r="BG68" s="1322"/>
      <c r="BH68" s="1322"/>
      <c r="BI68" s="1322"/>
      <c r="BJ68" s="1320"/>
      <c r="BK68" s="1320"/>
      <c r="BL68" s="1320"/>
      <c r="BM68" s="1320"/>
      <c r="BN68" s="1320"/>
      <c r="BO68" s="1320"/>
      <c r="BP68" s="1320"/>
      <c r="BQ68" s="1320"/>
      <c r="BR68" s="1320"/>
      <c r="BS68" s="1320"/>
      <c r="BT68" s="1464" t="s">
        <v>152</v>
      </c>
      <c r="BU68" s="1464" t="s">
        <v>152</v>
      </c>
      <c r="BV68" s="1464" t="s">
        <v>152</v>
      </c>
      <c r="BW68" s="1320"/>
      <c r="BX68" s="1320"/>
      <c r="BY68" s="1320"/>
      <c r="BZ68" s="1320"/>
      <c r="CA68" s="1320"/>
      <c r="CB68" s="1382">
        <v>0</v>
      </c>
      <c r="CC68" s="1382">
        <v>0</v>
      </c>
      <c r="CD68" s="1382" t="s">
        <v>152</v>
      </c>
      <c r="CE68" s="1320"/>
      <c r="CF68" s="1320"/>
      <c r="CG68" s="1322"/>
      <c r="CH68" s="1322"/>
      <c r="CI68" s="1322"/>
      <c r="CJ68" s="1322"/>
      <c r="CK68" s="1322"/>
      <c r="CL68" s="1322"/>
      <c r="CM68" s="1322"/>
      <c r="CN68" s="1322"/>
      <c r="CO68" s="1322"/>
      <c r="CP68" s="1322"/>
      <c r="CQ68" s="1322"/>
      <c r="CR68" s="1322"/>
      <c r="CS68" s="1322"/>
      <c r="CT68" s="1322"/>
      <c r="CU68" s="1322"/>
      <c r="CV68" s="1322"/>
      <c r="CW68" s="1322"/>
      <c r="CX68" s="1322"/>
      <c r="CY68" s="1322"/>
      <c r="CZ68" s="1322"/>
      <c r="DA68" s="1322"/>
      <c r="DB68" s="1322"/>
      <c r="DC68" s="1334"/>
      <c r="DD68" s="1334"/>
    </row>
    <row r="69" spans="1:108" x14ac:dyDescent="0.25">
      <c r="A69" s="1371" t="s">
        <v>107</v>
      </c>
      <c r="B69" s="1400">
        <v>0</v>
      </c>
      <c r="C69" s="1389"/>
      <c r="D69" s="1389"/>
      <c r="E69" s="1389"/>
      <c r="F69" s="1389"/>
      <c r="G69" s="1389"/>
      <c r="H69" s="1389"/>
      <c r="I69" s="1389"/>
      <c r="J69" s="1389"/>
      <c r="K69" s="1389"/>
      <c r="L69" s="1389"/>
      <c r="M69" s="1459" t="s">
        <v>151</v>
      </c>
      <c r="N69" s="1320"/>
      <c r="O69" s="1325"/>
      <c r="P69" s="1320"/>
      <c r="Q69" s="1325"/>
      <c r="R69" s="1325"/>
      <c r="S69" s="1325"/>
      <c r="T69" s="1325"/>
      <c r="U69" s="1325"/>
      <c r="V69" s="1325"/>
      <c r="W69" s="1325"/>
      <c r="X69" s="1325"/>
      <c r="Y69" s="1329"/>
      <c r="Z69" s="1320"/>
      <c r="AA69" s="1320"/>
      <c r="AB69" s="1320"/>
      <c r="AC69" s="1324"/>
      <c r="AD69" s="1324"/>
      <c r="AE69" s="1325"/>
      <c r="AF69" s="1325"/>
      <c r="AG69" s="1324"/>
      <c r="AH69" s="1332"/>
      <c r="AI69" s="1325"/>
      <c r="AJ69" s="1324"/>
      <c r="AK69" s="1332"/>
      <c r="AL69" s="1325"/>
      <c r="AM69" s="1325"/>
      <c r="AN69" s="1325"/>
      <c r="AO69" s="1324"/>
      <c r="AP69" s="1325"/>
      <c r="AQ69" s="1325"/>
      <c r="AR69" s="1325"/>
      <c r="AS69" s="1325"/>
      <c r="AT69" s="1325"/>
      <c r="AU69" s="1325"/>
      <c r="AV69" s="1320"/>
      <c r="AW69" s="1322"/>
      <c r="AX69" s="1322"/>
      <c r="AY69" s="1322"/>
      <c r="AZ69" s="1322"/>
      <c r="BA69" s="1322"/>
      <c r="BB69" s="1322"/>
      <c r="BC69" s="1322"/>
      <c r="BD69" s="1322"/>
      <c r="BE69" s="1322"/>
      <c r="BF69" s="1322"/>
      <c r="BG69" s="1322"/>
      <c r="BH69" s="1322"/>
      <c r="BI69" s="1322"/>
      <c r="BJ69" s="1320"/>
      <c r="BK69" s="1320"/>
      <c r="BL69" s="1320"/>
      <c r="BM69" s="1320"/>
      <c r="BN69" s="1320"/>
      <c r="BO69" s="1320"/>
      <c r="BP69" s="1320"/>
      <c r="BQ69" s="1320"/>
      <c r="BR69" s="1320"/>
      <c r="BS69" s="1320"/>
      <c r="BT69" s="1464" t="s">
        <v>152</v>
      </c>
      <c r="BU69" s="1464" t="s">
        <v>152</v>
      </c>
      <c r="BV69" s="1464" t="s">
        <v>152</v>
      </c>
      <c r="BW69" s="1320"/>
      <c r="BX69" s="1320"/>
      <c r="BY69" s="1320"/>
      <c r="BZ69" s="1320"/>
      <c r="CA69" s="1320"/>
      <c r="CB69" s="1382">
        <v>0</v>
      </c>
      <c r="CC69" s="1382">
        <v>0</v>
      </c>
      <c r="CD69" s="1382" t="s">
        <v>152</v>
      </c>
      <c r="CE69" s="1320"/>
      <c r="CF69" s="1320"/>
      <c r="CG69" s="1322"/>
      <c r="CH69" s="1322"/>
      <c r="CI69" s="1322"/>
      <c r="CJ69" s="1322"/>
      <c r="CK69" s="1322"/>
      <c r="CL69" s="1322"/>
      <c r="CM69" s="1322"/>
      <c r="CN69" s="1322"/>
      <c r="CO69" s="1322"/>
      <c r="CP69" s="1322"/>
      <c r="CQ69" s="1322"/>
      <c r="CR69" s="1322"/>
      <c r="CS69" s="1322"/>
      <c r="CT69" s="1322"/>
      <c r="CU69" s="1322"/>
      <c r="CV69" s="1322"/>
      <c r="CW69" s="1322"/>
      <c r="CX69" s="1322"/>
      <c r="CY69" s="1322"/>
      <c r="CZ69" s="1322"/>
      <c r="DA69" s="1322"/>
      <c r="DB69" s="1322"/>
      <c r="DC69" s="1334"/>
      <c r="DD69" s="1334"/>
    </row>
    <row r="70" spans="1:108" x14ac:dyDescent="0.25">
      <c r="A70" s="1372" t="s">
        <v>40</v>
      </c>
      <c r="B70" s="1438">
        <v>0</v>
      </c>
      <c r="C70" s="1438">
        <v>0</v>
      </c>
      <c r="D70" s="1438">
        <v>0</v>
      </c>
      <c r="E70" s="1438">
        <v>0</v>
      </c>
      <c r="F70" s="1438">
        <v>0</v>
      </c>
      <c r="G70" s="1438">
        <v>0</v>
      </c>
      <c r="H70" s="1438">
        <v>0</v>
      </c>
      <c r="I70" s="1438">
        <v>0</v>
      </c>
      <c r="J70" s="1438">
        <v>0</v>
      </c>
      <c r="K70" s="1438">
        <v>0</v>
      </c>
      <c r="L70" s="1438">
        <v>0</v>
      </c>
      <c r="M70" s="1459" t="s">
        <v>151</v>
      </c>
      <c r="N70" s="1320"/>
      <c r="O70" s="1325"/>
      <c r="P70" s="1320"/>
      <c r="Q70" s="1325"/>
      <c r="R70" s="1325"/>
      <c r="S70" s="1325"/>
      <c r="T70" s="1325"/>
      <c r="U70" s="1325"/>
      <c r="V70" s="1325"/>
      <c r="W70" s="1325"/>
      <c r="X70" s="1325"/>
      <c r="Y70" s="1329"/>
      <c r="Z70" s="1320"/>
      <c r="AA70" s="1320"/>
      <c r="AB70" s="1320"/>
      <c r="AC70" s="1324"/>
      <c r="AD70" s="1324"/>
      <c r="AE70" s="1325"/>
      <c r="AF70" s="1325"/>
      <c r="AG70" s="1324"/>
      <c r="AH70" s="1332"/>
      <c r="AI70" s="1325"/>
      <c r="AJ70" s="1324"/>
      <c r="AK70" s="1332"/>
      <c r="AL70" s="1325"/>
      <c r="AM70" s="1325"/>
      <c r="AN70" s="1325"/>
      <c r="AO70" s="1324"/>
      <c r="AP70" s="1325"/>
      <c r="AQ70" s="1325"/>
      <c r="AR70" s="1325"/>
      <c r="AS70" s="1325"/>
      <c r="AT70" s="1325"/>
      <c r="AU70" s="1325"/>
      <c r="AV70" s="1320"/>
      <c r="AW70" s="1322"/>
      <c r="AX70" s="1322"/>
      <c r="AY70" s="1322"/>
      <c r="AZ70" s="1322"/>
      <c r="BA70" s="1322"/>
      <c r="BB70" s="1322"/>
      <c r="BC70" s="1322"/>
      <c r="BD70" s="1322"/>
      <c r="BE70" s="1322"/>
      <c r="BF70" s="1322"/>
      <c r="BG70" s="1322"/>
      <c r="BH70" s="1322"/>
      <c r="BI70" s="1322"/>
      <c r="BJ70" s="1320"/>
      <c r="BK70" s="1320"/>
      <c r="BL70" s="1320"/>
      <c r="BM70" s="1320"/>
      <c r="BN70" s="1320"/>
      <c r="BO70" s="1320"/>
      <c r="BP70" s="1320"/>
      <c r="BQ70" s="1320"/>
      <c r="BR70" s="1320"/>
      <c r="BS70" s="1320"/>
      <c r="BT70" s="1464" t="s">
        <v>152</v>
      </c>
      <c r="BU70" s="1464" t="s">
        <v>152</v>
      </c>
      <c r="BV70" s="1464" t="s">
        <v>152</v>
      </c>
      <c r="BW70" s="1320"/>
      <c r="BX70" s="1320"/>
      <c r="BY70" s="1320"/>
      <c r="BZ70" s="1320"/>
      <c r="CA70" s="1320"/>
      <c r="CB70" s="1382">
        <v>0</v>
      </c>
      <c r="CC70" s="1382">
        <v>0</v>
      </c>
      <c r="CD70" s="1382" t="s">
        <v>152</v>
      </c>
      <c r="CE70" s="1320"/>
      <c r="CF70" s="1320"/>
      <c r="CG70" s="1322"/>
      <c r="CH70" s="1322"/>
      <c r="CI70" s="1322"/>
      <c r="CJ70" s="1322"/>
      <c r="CK70" s="1322"/>
      <c r="CL70" s="1322"/>
      <c r="CM70" s="1322"/>
      <c r="CN70" s="1322"/>
      <c r="CO70" s="1322"/>
      <c r="CP70" s="1322"/>
      <c r="CQ70" s="1322"/>
      <c r="CR70" s="1322"/>
      <c r="CS70" s="1322"/>
      <c r="CT70" s="1322"/>
      <c r="CU70" s="1322"/>
      <c r="CV70" s="1322"/>
      <c r="CW70" s="1322"/>
      <c r="CX70" s="1322"/>
      <c r="CY70" s="1322"/>
      <c r="CZ70" s="1322"/>
      <c r="DA70" s="1322"/>
      <c r="DB70" s="1322"/>
      <c r="DC70" s="1334"/>
      <c r="DD70" s="1334"/>
    </row>
    <row r="71" spans="1:108" x14ac:dyDescent="0.25">
      <c r="A71" s="1373" t="s">
        <v>108</v>
      </c>
      <c r="B71" s="1373"/>
      <c r="C71" s="1373"/>
      <c r="D71" s="1373"/>
      <c r="E71" s="1373"/>
      <c r="F71" s="1374"/>
      <c r="G71" s="1374"/>
      <c r="H71" s="1374"/>
      <c r="I71" s="1374"/>
      <c r="J71" s="1341"/>
      <c r="K71" s="1341"/>
      <c r="L71" s="1322"/>
      <c r="M71" s="1320"/>
      <c r="N71" s="1320"/>
      <c r="O71" s="1320"/>
      <c r="P71" s="1320"/>
      <c r="Q71" s="1320"/>
      <c r="R71" s="1320"/>
      <c r="S71" s="1320"/>
      <c r="T71" s="1320"/>
      <c r="U71" s="1320"/>
      <c r="V71" s="1320"/>
      <c r="W71" s="1320"/>
      <c r="X71" s="1320"/>
      <c r="Y71" s="1320"/>
      <c r="Z71" s="1320"/>
      <c r="AA71" s="1320"/>
      <c r="AB71" s="1320"/>
      <c r="AC71" s="1328"/>
      <c r="AD71" s="1320"/>
      <c r="AE71" s="1320"/>
      <c r="AF71" s="1328"/>
      <c r="AG71" s="1320"/>
      <c r="AH71" s="1320"/>
      <c r="AI71" s="1328"/>
      <c r="AJ71" s="1320"/>
      <c r="AK71" s="1320"/>
      <c r="AL71" s="1328"/>
      <c r="AM71" s="1328"/>
      <c r="AN71" s="1328"/>
      <c r="AO71" s="1320"/>
      <c r="AP71" s="1320"/>
      <c r="AQ71" s="1320"/>
      <c r="AR71" s="1320"/>
      <c r="AS71" s="1320"/>
      <c r="AT71" s="1320"/>
      <c r="AU71" s="1320"/>
      <c r="AV71" s="1320"/>
      <c r="AW71" s="1322"/>
      <c r="AX71" s="1322"/>
      <c r="AY71" s="1322"/>
      <c r="AZ71" s="1322"/>
      <c r="BA71" s="1322"/>
      <c r="BB71" s="1322"/>
      <c r="BC71" s="1322"/>
      <c r="BD71" s="1322"/>
      <c r="BE71" s="1322"/>
      <c r="BF71" s="1322"/>
      <c r="BG71" s="1322"/>
      <c r="BH71" s="1322"/>
      <c r="BI71" s="1322"/>
      <c r="BJ71" s="1320"/>
      <c r="BK71" s="1320"/>
      <c r="BL71" s="1320"/>
      <c r="BM71" s="1320"/>
      <c r="BN71" s="1320"/>
      <c r="BO71" s="1320"/>
      <c r="BP71" s="1320"/>
      <c r="BQ71" s="1320"/>
      <c r="BR71" s="1320"/>
      <c r="BS71" s="1320"/>
      <c r="BT71" s="1320"/>
      <c r="BU71" s="1320"/>
      <c r="BV71" s="1320"/>
      <c r="BW71" s="1320"/>
      <c r="BX71" s="1320"/>
      <c r="BY71" s="1320"/>
      <c r="BZ71" s="1320"/>
      <c r="CA71" s="1320"/>
      <c r="CB71" s="1320"/>
      <c r="CC71" s="1320"/>
      <c r="CD71" s="1320"/>
      <c r="CE71" s="1320"/>
      <c r="CF71" s="1320"/>
      <c r="CG71" s="1322"/>
      <c r="CH71" s="1322"/>
      <c r="CI71" s="1322"/>
      <c r="CJ71" s="1322"/>
      <c r="CK71" s="1322"/>
      <c r="CL71" s="1322"/>
      <c r="CM71" s="1322"/>
      <c r="CN71" s="1322"/>
      <c r="CO71" s="1322"/>
      <c r="CP71" s="1322"/>
      <c r="CQ71" s="1322"/>
      <c r="CR71" s="1322"/>
      <c r="CS71" s="1322"/>
      <c r="CT71" s="1322"/>
      <c r="CU71" s="1322"/>
      <c r="CV71" s="1322"/>
      <c r="CW71" s="1322"/>
      <c r="CX71" s="1322"/>
      <c r="CY71" s="1322"/>
      <c r="CZ71" s="1322"/>
      <c r="DA71" s="1322"/>
      <c r="DB71" s="1322"/>
      <c r="DC71" s="1334"/>
      <c r="DD71" s="1334"/>
    </row>
    <row r="72" spans="1:108" x14ac:dyDescent="0.25">
      <c r="A72" s="1527" t="s">
        <v>109</v>
      </c>
      <c r="B72" s="1497" t="s">
        <v>92</v>
      </c>
      <c r="C72" s="1511" t="s">
        <v>93</v>
      </c>
      <c r="D72" s="1508" t="s">
        <v>94</v>
      </c>
      <c r="E72" s="1509"/>
      <c r="F72" s="1509"/>
      <c r="G72" s="1509"/>
      <c r="H72" s="1509"/>
      <c r="I72" s="1519"/>
      <c r="J72" s="1529" t="s">
        <v>27</v>
      </c>
      <c r="K72" s="1529"/>
      <c r="L72" s="1529" t="s">
        <v>95</v>
      </c>
      <c r="M72" s="1320"/>
      <c r="N72" s="1320"/>
      <c r="O72" s="1328"/>
      <c r="P72" s="1320"/>
      <c r="Q72" s="1320"/>
      <c r="R72" s="1328"/>
      <c r="S72" s="1320"/>
      <c r="T72" s="1320"/>
      <c r="U72" s="1320"/>
      <c r="V72" s="1320"/>
      <c r="W72" s="1328"/>
      <c r="X72" s="1320"/>
      <c r="Y72" s="1320"/>
      <c r="Z72" s="1328"/>
      <c r="AA72" s="1320"/>
      <c r="AB72" s="1320"/>
      <c r="AC72" s="1320"/>
      <c r="AD72" s="1320"/>
      <c r="AE72" s="1320"/>
      <c r="AF72" s="1320"/>
      <c r="AG72" s="1320"/>
      <c r="AH72" s="1325"/>
      <c r="AI72" s="1325"/>
      <c r="AJ72" s="1325"/>
      <c r="AK72" s="1325"/>
      <c r="AL72" s="1325"/>
      <c r="AM72" s="1325"/>
      <c r="AN72" s="1325"/>
      <c r="AO72" s="1325"/>
      <c r="AP72" s="1325"/>
      <c r="AQ72" s="1325"/>
      <c r="AR72" s="1325"/>
      <c r="AS72" s="1320"/>
      <c r="AT72" s="1320"/>
      <c r="AU72" s="1320"/>
      <c r="AV72" s="1320"/>
      <c r="AW72" s="1322"/>
      <c r="AX72" s="1322"/>
      <c r="AY72" s="1322"/>
      <c r="AZ72" s="1322"/>
      <c r="BA72" s="1322"/>
      <c r="BB72" s="1322"/>
      <c r="BC72" s="1322"/>
      <c r="BD72" s="1322"/>
      <c r="BE72" s="1322"/>
      <c r="BF72" s="1322"/>
      <c r="BG72" s="1322"/>
      <c r="BH72" s="1322"/>
      <c r="BI72" s="1322"/>
      <c r="BJ72" s="1320"/>
      <c r="BK72" s="1320"/>
      <c r="BL72" s="1320"/>
      <c r="BM72" s="1320"/>
      <c r="BN72" s="1320"/>
      <c r="BO72" s="1320"/>
      <c r="BP72" s="1320"/>
      <c r="BQ72" s="1320"/>
      <c r="BR72" s="1320"/>
      <c r="BS72" s="1320"/>
      <c r="BT72" s="1320"/>
      <c r="BU72" s="1320"/>
      <c r="BV72" s="1320"/>
      <c r="BW72" s="1320"/>
      <c r="BX72" s="1320"/>
      <c r="BY72" s="1320"/>
      <c r="BZ72" s="1320"/>
      <c r="CA72" s="1320"/>
      <c r="CB72" s="1320"/>
      <c r="CC72" s="1320"/>
      <c r="CD72" s="1320"/>
      <c r="CE72" s="1320"/>
      <c r="CF72" s="1320"/>
      <c r="CG72" s="1322"/>
      <c r="CH72" s="1322"/>
      <c r="CI72" s="1322"/>
      <c r="CJ72" s="1322"/>
      <c r="CK72" s="1322"/>
      <c r="CL72" s="1322"/>
      <c r="CM72" s="1322"/>
      <c r="CN72" s="1322"/>
      <c r="CO72" s="1322"/>
      <c r="CP72" s="1322"/>
      <c r="CQ72" s="1322"/>
      <c r="CR72" s="1322"/>
      <c r="CS72" s="1322"/>
      <c r="CT72" s="1322"/>
      <c r="CU72" s="1322"/>
      <c r="CV72" s="1322"/>
      <c r="CW72" s="1322"/>
      <c r="CX72" s="1322"/>
      <c r="CY72" s="1322"/>
      <c r="CZ72" s="1322"/>
      <c r="DA72" s="1322"/>
      <c r="DB72" s="1322"/>
      <c r="DC72" s="1334"/>
      <c r="DD72" s="1334"/>
    </row>
    <row r="73" spans="1:108" x14ac:dyDescent="0.25">
      <c r="A73" s="1528"/>
      <c r="B73" s="1499"/>
      <c r="C73" s="1513"/>
      <c r="D73" s="1333" t="s">
        <v>97</v>
      </c>
      <c r="E73" s="1333" t="s">
        <v>30</v>
      </c>
      <c r="F73" s="1333" t="s">
        <v>31</v>
      </c>
      <c r="G73" s="1333" t="s">
        <v>32</v>
      </c>
      <c r="H73" s="1333" t="s">
        <v>33</v>
      </c>
      <c r="I73" s="1333" t="s">
        <v>34</v>
      </c>
      <c r="J73" s="1333" t="s">
        <v>98</v>
      </c>
      <c r="K73" s="1333" t="s">
        <v>39</v>
      </c>
      <c r="L73" s="1529"/>
      <c r="M73" s="1320"/>
      <c r="N73" s="1320"/>
      <c r="O73" s="1328"/>
      <c r="P73" s="1320"/>
      <c r="Q73" s="1320"/>
      <c r="R73" s="1328"/>
      <c r="S73" s="1320"/>
      <c r="T73" s="1320"/>
      <c r="U73" s="1320"/>
      <c r="V73" s="1320"/>
      <c r="W73" s="1328"/>
      <c r="X73" s="1320"/>
      <c r="Y73" s="1320"/>
      <c r="Z73" s="1328"/>
      <c r="AA73" s="1320"/>
      <c r="AB73" s="1320"/>
      <c r="AC73" s="1320"/>
      <c r="AD73" s="1320"/>
      <c r="AE73" s="1320"/>
      <c r="AF73" s="1320"/>
      <c r="AG73" s="1320"/>
      <c r="AH73" s="1325"/>
      <c r="AI73" s="1325"/>
      <c r="AJ73" s="1325"/>
      <c r="AK73" s="1325"/>
      <c r="AL73" s="1325"/>
      <c r="AM73" s="1325"/>
      <c r="AN73" s="1325"/>
      <c r="AO73" s="1325"/>
      <c r="AP73" s="1325"/>
      <c r="AQ73" s="1325"/>
      <c r="AR73" s="1325"/>
      <c r="AS73" s="1320"/>
      <c r="AT73" s="1320"/>
      <c r="AU73" s="1320"/>
      <c r="AV73" s="1320"/>
      <c r="AW73" s="1322"/>
      <c r="AX73" s="1322"/>
      <c r="AY73" s="1322"/>
      <c r="AZ73" s="1322"/>
      <c r="BA73" s="1322"/>
      <c r="BB73" s="1322"/>
      <c r="BC73" s="1322"/>
      <c r="BD73" s="1322"/>
      <c r="BE73" s="1322"/>
      <c r="BF73" s="1322"/>
      <c r="BG73" s="1322"/>
      <c r="BH73" s="1322"/>
      <c r="BI73" s="1322"/>
      <c r="BJ73" s="1320"/>
      <c r="BK73" s="1320"/>
      <c r="BL73" s="1320"/>
      <c r="BM73" s="1320"/>
      <c r="BN73" s="1320"/>
      <c r="BO73" s="1320"/>
      <c r="BP73" s="1320"/>
      <c r="BQ73" s="1320"/>
      <c r="BR73" s="1320"/>
      <c r="BS73" s="1320"/>
      <c r="BT73" s="1320"/>
      <c r="BU73" s="1320"/>
      <c r="BV73" s="1320"/>
      <c r="BW73" s="1320"/>
      <c r="BX73" s="1320"/>
      <c r="BY73" s="1320"/>
      <c r="BZ73" s="1320"/>
      <c r="CA73" s="1320"/>
      <c r="CB73" s="1320"/>
      <c r="CC73" s="1320"/>
      <c r="CD73" s="1320"/>
      <c r="CE73" s="1320"/>
      <c r="CF73" s="1320"/>
      <c r="CG73" s="1322"/>
      <c r="CH73" s="1322"/>
      <c r="CI73" s="1322"/>
      <c r="CJ73" s="1322"/>
      <c r="CK73" s="1322"/>
      <c r="CL73" s="1322"/>
      <c r="CM73" s="1322"/>
      <c r="CN73" s="1322"/>
      <c r="CO73" s="1322"/>
      <c r="CP73" s="1322"/>
      <c r="CQ73" s="1322"/>
      <c r="CR73" s="1322"/>
      <c r="CS73" s="1322"/>
      <c r="CT73" s="1322"/>
      <c r="CU73" s="1322"/>
      <c r="CV73" s="1322"/>
      <c r="CW73" s="1322"/>
      <c r="CX73" s="1322"/>
      <c r="CY73" s="1322"/>
      <c r="CZ73" s="1322"/>
      <c r="DA73" s="1322"/>
      <c r="DB73" s="1322"/>
      <c r="DC73" s="1334"/>
      <c r="DD73" s="1334"/>
    </row>
    <row r="74" spans="1:108" x14ac:dyDescent="0.25">
      <c r="A74" s="1530" t="s">
        <v>110</v>
      </c>
      <c r="B74" s="1368" t="s">
        <v>99</v>
      </c>
      <c r="C74" s="1398">
        <v>0</v>
      </c>
      <c r="D74" s="1386"/>
      <c r="E74" s="1386"/>
      <c r="F74" s="1386"/>
      <c r="G74" s="1386"/>
      <c r="H74" s="1386"/>
      <c r="I74" s="1386"/>
      <c r="J74" s="1386"/>
      <c r="K74" s="1386"/>
      <c r="L74" s="1386"/>
      <c r="M74" s="1383" t="s">
        <v>151</v>
      </c>
      <c r="N74" s="1320"/>
      <c r="O74" s="1328"/>
      <c r="P74" s="1320"/>
      <c r="Q74" s="1320"/>
      <c r="R74" s="1328"/>
      <c r="S74" s="1320"/>
      <c r="T74" s="1320"/>
      <c r="U74" s="1320"/>
      <c r="V74" s="1320"/>
      <c r="W74" s="1328"/>
      <c r="X74" s="1320"/>
      <c r="Y74" s="1320"/>
      <c r="Z74" s="1328"/>
      <c r="AA74" s="1320"/>
      <c r="AB74" s="1320"/>
      <c r="AC74" s="1320"/>
      <c r="AD74" s="1320"/>
      <c r="AE74" s="1320"/>
      <c r="AF74" s="1320"/>
      <c r="AG74" s="1320"/>
      <c r="AH74" s="1325"/>
      <c r="AI74" s="1325"/>
      <c r="AJ74" s="1325"/>
      <c r="AK74" s="1325"/>
      <c r="AL74" s="1325"/>
      <c r="AM74" s="1325"/>
      <c r="AN74" s="1325"/>
      <c r="AO74" s="1325"/>
      <c r="AP74" s="1325"/>
      <c r="AQ74" s="1325"/>
      <c r="AR74" s="1325"/>
      <c r="AS74" s="1320"/>
      <c r="AT74" s="1320"/>
      <c r="AU74" s="1320"/>
      <c r="AV74" s="1320"/>
      <c r="AW74" s="1322"/>
      <c r="AX74" s="1322"/>
      <c r="AY74" s="1322"/>
      <c r="AZ74" s="1322"/>
      <c r="BA74" s="1322"/>
      <c r="BB74" s="1322"/>
      <c r="BC74" s="1322"/>
      <c r="BD74" s="1322"/>
      <c r="BE74" s="1322"/>
      <c r="BF74" s="1322"/>
      <c r="BG74" s="1322"/>
      <c r="BH74" s="1322"/>
      <c r="BI74" s="1322"/>
      <c r="BJ74" s="1320"/>
      <c r="BK74" s="1320"/>
      <c r="BL74" s="1320"/>
      <c r="BM74" s="1320"/>
      <c r="BN74" s="1320"/>
      <c r="BO74" s="1320"/>
      <c r="BP74" s="1320"/>
      <c r="BQ74" s="1320"/>
      <c r="BR74" s="1320"/>
      <c r="BS74" s="1320"/>
      <c r="BT74" s="1464" t="s">
        <v>152</v>
      </c>
      <c r="BU74" s="1464" t="s">
        <v>152</v>
      </c>
      <c r="BV74" s="1464" t="s">
        <v>152</v>
      </c>
      <c r="BW74" s="1464" t="s">
        <v>152</v>
      </c>
      <c r="BX74" s="1320"/>
      <c r="BY74" s="1320"/>
      <c r="BZ74" s="1320"/>
      <c r="CA74" s="1320"/>
      <c r="CB74" s="1382">
        <v>0</v>
      </c>
      <c r="CC74" s="1382">
        <v>0</v>
      </c>
      <c r="CD74" s="1382" t="s">
        <v>152</v>
      </c>
      <c r="CE74" s="1382">
        <v>0</v>
      </c>
      <c r="CF74" s="1320"/>
      <c r="CG74" s="1322"/>
      <c r="CH74" s="1322"/>
      <c r="CI74" s="1322"/>
      <c r="CJ74" s="1322"/>
      <c r="CK74" s="1322"/>
      <c r="CL74" s="1322"/>
      <c r="CM74" s="1322"/>
      <c r="CN74" s="1322"/>
      <c r="CO74" s="1322"/>
      <c r="CP74" s="1322"/>
      <c r="CQ74" s="1322"/>
      <c r="CR74" s="1322"/>
      <c r="CS74" s="1322"/>
      <c r="CT74" s="1322"/>
      <c r="CU74" s="1322"/>
      <c r="CV74" s="1322"/>
      <c r="CW74" s="1322"/>
      <c r="CX74" s="1322"/>
      <c r="CY74" s="1322"/>
      <c r="CZ74" s="1322"/>
      <c r="DA74" s="1322"/>
      <c r="DB74" s="1322"/>
      <c r="DC74" s="1334"/>
      <c r="DD74" s="1334"/>
    </row>
    <row r="75" spans="1:108" x14ac:dyDescent="0.25">
      <c r="A75" s="1531"/>
      <c r="B75" s="1375" t="s">
        <v>100</v>
      </c>
      <c r="C75" s="1400">
        <v>0</v>
      </c>
      <c r="D75" s="1389"/>
      <c r="E75" s="1389"/>
      <c r="F75" s="1389"/>
      <c r="G75" s="1389"/>
      <c r="H75" s="1389"/>
      <c r="I75" s="1389"/>
      <c r="J75" s="1389"/>
      <c r="K75" s="1389"/>
      <c r="L75" s="1389"/>
      <c r="M75" s="1468" t="s">
        <v>151</v>
      </c>
      <c r="N75" s="1320"/>
      <c r="O75" s="1328"/>
      <c r="P75" s="1320"/>
      <c r="Q75" s="1320"/>
      <c r="R75" s="1328"/>
      <c r="S75" s="1320"/>
      <c r="T75" s="1320"/>
      <c r="U75" s="1320"/>
      <c r="V75" s="1320"/>
      <c r="W75" s="1328"/>
      <c r="X75" s="1320"/>
      <c r="Y75" s="1320"/>
      <c r="Z75" s="1328"/>
      <c r="AA75" s="1320"/>
      <c r="AB75" s="1320"/>
      <c r="AC75" s="1320"/>
      <c r="AD75" s="1320"/>
      <c r="AE75" s="1320"/>
      <c r="AF75" s="1320"/>
      <c r="AG75" s="1320"/>
      <c r="AH75" s="1325"/>
      <c r="AI75" s="1325"/>
      <c r="AJ75" s="1325"/>
      <c r="AK75" s="1325"/>
      <c r="AL75" s="1325"/>
      <c r="AM75" s="1325"/>
      <c r="AN75" s="1325"/>
      <c r="AO75" s="1325"/>
      <c r="AP75" s="1325"/>
      <c r="AQ75" s="1325"/>
      <c r="AR75" s="1325"/>
      <c r="AS75" s="1320"/>
      <c r="AT75" s="1320"/>
      <c r="AU75" s="1320"/>
      <c r="AV75" s="1320"/>
      <c r="AW75" s="1322"/>
      <c r="AX75" s="1322"/>
      <c r="AY75" s="1322"/>
      <c r="AZ75" s="1322"/>
      <c r="BA75" s="1322"/>
      <c r="BB75" s="1322"/>
      <c r="BC75" s="1322"/>
      <c r="BD75" s="1322"/>
      <c r="BE75" s="1322"/>
      <c r="BF75" s="1322"/>
      <c r="BG75" s="1322"/>
      <c r="BH75" s="1322"/>
      <c r="BI75" s="1322"/>
      <c r="BJ75" s="1320"/>
      <c r="BK75" s="1320"/>
      <c r="BL75" s="1320"/>
      <c r="BM75" s="1320"/>
      <c r="BN75" s="1320"/>
      <c r="BO75" s="1320"/>
      <c r="BP75" s="1320"/>
      <c r="BQ75" s="1320"/>
      <c r="BR75" s="1320"/>
      <c r="BS75" s="1320"/>
      <c r="BT75" s="1464" t="s">
        <v>152</v>
      </c>
      <c r="BU75" s="1464" t="s">
        <v>152</v>
      </c>
      <c r="BV75" s="1464" t="s">
        <v>152</v>
      </c>
      <c r="BW75" s="1464" t="s">
        <v>152</v>
      </c>
      <c r="BX75" s="1320"/>
      <c r="BY75" s="1320"/>
      <c r="BZ75" s="1320"/>
      <c r="CA75" s="1320"/>
      <c r="CB75" s="1382">
        <v>0</v>
      </c>
      <c r="CC75" s="1382">
        <v>0</v>
      </c>
      <c r="CD75" s="1382" t="s">
        <v>152</v>
      </c>
      <c r="CE75" s="1382">
        <v>0</v>
      </c>
      <c r="CF75" s="1320"/>
      <c r="CG75" s="1322"/>
      <c r="CH75" s="1322"/>
      <c r="CI75" s="1322"/>
      <c r="CJ75" s="1322"/>
      <c r="CK75" s="1322"/>
      <c r="CL75" s="1322"/>
      <c r="CM75" s="1322"/>
      <c r="CN75" s="1322"/>
      <c r="CO75" s="1322"/>
      <c r="CP75" s="1322"/>
      <c r="CQ75" s="1322"/>
      <c r="CR75" s="1322"/>
      <c r="CS75" s="1322"/>
      <c r="CT75" s="1322"/>
      <c r="CU75" s="1322"/>
      <c r="CV75" s="1322"/>
      <c r="CW75" s="1322"/>
      <c r="CX75" s="1322"/>
      <c r="CY75" s="1322"/>
      <c r="CZ75" s="1322"/>
      <c r="DA75" s="1322"/>
      <c r="DB75" s="1322"/>
      <c r="DC75" s="1334"/>
      <c r="DD75" s="1334"/>
    </row>
    <row r="76" spans="1:108" x14ac:dyDescent="0.25">
      <c r="A76" s="1524" t="s">
        <v>111</v>
      </c>
      <c r="B76" s="1368" t="s">
        <v>99</v>
      </c>
      <c r="C76" s="1398">
        <v>0</v>
      </c>
      <c r="D76" s="1386"/>
      <c r="E76" s="1386"/>
      <c r="F76" s="1386"/>
      <c r="G76" s="1386"/>
      <c r="H76" s="1386"/>
      <c r="I76" s="1386"/>
      <c r="J76" s="1386"/>
      <c r="K76" s="1386"/>
      <c r="L76" s="1386"/>
      <c r="M76" s="1468" t="s">
        <v>151</v>
      </c>
      <c r="N76" s="1320"/>
      <c r="O76" s="1328"/>
      <c r="P76" s="1320"/>
      <c r="Q76" s="1320"/>
      <c r="R76" s="1328"/>
      <c r="S76" s="1320"/>
      <c r="T76" s="1320"/>
      <c r="U76" s="1320"/>
      <c r="V76" s="1320"/>
      <c r="W76" s="1328"/>
      <c r="X76" s="1320"/>
      <c r="Y76" s="1320"/>
      <c r="Z76" s="1328"/>
      <c r="AA76" s="1320"/>
      <c r="AB76" s="1320"/>
      <c r="AC76" s="1320"/>
      <c r="AD76" s="1320"/>
      <c r="AE76" s="1320"/>
      <c r="AF76" s="1320"/>
      <c r="AG76" s="1320"/>
      <c r="AH76" s="1325"/>
      <c r="AI76" s="1325"/>
      <c r="AJ76" s="1325"/>
      <c r="AK76" s="1325"/>
      <c r="AL76" s="1325"/>
      <c r="AM76" s="1325"/>
      <c r="AN76" s="1325"/>
      <c r="AO76" s="1325"/>
      <c r="AP76" s="1325"/>
      <c r="AQ76" s="1325"/>
      <c r="AR76" s="1325"/>
      <c r="AS76" s="1320"/>
      <c r="AT76" s="1320"/>
      <c r="AU76" s="1320"/>
      <c r="AV76" s="1320"/>
      <c r="AW76" s="1322"/>
      <c r="AX76" s="1322"/>
      <c r="AY76" s="1322"/>
      <c r="AZ76" s="1322"/>
      <c r="BA76" s="1322"/>
      <c r="BB76" s="1322"/>
      <c r="BC76" s="1322"/>
      <c r="BD76" s="1322"/>
      <c r="BE76" s="1322"/>
      <c r="BF76" s="1322"/>
      <c r="BG76" s="1322"/>
      <c r="BH76" s="1322"/>
      <c r="BI76" s="1322"/>
      <c r="BJ76" s="1320"/>
      <c r="BK76" s="1320"/>
      <c r="BL76" s="1320"/>
      <c r="BM76" s="1320"/>
      <c r="BN76" s="1320"/>
      <c r="BO76" s="1320"/>
      <c r="BP76" s="1320"/>
      <c r="BQ76" s="1320"/>
      <c r="BR76" s="1320"/>
      <c r="BS76" s="1320"/>
      <c r="BT76" s="1464" t="s">
        <v>152</v>
      </c>
      <c r="BU76" s="1464" t="s">
        <v>152</v>
      </c>
      <c r="BV76" s="1464" t="s">
        <v>152</v>
      </c>
      <c r="BW76" s="1464" t="s">
        <v>152</v>
      </c>
      <c r="BX76" s="1320"/>
      <c r="BY76" s="1320"/>
      <c r="BZ76" s="1320"/>
      <c r="CA76" s="1320"/>
      <c r="CB76" s="1382">
        <v>0</v>
      </c>
      <c r="CC76" s="1382">
        <v>0</v>
      </c>
      <c r="CD76" s="1382" t="s">
        <v>152</v>
      </c>
      <c r="CE76" s="1382">
        <v>0</v>
      </c>
      <c r="CF76" s="1320"/>
      <c r="CG76" s="1322"/>
      <c r="CH76" s="1322"/>
      <c r="CI76" s="1322"/>
      <c r="CJ76" s="1322"/>
      <c r="CK76" s="1322"/>
      <c r="CL76" s="1322"/>
      <c r="CM76" s="1322"/>
      <c r="CN76" s="1322"/>
      <c r="CO76" s="1322"/>
      <c r="CP76" s="1322"/>
      <c r="CQ76" s="1322"/>
      <c r="CR76" s="1322"/>
      <c r="CS76" s="1322"/>
      <c r="CT76" s="1322"/>
      <c r="CU76" s="1322"/>
      <c r="CV76" s="1322"/>
      <c r="CW76" s="1322"/>
      <c r="CX76" s="1322"/>
      <c r="CY76" s="1322"/>
      <c r="CZ76" s="1322"/>
      <c r="DA76" s="1322"/>
      <c r="DB76" s="1322"/>
      <c r="DC76" s="1334"/>
      <c r="DD76" s="1334"/>
    </row>
    <row r="77" spans="1:108" x14ac:dyDescent="0.25">
      <c r="A77" s="1525"/>
      <c r="B77" s="1369" t="s">
        <v>100</v>
      </c>
      <c r="C77" s="1399">
        <v>0</v>
      </c>
      <c r="D77" s="1387"/>
      <c r="E77" s="1387"/>
      <c r="F77" s="1387"/>
      <c r="G77" s="1387"/>
      <c r="H77" s="1387"/>
      <c r="I77" s="1387"/>
      <c r="J77" s="1387"/>
      <c r="K77" s="1387"/>
      <c r="L77" s="1387"/>
      <c r="M77" s="1468" t="s">
        <v>151</v>
      </c>
      <c r="N77" s="1320"/>
      <c r="O77" s="1328"/>
      <c r="P77" s="1320"/>
      <c r="Q77" s="1320"/>
      <c r="R77" s="1328"/>
      <c r="S77" s="1320"/>
      <c r="T77" s="1320"/>
      <c r="U77" s="1320"/>
      <c r="V77" s="1320"/>
      <c r="W77" s="1328"/>
      <c r="X77" s="1320"/>
      <c r="Y77" s="1320"/>
      <c r="Z77" s="1328"/>
      <c r="AA77" s="1320"/>
      <c r="AB77" s="1320"/>
      <c r="AC77" s="1320"/>
      <c r="AD77" s="1320"/>
      <c r="AE77" s="1320"/>
      <c r="AF77" s="1320"/>
      <c r="AG77" s="1320"/>
      <c r="AH77" s="1325"/>
      <c r="AI77" s="1325"/>
      <c r="AJ77" s="1325"/>
      <c r="AK77" s="1325"/>
      <c r="AL77" s="1325"/>
      <c r="AM77" s="1325"/>
      <c r="AN77" s="1325"/>
      <c r="AO77" s="1325"/>
      <c r="AP77" s="1325"/>
      <c r="AQ77" s="1325"/>
      <c r="AR77" s="1325"/>
      <c r="AS77" s="1320"/>
      <c r="AT77" s="1320"/>
      <c r="AU77" s="1320"/>
      <c r="AV77" s="1320"/>
      <c r="AW77" s="1322"/>
      <c r="AX77" s="1322"/>
      <c r="AY77" s="1322"/>
      <c r="AZ77" s="1322"/>
      <c r="BA77" s="1322"/>
      <c r="BB77" s="1322"/>
      <c r="BC77" s="1322"/>
      <c r="BD77" s="1322"/>
      <c r="BE77" s="1322"/>
      <c r="BF77" s="1322"/>
      <c r="BG77" s="1322"/>
      <c r="BH77" s="1322"/>
      <c r="BI77" s="1322"/>
      <c r="BJ77" s="1320"/>
      <c r="BK77" s="1320"/>
      <c r="BL77" s="1320"/>
      <c r="BM77" s="1320"/>
      <c r="BN77" s="1320"/>
      <c r="BO77" s="1320"/>
      <c r="BP77" s="1320"/>
      <c r="BQ77" s="1320"/>
      <c r="BR77" s="1320"/>
      <c r="BS77" s="1320"/>
      <c r="BT77" s="1464" t="s">
        <v>152</v>
      </c>
      <c r="BU77" s="1464" t="s">
        <v>152</v>
      </c>
      <c r="BV77" s="1464" t="s">
        <v>152</v>
      </c>
      <c r="BW77" s="1464" t="s">
        <v>152</v>
      </c>
      <c r="BX77" s="1320"/>
      <c r="BY77" s="1320"/>
      <c r="BZ77" s="1320"/>
      <c r="CA77" s="1320"/>
      <c r="CB77" s="1382">
        <v>0</v>
      </c>
      <c r="CC77" s="1382">
        <v>0</v>
      </c>
      <c r="CD77" s="1382" t="s">
        <v>152</v>
      </c>
      <c r="CE77" s="1382">
        <v>0</v>
      </c>
      <c r="CF77" s="1320"/>
      <c r="CG77" s="1322"/>
      <c r="CH77" s="1322"/>
      <c r="CI77" s="1322"/>
      <c r="CJ77" s="1322"/>
      <c r="CK77" s="1322"/>
      <c r="CL77" s="1322"/>
      <c r="CM77" s="1322"/>
      <c r="CN77" s="1322"/>
      <c r="CO77" s="1322"/>
      <c r="CP77" s="1322"/>
      <c r="CQ77" s="1322"/>
      <c r="CR77" s="1322"/>
      <c r="CS77" s="1322"/>
      <c r="CT77" s="1322"/>
      <c r="CU77" s="1322"/>
      <c r="CV77" s="1322"/>
      <c r="CW77" s="1322"/>
      <c r="CX77" s="1322"/>
      <c r="CY77" s="1322"/>
      <c r="CZ77" s="1322"/>
      <c r="DA77" s="1322"/>
      <c r="DB77" s="1322"/>
      <c r="DC77" s="1334"/>
      <c r="DD77" s="1334"/>
    </row>
    <row r="78" spans="1:108" x14ac:dyDescent="0.25">
      <c r="A78" s="1526"/>
      <c r="B78" s="1375" t="s">
        <v>112</v>
      </c>
      <c r="C78" s="1400">
        <v>0</v>
      </c>
      <c r="D78" s="1389"/>
      <c r="E78" s="1389"/>
      <c r="F78" s="1389"/>
      <c r="G78" s="1389"/>
      <c r="H78" s="1389"/>
      <c r="I78" s="1389"/>
      <c r="J78" s="1389"/>
      <c r="K78" s="1389"/>
      <c r="L78" s="1389"/>
      <c r="M78" s="1468" t="s">
        <v>151</v>
      </c>
      <c r="N78" s="1320"/>
      <c r="O78" s="1328"/>
      <c r="P78" s="1320"/>
      <c r="Q78" s="1320"/>
      <c r="R78" s="1328"/>
      <c r="S78" s="1320"/>
      <c r="T78" s="1320"/>
      <c r="U78" s="1320"/>
      <c r="V78" s="1320"/>
      <c r="W78" s="1328"/>
      <c r="X78" s="1320"/>
      <c r="Y78" s="1320"/>
      <c r="Z78" s="1328"/>
      <c r="AA78" s="1320"/>
      <c r="AB78" s="1320"/>
      <c r="AC78" s="1320"/>
      <c r="AD78" s="1320"/>
      <c r="AE78" s="1320"/>
      <c r="AF78" s="1320"/>
      <c r="AG78" s="1320"/>
      <c r="AH78" s="1325"/>
      <c r="AI78" s="1325"/>
      <c r="AJ78" s="1325"/>
      <c r="AK78" s="1325"/>
      <c r="AL78" s="1325"/>
      <c r="AM78" s="1325"/>
      <c r="AN78" s="1325"/>
      <c r="AO78" s="1325"/>
      <c r="AP78" s="1325"/>
      <c r="AQ78" s="1325"/>
      <c r="AR78" s="1325"/>
      <c r="AS78" s="1320"/>
      <c r="AT78" s="1320"/>
      <c r="AU78" s="1320"/>
      <c r="AV78" s="1320"/>
      <c r="AW78" s="1322"/>
      <c r="AX78" s="1322"/>
      <c r="AY78" s="1322"/>
      <c r="AZ78" s="1322"/>
      <c r="BA78" s="1322"/>
      <c r="BB78" s="1322"/>
      <c r="BC78" s="1322"/>
      <c r="BD78" s="1322"/>
      <c r="BE78" s="1322"/>
      <c r="BF78" s="1322"/>
      <c r="BG78" s="1322"/>
      <c r="BH78" s="1322"/>
      <c r="BI78" s="1322"/>
      <c r="BJ78" s="1320"/>
      <c r="BK78" s="1320"/>
      <c r="BL78" s="1320"/>
      <c r="BM78" s="1320"/>
      <c r="BN78" s="1320"/>
      <c r="BO78" s="1320"/>
      <c r="BP78" s="1320"/>
      <c r="BQ78" s="1320"/>
      <c r="BR78" s="1320"/>
      <c r="BS78" s="1320"/>
      <c r="BT78" s="1464" t="s">
        <v>152</v>
      </c>
      <c r="BU78" s="1464" t="s">
        <v>152</v>
      </c>
      <c r="BV78" s="1464" t="s">
        <v>152</v>
      </c>
      <c r="BW78" s="1464" t="s">
        <v>152</v>
      </c>
      <c r="BX78" s="1320"/>
      <c r="BY78" s="1320"/>
      <c r="BZ78" s="1320"/>
      <c r="CA78" s="1320"/>
      <c r="CB78" s="1382">
        <v>0</v>
      </c>
      <c r="CC78" s="1382">
        <v>0</v>
      </c>
      <c r="CD78" s="1382" t="s">
        <v>152</v>
      </c>
      <c r="CE78" s="1382">
        <v>0</v>
      </c>
      <c r="CF78" s="1320"/>
      <c r="CG78" s="1322"/>
      <c r="CH78" s="1322"/>
      <c r="CI78" s="1322"/>
      <c r="CJ78" s="1322"/>
      <c r="CK78" s="1322"/>
      <c r="CL78" s="1322"/>
      <c r="CM78" s="1322"/>
      <c r="CN78" s="1322"/>
      <c r="CO78" s="1322"/>
      <c r="CP78" s="1322"/>
      <c r="CQ78" s="1322"/>
      <c r="CR78" s="1322"/>
      <c r="CS78" s="1322"/>
      <c r="CT78" s="1322"/>
      <c r="CU78" s="1322"/>
      <c r="CV78" s="1322"/>
      <c r="CW78" s="1322"/>
      <c r="CX78" s="1322"/>
      <c r="CY78" s="1322"/>
      <c r="CZ78" s="1322"/>
      <c r="DA78" s="1322"/>
      <c r="DB78" s="1322"/>
      <c r="DC78" s="1334"/>
      <c r="DD78" s="1334"/>
    </row>
    <row r="79" spans="1:108" x14ac:dyDescent="0.25">
      <c r="A79" s="1494" t="s">
        <v>113</v>
      </c>
      <c r="B79" s="1368" t="s">
        <v>99</v>
      </c>
      <c r="C79" s="1398">
        <v>0</v>
      </c>
      <c r="D79" s="1386"/>
      <c r="E79" s="1386"/>
      <c r="F79" s="1386"/>
      <c r="G79" s="1386"/>
      <c r="H79" s="1386"/>
      <c r="I79" s="1386"/>
      <c r="J79" s="1386"/>
      <c r="K79" s="1386"/>
      <c r="L79" s="1386"/>
      <c r="M79" s="1468" t="s">
        <v>151</v>
      </c>
      <c r="N79" s="1320"/>
      <c r="O79" s="1328"/>
      <c r="P79" s="1320"/>
      <c r="Q79" s="1320"/>
      <c r="R79" s="1328"/>
      <c r="S79" s="1320"/>
      <c r="T79" s="1320"/>
      <c r="U79" s="1320"/>
      <c r="V79" s="1320"/>
      <c r="W79" s="1328"/>
      <c r="X79" s="1320"/>
      <c r="Y79" s="1320"/>
      <c r="Z79" s="1328"/>
      <c r="AA79" s="1320"/>
      <c r="AB79" s="1320"/>
      <c r="AC79" s="1320"/>
      <c r="AD79" s="1320"/>
      <c r="AE79" s="1320"/>
      <c r="AF79" s="1320"/>
      <c r="AG79" s="1320"/>
      <c r="AH79" s="1325"/>
      <c r="AI79" s="1325"/>
      <c r="AJ79" s="1325"/>
      <c r="AK79" s="1325"/>
      <c r="AL79" s="1325"/>
      <c r="AM79" s="1325"/>
      <c r="AN79" s="1325"/>
      <c r="AO79" s="1325"/>
      <c r="AP79" s="1325"/>
      <c r="AQ79" s="1325"/>
      <c r="AR79" s="1325"/>
      <c r="AS79" s="1320"/>
      <c r="AT79" s="1320"/>
      <c r="AU79" s="1320"/>
      <c r="AV79" s="1320"/>
      <c r="AW79" s="1322"/>
      <c r="AX79" s="1322"/>
      <c r="AY79" s="1322"/>
      <c r="AZ79" s="1322"/>
      <c r="BA79" s="1322"/>
      <c r="BB79" s="1322"/>
      <c r="BC79" s="1322"/>
      <c r="BD79" s="1322"/>
      <c r="BE79" s="1322"/>
      <c r="BF79" s="1322"/>
      <c r="BG79" s="1322"/>
      <c r="BH79" s="1322"/>
      <c r="BI79" s="1322"/>
      <c r="BJ79" s="1320"/>
      <c r="BK79" s="1320"/>
      <c r="BL79" s="1320"/>
      <c r="BM79" s="1320"/>
      <c r="BN79" s="1320"/>
      <c r="BO79" s="1320"/>
      <c r="BP79" s="1320"/>
      <c r="BQ79" s="1320"/>
      <c r="BR79" s="1320"/>
      <c r="BS79" s="1320"/>
      <c r="BT79" s="1464" t="s">
        <v>152</v>
      </c>
      <c r="BU79" s="1464" t="s">
        <v>152</v>
      </c>
      <c r="BV79" s="1464" t="s">
        <v>152</v>
      </c>
      <c r="BW79" s="1322"/>
      <c r="BX79" s="1320"/>
      <c r="BY79" s="1320"/>
      <c r="BZ79" s="1320"/>
      <c r="CA79" s="1320"/>
      <c r="CB79" s="1382">
        <v>0</v>
      </c>
      <c r="CC79" s="1382">
        <v>0</v>
      </c>
      <c r="CD79" s="1382" t="s">
        <v>152</v>
      </c>
      <c r="CE79" s="1320"/>
      <c r="CF79" s="1320"/>
      <c r="CG79" s="1322"/>
      <c r="CH79" s="1322"/>
      <c r="CI79" s="1322"/>
      <c r="CJ79" s="1322"/>
      <c r="CK79" s="1322"/>
      <c r="CL79" s="1322"/>
      <c r="CM79" s="1322"/>
      <c r="CN79" s="1322"/>
      <c r="CO79" s="1322"/>
      <c r="CP79" s="1322"/>
      <c r="CQ79" s="1322"/>
      <c r="CR79" s="1322"/>
      <c r="CS79" s="1322"/>
      <c r="CT79" s="1322"/>
      <c r="CU79" s="1322"/>
      <c r="CV79" s="1322"/>
      <c r="CW79" s="1322"/>
      <c r="CX79" s="1322"/>
      <c r="CY79" s="1322"/>
      <c r="CZ79" s="1322"/>
      <c r="DA79" s="1322"/>
      <c r="DB79" s="1322"/>
      <c r="DC79" s="1334"/>
      <c r="DD79" s="1334"/>
    </row>
    <row r="80" spans="1:108" x14ac:dyDescent="0.25">
      <c r="A80" s="1496"/>
      <c r="B80" s="1375" t="s">
        <v>100</v>
      </c>
      <c r="C80" s="1400">
        <v>0</v>
      </c>
      <c r="D80" s="1426"/>
      <c r="E80" s="1426"/>
      <c r="F80" s="1426"/>
      <c r="G80" s="1426"/>
      <c r="H80" s="1426"/>
      <c r="I80" s="1426"/>
      <c r="J80" s="1426"/>
      <c r="K80" s="1426"/>
      <c r="L80" s="1426"/>
      <c r="M80" s="1468" t="s">
        <v>151</v>
      </c>
      <c r="N80" s="1320"/>
      <c r="O80" s="1328"/>
      <c r="P80" s="1320"/>
      <c r="Q80" s="1320"/>
      <c r="R80" s="1328"/>
      <c r="S80" s="1320"/>
      <c r="T80" s="1320"/>
      <c r="U80" s="1320"/>
      <c r="V80" s="1320"/>
      <c r="W80" s="1328"/>
      <c r="X80" s="1320"/>
      <c r="Y80" s="1320"/>
      <c r="Z80" s="1328"/>
      <c r="AA80" s="1320"/>
      <c r="AB80" s="1320"/>
      <c r="AC80" s="1320"/>
      <c r="AD80" s="1320"/>
      <c r="AE80" s="1320"/>
      <c r="AF80" s="1320"/>
      <c r="AG80" s="1320"/>
      <c r="AH80" s="1325"/>
      <c r="AI80" s="1325"/>
      <c r="AJ80" s="1325"/>
      <c r="AK80" s="1325"/>
      <c r="AL80" s="1325"/>
      <c r="AM80" s="1325"/>
      <c r="AN80" s="1325"/>
      <c r="AO80" s="1325"/>
      <c r="AP80" s="1325"/>
      <c r="AQ80" s="1325"/>
      <c r="AR80" s="1325"/>
      <c r="AS80" s="1320"/>
      <c r="AT80" s="1320"/>
      <c r="AU80" s="1320"/>
      <c r="AV80" s="1320"/>
      <c r="AW80" s="1322"/>
      <c r="AX80" s="1322"/>
      <c r="AY80" s="1322"/>
      <c r="AZ80" s="1322"/>
      <c r="BA80" s="1322"/>
      <c r="BB80" s="1322"/>
      <c r="BC80" s="1322"/>
      <c r="BD80" s="1322"/>
      <c r="BE80" s="1322"/>
      <c r="BF80" s="1322"/>
      <c r="BG80" s="1322"/>
      <c r="BH80" s="1322"/>
      <c r="BI80" s="1322"/>
      <c r="BJ80" s="1320"/>
      <c r="BK80" s="1320"/>
      <c r="BL80" s="1320"/>
      <c r="BM80" s="1320"/>
      <c r="BN80" s="1320"/>
      <c r="BO80" s="1320"/>
      <c r="BP80" s="1320"/>
      <c r="BQ80" s="1320"/>
      <c r="BR80" s="1320"/>
      <c r="BS80" s="1320"/>
      <c r="BT80" s="1464" t="s">
        <v>152</v>
      </c>
      <c r="BU80" s="1464" t="s">
        <v>152</v>
      </c>
      <c r="BV80" s="1464" t="s">
        <v>152</v>
      </c>
      <c r="BW80" s="1322"/>
      <c r="BX80" s="1320"/>
      <c r="BY80" s="1320"/>
      <c r="BZ80" s="1320"/>
      <c r="CA80" s="1320"/>
      <c r="CB80" s="1382">
        <v>0</v>
      </c>
      <c r="CC80" s="1382">
        <v>0</v>
      </c>
      <c r="CD80" s="1382" t="s">
        <v>152</v>
      </c>
      <c r="CE80" s="1320"/>
      <c r="CF80" s="1320"/>
      <c r="CG80" s="1322"/>
      <c r="CH80" s="1322"/>
      <c r="CI80" s="1322"/>
      <c r="CJ80" s="1322"/>
      <c r="CK80" s="1322"/>
      <c r="CL80" s="1322"/>
      <c r="CM80" s="1322"/>
      <c r="CN80" s="1322"/>
      <c r="CO80" s="1322"/>
      <c r="CP80" s="1322"/>
      <c r="CQ80" s="1322"/>
      <c r="CR80" s="1322"/>
      <c r="CS80" s="1322"/>
      <c r="CT80" s="1322"/>
      <c r="CU80" s="1322"/>
      <c r="CV80" s="1322"/>
      <c r="CW80" s="1322"/>
      <c r="CX80" s="1322"/>
      <c r="CY80" s="1322"/>
      <c r="CZ80" s="1322"/>
      <c r="DA80" s="1322"/>
      <c r="DB80" s="1322"/>
      <c r="DC80" s="1334"/>
      <c r="DD80" s="1334"/>
    </row>
    <row r="81" spans="1:108" x14ac:dyDescent="0.25">
      <c r="A81" s="1384" t="s">
        <v>114</v>
      </c>
      <c r="B81" s="1321"/>
      <c r="C81" s="1321"/>
      <c r="D81" s="1321"/>
      <c r="E81" s="1321"/>
      <c r="F81" s="1321"/>
      <c r="G81" s="1321"/>
      <c r="H81" s="1321"/>
      <c r="I81" s="1321"/>
      <c r="J81" s="1321"/>
      <c r="K81" s="1320"/>
      <c r="L81" s="1320"/>
      <c r="M81" s="1320"/>
      <c r="N81" s="1320"/>
      <c r="O81" s="1320"/>
      <c r="P81" s="1320"/>
      <c r="Q81" s="1320"/>
      <c r="R81" s="1320"/>
      <c r="S81" s="1320"/>
      <c r="T81" s="1320"/>
      <c r="U81" s="1320"/>
      <c r="V81" s="1320"/>
      <c r="W81" s="1320"/>
      <c r="X81" s="1320"/>
      <c r="Y81" s="1320"/>
      <c r="Z81" s="1320"/>
      <c r="AA81" s="1320"/>
      <c r="AB81" s="1320"/>
      <c r="AC81" s="1328"/>
      <c r="AD81" s="1320"/>
      <c r="AE81" s="1320"/>
      <c r="AF81" s="1328"/>
      <c r="AG81" s="1320"/>
      <c r="AH81" s="1320"/>
      <c r="AI81" s="1328"/>
      <c r="AJ81" s="1320"/>
      <c r="AK81" s="1320"/>
      <c r="AL81" s="1328"/>
      <c r="AM81" s="1328"/>
      <c r="AN81" s="1328"/>
      <c r="AO81" s="1320"/>
      <c r="AP81" s="1320"/>
      <c r="AQ81" s="1320"/>
      <c r="AR81" s="1320"/>
      <c r="AS81" s="1320"/>
      <c r="AT81" s="1320"/>
      <c r="AU81" s="1320"/>
      <c r="AV81" s="1320"/>
      <c r="AW81" s="1320"/>
      <c r="AX81" s="1320"/>
      <c r="AY81" s="1320"/>
      <c r="AZ81" s="1320"/>
      <c r="BA81" s="1320"/>
      <c r="BB81" s="1320"/>
      <c r="BC81" s="1320"/>
      <c r="BD81" s="1320"/>
      <c r="BE81" s="1320"/>
      <c r="BF81" s="1320"/>
      <c r="BG81" s="1320"/>
      <c r="BH81" s="1320"/>
      <c r="BI81" s="1320"/>
      <c r="BJ81" s="1320"/>
      <c r="BK81" s="1320"/>
      <c r="BL81" s="1320"/>
      <c r="BM81" s="1320"/>
      <c r="BN81" s="1320"/>
      <c r="BO81" s="1320"/>
      <c r="BP81" s="1320"/>
      <c r="BQ81" s="1320"/>
      <c r="BR81" s="1320"/>
      <c r="BS81" s="1320"/>
      <c r="BT81" s="1320"/>
      <c r="BU81" s="1320"/>
      <c r="BV81" s="1320"/>
      <c r="BW81" s="1320"/>
      <c r="BX81" s="1320"/>
      <c r="BY81" s="1320"/>
      <c r="BZ81" s="1320"/>
      <c r="CA81" s="1320"/>
      <c r="CB81" s="1320"/>
      <c r="CC81" s="1320">
        <v>0</v>
      </c>
      <c r="CD81" s="1320"/>
      <c r="CE81" s="1320"/>
      <c r="CF81" s="1320"/>
      <c r="CG81" s="1320"/>
      <c r="CH81" s="1320"/>
      <c r="CI81" s="1320"/>
      <c r="CJ81" s="1320"/>
      <c r="CK81" s="1320"/>
      <c r="CL81" s="1320"/>
      <c r="CM81" s="1320"/>
      <c r="CN81" s="1320"/>
      <c r="CO81" s="1320"/>
      <c r="CP81" s="1320"/>
      <c r="CQ81" s="1320"/>
      <c r="CR81" s="1320"/>
      <c r="CS81" s="1320"/>
      <c r="CT81" s="1320"/>
      <c r="CU81" s="1320"/>
      <c r="CV81" s="1320"/>
      <c r="CW81" s="1320"/>
      <c r="CX81" s="1320"/>
      <c r="CY81" s="1320"/>
      <c r="CZ81" s="1320"/>
      <c r="DA81" s="1320"/>
      <c r="DB81" s="1320"/>
      <c r="DC81" s="1325"/>
      <c r="DD81" s="1325"/>
    </row>
    <row r="82" spans="1:108" ht="64.5" x14ac:dyDescent="0.25">
      <c r="A82" s="1367" t="s">
        <v>115</v>
      </c>
      <c r="B82" s="1376" t="s">
        <v>116</v>
      </c>
      <c r="C82" s="1328"/>
      <c r="D82" s="1328"/>
      <c r="E82" s="1328"/>
      <c r="F82" s="1320"/>
      <c r="G82" s="1320"/>
      <c r="H82" s="1320"/>
      <c r="I82" s="1320"/>
      <c r="J82" s="1320"/>
      <c r="K82" s="1320"/>
      <c r="L82" s="1320"/>
      <c r="M82" s="1320"/>
      <c r="N82" s="1320"/>
      <c r="O82" s="1320"/>
      <c r="P82" s="1320"/>
      <c r="Q82" s="1320"/>
      <c r="R82" s="1320"/>
      <c r="S82" s="1320"/>
      <c r="T82" s="1320"/>
      <c r="U82" s="1320"/>
      <c r="V82" s="1320"/>
      <c r="W82" s="1320"/>
      <c r="X82" s="1328"/>
      <c r="Y82" s="1320"/>
      <c r="Z82" s="1320"/>
      <c r="AA82" s="1328"/>
      <c r="AB82" s="1320"/>
      <c r="AC82" s="1320"/>
      <c r="AD82" s="1328"/>
      <c r="AE82" s="1320"/>
      <c r="AF82" s="1320"/>
      <c r="AG82" s="1328"/>
      <c r="AH82" s="1320"/>
      <c r="AI82" s="1320"/>
      <c r="AJ82" s="1320"/>
      <c r="AK82" s="1320"/>
      <c r="AL82" s="1320"/>
      <c r="AM82" s="1320"/>
      <c r="AN82" s="1320"/>
      <c r="AO82" s="1320"/>
      <c r="AP82" s="1320"/>
      <c r="AQ82" s="1320"/>
      <c r="AR82" s="1320"/>
      <c r="AS82" s="1320"/>
      <c r="AT82" s="1320"/>
      <c r="AU82" s="1320"/>
      <c r="AV82" s="1320"/>
      <c r="AW82" s="1322"/>
      <c r="AX82" s="1322"/>
      <c r="AY82" s="1322"/>
      <c r="AZ82" s="1322"/>
      <c r="BA82" s="1322"/>
      <c r="BB82" s="1322"/>
      <c r="BC82" s="1322"/>
      <c r="BD82" s="1322"/>
      <c r="BE82" s="1322"/>
      <c r="BF82" s="1322"/>
      <c r="BG82" s="1322"/>
      <c r="BH82" s="1322"/>
      <c r="BI82" s="1322"/>
      <c r="BJ82" s="1320"/>
      <c r="BK82" s="1320"/>
      <c r="BL82" s="1320"/>
      <c r="BM82" s="1320"/>
      <c r="BN82" s="1320"/>
      <c r="BO82" s="1320"/>
      <c r="BP82" s="1320"/>
      <c r="BQ82" s="1320"/>
      <c r="BR82" s="1320"/>
      <c r="BS82" s="1320"/>
      <c r="BT82" s="1320"/>
      <c r="BU82" s="1320"/>
      <c r="BV82" s="1320"/>
      <c r="BW82" s="1320"/>
      <c r="BX82" s="1320"/>
      <c r="BY82" s="1320"/>
      <c r="BZ82" s="1320"/>
      <c r="CA82" s="1320"/>
      <c r="CB82" s="1320">
        <v>0</v>
      </c>
      <c r="CC82" s="1320"/>
      <c r="CD82" s="1320"/>
      <c r="CE82" s="1320"/>
      <c r="CF82" s="1320"/>
      <c r="CG82" s="1322"/>
      <c r="CH82" s="1322"/>
      <c r="CI82" s="1322"/>
      <c r="CJ82" s="1322"/>
      <c r="CK82" s="1322"/>
      <c r="CL82" s="1322"/>
      <c r="CM82" s="1322"/>
      <c r="CN82" s="1322"/>
      <c r="CO82" s="1322"/>
      <c r="CP82" s="1322"/>
      <c r="CQ82" s="1322"/>
      <c r="CR82" s="1322"/>
      <c r="CS82" s="1322"/>
      <c r="CT82" s="1322"/>
      <c r="CU82" s="1322"/>
      <c r="CV82" s="1322"/>
      <c r="CW82" s="1322"/>
      <c r="CX82" s="1322"/>
      <c r="CY82" s="1322"/>
      <c r="CZ82" s="1322"/>
      <c r="DA82" s="1334"/>
      <c r="DB82" s="1334"/>
      <c r="DC82" s="1322"/>
      <c r="DD82" s="1322"/>
    </row>
    <row r="83" spans="1:108" x14ac:dyDescent="0.25">
      <c r="A83" s="1368" t="s">
        <v>117</v>
      </c>
      <c r="B83" s="1424"/>
      <c r="C83" s="1466" t="s">
        <v>152</v>
      </c>
      <c r="D83" s="1320"/>
      <c r="E83" s="1320"/>
      <c r="F83" s="1320"/>
      <c r="G83" s="1320"/>
      <c r="H83" s="1320"/>
      <c r="I83" s="1320"/>
      <c r="J83" s="1320"/>
      <c r="K83" s="1320"/>
      <c r="L83" s="1320"/>
      <c r="M83" s="1320"/>
      <c r="N83" s="1320"/>
      <c r="O83" s="1320"/>
      <c r="P83" s="1320"/>
      <c r="Q83" s="1320"/>
      <c r="R83" s="1320"/>
      <c r="S83" s="1320"/>
      <c r="T83" s="1320"/>
      <c r="U83" s="1320"/>
      <c r="V83" s="1320"/>
      <c r="W83" s="1320"/>
      <c r="X83" s="1328"/>
      <c r="Y83" s="1320"/>
      <c r="Z83" s="1320"/>
      <c r="AA83" s="1328"/>
      <c r="AB83" s="1320"/>
      <c r="AC83" s="1320"/>
      <c r="AD83" s="1328"/>
      <c r="AE83" s="1320"/>
      <c r="AF83" s="1320"/>
      <c r="AG83" s="1328"/>
      <c r="AH83" s="1320"/>
      <c r="AI83" s="1320"/>
      <c r="AJ83" s="1320"/>
      <c r="AK83" s="1320"/>
      <c r="AL83" s="1320"/>
      <c r="AM83" s="1320"/>
      <c r="AN83" s="1320"/>
      <c r="AO83" s="1320"/>
      <c r="AP83" s="1320"/>
      <c r="AQ83" s="1320"/>
      <c r="AR83" s="1320"/>
      <c r="AS83" s="1320"/>
      <c r="AT83" s="1320"/>
      <c r="AU83" s="1320"/>
      <c r="AV83" s="1320"/>
      <c r="AW83" s="1322"/>
      <c r="AX83" s="1322"/>
      <c r="AY83" s="1322"/>
      <c r="AZ83" s="1322"/>
      <c r="BA83" s="1322"/>
      <c r="BB83" s="1322"/>
      <c r="BC83" s="1322"/>
      <c r="BD83" s="1322"/>
      <c r="BE83" s="1322"/>
      <c r="BF83" s="1322"/>
      <c r="BG83" s="1322"/>
      <c r="BH83" s="1322"/>
      <c r="BI83" s="1322"/>
      <c r="BJ83" s="1320"/>
      <c r="BK83" s="1320"/>
      <c r="BL83" s="1320"/>
      <c r="BM83" s="1320"/>
      <c r="BN83" s="1320"/>
      <c r="BO83" s="1320"/>
      <c r="BP83" s="1320"/>
      <c r="BQ83" s="1320"/>
      <c r="BR83" s="1320"/>
      <c r="BS83" s="1320"/>
      <c r="BT83" s="1342" t="s">
        <v>152</v>
      </c>
      <c r="BU83" s="1322"/>
      <c r="BV83" s="1320"/>
      <c r="BW83" s="1320"/>
      <c r="BX83" s="1320"/>
      <c r="BY83" s="1320"/>
      <c r="BZ83" s="1320"/>
      <c r="CA83" s="1320"/>
      <c r="CB83" s="1382">
        <v>0</v>
      </c>
      <c r="CC83" s="1320"/>
      <c r="CD83" s="1320"/>
      <c r="CE83" s="1320"/>
      <c r="CF83" s="1320"/>
      <c r="CG83" s="1322"/>
      <c r="CH83" s="1322"/>
      <c r="CI83" s="1322"/>
      <c r="CJ83" s="1322"/>
      <c r="CK83" s="1322"/>
      <c r="CL83" s="1322"/>
      <c r="CM83" s="1322"/>
      <c r="CN83" s="1322"/>
      <c r="CO83" s="1322"/>
      <c r="CP83" s="1322"/>
      <c r="CQ83" s="1322"/>
      <c r="CR83" s="1322"/>
      <c r="CS83" s="1322"/>
      <c r="CT83" s="1322"/>
      <c r="CU83" s="1322"/>
      <c r="CV83" s="1322"/>
      <c r="CW83" s="1322"/>
      <c r="CX83" s="1322"/>
      <c r="CY83" s="1322"/>
      <c r="CZ83" s="1322"/>
      <c r="DA83" s="1334"/>
      <c r="DB83" s="1334"/>
      <c r="DC83" s="1322"/>
      <c r="DD83" s="1322"/>
    </row>
    <row r="84" spans="1:108" x14ac:dyDescent="0.25">
      <c r="A84" s="1375" t="s">
        <v>86</v>
      </c>
      <c r="B84" s="1385"/>
      <c r="C84" s="1466" t="s">
        <v>152</v>
      </c>
      <c r="D84" s="1320"/>
      <c r="E84" s="1320"/>
      <c r="F84" s="1320"/>
      <c r="G84" s="1320"/>
      <c r="H84" s="1320"/>
      <c r="I84" s="1320"/>
      <c r="J84" s="1320"/>
      <c r="K84" s="1320"/>
      <c r="L84" s="1320"/>
      <c r="M84" s="1320"/>
      <c r="N84" s="1320"/>
      <c r="O84" s="1320"/>
      <c r="P84" s="1320"/>
      <c r="Q84" s="1320"/>
      <c r="R84" s="1320"/>
      <c r="S84" s="1320"/>
      <c r="T84" s="1320"/>
      <c r="U84" s="1320"/>
      <c r="V84" s="1320"/>
      <c r="W84" s="1320"/>
      <c r="X84" s="1328"/>
      <c r="Y84" s="1320"/>
      <c r="Z84" s="1320"/>
      <c r="AA84" s="1328"/>
      <c r="AB84" s="1320"/>
      <c r="AC84" s="1320"/>
      <c r="AD84" s="1328"/>
      <c r="AE84" s="1320"/>
      <c r="AF84" s="1320"/>
      <c r="AG84" s="1328"/>
      <c r="AH84" s="1320"/>
      <c r="AI84" s="1320"/>
      <c r="AJ84" s="1320"/>
      <c r="AK84" s="1320"/>
      <c r="AL84" s="1320"/>
      <c r="AM84" s="1320"/>
      <c r="AN84" s="1320"/>
      <c r="AO84" s="1320"/>
      <c r="AP84" s="1320"/>
      <c r="AQ84" s="1320"/>
      <c r="AR84" s="1320"/>
      <c r="AS84" s="1320"/>
      <c r="AT84" s="1320"/>
      <c r="AU84" s="1320"/>
      <c r="AV84" s="1320"/>
      <c r="AW84" s="1322"/>
      <c r="AX84" s="1322"/>
      <c r="AY84" s="1322"/>
      <c r="AZ84" s="1322"/>
      <c r="BA84" s="1322"/>
      <c r="BB84" s="1322"/>
      <c r="BC84" s="1322"/>
      <c r="BD84" s="1322"/>
      <c r="BE84" s="1322"/>
      <c r="BF84" s="1322"/>
      <c r="BG84" s="1322"/>
      <c r="BH84" s="1322"/>
      <c r="BI84" s="1322"/>
      <c r="BJ84" s="1320"/>
      <c r="BK84" s="1320"/>
      <c r="BL84" s="1320"/>
      <c r="BM84" s="1320"/>
      <c r="BN84" s="1320"/>
      <c r="BO84" s="1320"/>
      <c r="BP84" s="1320"/>
      <c r="BQ84" s="1320"/>
      <c r="BR84" s="1320"/>
      <c r="BS84" s="1320"/>
      <c r="BT84" s="1342" t="s">
        <v>152</v>
      </c>
      <c r="BU84" s="1322"/>
      <c r="BV84" s="1320"/>
      <c r="BW84" s="1320"/>
      <c r="BX84" s="1320"/>
      <c r="BY84" s="1320"/>
      <c r="BZ84" s="1320"/>
      <c r="CA84" s="1320"/>
      <c r="CB84" s="1382">
        <v>0</v>
      </c>
      <c r="CC84" s="1320"/>
      <c r="CD84" s="1320"/>
      <c r="CE84" s="1320"/>
      <c r="CF84" s="1320"/>
      <c r="CG84" s="1322"/>
      <c r="CH84" s="1322"/>
      <c r="CI84" s="1322"/>
      <c r="CJ84" s="1322"/>
      <c r="CK84" s="1322"/>
      <c r="CL84" s="1322"/>
      <c r="CM84" s="1322"/>
      <c r="CN84" s="1322"/>
      <c r="CO84" s="1322"/>
      <c r="CP84" s="1322"/>
      <c r="CQ84" s="1322"/>
      <c r="CR84" s="1322"/>
      <c r="CS84" s="1322"/>
      <c r="CT84" s="1322"/>
      <c r="CU84" s="1322"/>
      <c r="CV84" s="1322"/>
      <c r="CW84" s="1322"/>
      <c r="CX84" s="1322"/>
      <c r="CY84" s="1322"/>
      <c r="CZ84" s="1322"/>
      <c r="DA84" s="1334"/>
      <c r="DB84" s="1334"/>
      <c r="DC84" s="1322"/>
      <c r="DD84" s="1322"/>
    </row>
    <row r="85" spans="1:108" ht="15.75" x14ac:dyDescent="0.25">
      <c r="A85" s="1352" t="s">
        <v>118</v>
      </c>
      <c r="B85" s="1353"/>
      <c r="C85" s="1353"/>
      <c r="D85" s="1353"/>
      <c r="E85" s="1335"/>
      <c r="F85" s="1335"/>
      <c r="G85" s="1320"/>
      <c r="H85" s="1320"/>
      <c r="I85" s="1320"/>
      <c r="J85" s="1320"/>
      <c r="K85" s="1320"/>
      <c r="L85" s="1320"/>
      <c r="M85" s="1320"/>
      <c r="N85" s="1320"/>
      <c r="O85" s="1320"/>
      <c r="P85" s="1320"/>
      <c r="Q85" s="1320"/>
      <c r="R85" s="1320"/>
      <c r="S85" s="1320"/>
      <c r="T85" s="1320"/>
      <c r="U85" s="1320"/>
      <c r="V85" s="1320"/>
      <c r="W85" s="1320"/>
      <c r="X85" s="1320"/>
      <c r="Y85" s="1320"/>
      <c r="Z85" s="1328"/>
      <c r="AA85" s="1320"/>
      <c r="AB85" s="1320"/>
      <c r="AC85" s="1328"/>
      <c r="AD85" s="1320"/>
      <c r="AE85" s="1320"/>
      <c r="AF85" s="1328"/>
      <c r="AG85" s="1320"/>
      <c r="AH85" s="1320"/>
      <c r="AI85" s="1328"/>
      <c r="AJ85" s="1320"/>
      <c r="AK85" s="1320"/>
      <c r="AL85" s="1320"/>
      <c r="AM85" s="1320"/>
      <c r="AN85" s="1320"/>
      <c r="AO85" s="1320"/>
      <c r="AP85" s="1320"/>
      <c r="AQ85" s="1320"/>
      <c r="AR85" s="1325"/>
      <c r="AS85" s="1320"/>
      <c r="AT85" s="1320"/>
      <c r="AU85" s="1320"/>
      <c r="AV85" s="1320"/>
      <c r="AW85" s="1320"/>
      <c r="AX85" s="1320"/>
      <c r="AY85" s="1320"/>
      <c r="AZ85" s="1320"/>
      <c r="BA85" s="1320"/>
      <c r="BB85" s="1320"/>
      <c r="BC85" s="1320"/>
      <c r="BD85" s="1320"/>
      <c r="BE85" s="1320"/>
      <c r="BF85" s="1320"/>
      <c r="BG85" s="1320"/>
      <c r="BH85" s="1320"/>
      <c r="BI85" s="1320"/>
      <c r="BJ85" s="1320"/>
      <c r="BK85" s="1320"/>
      <c r="BL85" s="1320"/>
      <c r="BM85" s="1320"/>
      <c r="BN85" s="1320"/>
      <c r="BO85" s="1320"/>
      <c r="BP85" s="1320"/>
      <c r="BQ85" s="1320"/>
      <c r="BR85" s="1320"/>
      <c r="BS85" s="1320"/>
      <c r="BT85" s="1320"/>
      <c r="BU85" s="1320"/>
      <c r="BV85" s="1320"/>
      <c r="BW85" s="1320"/>
      <c r="BX85" s="1320"/>
      <c r="BY85" s="1320"/>
      <c r="BZ85" s="1320"/>
      <c r="CA85" s="1320"/>
      <c r="CB85" s="1320"/>
      <c r="CC85" s="1322"/>
      <c r="CD85" s="1320"/>
      <c r="CE85" s="1320"/>
      <c r="CF85" s="1320"/>
      <c r="CG85" s="1320"/>
      <c r="CH85" s="1320"/>
      <c r="CI85" s="1320"/>
      <c r="CJ85" s="1320"/>
      <c r="CK85" s="1320"/>
      <c r="CL85" s="1320"/>
      <c r="CM85" s="1320"/>
      <c r="CN85" s="1320"/>
      <c r="CO85" s="1320"/>
      <c r="CP85" s="1320"/>
      <c r="CQ85" s="1320"/>
      <c r="CR85" s="1320"/>
      <c r="CS85" s="1320"/>
      <c r="CT85" s="1320"/>
      <c r="CU85" s="1320"/>
      <c r="CV85" s="1320"/>
      <c r="CW85" s="1320"/>
      <c r="CX85" s="1320"/>
      <c r="CY85" s="1320"/>
      <c r="CZ85" s="1320"/>
      <c r="DA85" s="1320"/>
      <c r="DB85" s="1320"/>
      <c r="DC85" s="1325"/>
      <c r="DD85" s="1325"/>
    </row>
    <row r="86" spans="1:108" ht="52.5" x14ac:dyDescent="0.25">
      <c r="A86" s="1488" t="s">
        <v>119</v>
      </c>
      <c r="B86" s="1522"/>
      <c r="C86" s="1354" t="s">
        <v>120</v>
      </c>
      <c r="D86" s="1354" t="s">
        <v>121</v>
      </c>
      <c r="E86" s="1354" t="s">
        <v>122</v>
      </c>
      <c r="F86" s="1336"/>
      <c r="G86" s="1320"/>
      <c r="H86" s="1320"/>
      <c r="I86" s="1320"/>
      <c r="J86" s="1320"/>
      <c r="K86" s="1320"/>
      <c r="L86" s="1320"/>
      <c r="M86" s="1320"/>
      <c r="N86" s="1320"/>
      <c r="O86" s="1320"/>
      <c r="P86" s="1320"/>
      <c r="Q86" s="1320"/>
      <c r="R86" s="1320"/>
      <c r="S86" s="1320"/>
      <c r="T86" s="1320"/>
      <c r="U86" s="1320"/>
      <c r="V86" s="1320"/>
      <c r="W86" s="1320"/>
      <c r="X86" s="1320"/>
      <c r="Y86" s="1320"/>
      <c r="Z86" s="1328"/>
      <c r="AA86" s="1320"/>
      <c r="AB86" s="1320"/>
      <c r="AC86" s="1328"/>
      <c r="AD86" s="1320"/>
      <c r="AE86" s="1320"/>
      <c r="AF86" s="1328"/>
      <c r="AG86" s="1320"/>
      <c r="AH86" s="1320"/>
      <c r="AI86" s="1328"/>
      <c r="AJ86" s="1320"/>
      <c r="AK86" s="1320"/>
      <c r="AL86" s="1320"/>
      <c r="AM86" s="1320"/>
      <c r="AN86" s="1320"/>
      <c r="AO86" s="1320"/>
      <c r="AP86" s="1320"/>
      <c r="AQ86" s="1320"/>
      <c r="AR86" s="1325"/>
      <c r="AS86" s="1320"/>
      <c r="AT86" s="1320"/>
      <c r="AU86" s="1320"/>
      <c r="AV86" s="1320"/>
      <c r="AW86" s="1322"/>
      <c r="AX86" s="1322"/>
      <c r="AY86" s="1322"/>
      <c r="AZ86" s="1322"/>
      <c r="BA86" s="1322"/>
      <c r="BB86" s="1322"/>
      <c r="BC86" s="1322"/>
      <c r="BD86" s="1322"/>
      <c r="BE86" s="1322"/>
      <c r="BF86" s="1322"/>
      <c r="BG86" s="1322"/>
      <c r="BH86" s="1322"/>
      <c r="BI86" s="1322"/>
      <c r="BJ86" s="1320"/>
      <c r="BK86" s="1320"/>
      <c r="BL86" s="1320"/>
      <c r="BM86" s="1320"/>
      <c r="BN86" s="1320"/>
      <c r="BO86" s="1320"/>
      <c r="BP86" s="1320"/>
      <c r="BQ86" s="1320"/>
      <c r="BR86" s="1320"/>
      <c r="BS86" s="1320"/>
      <c r="BT86" s="1320"/>
      <c r="BU86" s="1320"/>
      <c r="BV86" s="1320"/>
      <c r="BW86" s="1320"/>
      <c r="BX86" s="1320"/>
      <c r="BY86" s="1320"/>
      <c r="BZ86" s="1320"/>
      <c r="CA86" s="1320"/>
      <c r="CB86" s="1320"/>
      <c r="CC86" s="1320"/>
      <c r="CD86" s="1320"/>
      <c r="CE86" s="1320"/>
      <c r="CF86" s="1320"/>
      <c r="CG86" s="1322"/>
      <c r="CH86" s="1322"/>
      <c r="CI86" s="1322"/>
      <c r="CJ86" s="1322"/>
      <c r="CK86" s="1322"/>
      <c r="CL86" s="1322"/>
      <c r="CM86" s="1322"/>
      <c r="CN86" s="1322"/>
      <c r="CO86" s="1322"/>
      <c r="CP86" s="1322"/>
      <c r="CQ86" s="1322"/>
      <c r="CR86" s="1322"/>
      <c r="CS86" s="1322"/>
      <c r="CT86" s="1322"/>
      <c r="CU86" s="1322"/>
      <c r="CV86" s="1322"/>
      <c r="CW86" s="1322"/>
      <c r="CX86" s="1322"/>
      <c r="CY86" s="1322"/>
      <c r="CZ86" s="1322"/>
      <c r="DA86" s="1322"/>
      <c r="DB86" s="1322"/>
      <c r="DC86" s="1334"/>
      <c r="DD86" s="1334"/>
    </row>
    <row r="87" spans="1:108" x14ac:dyDescent="0.25">
      <c r="A87" s="1523" t="s">
        <v>123</v>
      </c>
      <c r="B87" s="1523"/>
      <c r="C87" s="1386"/>
      <c r="D87" s="1386"/>
      <c r="E87" s="1386"/>
      <c r="F87" s="1336"/>
      <c r="G87" s="1320"/>
      <c r="H87" s="1320"/>
      <c r="I87" s="1320"/>
      <c r="J87" s="1320"/>
      <c r="K87" s="1320"/>
      <c r="L87" s="1320"/>
      <c r="M87" s="1320"/>
      <c r="N87" s="1320"/>
      <c r="O87" s="1320"/>
      <c r="P87" s="1320"/>
      <c r="Q87" s="1320"/>
      <c r="R87" s="1320"/>
      <c r="S87" s="1320"/>
      <c r="T87" s="1320"/>
      <c r="U87" s="1320"/>
      <c r="V87" s="1320"/>
      <c r="W87" s="1320"/>
      <c r="X87" s="1320"/>
      <c r="Y87" s="1320"/>
      <c r="Z87" s="1320"/>
      <c r="AA87" s="1320"/>
      <c r="AB87" s="1320"/>
      <c r="AC87" s="1328"/>
      <c r="AD87" s="1320"/>
      <c r="AE87" s="1320"/>
      <c r="AF87" s="1328"/>
      <c r="AG87" s="1320"/>
      <c r="AH87" s="1320"/>
      <c r="AI87" s="1328"/>
      <c r="AJ87" s="1320"/>
      <c r="AK87" s="1320"/>
      <c r="AL87" s="1328"/>
      <c r="AM87" s="1328"/>
      <c r="AN87" s="1328"/>
      <c r="AO87" s="1320"/>
      <c r="AP87" s="1320"/>
      <c r="AQ87" s="1320"/>
      <c r="AR87" s="1320"/>
      <c r="AS87" s="1320"/>
      <c r="AT87" s="1320"/>
      <c r="AU87" s="1320"/>
      <c r="AV87" s="1320"/>
      <c r="AW87" s="1322"/>
      <c r="AX87" s="1322"/>
      <c r="AY87" s="1322"/>
      <c r="AZ87" s="1322"/>
      <c r="BA87" s="1322"/>
      <c r="BB87" s="1322"/>
      <c r="BC87" s="1322"/>
      <c r="BD87" s="1322"/>
      <c r="BE87" s="1322"/>
      <c r="BF87" s="1322"/>
      <c r="BG87" s="1322"/>
      <c r="BH87" s="1322"/>
      <c r="BI87" s="1322"/>
      <c r="BJ87" s="1320"/>
      <c r="BK87" s="1320"/>
      <c r="BL87" s="1320"/>
      <c r="BM87" s="1320"/>
      <c r="BN87" s="1320"/>
      <c r="BO87" s="1320"/>
      <c r="BP87" s="1320"/>
      <c r="BQ87" s="1320"/>
      <c r="BR87" s="1320"/>
      <c r="BS87" s="1320"/>
      <c r="BT87" s="1320"/>
      <c r="BU87" s="1320"/>
      <c r="BV87" s="1320"/>
      <c r="BW87" s="1320"/>
      <c r="BX87" s="1320"/>
      <c r="BY87" s="1320"/>
      <c r="BZ87" s="1320"/>
      <c r="CA87" s="1320"/>
      <c r="CB87" s="1320"/>
      <c r="CC87" s="1320"/>
      <c r="CD87" s="1320"/>
      <c r="CE87" s="1320"/>
      <c r="CF87" s="1320"/>
      <c r="CG87" s="1322"/>
      <c r="CH87" s="1322"/>
      <c r="CI87" s="1322"/>
      <c r="CJ87" s="1322"/>
      <c r="CK87" s="1322"/>
      <c r="CL87" s="1322"/>
      <c r="CM87" s="1322"/>
      <c r="CN87" s="1322"/>
      <c r="CO87" s="1322"/>
      <c r="CP87" s="1322"/>
      <c r="CQ87" s="1322"/>
      <c r="CR87" s="1322"/>
      <c r="CS87" s="1322"/>
      <c r="CT87" s="1322"/>
      <c r="CU87" s="1322"/>
      <c r="CV87" s="1322"/>
      <c r="CW87" s="1322"/>
      <c r="CX87" s="1322"/>
      <c r="CY87" s="1322"/>
      <c r="CZ87" s="1322"/>
      <c r="DA87" s="1322"/>
      <c r="DB87" s="1322"/>
      <c r="DC87" s="1334"/>
      <c r="DD87" s="1334"/>
    </row>
    <row r="88" spans="1:108" x14ac:dyDescent="0.25">
      <c r="A88" s="1520" t="s">
        <v>124</v>
      </c>
      <c r="B88" s="1520"/>
      <c r="C88" s="1387"/>
      <c r="D88" s="1387"/>
      <c r="E88" s="1387"/>
      <c r="F88" s="1320"/>
      <c r="G88" s="1320"/>
      <c r="H88" s="1320"/>
      <c r="I88" s="1320"/>
      <c r="J88" s="1320"/>
      <c r="K88" s="1320"/>
      <c r="L88" s="1320"/>
      <c r="M88" s="1320"/>
      <c r="N88" s="1320"/>
      <c r="O88" s="1320"/>
      <c r="P88" s="1320"/>
      <c r="Q88" s="1320"/>
      <c r="R88" s="1320"/>
      <c r="S88" s="1320"/>
      <c r="T88" s="1320"/>
      <c r="U88" s="1320"/>
      <c r="V88" s="1320"/>
      <c r="W88" s="1320"/>
      <c r="X88" s="1320"/>
      <c r="Y88" s="1320"/>
      <c r="Z88" s="1320"/>
      <c r="AA88" s="1320"/>
      <c r="AB88" s="1320"/>
      <c r="AC88" s="1328"/>
      <c r="AD88" s="1320"/>
      <c r="AE88" s="1320"/>
      <c r="AF88" s="1328"/>
      <c r="AG88" s="1320"/>
      <c r="AH88" s="1320"/>
      <c r="AI88" s="1328"/>
      <c r="AJ88" s="1320"/>
      <c r="AK88" s="1320"/>
      <c r="AL88" s="1328"/>
      <c r="AM88" s="1328"/>
      <c r="AN88" s="1328"/>
      <c r="AO88" s="1320"/>
      <c r="AP88" s="1320"/>
      <c r="AQ88" s="1320"/>
      <c r="AR88" s="1320"/>
      <c r="AS88" s="1320"/>
      <c r="AT88" s="1320"/>
      <c r="AU88" s="1320"/>
      <c r="AV88" s="1320"/>
      <c r="AW88" s="1322"/>
      <c r="AX88" s="1322"/>
      <c r="AY88" s="1322"/>
      <c r="AZ88" s="1322"/>
      <c r="BA88" s="1322"/>
      <c r="BB88" s="1322"/>
      <c r="BC88" s="1322"/>
      <c r="BD88" s="1322"/>
      <c r="BE88" s="1322"/>
      <c r="BF88" s="1322"/>
      <c r="BG88" s="1322"/>
      <c r="BH88" s="1322"/>
      <c r="BI88" s="1322"/>
      <c r="BJ88" s="1320"/>
      <c r="BK88" s="1320"/>
      <c r="BL88" s="1320"/>
      <c r="BM88" s="1320"/>
      <c r="BN88" s="1320"/>
      <c r="BO88" s="1320"/>
      <c r="BP88" s="1320"/>
      <c r="BQ88" s="1320"/>
      <c r="BR88" s="1320"/>
      <c r="BS88" s="1320"/>
      <c r="BT88" s="1320"/>
      <c r="BU88" s="1320"/>
      <c r="BV88" s="1320"/>
      <c r="BW88" s="1320"/>
      <c r="BX88" s="1320"/>
      <c r="BY88" s="1320"/>
      <c r="BZ88" s="1320"/>
      <c r="CA88" s="1320"/>
      <c r="CB88" s="1320"/>
      <c r="CC88" s="1320"/>
      <c r="CD88" s="1320"/>
      <c r="CE88" s="1320"/>
      <c r="CF88" s="1320"/>
      <c r="CG88" s="1322"/>
      <c r="CH88" s="1322"/>
      <c r="CI88" s="1322"/>
      <c r="CJ88" s="1322"/>
      <c r="CK88" s="1322"/>
      <c r="CL88" s="1322"/>
      <c r="CM88" s="1322"/>
      <c r="CN88" s="1322"/>
      <c r="CO88" s="1322"/>
      <c r="CP88" s="1322"/>
      <c r="CQ88" s="1322"/>
      <c r="CR88" s="1322"/>
      <c r="CS88" s="1322"/>
      <c r="CT88" s="1322"/>
      <c r="CU88" s="1322"/>
      <c r="CV88" s="1322"/>
      <c r="CW88" s="1322"/>
      <c r="CX88" s="1322"/>
      <c r="CY88" s="1322"/>
      <c r="CZ88" s="1322"/>
      <c r="DA88" s="1322"/>
      <c r="DB88" s="1322"/>
      <c r="DC88" s="1334"/>
      <c r="DD88" s="1334"/>
    </row>
    <row r="89" spans="1:108" x14ac:dyDescent="0.25">
      <c r="A89" s="1520" t="s">
        <v>125</v>
      </c>
      <c r="B89" s="1520"/>
      <c r="C89" s="1387"/>
      <c r="D89" s="1387"/>
      <c r="E89" s="1387"/>
      <c r="F89" s="1320"/>
      <c r="G89" s="1320"/>
      <c r="H89" s="1320"/>
      <c r="I89" s="1320"/>
      <c r="J89" s="1320"/>
      <c r="K89" s="1320"/>
      <c r="L89" s="1320"/>
      <c r="M89" s="1320"/>
      <c r="N89" s="1320"/>
      <c r="O89" s="1320"/>
      <c r="P89" s="1320"/>
      <c r="Q89" s="1320"/>
      <c r="R89" s="1320"/>
      <c r="S89" s="1320"/>
      <c r="T89" s="1320"/>
      <c r="U89" s="1320"/>
      <c r="V89" s="1320"/>
      <c r="W89" s="1320"/>
      <c r="X89" s="1320"/>
      <c r="Y89" s="1320"/>
      <c r="Z89" s="1320"/>
      <c r="AA89" s="1320"/>
      <c r="AB89" s="1320"/>
      <c r="AC89" s="1328"/>
      <c r="AD89" s="1320"/>
      <c r="AE89" s="1320"/>
      <c r="AF89" s="1328"/>
      <c r="AG89" s="1320"/>
      <c r="AH89" s="1320"/>
      <c r="AI89" s="1328"/>
      <c r="AJ89" s="1320"/>
      <c r="AK89" s="1320"/>
      <c r="AL89" s="1328"/>
      <c r="AM89" s="1328"/>
      <c r="AN89" s="1328"/>
      <c r="AO89" s="1320"/>
      <c r="AP89" s="1320"/>
      <c r="AQ89" s="1320"/>
      <c r="AR89" s="1320"/>
      <c r="AS89" s="1320"/>
      <c r="AT89" s="1320"/>
      <c r="AU89" s="1320"/>
      <c r="AV89" s="1320"/>
      <c r="AW89" s="1322"/>
      <c r="AX89" s="1322"/>
      <c r="AY89" s="1322"/>
      <c r="AZ89" s="1322"/>
      <c r="BA89" s="1322"/>
      <c r="BB89" s="1322"/>
      <c r="BC89" s="1322"/>
      <c r="BD89" s="1322"/>
      <c r="BE89" s="1322"/>
      <c r="BF89" s="1322"/>
      <c r="BG89" s="1322"/>
      <c r="BH89" s="1322"/>
      <c r="BI89" s="1322"/>
      <c r="BJ89" s="1320"/>
      <c r="BK89" s="1320"/>
      <c r="BL89" s="1320"/>
      <c r="BM89" s="1320"/>
      <c r="BN89" s="1320"/>
      <c r="BO89" s="1320"/>
      <c r="BP89" s="1320"/>
      <c r="BQ89" s="1320"/>
      <c r="BR89" s="1320"/>
      <c r="BS89" s="1320"/>
      <c r="BT89" s="1320"/>
      <c r="BU89" s="1320"/>
      <c r="BV89" s="1320"/>
      <c r="BW89" s="1320"/>
      <c r="BX89" s="1320"/>
      <c r="BY89" s="1320"/>
      <c r="BZ89" s="1320"/>
      <c r="CA89" s="1320"/>
      <c r="CB89" s="1320"/>
      <c r="CC89" s="1320"/>
      <c r="CD89" s="1320"/>
      <c r="CE89" s="1320"/>
      <c r="CF89" s="1320"/>
      <c r="CG89" s="1322"/>
      <c r="CH89" s="1322"/>
      <c r="CI89" s="1322"/>
      <c r="CJ89" s="1322"/>
      <c r="CK89" s="1322"/>
      <c r="CL89" s="1322"/>
      <c r="CM89" s="1322"/>
      <c r="CN89" s="1322"/>
      <c r="CO89" s="1322"/>
      <c r="CP89" s="1322"/>
      <c r="CQ89" s="1322"/>
      <c r="CR89" s="1322"/>
      <c r="CS89" s="1322"/>
      <c r="CT89" s="1322"/>
      <c r="CU89" s="1322"/>
      <c r="CV89" s="1322"/>
      <c r="CW89" s="1322"/>
      <c r="CX89" s="1322"/>
      <c r="CY89" s="1322"/>
      <c r="CZ89" s="1322"/>
      <c r="DA89" s="1322"/>
      <c r="DB89" s="1322"/>
      <c r="DC89" s="1334"/>
      <c r="DD89" s="1334"/>
    </row>
    <row r="90" spans="1:108" x14ac:dyDescent="0.25">
      <c r="A90" s="1520" t="s">
        <v>126</v>
      </c>
      <c r="B90" s="1520"/>
      <c r="C90" s="1387"/>
      <c r="D90" s="1387"/>
      <c r="E90" s="1387"/>
      <c r="F90" s="1320"/>
      <c r="G90" s="1320"/>
      <c r="H90" s="1320"/>
      <c r="I90" s="1320"/>
      <c r="J90" s="1320"/>
      <c r="K90" s="1320"/>
      <c r="L90" s="1320"/>
      <c r="M90" s="1320"/>
      <c r="N90" s="1320"/>
      <c r="O90" s="1320"/>
      <c r="P90" s="1320"/>
      <c r="Q90" s="1320"/>
      <c r="R90" s="1320"/>
      <c r="S90" s="1320"/>
      <c r="T90" s="1320"/>
      <c r="U90" s="1320"/>
      <c r="V90" s="1320"/>
      <c r="W90" s="1320"/>
      <c r="X90" s="1320"/>
      <c r="Y90" s="1320"/>
      <c r="Z90" s="1320"/>
      <c r="AA90" s="1320"/>
      <c r="AB90" s="1320"/>
      <c r="AC90" s="1328"/>
      <c r="AD90" s="1320"/>
      <c r="AE90" s="1320"/>
      <c r="AF90" s="1328"/>
      <c r="AG90" s="1320"/>
      <c r="AH90" s="1320"/>
      <c r="AI90" s="1328"/>
      <c r="AJ90" s="1320"/>
      <c r="AK90" s="1320"/>
      <c r="AL90" s="1328"/>
      <c r="AM90" s="1328"/>
      <c r="AN90" s="1328"/>
      <c r="AO90" s="1320"/>
      <c r="AP90" s="1320"/>
      <c r="AQ90" s="1320"/>
      <c r="AR90" s="1320"/>
      <c r="AS90" s="1320"/>
      <c r="AT90" s="1320"/>
      <c r="AU90" s="1320"/>
      <c r="AV90" s="1320"/>
      <c r="AW90" s="1322"/>
      <c r="AX90" s="1322"/>
      <c r="AY90" s="1322"/>
      <c r="AZ90" s="1322"/>
      <c r="BA90" s="1322"/>
      <c r="BB90" s="1322"/>
      <c r="BC90" s="1322"/>
      <c r="BD90" s="1322"/>
      <c r="BE90" s="1322"/>
      <c r="BF90" s="1322"/>
      <c r="BG90" s="1322"/>
      <c r="BH90" s="1322"/>
      <c r="BI90" s="1322"/>
      <c r="BJ90" s="1320"/>
      <c r="BK90" s="1320"/>
      <c r="BL90" s="1320"/>
      <c r="BM90" s="1320"/>
      <c r="BN90" s="1320"/>
      <c r="BO90" s="1320"/>
      <c r="BP90" s="1320"/>
      <c r="BQ90" s="1320"/>
      <c r="BR90" s="1320"/>
      <c r="BS90" s="1320"/>
      <c r="BT90" s="1320"/>
      <c r="BU90" s="1320"/>
      <c r="BV90" s="1320"/>
      <c r="BW90" s="1320"/>
      <c r="BX90" s="1320"/>
      <c r="BY90" s="1320"/>
      <c r="BZ90" s="1320"/>
      <c r="CA90" s="1320"/>
      <c r="CB90" s="1320"/>
      <c r="CC90" s="1320"/>
      <c r="CD90" s="1320"/>
      <c r="CE90" s="1320"/>
      <c r="CF90" s="1320"/>
      <c r="CG90" s="1322"/>
      <c r="CH90" s="1322"/>
      <c r="CI90" s="1322"/>
      <c r="CJ90" s="1322"/>
      <c r="CK90" s="1322"/>
      <c r="CL90" s="1322"/>
      <c r="CM90" s="1322"/>
      <c r="CN90" s="1322"/>
      <c r="CO90" s="1322"/>
      <c r="CP90" s="1322"/>
      <c r="CQ90" s="1322"/>
      <c r="CR90" s="1322"/>
      <c r="CS90" s="1322"/>
      <c r="CT90" s="1322"/>
      <c r="CU90" s="1322"/>
      <c r="CV90" s="1322"/>
      <c r="CW90" s="1322"/>
      <c r="CX90" s="1322"/>
      <c r="CY90" s="1322"/>
      <c r="CZ90" s="1322"/>
      <c r="DA90" s="1322"/>
      <c r="DB90" s="1322"/>
      <c r="DC90" s="1334"/>
      <c r="DD90" s="1334"/>
    </row>
    <row r="91" spans="1:108" x14ac:dyDescent="0.25">
      <c r="A91" s="1520" t="s">
        <v>127</v>
      </c>
      <c r="B91" s="1520"/>
      <c r="C91" s="1387"/>
      <c r="D91" s="1387"/>
      <c r="E91" s="1387"/>
      <c r="F91" s="1320"/>
      <c r="G91" s="1320"/>
      <c r="H91" s="1320"/>
      <c r="I91" s="1320"/>
      <c r="J91" s="1320"/>
      <c r="K91" s="1320"/>
      <c r="L91" s="1320"/>
      <c r="M91" s="1320"/>
      <c r="N91" s="1320"/>
      <c r="O91" s="1320"/>
      <c r="P91" s="1320"/>
      <c r="Q91" s="1320"/>
      <c r="R91" s="1320"/>
      <c r="S91" s="1320"/>
      <c r="T91" s="1320"/>
      <c r="U91" s="1320"/>
      <c r="V91" s="1320"/>
      <c r="W91" s="1320"/>
      <c r="X91" s="1320"/>
      <c r="Y91" s="1320"/>
      <c r="Z91" s="1320"/>
      <c r="AA91" s="1320"/>
      <c r="AB91" s="1320"/>
      <c r="AC91" s="1328"/>
      <c r="AD91" s="1320"/>
      <c r="AE91" s="1320"/>
      <c r="AF91" s="1328"/>
      <c r="AG91" s="1320"/>
      <c r="AH91" s="1320"/>
      <c r="AI91" s="1328"/>
      <c r="AJ91" s="1320"/>
      <c r="AK91" s="1320"/>
      <c r="AL91" s="1328"/>
      <c r="AM91" s="1328"/>
      <c r="AN91" s="1328"/>
      <c r="AO91" s="1320"/>
      <c r="AP91" s="1320"/>
      <c r="AQ91" s="1320"/>
      <c r="AR91" s="1320"/>
      <c r="AS91" s="1320"/>
      <c r="AT91" s="1320"/>
      <c r="AU91" s="1320"/>
      <c r="AV91" s="1320"/>
      <c r="AW91" s="1322"/>
      <c r="AX91" s="1322"/>
      <c r="AY91" s="1322"/>
      <c r="AZ91" s="1322"/>
      <c r="BA91" s="1322"/>
      <c r="BB91" s="1322"/>
      <c r="BC91" s="1322"/>
      <c r="BD91" s="1322"/>
      <c r="BE91" s="1322"/>
      <c r="BF91" s="1322"/>
      <c r="BG91" s="1322"/>
      <c r="BH91" s="1322"/>
      <c r="BI91" s="1322"/>
      <c r="BJ91" s="1320"/>
      <c r="BK91" s="1320"/>
      <c r="BL91" s="1320"/>
      <c r="BM91" s="1320"/>
      <c r="BN91" s="1320"/>
      <c r="BO91" s="1320"/>
      <c r="BP91" s="1320"/>
      <c r="BQ91" s="1320"/>
      <c r="BR91" s="1320"/>
      <c r="BS91" s="1320"/>
      <c r="BT91" s="1320"/>
      <c r="BU91" s="1320"/>
      <c r="BV91" s="1320"/>
      <c r="BW91" s="1320"/>
      <c r="BX91" s="1320"/>
      <c r="BY91" s="1320"/>
      <c r="BZ91" s="1320"/>
      <c r="CA91" s="1320"/>
      <c r="CB91" s="1320"/>
      <c r="CC91" s="1320"/>
      <c r="CD91" s="1320"/>
      <c r="CE91" s="1320"/>
      <c r="CF91" s="1320"/>
      <c r="CG91" s="1322"/>
      <c r="CH91" s="1322"/>
      <c r="CI91" s="1322"/>
      <c r="CJ91" s="1322"/>
      <c r="CK91" s="1322"/>
      <c r="CL91" s="1322"/>
      <c r="CM91" s="1322"/>
      <c r="CN91" s="1322"/>
      <c r="CO91" s="1322"/>
      <c r="CP91" s="1322"/>
      <c r="CQ91" s="1322"/>
      <c r="CR91" s="1322"/>
      <c r="CS91" s="1322"/>
      <c r="CT91" s="1322"/>
      <c r="CU91" s="1322"/>
      <c r="CV91" s="1322"/>
      <c r="CW91" s="1322"/>
      <c r="CX91" s="1322"/>
      <c r="CY91" s="1322"/>
      <c r="CZ91" s="1322"/>
      <c r="DA91" s="1322"/>
      <c r="DB91" s="1322"/>
      <c r="DC91" s="1334"/>
      <c r="DD91" s="1334"/>
    </row>
    <row r="92" spans="1:108" x14ac:dyDescent="0.25">
      <c r="A92" s="1520" t="s">
        <v>128</v>
      </c>
      <c r="B92" s="1520"/>
      <c r="C92" s="1387"/>
      <c r="D92" s="1387"/>
      <c r="E92" s="1387"/>
      <c r="F92" s="1320"/>
      <c r="G92" s="1320"/>
      <c r="H92" s="1320"/>
      <c r="I92" s="1320"/>
      <c r="J92" s="1320"/>
      <c r="K92" s="1320"/>
      <c r="L92" s="1320"/>
      <c r="M92" s="1320"/>
      <c r="N92" s="1320"/>
      <c r="O92" s="1320"/>
      <c r="P92" s="1320"/>
      <c r="Q92" s="1320"/>
      <c r="R92" s="1320"/>
      <c r="S92" s="1320"/>
      <c r="T92" s="1320"/>
      <c r="U92" s="1320"/>
      <c r="V92" s="1320"/>
      <c r="W92" s="1320"/>
      <c r="X92" s="1320"/>
      <c r="Y92" s="1320"/>
      <c r="Z92" s="1320"/>
      <c r="AA92" s="1320"/>
      <c r="AB92" s="1320"/>
      <c r="AC92" s="1328"/>
      <c r="AD92" s="1320"/>
      <c r="AE92" s="1320"/>
      <c r="AF92" s="1328"/>
      <c r="AG92" s="1320"/>
      <c r="AH92" s="1320"/>
      <c r="AI92" s="1328"/>
      <c r="AJ92" s="1320"/>
      <c r="AK92" s="1320"/>
      <c r="AL92" s="1328"/>
      <c r="AM92" s="1328"/>
      <c r="AN92" s="1328"/>
      <c r="AO92" s="1320"/>
      <c r="AP92" s="1320"/>
      <c r="AQ92" s="1320"/>
      <c r="AR92" s="1320"/>
      <c r="AS92" s="1320"/>
      <c r="AT92" s="1320"/>
      <c r="AU92" s="1320"/>
      <c r="AV92" s="1320"/>
      <c r="AW92" s="1322"/>
      <c r="AX92" s="1322"/>
      <c r="AY92" s="1322"/>
      <c r="AZ92" s="1322"/>
      <c r="BA92" s="1322"/>
      <c r="BB92" s="1322"/>
      <c r="BC92" s="1322"/>
      <c r="BD92" s="1322"/>
      <c r="BE92" s="1322"/>
      <c r="BF92" s="1322"/>
      <c r="BG92" s="1322"/>
      <c r="BH92" s="1322"/>
      <c r="BI92" s="1322"/>
      <c r="BJ92" s="1320"/>
      <c r="BK92" s="1320"/>
      <c r="BL92" s="1320"/>
      <c r="BM92" s="1320"/>
      <c r="BN92" s="1320"/>
      <c r="BO92" s="1320"/>
      <c r="BP92" s="1320"/>
      <c r="BQ92" s="1320"/>
      <c r="BR92" s="1320"/>
      <c r="BS92" s="1320"/>
      <c r="BT92" s="1320"/>
      <c r="BU92" s="1320"/>
      <c r="BV92" s="1320"/>
      <c r="BW92" s="1320"/>
      <c r="BX92" s="1320"/>
      <c r="BY92" s="1320"/>
      <c r="BZ92" s="1320"/>
      <c r="CA92" s="1320"/>
      <c r="CB92" s="1320"/>
      <c r="CC92" s="1320"/>
      <c r="CD92" s="1320"/>
      <c r="CE92" s="1320"/>
      <c r="CF92" s="1320"/>
      <c r="CG92" s="1322"/>
      <c r="CH92" s="1322"/>
      <c r="CI92" s="1322"/>
      <c r="CJ92" s="1322"/>
      <c r="CK92" s="1322"/>
      <c r="CL92" s="1322"/>
      <c r="CM92" s="1322"/>
      <c r="CN92" s="1322"/>
      <c r="CO92" s="1322"/>
      <c r="CP92" s="1322"/>
      <c r="CQ92" s="1322"/>
      <c r="CR92" s="1322"/>
      <c r="CS92" s="1322"/>
      <c r="CT92" s="1322"/>
      <c r="CU92" s="1322"/>
      <c r="CV92" s="1322"/>
      <c r="CW92" s="1322"/>
      <c r="CX92" s="1322"/>
      <c r="CY92" s="1322"/>
      <c r="CZ92" s="1322"/>
      <c r="DA92" s="1322"/>
      <c r="DB92" s="1322"/>
      <c r="DC92" s="1334"/>
      <c r="DD92" s="1334"/>
    </row>
    <row r="93" spans="1:108" x14ac:dyDescent="0.25">
      <c r="A93" s="1520" t="s">
        <v>129</v>
      </c>
      <c r="B93" s="1520"/>
      <c r="C93" s="1387"/>
      <c r="D93" s="1387"/>
      <c r="E93" s="1387"/>
      <c r="F93" s="1320"/>
      <c r="G93" s="1320"/>
      <c r="H93" s="1320"/>
      <c r="I93" s="1320"/>
      <c r="J93" s="1320"/>
      <c r="K93" s="1320"/>
      <c r="L93" s="1320"/>
      <c r="M93" s="1320"/>
      <c r="N93" s="1320"/>
      <c r="O93" s="1320"/>
      <c r="P93" s="1320"/>
      <c r="Q93" s="1320"/>
      <c r="R93" s="1320"/>
      <c r="S93" s="1320"/>
      <c r="T93" s="1320"/>
      <c r="U93" s="1320"/>
      <c r="V93" s="1320"/>
      <c r="W93" s="1320"/>
      <c r="X93" s="1320"/>
      <c r="Y93" s="1320"/>
      <c r="Z93" s="1320"/>
      <c r="AA93" s="1320"/>
      <c r="AB93" s="1320"/>
      <c r="AC93" s="1328"/>
      <c r="AD93" s="1320"/>
      <c r="AE93" s="1320"/>
      <c r="AF93" s="1328"/>
      <c r="AG93" s="1320"/>
      <c r="AH93" s="1320"/>
      <c r="AI93" s="1328"/>
      <c r="AJ93" s="1320"/>
      <c r="AK93" s="1320"/>
      <c r="AL93" s="1328"/>
      <c r="AM93" s="1328"/>
      <c r="AN93" s="1328"/>
      <c r="AO93" s="1320"/>
      <c r="AP93" s="1320"/>
      <c r="AQ93" s="1320"/>
      <c r="AR93" s="1320"/>
      <c r="AS93" s="1320"/>
      <c r="AT93" s="1320"/>
      <c r="AU93" s="1320"/>
      <c r="AV93" s="1320"/>
      <c r="AW93" s="1322"/>
      <c r="AX93" s="1322"/>
      <c r="AY93" s="1322"/>
      <c r="AZ93" s="1322"/>
      <c r="BA93" s="1322"/>
      <c r="BB93" s="1322"/>
      <c r="BC93" s="1322"/>
      <c r="BD93" s="1322"/>
      <c r="BE93" s="1322"/>
      <c r="BF93" s="1322"/>
      <c r="BG93" s="1322"/>
      <c r="BH93" s="1322"/>
      <c r="BI93" s="1322"/>
      <c r="BJ93" s="1320"/>
      <c r="BK93" s="1320"/>
      <c r="BL93" s="1320"/>
      <c r="BM93" s="1320"/>
      <c r="BN93" s="1320"/>
      <c r="BO93" s="1320"/>
      <c r="BP93" s="1320"/>
      <c r="BQ93" s="1320"/>
      <c r="BR93" s="1320"/>
      <c r="BS93" s="1320"/>
      <c r="BT93" s="1320"/>
      <c r="BU93" s="1320"/>
      <c r="BV93" s="1320"/>
      <c r="BW93" s="1320"/>
      <c r="BX93" s="1320"/>
      <c r="BY93" s="1320"/>
      <c r="BZ93" s="1320"/>
      <c r="CA93" s="1320"/>
      <c r="CB93" s="1320"/>
      <c r="CC93" s="1320"/>
      <c r="CD93" s="1320"/>
      <c r="CE93" s="1320"/>
      <c r="CF93" s="1320"/>
      <c r="CG93" s="1322"/>
      <c r="CH93" s="1322"/>
      <c r="CI93" s="1322"/>
      <c r="CJ93" s="1322"/>
      <c r="CK93" s="1322"/>
      <c r="CL93" s="1322"/>
      <c r="CM93" s="1322"/>
      <c r="CN93" s="1322"/>
      <c r="CO93" s="1322"/>
      <c r="CP93" s="1322"/>
      <c r="CQ93" s="1322"/>
      <c r="CR93" s="1322"/>
      <c r="CS93" s="1322"/>
      <c r="CT93" s="1322"/>
      <c r="CU93" s="1322"/>
      <c r="CV93" s="1322"/>
      <c r="CW93" s="1322"/>
      <c r="CX93" s="1322"/>
      <c r="CY93" s="1322"/>
      <c r="CZ93" s="1322"/>
      <c r="DA93" s="1322"/>
      <c r="DB93" s="1322"/>
      <c r="DC93" s="1334"/>
      <c r="DD93" s="1334"/>
    </row>
    <row r="94" spans="1:108" x14ac:dyDescent="0.25">
      <c r="A94" s="1520" t="s">
        <v>130</v>
      </c>
      <c r="B94" s="1520"/>
      <c r="C94" s="1387"/>
      <c r="D94" s="1387"/>
      <c r="E94" s="1387"/>
      <c r="F94" s="1320"/>
      <c r="G94" s="1320"/>
      <c r="H94" s="1320"/>
      <c r="I94" s="1320"/>
      <c r="J94" s="1320"/>
      <c r="K94" s="1320"/>
      <c r="L94" s="1320"/>
      <c r="M94" s="1320"/>
      <c r="N94" s="1320"/>
      <c r="O94" s="1320"/>
      <c r="P94" s="1320"/>
      <c r="Q94" s="1320"/>
      <c r="R94" s="1320"/>
      <c r="S94" s="1320"/>
      <c r="T94" s="1320"/>
      <c r="U94" s="1320"/>
      <c r="V94" s="1320"/>
      <c r="W94" s="1320"/>
      <c r="X94" s="1320"/>
      <c r="Y94" s="1320"/>
      <c r="Z94" s="1320"/>
      <c r="AA94" s="1320"/>
      <c r="AB94" s="1320"/>
      <c r="AC94" s="1328"/>
      <c r="AD94" s="1320"/>
      <c r="AE94" s="1320"/>
      <c r="AF94" s="1328"/>
      <c r="AG94" s="1320"/>
      <c r="AH94" s="1320"/>
      <c r="AI94" s="1328"/>
      <c r="AJ94" s="1320"/>
      <c r="AK94" s="1320"/>
      <c r="AL94" s="1328"/>
      <c r="AM94" s="1328"/>
      <c r="AN94" s="1328"/>
      <c r="AO94" s="1320"/>
      <c r="AP94" s="1320"/>
      <c r="AQ94" s="1328"/>
      <c r="AR94" s="1320"/>
      <c r="AS94" s="1320"/>
      <c r="AT94" s="1320"/>
      <c r="AU94" s="1320"/>
      <c r="AV94" s="1320"/>
      <c r="AW94" s="1322"/>
      <c r="AX94" s="1322"/>
      <c r="AY94" s="1322"/>
      <c r="AZ94" s="1322"/>
      <c r="BA94" s="1322"/>
      <c r="BB94" s="1322"/>
      <c r="BC94" s="1322"/>
      <c r="BD94" s="1322"/>
      <c r="BE94" s="1322"/>
      <c r="BF94" s="1322"/>
      <c r="BG94" s="1322"/>
      <c r="BH94" s="1322"/>
      <c r="BI94" s="1322"/>
      <c r="BJ94" s="1320"/>
      <c r="BK94" s="1320"/>
      <c r="BL94" s="1320"/>
      <c r="BM94" s="1320"/>
      <c r="BN94" s="1320"/>
      <c r="BO94" s="1320"/>
      <c r="BP94" s="1320"/>
      <c r="BQ94" s="1320"/>
      <c r="BR94" s="1320"/>
      <c r="BS94" s="1320"/>
      <c r="BT94" s="1320"/>
      <c r="BU94" s="1320"/>
      <c r="BV94" s="1320"/>
      <c r="BW94" s="1320"/>
      <c r="BX94" s="1320"/>
      <c r="BY94" s="1320"/>
      <c r="BZ94" s="1320"/>
      <c r="CA94" s="1320"/>
      <c r="CB94" s="1320"/>
      <c r="CC94" s="1320"/>
      <c r="CD94" s="1320"/>
      <c r="CE94" s="1320"/>
      <c r="CF94" s="1320"/>
      <c r="CG94" s="1322"/>
      <c r="CH94" s="1322"/>
      <c r="CI94" s="1322"/>
      <c r="CJ94" s="1322"/>
      <c r="CK94" s="1322"/>
      <c r="CL94" s="1322"/>
      <c r="CM94" s="1322"/>
      <c r="CN94" s="1322"/>
      <c r="CO94" s="1322"/>
      <c r="CP94" s="1322"/>
      <c r="CQ94" s="1322"/>
      <c r="CR94" s="1322"/>
      <c r="CS94" s="1322"/>
      <c r="CT94" s="1322"/>
      <c r="CU94" s="1322"/>
      <c r="CV94" s="1322"/>
      <c r="CW94" s="1322"/>
      <c r="CX94" s="1322"/>
      <c r="CY94" s="1322"/>
      <c r="CZ94" s="1322"/>
      <c r="DA94" s="1322"/>
      <c r="DB94" s="1322"/>
      <c r="DC94" s="1334"/>
      <c r="DD94" s="1334"/>
    </row>
    <row r="95" spans="1:108" x14ac:dyDescent="0.25">
      <c r="A95" s="1520" t="s">
        <v>131</v>
      </c>
      <c r="B95" s="1520"/>
      <c r="C95" s="1387"/>
      <c r="D95" s="1387"/>
      <c r="E95" s="1387"/>
      <c r="F95" s="1320"/>
      <c r="G95" s="1320"/>
      <c r="H95" s="1320"/>
      <c r="I95" s="1320"/>
      <c r="J95" s="1320"/>
      <c r="K95" s="1320"/>
      <c r="L95" s="1320"/>
      <c r="M95" s="1320"/>
      <c r="N95" s="1320"/>
      <c r="O95" s="1320"/>
      <c r="P95" s="1320"/>
      <c r="Q95" s="1320"/>
      <c r="R95" s="1320"/>
      <c r="S95" s="1320"/>
      <c r="T95" s="1320"/>
      <c r="U95" s="1320"/>
      <c r="V95" s="1320"/>
      <c r="W95" s="1320"/>
      <c r="X95" s="1320"/>
      <c r="Y95" s="1320"/>
      <c r="Z95" s="1320"/>
      <c r="AA95" s="1320"/>
      <c r="AB95" s="1320"/>
      <c r="AC95" s="1328"/>
      <c r="AD95" s="1320"/>
      <c r="AE95" s="1320"/>
      <c r="AF95" s="1328"/>
      <c r="AG95" s="1320"/>
      <c r="AH95" s="1320"/>
      <c r="AI95" s="1328"/>
      <c r="AJ95" s="1320"/>
      <c r="AK95" s="1320"/>
      <c r="AL95" s="1328"/>
      <c r="AM95" s="1328"/>
      <c r="AN95" s="1328"/>
      <c r="AO95" s="1320"/>
      <c r="AP95" s="1320"/>
      <c r="AQ95" s="1328"/>
      <c r="AR95" s="1320"/>
      <c r="AS95" s="1320"/>
      <c r="AT95" s="1320"/>
      <c r="AU95" s="1320"/>
      <c r="AV95" s="1320"/>
      <c r="AW95" s="1322"/>
      <c r="AX95" s="1322"/>
      <c r="AY95" s="1322"/>
      <c r="AZ95" s="1322"/>
      <c r="BA95" s="1322"/>
      <c r="BB95" s="1322"/>
      <c r="BC95" s="1322"/>
      <c r="BD95" s="1322"/>
      <c r="BE95" s="1322"/>
      <c r="BF95" s="1322"/>
      <c r="BG95" s="1322"/>
      <c r="BH95" s="1322"/>
      <c r="BI95" s="1322"/>
      <c r="BJ95" s="1320"/>
      <c r="BK95" s="1320"/>
      <c r="BL95" s="1320"/>
      <c r="BM95" s="1320"/>
      <c r="BN95" s="1320"/>
      <c r="BO95" s="1320"/>
      <c r="BP95" s="1320"/>
      <c r="BQ95" s="1320"/>
      <c r="BR95" s="1320"/>
      <c r="BS95" s="1320"/>
      <c r="BT95" s="1320"/>
      <c r="BU95" s="1320"/>
      <c r="BV95" s="1320"/>
      <c r="BW95" s="1320"/>
      <c r="BX95" s="1320"/>
      <c r="BY95" s="1320"/>
      <c r="BZ95" s="1320"/>
      <c r="CA95" s="1320"/>
      <c r="CB95" s="1320"/>
      <c r="CC95" s="1320"/>
      <c r="CD95" s="1320"/>
      <c r="CE95" s="1320"/>
      <c r="CF95" s="1320"/>
      <c r="CG95" s="1322"/>
      <c r="CH95" s="1322"/>
      <c r="CI95" s="1322"/>
      <c r="CJ95" s="1322"/>
      <c r="CK95" s="1322"/>
      <c r="CL95" s="1322"/>
      <c r="CM95" s="1322"/>
      <c r="CN95" s="1322"/>
      <c r="CO95" s="1322"/>
      <c r="CP95" s="1322"/>
      <c r="CQ95" s="1322"/>
      <c r="CR95" s="1322"/>
      <c r="CS95" s="1322"/>
      <c r="CT95" s="1322"/>
      <c r="CU95" s="1322"/>
      <c r="CV95" s="1322"/>
      <c r="CW95" s="1322"/>
      <c r="CX95" s="1322"/>
      <c r="CY95" s="1322"/>
      <c r="CZ95" s="1322"/>
      <c r="DA95" s="1322"/>
      <c r="DB95" s="1322"/>
      <c r="DC95" s="1334"/>
      <c r="DD95" s="1334"/>
    </row>
    <row r="96" spans="1:108" x14ac:dyDescent="0.25">
      <c r="A96" s="1520" t="s">
        <v>132</v>
      </c>
      <c r="B96" s="1520"/>
      <c r="C96" s="1387"/>
      <c r="D96" s="1387"/>
      <c r="E96" s="1387"/>
      <c r="F96" s="1320"/>
      <c r="G96" s="1320"/>
      <c r="H96" s="1320"/>
      <c r="I96" s="1320"/>
      <c r="J96" s="1320"/>
      <c r="K96" s="1320"/>
      <c r="L96" s="1320"/>
      <c r="M96" s="1320"/>
      <c r="N96" s="1320"/>
      <c r="O96" s="1320"/>
      <c r="P96" s="1320"/>
      <c r="Q96" s="1320"/>
      <c r="R96" s="1320"/>
      <c r="S96" s="1320"/>
      <c r="T96" s="1320"/>
      <c r="U96" s="1320"/>
      <c r="V96" s="1320"/>
      <c r="W96" s="1320"/>
      <c r="X96" s="1320"/>
      <c r="Y96" s="1320"/>
      <c r="Z96" s="1320"/>
      <c r="AA96" s="1320"/>
      <c r="AB96" s="1320"/>
      <c r="AC96" s="1328"/>
      <c r="AD96" s="1320"/>
      <c r="AE96" s="1320"/>
      <c r="AF96" s="1328"/>
      <c r="AG96" s="1320"/>
      <c r="AH96" s="1320"/>
      <c r="AI96" s="1328"/>
      <c r="AJ96" s="1320"/>
      <c r="AK96" s="1320"/>
      <c r="AL96" s="1328"/>
      <c r="AM96" s="1328"/>
      <c r="AN96" s="1328"/>
      <c r="AO96" s="1320"/>
      <c r="AP96" s="1320"/>
      <c r="AQ96" s="1328"/>
      <c r="AR96" s="1320"/>
      <c r="AS96" s="1320"/>
      <c r="AT96" s="1320"/>
      <c r="AU96" s="1320"/>
      <c r="AV96" s="1320"/>
      <c r="AW96" s="1322"/>
      <c r="AX96" s="1322"/>
      <c r="AY96" s="1322"/>
      <c r="AZ96" s="1322"/>
      <c r="BA96" s="1322"/>
      <c r="BB96" s="1322"/>
      <c r="BC96" s="1322"/>
      <c r="BD96" s="1322"/>
      <c r="BE96" s="1322"/>
      <c r="BF96" s="1322"/>
      <c r="BG96" s="1322"/>
      <c r="BH96" s="1322"/>
      <c r="BI96" s="1322"/>
      <c r="BJ96" s="1320"/>
      <c r="BK96" s="1320"/>
      <c r="BL96" s="1320"/>
      <c r="BM96" s="1320"/>
      <c r="BN96" s="1320"/>
      <c r="BO96" s="1320"/>
      <c r="BP96" s="1320"/>
      <c r="BQ96" s="1320"/>
      <c r="BR96" s="1320"/>
      <c r="BS96" s="1320"/>
      <c r="BT96" s="1320"/>
      <c r="BU96" s="1320"/>
      <c r="BV96" s="1320"/>
      <c r="BW96" s="1320"/>
      <c r="BX96" s="1320"/>
      <c r="BY96" s="1320"/>
      <c r="BZ96" s="1320"/>
      <c r="CA96" s="1320"/>
      <c r="CB96" s="1320"/>
      <c r="CC96" s="1320"/>
      <c r="CD96" s="1320"/>
      <c r="CE96" s="1320"/>
      <c r="CF96" s="1320"/>
      <c r="CG96" s="1322"/>
      <c r="CH96" s="1322"/>
      <c r="CI96" s="1322"/>
      <c r="CJ96" s="1322"/>
      <c r="CK96" s="1322"/>
      <c r="CL96" s="1322"/>
      <c r="CM96" s="1322"/>
      <c r="CN96" s="1322"/>
      <c r="CO96" s="1322"/>
      <c r="CP96" s="1322"/>
      <c r="CQ96" s="1322"/>
      <c r="CR96" s="1322"/>
      <c r="CS96" s="1322"/>
      <c r="CT96" s="1322"/>
      <c r="CU96" s="1322"/>
      <c r="CV96" s="1322"/>
      <c r="CW96" s="1322"/>
      <c r="CX96" s="1322"/>
      <c r="CY96" s="1322"/>
      <c r="CZ96" s="1322"/>
      <c r="DA96" s="1322"/>
      <c r="DB96" s="1322"/>
      <c r="DC96" s="1334"/>
      <c r="DD96" s="1334"/>
    </row>
    <row r="97" spans="1:108" x14ac:dyDescent="0.25">
      <c r="A97" s="1520" t="s">
        <v>86</v>
      </c>
      <c r="B97" s="1520"/>
      <c r="C97" s="1387"/>
      <c r="D97" s="1387"/>
      <c r="E97" s="1387"/>
      <c r="F97" s="1320"/>
      <c r="G97" s="1320"/>
      <c r="H97" s="1320"/>
      <c r="I97" s="1320"/>
      <c r="J97" s="1320"/>
      <c r="K97" s="1320"/>
      <c r="L97" s="1320"/>
      <c r="M97" s="1320"/>
      <c r="N97" s="1320"/>
      <c r="O97" s="1320"/>
      <c r="P97" s="1320"/>
      <c r="Q97" s="1320"/>
      <c r="R97" s="1320"/>
      <c r="S97" s="1320"/>
      <c r="T97" s="1320"/>
      <c r="U97" s="1320"/>
      <c r="V97" s="1320"/>
      <c r="W97" s="1320"/>
      <c r="X97" s="1320"/>
      <c r="Y97" s="1320"/>
      <c r="Z97" s="1320"/>
      <c r="AA97" s="1320"/>
      <c r="AB97" s="1320"/>
      <c r="AC97" s="1328"/>
      <c r="AD97" s="1320"/>
      <c r="AE97" s="1320"/>
      <c r="AF97" s="1328"/>
      <c r="AG97" s="1320"/>
      <c r="AH97" s="1320"/>
      <c r="AI97" s="1328"/>
      <c r="AJ97" s="1320"/>
      <c r="AK97" s="1320"/>
      <c r="AL97" s="1328"/>
      <c r="AM97" s="1328"/>
      <c r="AN97" s="1328"/>
      <c r="AO97" s="1320"/>
      <c r="AP97" s="1320"/>
      <c r="AQ97" s="1328"/>
      <c r="AR97" s="1320"/>
      <c r="AS97" s="1320"/>
      <c r="AT97" s="1320"/>
      <c r="AU97" s="1320"/>
      <c r="AV97" s="1320"/>
      <c r="AW97" s="1322"/>
      <c r="AX97" s="1322"/>
      <c r="AY97" s="1322"/>
      <c r="AZ97" s="1322"/>
      <c r="BA97" s="1322"/>
      <c r="BB97" s="1322"/>
      <c r="BC97" s="1322"/>
      <c r="BD97" s="1322"/>
      <c r="BE97" s="1322"/>
      <c r="BF97" s="1322"/>
      <c r="BG97" s="1322"/>
      <c r="BH97" s="1322"/>
      <c r="BI97" s="1322"/>
      <c r="BJ97" s="1320"/>
      <c r="BK97" s="1320"/>
      <c r="BL97" s="1320"/>
      <c r="BM97" s="1320"/>
      <c r="BN97" s="1320"/>
      <c r="BO97" s="1320"/>
      <c r="BP97" s="1320"/>
      <c r="BQ97" s="1320"/>
      <c r="BR97" s="1320"/>
      <c r="BS97" s="1320"/>
      <c r="BT97" s="1320"/>
      <c r="BU97" s="1320"/>
      <c r="BV97" s="1320"/>
      <c r="BW97" s="1320"/>
      <c r="BX97" s="1320"/>
      <c r="BY97" s="1320"/>
      <c r="BZ97" s="1320"/>
      <c r="CA97" s="1320"/>
      <c r="CB97" s="1320"/>
      <c r="CC97" s="1320"/>
      <c r="CD97" s="1320"/>
      <c r="CE97" s="1320"/>
      <c r="CF97" s="1320"/>
      <c r="CG97" s="1322"/>
      <c r="CH97" s="1322"/>
      <c r="CI97" s="1322"/>
      <c r="CJ97" s="1322"/>
      <c r="CK97" s="1322"/>
      <c r="CL97" s="1322"/>
      <c r="CM97" s="1322"/>
      <c r="CN97" s="1322"/>
      <c r="CO97" s="1322"/>
      <c r="CP97" s="1322"/>
      <c r="CQ97" s="1322"/>
      <c r="CR97" s="1322"/>
      <c r="CS97" s="1322"/>
      <c r="CT97" s="1322"/>
      <c r="CU97" s="1322"/>
      <c r="CV97" s="1322"/>
      <c r="CW97" s="1322"/>
      <c r="CX97" s="1322"/>
      <c r="CY97" s="1322"/>
      <c r="CZ97" s="1322"/>
      <c r="DA97" s="1322"/>
      <c r="DB97" s="1322"/>
      <c r="DC97" s="1334"/>
      <c r="DD97" s="1334"/>
    </row>
    <row r="98" spans="1:108" x14ac:dyDescent="0.25">
      <c r="A98" s="1520" t="s">
        <v>117</v>
      </c>
      <c r="B98" s="1520"/>
      <c r="C98" s="1387"/>
      <c r="D98" s="1387"/>
      <c r="E98" s="1387"/>
      <c r="F98" s="1320"/>
      <c r="G98" s="1320"/>
      <c r="H98" s="1320"/>
      <c r="I98" s="1320"/>
      <c r="J98" s="1320"/>
      <c r="K98" s="1320"/>
      <c r="L98" s="1320"/>
      <c r="M98" s="1320"/>
      <c r="N98" s="1320"/>
      <c r="O98" s="1320"/>
      <c r="P98" s="1320"/>
      <c r="Q98" s="1320"/>
      <c r="R98" s="1320"/>
      <c r="S98" s="1320"/>
      <c r="T98" s="1320"/>
      <c r="U98" s="1320"/>
      <c r="V98" s="1320"/>
      <c r="W98" s="1320"/>
      <c r="X98" s="1320"/>
      <c r="Y98" s="1320"/>
      <c r="Z98" s="1320"/>
      <c r="AA98" s="1320"/>
      <c r="AB98" s="1320"/>
      <c r="AC98" s="1328"/>
      <c r="AD98" s="1320"/>
      <c r="AE98" s="1320"/>
      <c r="AF98" s="1328"/>
      <c r="AG98" s="1320"/>
      <c r="AH98" s="1320"/>
      <c r="AI98" s="1328"/>
      <c r="AJ98" s="1320"/>
      <c r="AK98" s="1320"/>
      <c r="AL98" s="1328"/>
      <c r="AM98" s="1328"/>
      <c r="AN98" s="1328"/>
      <c r="AO98" s="1320"/>
      <c r="AP98" s="1320"/>
      <c r="AQ98" s="1328"/>
      <c r="AR98" s="1320"/>
      <c r="AS98" s="1320"/>
      <c r="AT98" s="1320"/>
      <c r="AU98" s="1320"/>
      <c r="AV98" s="1320"/>
      <c r="AW98" s="1322"/>
      <c r="AX98" s="1322"/>
      <c r="AY98" s="1322"/>
      <c r="AZ98" s="1322"/>
      <c r="BA98" s="1322"/>
      <c r="BB98" s="1322"/>
      <c r="BC98" s="1322"/>
      <c r="BD98" s="1322"/>
      <c r="BE98" s="1322"/>
      <c r="BF98" s="1322"/>
      <c r="BG98" s="1322"/>
      <c r="BH98" s="1322"/>
      <c r="BI98" s="1322"/>
      <c r="BJ98" s="1320"/>
      <c r="BK98" s="1320"/>
      <c r="BL98" s="1320"/>
      <c r="BM98" s="1320"/>
      <c r="BN98" s="1320"/>
      <c r="BO98" s="1320"/>
      <c r="BP98" s="1320"/>
      <c r="BQ98" s="1320"/>
      <c r="BR98" s="1320"/>
      <c r="BS98" s="1320"/>
      <c r="BT98" s="1320"/>
      <c r="BU98" s="1320"/>
      <c r="BV98" s="1320"/>
      <c r="BW98" s="1320"/>
      <c r="BX98" s="1320"/>
      <c r="BY98" s="1320"/>
      <c r="BZ98" s="1320"/>
      <c r="CA98" s="1320"/>
      <c r="CB98" s="1320"/>
      <c r="CC98" s="1320"/>
      <c r="CD98" s="1320"/>
      <c r="CE98" s="1320"/>
      <c r="CF98" s="1320"/>
      <c r="CG98" s="1322"/>
      <c r="CH98" s="1322"/>
      <c r="CI98" s="1322"/>
      <c r="CJ98" s="1322"/>
      <c r="CK98" s="1322"/>
      <c r="CL98" s="1322"/>
      <c r="CM98" s="1322"/>
      <c r="CN98" s="1322"/>
      <c r="CO98" s="1322"/>
      <c r="CP98" s="1322"/>
      <c r="CQ98" s="1322"/>
      <c r="CR98" s="1322"/>
      <c r="CS98" s="1322"/>
      <c r="CT98" s="1322"/>
      <c r="CU98" s="1322"/>
      <c r="CV98" s="1322"/>
      <c r="CW98" s="1322"/>
      <c r="CX98" s="1322"/>
      <c r="CY98" s="1322"/>
      <c r="CZ98" s="1322"/>
      <c r="DA98" s="1322"/>
      <c r="DB98" s="1322"/>
      <c r="DC98" s="1334"/>
      <c r="DD98" s="1334"/>
    </row>
    <row r="99" spans="1:108" x14ac:dyDescent="0.25">
      <c r="A99" s="1502" t="s">
        <v>133</v>
      </c>
      <c r="B99" s="1502"/>
      <c r="C99" s="1389"/>
      <c r="D99" s="1389"/>
      <c r="E99" s="1389"/>
      <c r="F99" s="1320"/>
      <c r="G99" s="1320"/>
      <c r="H99" s="1320"/>
      <c r="I99" s="1320"/>
      <c r="J99" s="1320"/>
      <c r="K99" s="1320"/>
      <c r="L99" s="1320"/>
      <c r="M99" s="1320"/>
      <c r="N99" s="1320"/>
      <c r="O99" s="1320"/>
      <c r="P99" s="1320"/>
      <c r="Q99" s="1320"/>
      <c r="R99" s="1320"/>
      <c r="S99" s="1320"/>
      <c r="T99" s="1320"/>
      <c r="U99" s="1320"/>
      <c r="V99" s="1320"/>
      <c r="W99" s="1320"/>
      <c r="X99" s="1320"/>
      <c r="Y99" s="1320"/>
      <c r="Z99" s="1320"/>
      <c r="AA99" s="1320"/>
      <c r="AB99" s="1320"/>
      <c r="AC99" s="1328"/>
      <c r="AD99" s="1328"/>
      <c r="AE99" s="1320"/>
      <c r="AF99" s="1320"/>
      <c r="AG99" s="1328"/>
      <c r="AH99" s="1320"/>
      <c r="AI99" s="1320"/>
      <c r="AJ99" s="1328"/>
      <c r="AK99" s="1320"/>
      <c r="AL99" s="1320"/>
      <c r="AM99" s="1320"/>
      <c r="AN99" s="1320"/>
      <c r="AO99" s="1328"/>
      <c r="AP99" s="1320"/>
      <c r="AQ99" s="1320"/>
      <c r="AR99" s="1320"/>
      <c r="AS99" s="1320"/>
      <c r="AT99" s="1320"/>
      <c r="AU99" s="1320"/>
      <c r="AV99" s="1320"/>
      <c r="AW99" s="1322"/>
      <c r="AX99" s="1322"/>
      <c r="AY99" s="1322"/>
      <c r="AZ99" s="1322"/>
      <c r="BA99" s="1322"/>
      <c r="BB99" s="1322"/>
      <c r="BC99" s="1322"/>
      <c r="BD99" s="1322"/>
      <c r="BE99" s="1322"/>
      <c r="BF99" s="1322"/>
      <c r="BG99" s="1322"/>
      <c r="BH99" s="1322"/>
      <c r="BI99" s="1322"/>
      <c r="BJ99" s="1320"/>
      <c r="BK99" s="1320"/>
      <c r="BL99" s="1320"/>
      <c r="BM99" s="1320"/>
      <c r="BN99" s="1320"/>
      <c r="BO99" s="1320"/>
      <c r="BP99" s="1320"/>
      <c r="BQ99" s="1320"/>
      <c r="BR99" s="1320"/>
      <c r="BS99" s="1320"/>
      <c r="BT99" s="1320"/>
      <c r="BU99" s="1320"/>
      <c r="BV99" s="1320"/>
      <c r="BW99" s="1320"/>
      <c r="BX99" s="1320"/>
      <c r="BY99" s="1320"/>
      <c r="BZ99" s="1320"/>
      <c r="CA99" s="1320"/>
      <c r="CB99" s="1320"/>
      <c r="CC99" s="1320"/>
      <c r="CD99" s="1320"/>
      <c r="CE99" s="1320"/>
      <c r="CF99" s="1320"/>
      <c r="CG99" s="1322"/>
      <c r="CH99" s="1322"/>
      <c r="CI99" s="1322"/>
      <c r="CJ99" s="1322"/>
      <c r="CK99" s="1322"/>
      <c r="CL99" s="1322"/>
      <c r="CM99" s="1322"/>
      <c r="CN99" s="1322"/>
      <c r="CO99" s="1322"/>
      <c r="CP99" s="1322"/>
      <c r="CQ99" s="1322"/>
      <c r="CR99" s="1322"/>
      <c r="CS99" s="1322"/>
      <c r="CT99" s="1322"/>
      <c r="CU99" s="1322"/>
      <c r="CV99" s="1322"/>
      <c r="CW99" s="1322"/>
      <c r="CX99" s="1322"/>
      <c r="CY99" s="1322"/>
      <c r="CZ99" s="1322"/>
      <c r="DA99" s="1322"/>
      <c r="DB99" s="1322"/>
      <c r="DC99" s="1322"/>
      <c r="DD99" s="1322"/>
    </row>
    <row r="100" spans="1:108" x14ac:dyDescent="0.25">
      <c r="A100" s="1379" t="s">
        <v>134</v>
      </c>
      <c r="B100" s="1320"/>
      <c r="C100" s="1320"/>
      <c r="D100" s="1320"/>
      <c r="E100" s="1320"/>
      <c r="F100" s="1320"/>
      <c r="G100" s="1320"/>
      <c r="H100" s="1320"/>
      <c r="I100" s="1320"/>
      <c r="J100" s="1320"/>
      <c r="K100" s="1320"/>
      <c r="L100" s="1320"/>
      <c r="M100" s="1460"/>
      <c r="N100" s="1320"/>
      <c r="O100" s="1320"/>
      <c r="P100" s="1320"/>
      <c r="Q100" s="1320"/>
      <c r="R100" s="1320"/>
      <c r="S100" s="1320"/>
      <c r="T100" s="1320"/>
      <c r="U100" s="1320"/>
      <c r="V100" s="1320"/>
      <c r="W100" s="1348"/>
      <c r="X100" s="1320"/>
      <c r="Y100" s="1320"/>
      <c r="Z100" s="1320"/>
      <c r="AA100" s="1320"/>
      <c r="AB100" s="1320"/>
      <c r="AC100" s="1328"/>
      <c r="AD100" s="1328"/>
      <c r="AE100" s="1320"/>
      <c r="AF100" s="1320"/>
      <c r="AG100" s="1328"/>
      <c r="AH100" s="1320"/>
      <c r="AI100" s="1320"/>
      <c r="AJ100" s="1328"/>
      <c r="AK100" s="1320"/>
      <c r="AL100" s="1320"/>
      <c r="AM100" s="1320"/>
      <c r="AN100" s="1320"/>
      <c r="AO100" s="1328"/>
      <c r="AP100" s="1320"/>
      <c r="AQ100" s="1320"/>
      <c r="AR100" s="1320"/>
      <c r="AS100" s="1320"/>
      <c r="AT100" s="1320"/>
      <c r="AU100" s="1320"/>
      <c r="AV100" s="1320"/>
      <c r="AW100" s="1320"/>
      <c r="AX100" s="1320"/>
      <c r="AY100" s="1320"/>
      <c r="AZ100" s="1320"/>
      <c r="BA100" s="1320"/>
      <c r="BB100" s="1320"/>
      <c r="BC100" s="1320"/>
      <c r="BD100" s="1320"/>
      <c r="BE100" s="1320"/>
      <c r="BF100" s="1320"/>
      <c r="BG100" s="1320"/>
      <c r="BH100" s="1320"/>
      <c r="BI100" s="1320"/>
      <c r="BJ100" s="1320"/>
      <c r="BK100" s="1320"/>
      <c r="BL100" s="1320"/>
      <c r="BM100" s="1320"/>
      <c r="BN100" s="1320"/>
      <c r="BO100" s="1320"/>
      <c r="BP100" s="1320"/>
      <c r="BQ100" s="1320"/>
      <c r="BR100" s="1320"/>
      <c r="BS100" s="1320"/>
      <c r="BT100" s="1320"/>
      <c r="BU100" s="1320"/>
      <c r="BV100" s="1320"/>
      <c r="BW100" s="1320"/>
      <c r="BX100" s="1320"/>
      <c r="BY100" s="1320"/>
      <c r="BZ100" s="1320"/>
      <c r="CA100" s="1320"/>
      <c r="CB100" s="1320"/>
      <c r="CC100" s="1320"/>
      <c r="CD100" s="1320"/>
      <c r="CE100" s="1320"/>
      <c r="CF100" s="1320"/>
      <c r="CG100" s="1320"/>
      <c r="CH100" s="1320"/>
      <c r="CI100" s="1320"/>
      <c r="CJ100" s="1320"/>
      <c r="CK100" s="1320"/>
      <c r="CL100" s="1320"/>
      <c r="CM100" s="1320"/>
      <c r="CN100" s="1320"/>
      <c r="CO100" s="1320"/>
      <c r="CP100" s="1320"/>
      <c r="CQ100" s="1320"/>
      <c r="CR100" s="1320"/>
      <c r="CS100" s="1320"/>
      <c r="CT100" s="1320"/>
      <c r="CU100" s="1320"/>
      <c r="CV100" s="1320"/>
      <c r="CW100" s="1320"/>
      <c r="CX100" s="1320"/>
      <c r="CY100" s="1320"/>
      <c r="CZ100" s="1320"/>
      <c r="DA100" s="1320"/>
      <c r="DB100" s="1320"/>
      <c r="DC100" s="1320"/>
      <c r="DD100" s="1320"/>
    </row>
    <row r="101" spans="1:108" x14ac:dyDescent="0.25">
      <c r="A101" s="1503" t="s">
        <v>8</v>
      </c>
      <c r="B101" s="1488" t="s">
        <v>9</v>
      </c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506"/>
      <c r="M101" s="1506"/>
      <c r="N101" s="1506"/>
      <c r="O101" s="1506"/>
      <c r="P101" s="1506"/>
      <c r="Q101" s="1506"/>
      <c r="R101" s="1506"/>
      <c r="S101" s="1506"/>
      <c r="T101" s="1507"/>
      <c r="U101" s="1490" t="s">
        <v>135</v>
      </c>
      <c r="V101" s="1489"/>
      <c r="W101" s="1488" t="s">
        <v>136</v>
      </c>
      <c r="X101" s="1489"/>
      <c r="Y101" s="1320"/>
      <c r="Z101" s="1320"/>
      <c r="AA101" s="1328"/>
      <c r="AB101" s="1328"/>
      <c r="AC101" s="1320"/>
      <c r="AD101" s="1320"/>
      <c r="AE101" s="1328"/>
      <c r="AF101" s="1320"/>
      <c r="AG101" s="1320"/>
      <c r="AH101" s="1328"/>
      <c r="AI101" s="1320"/>
      <c r="AJ101" s="1320"/>
      <c r="AK101" s="1320"/>
      <c r="AL101" s="1320"/>
      <c r="AM101" s="1328"/>
      <c r="AN101" s="1320"/>
      <c r="AO101" s="1320"/>
      <c r="AP101" s="1320"/>
      <c r="AQ101" s="1320"/>
      <c r="AR101" s="1320"/>
      <c r="AS101" s="1320"/>
      <c r="AT101" s="1320"/>
      <c r="AU101" s="1320"/>
      <c r="AV101" s="1320"/>
      <c r="AW101" s="1322"/>
      <c r="AX101" s="1322"/>
      <c r="AY101" s="1322"/>
      <c r="AZ101" s="1322"/>
      <c r="BA101" s="1322"/>
      <c r="BB101" s="1322"/>
      <c r="BC101" s="1322"/>
      <c r="BD101" s="1322"/>
      <c r="BE101" s="1322"/>
      <c r="BF101" s="1322"/>
      <c r="BG101" s="1322"/>
      <c r="BH101" s="1322"/>
      <c r="BI101" s="1322"/>
      <c r="BJ101" s="1320"/>
      <c r="BK101" s="1320"/>
      <c r="BL101" s="1320"/>
      <c r="BM101" s="1320"/>
      <c r="BN101" s="1320"/>
      <c r="BO101" s="1320"/>
      <c r="BP101" s="1320"/>
      <c r="BQ101" s="1320"/>
      <c r="BR101" s="1320"/>
      <c r="BS101" s="1320"/>
      <c r="BT101" s="1320"/>
      <c r="BU101" s="1320"/>
      <c r="BV101" s="1320"/>
      <c r="BW101" s="1320"/>
      <c r="BX101" s="1320"/>
      <c r="BY101" s="1320"/>
      <c r="BZ101" s="1320"/>
      <c r="CA101" s="1320"/>
      <c r="CB101" s="1320"/>
      <c r="CC101" s="1320"/>
      <c r="CD101" s="1320"/>
      <c r="CE101" s="1320"/>
      <c r="CF101" s="1320"/>
      <c r="CG101" s="1322"/>
      <c r="CH101" s="1322"/>
      <c r="CI101" s="1322"/>
      <c r="CJ101" s="1322"/>
      <c r="CK101" s="1322"/>
      <c r="CL101" s="1322"/>
      <c r="CM101" s="1322"/>
      <c r="CN101" s="1322"/>
      <c r="CO101" s="1322"/>
      <c r="CP101" s="1322"/>
      <c r="CQ101" s="1322"/>
      <c r="CR101" s="1322"/>
      <c r="CS101" s="1322"/>
      <c r="CT101" s="1322"/>
      <c r="CU101" s="1322"/>
      <c r="CV101" s="1322"/>
      <c r="CW101" s="1322"/>
      <c r="CX101" s="1322"/>
      <c r="CY101" s="1322"/>
      <c r="CZ101" s="1322"/>
      <c r="DA101" s="1322"/>
      <c r="DB101" s="1322"/>
      <c r="DC101" s="1322"/>
      <c r="DD101" s="1322"/>
    </row>
    <row r="102" spans="1:108" x14ac:dyDescent="0.25">
      <c r="A102" s="1504"/>
      <c r="B102" s="1497" t="s">
        <v>24</v>
      </c>
      <c r="C102" s="1488" t="s">
        <v>25</v>
      </c>
      <c r="D102" s="1515"/>
      <c r="E102" s="1515"/>
      <c r="F102" s="1515"/>
      <c r="G102" s="1515"/>
      <c r="H102" s="1350"/>
      <c r="I102" s="1503" t="s">
        <v>26</v>
      </c>
      <c r="J102" s="1494"/>
      <c r="K102" s="1511" t="s">
        <v>27</v>
      </c>
      <c r="L102" s="1512"/>
      <c r="M102" s="1488" t="s">
        <v>28</v>
      </c>
      <c r="N102" s="1506"/>
      <c r="O102" s="1506"/>
      <c r="P102" s="1506"/>
      <c r="Q102" s="1515"/>
      <c r="R102" s="1515"/>
      <c r="S102" s="1515"/>
      <c r="T102" s="1516"/>
      <c r="U102" s="1494" t="s">
        <v>137</v>
      </c>
      <c r="V102" s="1497" t="s">
        <v>138</v>
      </c>
      <c r="W102" s="1485" t="s">
        <v>22</v>
      </c>
      <c r="X102" s="1491" t="s">
        <v>23</v>
      </c>
      <c r="Y102" s="1320"/>
      <c r="Z102" s="1320"/>
      <c r="AA102" s="1328"/>
      <c r="AB102" s="1328"/>
      <c r="AC102" s="1320"/>
      <c r="AD102" s="1320"/>
      <c r="AE102" s="1328"/>
      <c r="AF102" s="1320"/>
      <c r="AG102" s="1320"/>
      <c r="AH102" s="1328"/>
      <c r="AI102" s="1320"/>
      <c r="AJ102" s="1320"/>
      <c r="AK102" s="1320"/>
      <c r="AL102" s="1320"/>
      <c r="AM102" s="1328"/>
      <c r="AN102" s="1320"/>
      <c r="AO102" s="1320"/>
      <c r="AP102" s="1320"/>
      <c r="AQ102" s="1320"/>
      <c r="AR102" s="1320"/>
      <c r="AS102" s="1320"/>
      <c r="AT102" s="1320"/>
      <c r="AU102" s="1320"/>
      <c r="AV102" s="1320"/>
      <c r="AW102" s="1322"/>
      <c r="AX102" s="1322"/>
      <c r="AY102" s="1322"/>
      <c r="AZ102" s="1322"/>
      <c r="BA102" s="1322"/>
      <c r="BB102" s="1322"/>
      <c r="BC102" s="1322"/>
      <c r="BD102" s="1322"/>
      <c r="BE102" s="1322"/>
      <c r="BF102" s="1322"/>
      <c r="BG102" s="1322"/>
      <c r="BH102" s="1322"/>
      <c r="BI102" s="1322"/>
      <c r="BJ102" s="1320"/>
      <c r="BK102" s="1320"/>
      <c r="BL102" s="1320"/>
      <c r="BM102" s="1320"/>
      <c r="BN102" s="1320"/>
      <c r="BO102" s="1320"/>
      <c r="BP102" s="1320"/>
      <c r="BQ102" s="1320"/>
      <c r="BR102" s="1320"/>
      <c r="BS102" s="1320"/>
      <c r="BT102" s="1320"/>
      <c r="BU102" s="1320"/>
      <c r="BV102" s="1320"/>
      <c r="BW102" s="1320"/>
      <c r="BX102" s="1320"/>
      <c r="BY102" s="1320"/>
      <c r="BZ102" s="1320"/>
      <c r="CA102" s="1320"/>
      <c r="CB102" s="1320"/>
      <c r="CC102" s="1320"/>
      <c r="CD102" s="1320"/>
      <c r="CE102" s="1320"/>
      <c r="CF102" s="1320"/>
      <c r="CG102" s="1322"/>
      <c r="CH102" s="1322"/>
      <c r="CI102" s="1322"/>
      <c r="CJ102" s="1322"/>
      <c r="CK102" s="1322"/>
      <c r="CL102" s="1322"/>
      <c r="CM102" s="1322"/>
      <c r="CN102" s="1322"/>
      <c r="CO102" s="1322"/>
      <c r="CP102" s="1322"/>
      <c r="CQ102" s="1322"/>
      <c r="CR102" s="1322"/>
      <c r="CS102" s="1322"/>
      <c r="CT102" s="1322"/>
      <c r="CU102" s="1322"/>
      <c r="CV102" s="1322"/>
      <c r="CW102" s="1322"/>
      <c r="CX102" s="1322"/>
      <c r="CY102" s="1322"/>
      <c r="CZ102" s="1322"/>
      <c r="DA102" s="1322"/>
      <c r="DB102" s="1322"/>
      <c r="DC102" s="1322"/>
      <c r="DD102" s="1322"/>
    </row>
    <row r="103" spans="1:108" x14ac:dyDescent="0.25">
      <c r="A103" s="1504"/>
      <c r="B103" s="1498"/>
      <c r="C103" s="1485" t="s">
        <v>29</v>
      </c>
      <c r="D103" s="1500" t="s">
        <v>30</v>
      </c>
      <c r="E103" s="1500" t="s">
        <v>31</v>
      </c>
      <c r="F103" s="1500" t="s">
        <v>32</v>
      </c>
      <c r="G103" s="1500" t="s">
        <v>33</v>
      </c>
      <c r="H103" s="1517" t="s">
        <v>34</v>
      </c>
      <c r="I103" s="1505"/>
      <c r="J103" s="1496"/>
      <c r="K103" s="1513"/>
      <c r="L103" s="1514"/>
      <c r="M103" s="1508" t="s">
        <v>35</v>
      </c>
      <c r="N103" s="1509"/>
      <c r="O103" s="1509"/>
      <c r="P103" s="1519"/>
      <c r="Q103" s="1508" t="s">
        <v>36</v>
      </c>
      <c r="R103" s="1509"/>
      <c r="S103" s="1509"/>
      <c r="T103" s="1510"/>
      <c r="U103" s="1495"/>
      <c r="V103" s="1498"/>
      <c r="W103" s="1486"/>
      <c r="X103" s="1492"/>
      <c r="Y103" s="1320"/>
      <c r="Z103" s="1320"/>
      <c r="AA103" s="1328"/>
      <c r="AB103" s="1328"/>
      <c r="AC103" s="1320"/>
      <c r="AD103" s="1320"/>
      <c r="AE103" s="1328"/>
      <c r="AF103" s="1320"/>
      <c r="AG103" s="1320"/>
      <c r="AH103" s="1328"/>
      <c r="AI103" s="1320"/>
      <c r="AJ103" s="1320"/>
      <c r="AK103" s="1320"/>
      <c r="AL103" s="1320"/>
      <c r="AM103" s="1328"/>
      <c r="AN103" s="1320"/>
      <c r="AO103" s="1320"/>
      <c r="AP103" s="1320"/>
      <c r="AQ103" s="1320"/>
      <c r="AR103" s="1320"/>
      <c r="AS103" s="1320"/>
      <c r="AT103" s="1320"/>
      <c r="AU103" s="1320"/>
      <c r="AV103" s="1320"/>
      <c r="AW103" s="1322"/>
      <c r="AX103" s="1322"/>
      <c r="AY103" s="1322"/>
      <c r="AZ103" s="1322"/>
      <c r="BA103" s="1322"/>
      <c r="BB103" s="1322"/>
      <c r="BC103" s="1322"/>
      <c r="BD103" s="1322"/>
      <c r="BE103" s="1322"/>
      <c r="BF103" s="1322"/>
      <c r="BG103" s="1322"/>
      <c r="BH103" s="1322"/>
      <c r="BI103" s="1322"/>
      <c r="BJ103" s="1320"/>
      <c r="BK103" s="1320"/>
      <c r="BL103" s="1320"/>
      <c r="BM103" s="1320"/>
      <c r="BN103" s="1320"/>
      <c r="BO103" s="1320"/>
      <c r="BP103" s="1320"/>
      <c r="BQ103" s="1320"/>
      <c r="BR103" s="1320"/>
      <c r="BS103" s="1320"/>
      <c r="BT103" s="1320"/>
      <c r="BU103" s="1320"/>
      <c r="BV103" s="1320"/>
      <c r="BW103" s="1320"/>
      <c r="BX103" s="1320"/>
      <c r="BY103" s="1320"/>
      <c r="BZ103" s="1320"/>
      <c r="CA103" s="1320"/>
      <c r="CB103" s="1320"/>
      <c r="CC103" s="1320"/>
      <c r="CD103" s="1320"/>
      <c r="CE103" s="1320"/>
      <c r="CF103" s="1320"/>
      <c r="CG103" s="1322"/>
      <c r="CH103" s="1322"/>
      <c r="CI103" s="1322"/>
      <c r="CJ103" s="1322"/>
      <c r="CK103" s="1322"/>
      <c r="CL103" s="1322"/>
      <c r="CM103" s="1322"/>
      <c r="CN103" s="1322"/>
      <c r="CO103" s="1322"/>
      <c r="CP103" s="1322"/>
      <c r="CQ103" s="1322"/>
      <c r="CR103" s="1322"/>
      <c r="CS103" s="1322"/>
      <c r="CT103" s="1322"/>
      <c r="CU103" s="1322"/>
      <c r="CV103" s="1322"/>
      <c r="CW103" s="1322"/>
      <c r="CX103" s="1322"/>
      <c r="CY103" s="1322"/>
      <c r="CZ103" s="1322"/>
      <c r="DA103" s="1322"/>
      <c r="DB103" s="1322"/>
      <c r="DC103" s="1322"/>
      <c r="DD103" s="1322"/>
    </row>
    <row r="104" spans="1:108" ht="21" x14ac:dyDescent="0.25">
      <c r="A104" s="1505"/>
      <c r="B104" s="1499"/>
      <c r="C104" s="1521"/>
      <c r="D104" s="1501"/>
      <c r="E104" s="1501"/>
      <c r="F104" s="1501"/>
      <c r="G104" s="1501"/>
      <c r="H104" s="1518"/>
      <c r="I104" s="1327" t="s">
        <v>22</v>
      </c>
      <c r="J104" s="1339" t="s">
        <v>37</v>
      </c>
      <c r="K104" s="1351" t="s">
        <v>38</v>
      </c>
      <c r="L104" s="1339" t="s">
        <v>39</v>
      </c>
      <c r="M104" s="1362" t="s">
        <v>40</v>
      </c>
      <c r="N104" s="1349" t="s">
        <v>41</v>
      </c>
      <c r="O104" s="1330" t="s">
        <v>42</v>
      </c>
      <c r="P104" s="1339" t="s">
        <v>43</v>
      </c>
      <c r="Q104" s="1349" t="s">
        <v>40</v>
      </c>
      <c r="R104" s="1349" t="s">
        <v>41</v>
      </c>
      <c r="S104" s="1330" t="s">
        <v>42</v>
      </c>
      <c r="T104" s="1377" t="s">
        <v>43</v>
      </c>
      <c r="U104" s="1496"/>
      <c r="V104" s="1499"/>
      <c r="W104" s="1487"/>
      <c r="X104" s="1493"/>
      <c r="Y104" s="1320"/>
      <c r="Z104" s="1320"/>
      <c r="AA104" s="1328"/>
      <c r="AB104" s="1328"/>
      <c r="AC104" s="1320"/>
      <c r="AD104" s="1320"/>
      <c r="AE104" s="1328"/>
      <c r="AF104" s="1320"/>
      <c r="AG104" s="1320"/>
      <c r="AH104" s="1328"/>
      <c r="AI104" s="1320"/>
      <c r="AJ104" s="1320"/>
      <c r="AK104" s="1320"/>
      <c r="AL104" s="1320"/>
      <c r="AM104" s="1328"/>
      <c r="AN104" s="1320"/>
      <c r="AO104" s="1320"/>
      <c r="AP104" s="1320"/>
      <c r="AQ104" s="1320"/>
      <c r="AR104" s="1320"/>
      <c r="AS104" s="1320"/>
      <c r="AT104" s="1320"/>
      <c r="AU104" s="1320"/>
      <c r="AV104" s="1320"/>
      <c r="AW104" s="1322"/>
      <c r="AX104" s="1322"/>
      <c r="AY104" s="1322"/>
      <c r="AZ104" s="1322"/>
      <c r="BA104" s="1322"/>
      <c r="BB104" s="1322"/>
      <c r="BC104" s="1322"/>
      <c r="BD104" s="1322"/>
      <c r="BE104" s="1322"/>
      <c r="BF104" s="1322"/>
      <c r="BG104" s="1322"/>
      <c r="BH104" s="1322"/>
      <c r="BI104" s="1322"/>
      <c r="BJ104" s="1320"/>
      <c r="BK104" s="1320"/>
      <c r="BL104" s="1320"/>
      <c r="BM104" s="1320"/>
      <c r="BN104" s="1320"/>
      <c r="BO104" s="1320"/>
      <c r="BP104" s="1320"/>
      <c r="BQ104" s="1320"/>
      <c r="BR104" s="1320"/>
      <c r="BS104" s="1320"/>
      <c r="BT104" s="1320"/>
      <c r="BU104" s="1320"/>
      <c r="BV104" s="1320"/>
      <c r="BW104" s="1320"/>
      <c r="BX104" s="1320"/>
      <c r="BY104" s="1320"/>
      <c r="BZ104" s="1320"/>
      <c r="CA104" s="1320"/>
      <c r="CB104" s="1320"/>
      <c r="CC104" s="1320"/>
      <c r="CD104" s="1320"/>
      <c r="CE104" s="1320"/>
      <c r="CF104" s="1320"/>
      <c r="CG104" s="1322"/>
      <c r="CH104" s="1322"/>
      <c r="CI104" s="1322"/>
      <c r="CJ104" s="1322"/>
      <c r="CK104" s="1322"/>
      <c r="CL104" s="1322"/>
      <c r="CM104" s="1322"/>
      <c r="CN104" s="1322"/>
      <c r="CO104" s="1322"/>
      <c r="CP104" s="1322"/>
      <c r="CQ104" s="1322"/>
      <c r="CR104" s="1322"/>
      <c r="CS104" s="1322"/>
      <c r="CT104" s="1322"/>
      <c r="CU104" s="1322"/>
      <c r="CV104" s="1322"/>
      <c r="CW104" s="1322"/>
      <c r="CX104" s="1322"/>
      <c r="CY104" s="1322"/>
      <c r="CZ104" s="1322"/>
      <c r="DA104" s="1322"/>
      <c r="DB104" s="1322"/>
      <c r="DC104" s="1322"/>
      <c r="DD104" s="1322"/>
    </row>
    <row r="105" spans="1:108" x14ac:dyDescent="0.25">
      <c r="A105" s="1344" t="s">
        <v>139</v>
      </c>
      <c r="B105" s="1431">
        <v>0</v>
      </c>
      <c r="C105" s="1393"/>
      <c r="D105" s="1394"/>
      <c r="E105" s="1394"/>
      <c r="F105" s="1394"/>
      <c r="G105" s="1395"/>
      <c r="H105" s="1395"/>
      <c r="I105" s="1393"/>
      <c r="J105" s="1390"/>
      <c r="K105" s="1393"/>
      <c r="L105" s="1390"/>
      <c r="M105" s="1419">
        <v>0</v>
      </c>
      <c r="N105" s="1393"/>
      <c r="O105" s="1394"/>
      <c r="P105" s="1390"/>
      <c r="Q105" s="1433">
        <v>0</v>
      </c>
      <c r="R105" s="1393"/>
      <c r="S105" s="1394"/>
      <c r="T105" s="1447"/>
      <c r="U105" s="1436"/>
      <c r="V105" s="1436"/>
      <c r="W105" s="1469"/>
      <c r="X105" s="1452"/>
      <c r="Y105" s="1459" t="s">
        <v>151</v>
      </c>
      <c r="Z105" s="1320"/>
      <c r="AA105" s="1328"/>
      <c r="AB105" s="1328"/>
      <c r="AC105" s="1320"/>
      <c r="AD105" s="1320"/>
      <c r="AE105" s="1328"/>
      <c r="AF105" s="1320"/>
      <c r="AG105" s="1320"/>
      <c r="AH105" s="1328"/>
      <c r="AI105" s="1320"/>
      <c r="AJ105" s="1320"/>
      <c r="AK105" s="1320"/>
      <c r="AL105" s="1320"/>
      <c r="AM105" s="1328"/>
      <c r="AN105" s="1320"/>
      <c r="AO105" s="1320"/>
      <c r="AP105" s="1320"/>
      <c r="AQ105" s="1320"/>
      <c r="AR105" s="1320"/>
      <c r="AS105" s="1320"/>
      <c r="AT105" s="1320"/>
      <c r="AU105" s="1320"/>
      <c r="AV105" s="1320"/>
      <c r="AW105" s="1322"/>
      <c r="AX105" s="1322"/>
      <c r="AY105" s="1322"/>
      <c r="AZ105" s="1322"/>
      <c r="BA105" s="1322"/>
      <c r="BB105" s="1322"/>
      <c r="BC105" s="1322"/>
      <c r="BD105" s="1322"/>
      <c r="BE105" s="1322"/>
      <c r="BF105" s="1322"/>
      <c r="BG105" s="1322"/>
      <c r="BH105" s="1322"/>
      <c r="BI105" s="1322"/>
      <c r="BJ105" s="1320"/>
      <c r="BK105" s="1320"/>
      <c r="BL105" s="1320"/>
      <c r="BM105" s="1320"/>
      <c r="BN105" s="1320"/>
      <c r="BO105" s="1320"/>
      <c r="BP105" s="1320"/>
      <c r="BQ105" s="1320"/>
      <c r="BR105" s="1320"/>
      <c r="BS105" s="1320"/>
      <c r="BT105" s="1464" t="s">
        <v>152</v>
      </c>
      <c r="BU105" s="1464" t="s">
        <v>152</v>
      </c>
      <c r="BV105" s="1464" t="s">
        <v>152</v>
      </c>
      <c r="BW105" s="1464" t="s">
        <v>152</v>
      </c>
      <c r="BX105" s="1322"/>
      <c r="BY105" s="1322"/>
      <c r="BZ105" s="1322"/>
      <c r="CA105" s="1322"/>
      <c r="CB105" s="1382">
        <v>0</v>
      </c>
      <c r="CC105" s="1382">
        <v>0</v>
      </c>
      <c r="CD105" s="1382">
        <v>0</v>
      </c>
      <c r="CE105" s="1382" t="s">
        <v>152</v>
      </c>
      <c r="CF105" s="1320"/>
      <c r="CG105" s="1322"/>
      <c r="CH105" s="1322"/>
      <c r="CI105" s="1322"/>
      <c r="CJ105" s="1322"/>
      <c r="CK105" s="1322"/>
      <c r="CL105" s="1322"/>
      <c r="CM105" s="1322"/>
      <c r="CN105" s="1322"/>
      <c r="CO105" s="1322"/>
      <c r="CP105" s="1322"/>
      <c r="CQ105" s="1322"/>
      <c r="CR105" s="1322"/>
      <c r="CS105" s="1322"/>
      <c r="CT105" s="1322"/>
      <c r="CU105" s="1322"/>
      <c r="CV105" s="1322"/>
      <c r="CW105" s="1322"/>
      <c r="CX105" s="1322"/>
      <c r="CY105" s="1322"/>
      <c r="CZ105" s="1322"/>
      <c r="DA105" s="1322"/>
      <c r="DB105" s="1322"/>
      <c r="DC105" s="1322"/>
      <c r="DD105" s="1322"/>
    </row>
    <row r="106" spans="1:108" x14ac:dyDescent="0.25">
      <c r="A106" s="1344" t="s">
        <v>140</v>
      </c>
      <c r="B106" s="1431">
        <v>0</v>
      </c>
      <c r="C106" s="1393"/>
      <c r="D106" s="1394"/>
      <c r="E106" s="1394"/>
      <c r="F106" s="1394"/>
      <c r="G106" s="1395"/>
      <c r="H106" s="1395"/>
      <c r="I106" s="1393"/>
      <c r="J106" s="1390"/>
      <c r="K106" s="1393"/>
      <c r="L106" s="1390"/>
      <c r="M106" s="1419">
        <v>0</v>
      </c>
      <c r="N106" s="1393"/>
      <c r="O106" s="1394"/>
      <c r="P106" s="1390"/>
      <c r="Q106" s="1433">
        <v>0</v>
      </c>
      <c r="R106" s="1393"/>
      <c r="S106" s="1394"/>
      <c r="T106" s="1447"/>
      <c r="U106" s="1436"/>
      <c r="V106" s="1436"/>
      <c r="W106" s="1470"/>
      <c r="X106" s="1454"/>
      <c r="Y106" s="1459" t="s">
        <v>151</v>
      </c>
      <c r="Z106" s="1320"/>
      <c r="AA106" s="1328"/>
      <c r="AB106" s="1328"/>
      <c r="AC106" s="1320"/>
      <c r="AD106" s="1320"/>
      <c r="AE106" s="1328"/>
      <c r="AF106" s="1320"/>
      <c r="AG106" s="1320"/>
      <c r="AH106" s="1328"/>
      <c r="AI106" s="1320"/>
      <c r="AJ106" s="1320"/>
      <c r="AK106" s="1320"/>
      <c r="AL106" s="1320"/>
      <c r="AM106" s="1328"/>
      <c r="AN106" s="1320"/>
      <c r="AO106" s="1320"/>
      <c r="AP106" s="1320"/>
      <c r="AQ106" s="1320"/>
      <c r="AR106" s="1320"/>
      <c r="AS106" s="1320"/>
      <c r="AT106" s="1320"/>
      <c r="AU106" s="1320"/>
      <c r="AV106" s="1320"/>
      <c r="AW106" s="1322"/>
      <c r="AX106" s="1322"/>
      <c r="AY106" s="1322"/>
      <c r="AZ106" s="1322"/>
      <c r="BA106" s="1322"/>
      <c r="BB106" s="1322"/>
      <c r="BC106" s="1322"/>
      <c r="BD106" s="1322"/>
      <c r="BE106" s="1322"/>
      <c r="BF106" s="1322"/>
      <c r="BG106" s="1322"/>
      <c r="BH106" s="1322"/>
      <c r="BI106" s="1322"/>
      <c r="BJ106" s="1320"/>
      <c r="BK106" s="1320"/>
      <c r="BL106" s="1320"/>
      <c r="BM106" s="1320"/>
      <c r="BN106" s="1320"/>
      <c r="BO106" s="1320"/>
      <c r="BP106" s="1320"/>
      <c r="BQ106" s="1320"/>
      <c r="BR106" s="1320"/>
      <c r="BS106" s="1320"/>
      <c r="BT106" s="1464" t="s">
        <v>152</v>
      </c>
      <c r="BU106" s="1464" t="s">
        <v>152</v>
      </c>
      <c r="BV106" s="1464" t="s">
        <v>152</v>
      </c>
      <c r="BW106" s="1464" t="s">
        <v>152</v>
      </c>
      <c r="BX106" s="1322"/>
      <c r="BY106" s="1322"/>
      <c r="BZ106" s="1322"/>
      <c r="CA106" s="1322"/>
      <c r="CB106" s="1382">
        <v>0</v>
      </c>
      <c r="CC106" s="1382">
        <v>0</v>
      </c>
      <c r="CD106" s="1382">
        <v>0</v>
      </c>
      <c r="CE106" s="1382" t="s">
        <v>152</v>
      </c>
      <c r="CF106" s="1320"/>
      <c r="CG106" s="1322"/>
      <c r="CH106" s="1322"/>
      <c r="CI106" s="1322"/>
      <c r="CJ106" s="1322"/>
      <c r="CK106" s="1322"/>
      <c r="CL106" s="1322"/>
      <c r="CM106" s="1322"/>
      <c r="CN106" s="1322"/>
      <c r="CO106" s="1322"/>
      <c r="CP106" s="1322"/>
      <c r="CQ106" s="1322"/>
      <c r="CR106" s="1322"/>
      <c r="CS106" s="1322"/>
      <c r="CT106" s="1322"/>
      <c r="CU106" s="1322"/>
      <c r="CV106" s="1322"/>
      <c r="CW106" s="1322"/>
      <c r="CX106" s="1322"/>
      <c r="CY106" s="1322"/>
      <c r="CZ106" s="1322"/>
      <c r="DA106" s="1322"/>
      <c r="DB106" s="1322"/>
      <c r="DC106" s="1322"/>
      <c r="DD106" s="1322"/>
    </row>
    <row r="107" spans="1:108" x14ac:dyDescent="0.25">
      <c r="A107" s="1344" t="s">
        <v>141</v>
      </c>
      <c r="B107" s="1431">
        <v>0</v>
      </c>
      <c r="C107" s="1393"/>
      <c r="D107" s="1394"/>
      <c r="E107" s="1394"/>
      <c r="F107" s="1394"/>
      <c r="G107" s="1395"/>
      <c r="H107" s="1395"/>
      <c r="I107" s="1393"/>
      <c r="J107" s="1390"/>
      <c r="K107" s="1393"/>
      <c r="L107" s="1390"/>
      <c r="M107" s="1419">
        <v>0</v>
      </c>
      <c r="N107" s="1393"/>
      <c r="O107" s="1394"/>
      <c r="P107" s="1390"/>
      <c r="Q107" s="1433">
        <v>0</v>
      </c>
      <c r="R107" s="1393"/>
      <c r="S107" s="1394"/>
      <c r="T107" s="1447"/>
      <c r="U107" s="1436"/>
      <c r="V107" s="1436"/>
      <c r="W107" s="1470"/>
      <c r="X107" s="1454"/>
      <c r="Y107" s="1459" t="s">
        <v>151</v>
      </c>
      <c r="Z107" s="1320"/>
      <c r="AA107" s="1328"/>
      <c r="AB107" s="1328"/>
      <c r="AC107" s="1320"/>
      <c r="AD107" s="1320"/>
      <c r="AE107" s="1328"/>
      <c r="AF107" s="1320"/>
      <c r="AG107" s="1320"/>
      <c r="AH107" s="1328"/>
      <c r="AI107" s="1320"/>
      <c r="AJ107" s="1320"/>
      <c r="AK107" s="1320"/>
      <c r="AL107" s="1320"/>
      <c r="AM107" s="1328"/>
      <c r="AN107" s="1320"/>
      <c r="AO107" s="1320"/>
      <c r="AP107" s="1320"/>
      <c r="AQ107" s="1320"/>
      <c r="AR107" s="1320"/>
      <c r="AS107" s="1320"/>
      <c r="AT107" s="1320"/>
      <c r="AU107" s="1320"/>
      <c r="AV107" s="1320"/>
      <c r="AW107" s="1322"/>
      <c r="AX107" s="1322"/>
      <c r="AY107" s="1322"/>
      <c r="AZ107" s="1322"/>
      <c r="BA107" s="1322"/>
      <c r="BB107" s="1322"/>
      <c r="BC107" s="1322"/>
      <c r="BD107" s="1322"/>
      <c r="BE107" s="1322"/>
      <c r="BF107" s="1322"/>
      <c r="BG107" s="1322"/>
      <c r="BH107" s="1322"/>
      <c r="BI107" s="1322"/>
      <c r="BJ107" s="1320"/>
      <c r="BK107" s="1320"/>
      <c r="BL107" s="1320"/>
      <c r="BM107" s="1320"/>
      <c r="BN107" s="1320"/>
      <c r="BO107" s="1320"/>
      <c r="BP107" s="1320"/>
      <c r="BQ107" s="1320"/>
      <c r="BR107" s="1320"/>
      <c r="BS107" s="1320"/>
      <c r="BT107" s="1464" t="s">
        <v>152</v>
      </c>
      <c r="BU107" s="1464" t="s">
        <v>152</v>
      </c>
      <c r="BV107" s="1464" t="s">
        <v>152</v>
      </c>
      <c r="BW107" s="1464" t="s">
        <v>152</v>
      </c>
      <c r="BX107" s="1322"/>
      <c r="BY107" s="1322"/>
      <c r="BZ107" s="1322"/>
      <c r="CA107" s="1322"/>
      <c r="CB107" s="1382">
        <v>0</v>
      </c>
      <c r="CC107" s="1382">
        <v>0</v>
      </c>
      <c r="CD107" s="1382">
        <v>0</v>
      </c>
      <c r="CE107" s="1382" t="s">
        <v>152</v>
      </c>
      <c r="CF107" s="1320"/>
      <c r="CG107" s="1322"/>
      <c r="CH107" s="1322"/>
      <c r="CI107" s="1322"/>
      <c r="CJ107" s="1322"/>
      <c r="CK107" s="1322"/>
      <c r="CL107" s="1322"/>
      <c r="CM107" s="1322"/>
      <c r="CN107" s="1322"/>
      <c r="CO107" s="1322"/>
      <c r="CP107" s="1322"/>
      <c r="CQ107" s="1322"/>
      <c r="CR107" s="1322"/>
      <c r="CS107" s="1322"/>
      <c r="CT107" s="1322"/>
      <c r="CU107" s="1322"/>
      <c r="CV107" s="1322"/>
      <c r="CW107" s="1322"/>
      <c r="CX107" s="1322"/>
      <c r="CY107" s="1322"/>
      <c r="CZ107" s="1322"/>
      <c r="DA107" s="1322"/>
      <c r="DB107" s="1322"/>
      <c r="DC107" s="1322"/>
      <c r="DD107" s="1322"/>
    </row>
    <row r="108" spans="1:108" x14ac:dyDescent="0.25">
      <c r="A108" s="1344" t="s">
        <v>142</v>
      </c>
      <c r="B108" s="1431">
        <v>0</v>
      </c>
      <c r="C108" s="1393"/>
      <c r="D108" s="1394"/>
      <c r="E108" s="1394"/>
      <c r="F108" s="1394"/>
      <c r="G108" s="1395"/>
      <c r="H108" s="1395"/>
      <c r="I108" s="1393"/>
      <c r="J108" s="1390"/>
      <c r="K108" s="1393"/>
      <c r="L108" s="1390"/>
      <c r="M108" s="1419">
        <v>0</v>
      </c>
      <c r="N108" s="1393"/>
      <c r="O108" s="1394"/>
      <c r="P108" s="1390"/>
      <c r="Q108" s="1433">
        <v>0</v>
      </c>
      <c r="R108" s="1393"/>
      <c r="S108" s="1394"/>
      <c r="T108" s="1447"/>
      <c r="U108" s="1436"/>
      <c r="V108" s="1436"/>
      <c r="W108" s="1470"/>
      <c r="X108" s="1454"/>
      <c r="Y108" s="1459" t="s">
        <v>151</v>
      </c>
      <c r="Z108" s="1320"/>
      <c r="AA108" s="1328"/>
      <c r="AB108" s="1328"/>
      <c r="AC108" s="1320"/>
      <c r="AD108" s="1320"/>
      <c r="AE108" s="1328"/>
      <c r="AF108" s="1320"/>
      <c r="AG108" s="1320"/>
      <c r="AH108" s="1328"/>
      <c r="AI108" s="1320"/>
      <c r="AJ108" s="1320"/>
      <c r="AK108" s="1320"/>
      <c r="AL108" s="1320"/>
      <c r="AM108" s="1328"/>
      <c r="AN108" s="1320"/>
      <c r="AO108" s="1320"/>
      <c r="AP108" s="1320"/>
      <c r="AQ108" s="1320"/>
      <c r="AR108" s="1320"/>
      <c r="AS108" s="1320"/>
      <c r="AT108" s="1320"/>
      <c r="AU108" s="1320"/>
      <c r="AV108" s="1320"/>
      <c r="AW108" s="1322"/>
      <c r="AX108" s="1322"/>
      <c r="AY108" s="1322"/>
      <c r="AZ108" s="1322"/>
      <c r="BA108" s="1322"/>
      <c r="BB108" s="1322"/>
      <c r="BC108" s="1322"/>
      <c r="BD108" s="1322"/>
      <c r="BE108" s="1322"/>
      <c r="BF108" s="1322"/>
      <c r="BG108" s="1322"/>
      <c r="BH108" s="1322"/>
      <c r="BI108" s="1322"/>
      <c r="BJ108" s="1320"/>
      <c r="BK108" s="1320"/>
      <c r="BL108" s="1320"/>
      <c r="BM108" s="1320"/>
      <c r="BN108" s="1320"/>
      <c r="BO108" s="1320"/>
      <c r="BP108" s="1320"/>
      <c r="BQ108" s="1320"/>
      <c r="BR108" s="1320"/>
      <c r="BS108" s="1320"/>
      <c r="BT108" s="1464" t="s">
        <v>152</v>
      </c>
      <c r="BU108" s="1464" t="s">
        <v>152</v>
      </c>
      <c r="BV108" s="1464" t="s">
        <v>152</v>
      </c>
      <c r="BW108" s="1464" t="s">
        <v>152</v>
      </c>
      <c r="BX108" s="1322"/>
      <c r="BY108" s="1322"/>
      <c r="BZ108" s="1322"/>
      <c r="CA108" s="1322"/>
      <c r="CB108" s="1382">
        <v>0</v>
      </c>
      <c r="CC108" s="1382">
        <v>0</v>
      </c>
      <c r="CD108" s="1382">
        <v>0</v>
      </c>
      <c r="CE108" s="1382" t="s">
        <v>152</v>
      </c>
      <c r="CF108" s="1320"/>
      <c r="CG108" s="1322"/>
      <c r="CH108" s="1322"/>
      <c r="CI108" s="1322"/>
      <c r="CJ108" s="1322"/>
      <c r="CK108" s="1322"/>
      <c r="CL108" s="1322"/>
      <c r="CM108" s="1322"/>
      <c r="CN108" s="1322"/>
      <c r="CO108" s="1322"/>
      <c r="CP108" s="1322"/>
      <c r="CQ108" s="1322"/>
      <c r="CR108" s="1322"/>
      <c r="CS108" s="1322"/>
      <c r="CT108" s="1322"/>
      <c r="CU108" s="1322"/>
      <c r="CV108" s="1322"/>
      <c r="CW108" s="1322"/>
      <c r="CX108" s="1322"/>
      <c r="CY108" s="1322"/>
      <c r="CZ108" s="1322"/>
      <c r="DA108" s="1322"/>
      <c r="DB108" s="1322"/>
      <c r="DC108" s="1322"/>
      <c r="DD108" s="1322"/>
    </row>
    <row r="109" spans="1:108" x14ac:dyDescent="0.25">
      <c r="A109" s="1344" t="s">
        <v>143</v>
      </c>
      <c r="B109" s="1431">
        <v>0</v>
      </c>
      <c r="C109" s="1393"/>
      <c r="D109" s="1394"/>
      <c r="E109" s="1394"/>
      <c r="F109" s="1394"/>
      <c r="G109" s="1395"/>
      <c r="H109" s="1395"/>
      <c r="I109" s="1393"/>
      <c r="J109" s="1390"/>
      <c r="K109" s="1393"/>
      <c r="L109" s="1390"/>
      <c r="M109" s="1419">
        <v>0</v>
      </c>
      <c r="N109" s="1393"/>
      <c r="O109" s="1394"/>
      <c r="P109" s="1390"/>
      <c r="Q109" s="1433">
        <v>0</v>
      </c>
      <c r="R109" s="1393"/>
      <c r="S109" s="1394"/>
      <c r="T109" s="1447"/>
      <c r="U109" s="1436"/>
      <c r="V109" s="1436"/>
      <c r="W109" s="1470"/>
      <c r="X109" s="1454"/>
      <c r="Y109" s="1459" t="s">
        <v>151</v>
      </c>
      <c r="Z109" s="1320"/>
      <c r="AA109" s="1328"/>
      <c r="AB109" s="1328"/>
      <c r="AC109" s="1320"/>
      <c r="AD109" s="1320"/>
      <c r="AE109" s="1328"/>
      <c r="AF109" s="1320"/>
      <c r="AG109" s="1320"/>
      <c r="AH109" s="1328"/>
      <c r="AI109" s="1320"/>
      <c r="AJ109" s="1320"/>
      <c r="AK109" s="1320"/>
      <c r="AL109" s="1320"/>
      <c r="AM109" s="1328"/>
      <c r="AN109" s="1320"/>
      <c r="AO109" s="1320"/>
      <c r="AP109" s="1320"/>
      <c r="AQ109" s="1320"/>
      <c r="AR109" s="1320"/>
      <c r="AS109" s="1320"/>
      <c r="AT109" s="1320"/>
      <c r="AU109" s="1320"/>
      <c r="AV109" s="1320"/>
      <c r="AW109" s="1322"/>
      <c r="AX109" s="1322"/>
      <c r="AY109" s="1322"/>
      <c r="AZ109" s="1322"/>
      <c r="BA109" s="1322"/>
      <c r="BB109" s="1322"/>
      <c r="BC109" s="1322"/>
      <c r="BD109" s="1322"/>
      <c r="BE109" s="1322"/>
      <c r="BF109" s="1322"/>
      <c r="BG109" s="1322"/>
      <c r="BH109" s="1322"/>
      <c r="BI109" s="1322"/>
      <c r="BJ109" s="1320"/>
      <c r="BK109" s="1320"/>
      <c r="BL109" s="1320"/>
      <c r="BM109" s="1320"/>
      <c r="BN109" s="1320"/>
      <c r="BO109" s="1320"/>
      <c r="BP109" s="1320"/>
      <c r="BQ109" s="1320"/>
      <c r="BR109" s="1320"/>
      <c r="BS109" s="1320"/>
      <c r="BT109" s="1464" t="s">
        <v>152</v>
      </c>
      <c r="BU109" s="1464" t="s">
        <v>152</v>
      </c>
      <c r="BV109" s="1464" t="s">
        <v>152</v>
      </c>
      <c r="BW109" s="1464" t="s">
        <v>152</v>
      </c>
      <c r="BX109" s="1322"/>
      <c r="BY109" s="1322"/>
      <c r="BZ109" s="1322"/>
      <c r="CA109" s="1322"/>
      <c r="CB109" s="1382">
        <v>0</v>
      </c>
      <c r="CC109" s="1382">
        <v>0</v>
      </c>
      <c r="CD109" s="1382">
        <v>0</v>
      </c>
      <c r="CE109" s="1382" t="s">
        <v>152</v>
      </c>
      <c r="CF109" s="1320"/>
      <c r="CG109" s="1322"/>
      <c r="CH109" s="1322"/>
      <c r="CI109" s="1322"/>
      <c r="CJ109" s="1322"/>
      <c r="CK109" s="1322"/>
      <c r="CL109" s="1322"/>
      <c r="CM109" s="1322"/>
      <c r="CN109" s="1322"/>
      <c r="CO109" s="1322"/>
      <c r="CP109" s="1322"/>
      <c r="CQ109" s="1322"/>
      <c r="CR109" s="1322"/>
      <c r="CS109" s="1322"/>
      <c r="CT109" s="1322"/>
      <c r="CU109" s="1322"/>
      <c r="CV109" s="1322"/>
      <c r="CW109" s="1322"/>
      <c r="CX109" s="1322"/>
      <c r="CY109" s="1322"/>
      <c r="CZ109" s="1322"/>
      <c r="DA109" s="1322"/>
      <c r="DB109" s="1322"/>
      <c r="DC109" s="1322"/>
      <c r="DD109" s="1322"/>
    </row>
    <row r="110" spans="1:108" x14ac:dyDescent="0.25">
      <c r="A110" s="1365" t="s">
        <v>144</v>
      </c>
      <c r="B110" s="1407">
        <v>0</v>
      </c>
      <c r="C110" s="1408"/>
      <c r="D110" s="1409"/>
      <c r="E110" s="1409"/>
      <c r="F110" s="1409"/>
      <c r="G110" s="1410"/>
      <c r="H110" s="1410"/>
      <c r="I110" s="1408"/>
      <c r="J110" s="1391"/>
      <c r="K110" s="1430"/>
      <c r="L110" s="1422"/>
      <c r="M110" s="1445">
        <v>0</v>
      </c>
      <c r="N110" s="1408"/>
      <c r="O110" s="1409"/>
      <c r="P110" s="1391"/>
      <c r="Q110" s="1434">
        <v>0</v>
      </c>
      <c r="R110" s="1408"/>
      <c r="S110" s="1409"/>
      <c r="T110" s="1448"/>
      <c r="U110" s="1436"/>
      <c r="V110" s="1436"/>
      <c r="W110" s="1470"/>
      <c r="X110" s="1454"/>
      <c r="Y110" s="1459" t="s">
        <v>151</v>
      </c>
      <c r="Z110" s="1320"/>
      <c r="AA110" s="1328"/>
      <c r="AB110" s="1328"/>
      <c r="AC110" s="1320"/>
      <c r="AD110" s="1320"/>
      <c r="AE110" s="1328"/>
      <c r="AF110" s="1320"/>
      <c r="AG110" s="1320"/>
      <c r="AH110" s="1328"/>
      <c r="AI110" s="1320"/>
      <c r="AJ110" s="1320"/>
      <c r="AK110" s="1320"/>
      <c r="AL110" s="1320"/>
      <c r="AM110" s="1328"/>
      <c r="AN110" s="1320"/>
      <c r="AO110" s="1320"/>
      <c r="AP110" s="1320"/>
      <c r="AQ110" s="1320"/>
      <c r="AR110" s="1320"/>
      <c r="AS110" s="1320"/>
      <c r="AT110" s="1320"/>
      <c r="AU110" s="1320"/>
      <c r="AV110" s="1320"/>
      <c r="AW110" s="1322"/>
      <c r="AX110" s="1322"/>
      <c r="AY110" s="1322"/>
      <c r="AZ110" s="1322"/>
      <c r="BA110" s="1322"/>
      <c r="BB110" s="1322"/>
      <c r="BC110" s="1322"/>
      <c r="BD110" s="1322"/>
      <c r="BE110" s="1322"/>
      <c r="BF110" s="1322"/>
      <c r="BG110" s="1322"/>
      <c r="BH110" s="1322"/>
      <c r="BI110" s="1322"/>
      <c r="BJ110" s="1320"/>
      <c r="BK110" s="1320"/>
      <c r="BL110" s="1320"/>
      <c r="BM110" s="1320"/>
      <c r="BN110" s="1320"/>
      <c r="BO110" s="1320"/>
      <c r="BP110" s="1320"/>
      <c r="BQ110" s="1320"/>
      <c r="BR110" s="1320"/>
      <c r="BS110" s="1320"/>
      <c r="BT110" s="1464" t="s">
        <v>152</v>
      </c>
      <c r="BU110" s="1464" t="s">
        <v>152</v>
      </c>
      <c r="BV110" s="1464" t="s">
        <v>152</v>
      </c>
      <c r="BW110" s="1464" t="s">
        <v>152</v>
      </c>
      <c r="BX110" s="1322"/>
      <c r="BY110" s="1322"/>
      <c r="BZ110" s="1322"/>
      <c r="CA110" s="1322"/>
      <c r="CB110" s="1382">
        <v>0</v>
      </c>
      <c r="CC110" s="1382">
        <v>0</v>
      </c>
      <c r="CD110" s="1382">
        <v>0</v>
      </c>
      <c r="CE110" s="1382" t="s">
        <v>152</v>
      </c>
      <c r="CF110" s="1320"/>
      <c r="CG110" s="1322"/>
      <c r="CH110" s="1322"/>
      <c r="CI110" s="1322"/>
      <c r="CJ110" s="1322"/>
      <c r="CK110" s="1322"/>
      <c r="CL110" s="1322"/>
      <c r="CM110" s="1322"/>
      <c r="CN110" s="1322"/>
      <c r="CO110" s="1322"/>
      <c r="CP110" s="1322"/>
      <c r="CQ110" s="1322"/>
      <c r="CR110" s="1322"/>
      <c r="CS110" s="1322"/>
      <c r="CT110" s="1322"/>
      <c r="CU110" s="1322"/>
      <c r="CV110" s="1322"/>
      <c r="CW110" s="1322"/>
      <c r="CX110" s="1322"/>
      <c r="CY110" s="1322"/>
      <c r="CZ110" s="1322"/>
      <c r="DA110" s="1322"/>
      <c r="DB110" s="1322"/>
      <c r="DC110" s="1322"/>
      <c r="DD110" s="1322"/>
    </row>
    <row r="111" spans="1:108" x14ac:dyDescent="0.25">
      <c r="A111" s="1362" t="s">
        <v>40</v>
      </c>
      <c r="B111" s="1412">
        <v>0</v>
      </c>
      <c r="C111" s="1421">
        <v>0</v>
      </c>
      <c r="D111" s="1414">
        <v>0</v>
      </c>
      <c r="E111" s="1437">
        <v>0</v>
      </c>
      <c r="F111" s="1415">
        <v>0</v>
      </c>
      <c r="G111" s="1415">
        <v>0</v>
      </c>
      <c r="H111" s="1415">
        <v>0</v>
      </c>
      <c r="I111" s="1421">
        <v>0</v>
      </c>
      <c r="J111" s="1416">
        <v>0</v>
      </c>
      <c r="K111" s="1421">
        <v>0</v>
      </c>
      <c r="L111" s="1416">
        <v>0</v>
      </c>
      <c r="M111" s="1421">
        <v>0</v>
      </c>
      <c r="N111" s="1421">
        <v>0</v>
      </c>
      <c r="O111" s="1414">
        <v>0</v>
      </c>
      <c r="P111" s="1429">
        <v>0</v>
      </c>
      <c r="Q111" s="1413">
        <v>0</v>
      </c>
      <c r="R111" s="1421">
        <v>0</v>
      </c>
      <c r="S111" s="1414">
        <v>0</v>
      </c>
      <c r="T111" s="1457">
        <v>0</v>
      </c>
      <c r="U111" s="1417">
        <v>0</v>
      </c>
      <c r="V111" s="1417">
        <v>0</v>
      </c>
      <c r="W111" s="1413">
        <v>0</v>
      </c>
      <c r="X111" s="1416">
        <v>0</v>
      </c>
      <c r="Y111" s="1459" t="s">
        <v>151</v>
      </c>
      <c r="Z111" s="1320"/>
      <c r="AA111" s="1328"/>
      <c r="AB111" s="1328"/>
      <c r="AC111" s="1320"/>
      <c r="AD111" s="1320"/>
      <c r="AE111" s="1328"/>
      <c r="AF111" s="1320"/>
      <c r="AG111" s="1320"/>
      <c r="AH111" s="1328"/>
      <c r="AI111" s="1320"/>
      <c r="AJ111" s="1320"/>
      <c r="AK111" s="1320"/>
      <c r="AL111" s="1320"/>
      <c r="AM111" s="1328"/>
      <c r="AN111" s="1320"/>
      <c r="AO111" s="1320"/>
      <c r="AP111" s="1320"/>
      <c r="AQ111" s="1320"/>
      <c r="AR111" s="1320"/>
      <c r="AS111" s="1320"/>
      <c r="AT111" s="1320"/>
      <c r="AU111" s="1320"/>
      <c r="AV111" s="1320"/>
      <c r="AW111" s="1322"/>
      <c r="AX111" s="1322"/>
      <c r="AY111" s="1322"/>
      <c r="AZ111" s="1322"/>
      <c r="BA111" s="1322"/>
      <c r="BB111" s="1322"/>
      <c r="BC111" s="1322"/>
      <c r="BD111" s="1322"/>
      <c r="BE111" s="1322"/>
      <c r="BF111" s="1322"/>
      <c r="BG111" s="1322"/>
      <c r="BH111" s="1322"/>
      <c r="BI111" s="1322"/>
      <c r="BJ111" s="1320"/>
      <c r="BK111" s="1320"/>
      <c r="BL111" s="1320"/>
      <c r="BM111" s="1320"/>
      <c r="BN111" s="1320"/>
      <c r="BO111" s="1320"/>
      <c r="BP111" s="1320"/>
      <c r="BQ111" s="1320"/>
      <c r="BR111" s="1320"/>
      <c r="BS111" s="1320"/>
      <c r="BT111" s="1464" t="s">
        <v>152</v>
      </c>
      <c r="BU111" s="1464" t="s">
        <v>152</v>
      </c>
      <c r="BV111" s="1464" t="s">
        <v>152</v>
      </c>
      <c r="BW111" s="1464" t="s">
        <v>152</v>
      </c>
      <c r="BX111" s="1322"/>
      <c r="BY111" s="1322"/>
      <c r="BZ111" s="1322"/>
      <c r="CA111" s="1322"/>
      <c r="CB111" s="1382">
        <v>0</v>
      </c>
      <c r="CC111" s="1382">
        <v>0</v>
      </c>
      <c r="CD111" s="1382">
        <v>0</v>
      </c>
      <c r="CE111" s="1382" t="s">
        <v>152</v>
      </c>
      <c r="CF111" s="1320"/>
      <c r="CG111" s="1322"/>
      <c r="CH111" s="1322"/>
      <c r="CI111" s="1322"/>
      <c r="CJ111" s="1322"/>
      <c r="CK111" s="1322"/>
      <c r="CL111" s="1322"/>
      <c r="CM111" s="1322"/>
      <c r="CN111" s="1322"/>
      <c r="CO111" s="1322"/>
      <c r="CP111" s="1322"/>
      <c r="CQ111" s="1322"/>
      <c r="CR111" s="1322"/>
      <c r="CS111" s="1322"/>
      <c r="CT111" s="1322"/>
      <c r="CU111" s="1322"/>
      <c r="CV111" s="1322"/>
      <c r="CW111" s="1322"/>
      <c r="CX111" s="1322"/>
      <c r="CY111" s="1322"/>
      <c r="CZ111" s="1322"/>
      <c r="DA111" s="1322"/>
      <c r="DB111" s="1322"/>
      <c r="DC111" s="1322"/>
      <c r="DD111" s="1322"/>
    </row>
    <row r="112" spans="1:108" x14ac:dyDescent="0.25">
      <c r="A112" s="1320" t="s">
        <v>145</v>
      </c>
      <c r="B112" s="1320"/>
      <c r="C112" s="1320"/>
      <c r="D112" s="1320"/>
      <c r="E112" s="1320"/>
      <c r="F112" s="1320"/>
      <c r="G112" s="1320"/>
      <c r="H112" s="1320"/>
      <c r="I112" s="1320"/>
      <c r="J112" s="1320"/>
      <c r="K112" s="1320"/>
      <c r="L112" s="1320"/>
      <c r="M112" s="1320"/>
      <c r="N112" s="1320"/>
      <c r="O112" s="1320"/>
      <c r="P112" s="1320"/>
      <c r="Q112" s="1320"/>
      <c r="R112" s="1320"/>
      <c r="S112" s="1320"/>
      <c r="T112" s="1320"/>
      <c r="U112" s="1320"/>
      <c r="V112" s="1320"/>
      <c r="W112" s="1463"/>
      <c r="X112" s="1320"/>
      <c r="Y112" s="1320"/>
      <c r="Z112" s="1320"/>
      <c r="AA112" s="1320"/>
      <c r="AB112" s="1320"/>
      <c r="AC112" s="1328"/>
      <c r="AD112" s="1328"/>
      <c r="AE112" s="1320"/>
      <c r="AF112" s="1320"/>
      <c r="AG112" s="1328"/>
      <c r="AH112" s="1320"/>
      <c r="AI112" s="1320"/>
      <c r="AJ112" s="1328"/>
      <c r="AK112" s="1320"/>
      <c r="AL112" s="1320"/>
      <c r="AM112" s="1320"/>
      <c r="AN112" s="1320"/>
      <c r="AO112" s="1328"/>
      <c r="AP112" s="1320"/>
      <c r="AQ112" s="1320"/>
      <c r="AR112" s="1320"/>
      <c r="AS112" s="1320"/>
      <c r="AT112" s="1320"/>
      <c r="AU112" s="1320"/>
      <c r="AV112" s="1320"/>
      <c r="AW112" s="1320"/>
      <c r="AX112" s="1320"/>
      <c r="AY112" s="1320"/>
      <c r="AZ112" s="1320"/>
      <c r="BA112" s="1320"/>
      <c r="BB112" s="1320"/>
      <c r="BC112" s="1320"/>
      <c r="BD112" s="1320"/>
      <c r="BE112" s="1320"/>
      <c r="BF112" s="1320"/>
      <c r="BG112" s="1320"/>
      <c r="BH112" s="1320"/>
      <c r="BI112" s="1320"/>
      <c r="BJ112" s="1320"/>
      <c r="BK112" s="1320"/>
      <c r="BL112" s="1320"/>
      <c r="BM112" s="1320"/>
      <c r="BN112" s="1320"/>
      <c r="BO112" s="1320"/>
      <c r="BP112" s="1320"/>
      <c r="BQ112" s="1320"/>
      <c r="BR112" s="1320"/>
      <c r="BS112" s="1320"/>
      <c r="BT112" s="1320"/>
      <c r="BU112" s="1320"/>
      <c r="BV112" s="1320"/>
      <c r="BW112" s="1320"/>
      <c r="BX112" s="1320"/>
      <c r="BY112" s="1320"/>
      <c r="BZ112" s="1320"/>
      <c r="CA112" s="1320"/>
      <c r="CB112" s="1320"/>
      <c r="CC112" s="1320"/>
      <c r="CD112" s="1320"/>
      <c r="CE112" s="1320"/>
      <c r="CF112" s="1320"/>
      <c r="CG112" s="1320"/>
      <c r="CH112" s="1320"/>
      <c r="CI112" s="1320"/>
      <c r="CJ112" s="1320"/>
      <c r="CK112" s="1320"/>
      <c r="CL112" s="1320"/>
      <c r="CM112" s="1320"/>
      <c r="CN112" s="1320"/>
      <c r="CO112" s="1320"/>
      <c r="CP112" s="1320"/>
      <c r="CQ112" s="1320"/>
      <c r="CR112" s="1320"/>
      <c r="CS112" s="1320"/>
      <c r="CT112" s="1320"/>
      <c r="CU112" s="1320"/>
      <c r="CV112" s="1320"/>
      <c r="CW112" s="1320"/>
      <c r="CX112" s="1320"/>
      <c r="CY112" s="1320"/>
      <c r="CZ112" s="1320"/>
      <c r="DA112" s="1320"/>
      <c r="DB112" s="1320"/>
      <c r="DC112" s="1320"/>
      <c r="DD112" s="1320"/>
    </row>
    <row r="113" spans="1:41" x14ac:dyDescent="0.25">
      <c r="A113" s="1320" t="s">
        <v>146</v>
      </c>
      <c r="B113" s="1320"/>
      <c r="C113" s="1320"/>
      <c r="D113" s="1320"/>
      <c r="E113" s="1320"/>
      <c r="F113" s="1320"/>
      <c r="G113" s="1320"/>
      <c r="H113" s="1320"/>
      <c r="I113" s="1320"/>
      <c r="J113" s="1320"/>
      <c r="K113" s="1320"/>
      <c r="L113" s="1320"/>
      <c r="M113" s="1320"/>
      <c r="N113" s="1320"/>
      <c r="O113" s="1320"/>
      <c r="P113" s="1320"/>
      <c r="Q113" s="1320"/>
      <c r="R113" s="1320"/>
      <c r="S113" s="1320"/>
      <c r="T113" s="1320"/>
      <c r="U113" s="1320"/>
      <c r="V113" s="1320"/>
      <c r="W113" s="1320"/>
      <c r="X113" s="1320"/>
      <c r="Y113" s="1320"/>
      <c r="Z113" s="1320"/>
      <c r="AA113" s="1320"/>
      <c r="AB113" s="1320"/>
      <c r="AC113" s="1328"/>
      <c r="AD113" s="1328"/>
      <c r="AE113" s="1320"/>
      <c r="AF113" s="1320"/>
      <c r="AG113" s="1328"/>
      <c r="AH113" s="1320"/>
      <c r="AI113" s="1320"/>
      <c r="AJ113" s="1328"/>
      <c r="AK113" s="1320"/>
      <c r="AL113" s="1320"/>
      <c r="AM113" s="1320"/>
      <c r="AN113" s="1320"/>
      <c r="AO113" s="1328"/>
    </row>
    <row r="114" spans="1:41" x14ac:dyDescent="0.25">
      <c r="A114" s="1320"/>
      <c r="B114" s="1320"/>
      <c r="C114" s="1320"/>
      <c r="D114" s="1320"/>
      <c r="E114" s="1320"/>
      <c r="F114" s="1320"/>
      <c r="G114" s="1320"/>
      <c r="H114" s="1320"/>
      <c r="I114" s="1320"/>
      <c r="J114" s="1320"/>
      <c r="K114" s="1320"/>
      <c r="L114" s="1320"/>
      <c r="M114" s="1320"/>
      <c r="N114" s="1320"/>
      <c r="O114" s="1320"/>
      <c r="P114" s="1320"/>
      <c r="Q114" s="1320"/>
      <c r="R114" s="1320"/>
      <c r="S114" s="1320"/>
      <c r="T114" s="1320"/>
      <c r="U114" s="1320"/>
      <c r="V114" s="1320"/>
      <c r="W114" s="1320"/>
      <c r="X114" s="1320"/>
      <c r="Y114" s="1320"/>
      <c r="Z114" s="1320"/>
      <c r="AA114" s="1320"/>
      <c r="AB114" s="1320"/>
      <c r="AC114" s="1328"/>
      <c r="AD114" s="1328"/>
      <c r="AE114" s="1320"/>
      <c r="AF114" s="1320"/>
      <c r="AG114" s="1328"/>
      <c r="AH114" s="1320"/>
      <c r="AI114" s="1320"/>
      <c r="AJ114" s="1328"/>
      <c r="AK114" s="1320"/>
      <c r="AL114" s="1320"/>
      <c r="AM114" s="1320"/>
      <c r="AN114" s="1320"/>
      <c r="AO114" s="1328"/>
    </row>
    <row r="115" spans="1:41" x14ac:dyDescent="0.25">
      <c r="A115" s="1320"/>
      <c r="B115" s="1320"/>
      <c r="C115" s="1320"/>
      <c r="D115" s="1320"/>
      <c r="E115" s="1320"/>
      <c r="F115" s="1320"/>
      <c r="G115" s="1320"/>
      <c r="H115" s="1320"/>
      <c r="I115" s="1320"/>
      <c r="J115" s="1320"/>
      <c r="K115" s="1320"/>
      <c r="L115" s="1320"/>
      <c r="M115" s="1320"/>
      <c r="N115" s="1320"/>
      <c r="O115" s="1320"/>
      <c r="P115" s="1320"/>
      <c r="Q115" s="1320"/>
      <c r="R115" s="1320"/>
      <c r="S115" s="1320"/>
      <c r="T115" s="1320"/>
      <c r="U115" s="1320"/>
      <c r="V115" s="1320"/>
      <c r="W115" s="1320"/>
      <c r="X115" s="1320"/>
      <c r="Y115" s="1320"/>
      <c r="Z115" s="1320"/>
      <c r="AA115" s="1320"/>
      <c r="AB115" s="1320"/>
      <c r="AC115" s="1328"/>
      <c r="AD115" s="1328"/>
      <c r="AE115" s="1320"/>
      <c r="AF115" s="1320"/>
      <c r="AG115" s="1328"/>
      <c r="AH115" s="1320"/>
      <c r="AI115" s="1320"/>
      <c r="AJ115" s="1328"/>
      <c r="AK115" s="1320"/>
      <c r="AL115" s="1320"/>
      <c r="AM115" s="1320"/>
      <c r="AN115" s="1320"/>
      <c r="AO115" s="1328"/>
    </row>
    <row r="116" spans="1:41" x14ac:dyDescent="0.25">
      <c r="A116" s="1320"/>
      <c r="B116" s="1320"/>
      <c r="C116" s="1320"/>
      <c r="D116" s="1320"/>
      <c r="E116" s="1320"/>
      <c r="F116" s="1320"/>
      <c r="G116" s="1320"/>
      <c r="H116" s="1320"/>
      <c r="I116" s="1320"/>
      <c r="J116" s="1320"/>
      <c r="K116" s="1320"/>
      <c r="L116" s="1320"/>
      <c r="M116" s="1320"/>
      <c r="N116" s="1320"/>
      <c r="O116" s="1320"/>
      <c r="P116" s="1320"/>
      <c r="Q116" s="1320"/>
      <c r="R116" s="1320"/>
      <c r="S116" s="1320"/>
      <c r="T116" s="1320"/>
      <c r="U116" s="1320"/>
      <c r="V116" s="1320"/>
      <c r="W116" s="1320"/>
      <c r="X116" s="1320"/>
      <c r="Y116" s="1320"/>
      <c r="Z116" s="1320"/>
      <c r="AA116" s="1320"/>
      <c r="AB116" s="1320"/>
      <c r="AC116" s="1328"/>
      <c r="AD116" s="1328"/>
      <c r="AE116" s="1320"/>
      <c r="AF116" s="1320"/>
      <c r="AG116" s="1328"/>
      <c r="AH116" s="1320"/>
      <c r="AI116" s="1320"/>
      <c r="AJ116" s="1328"/>
      <c r="AK116" s="1320"/>
      <c r="AL116" s="1320"/>
      <c r="AM116" s="1320"/>
      <c r="AN116" s="1320"/>
      <c r="AO116" s="1328"/>
    </row>
    <row r="117" spans="1:41" x14ac:dyDescent="0.25">
      <c r="A117" s="1320"/>
      <c r="B117" s="1320"/>
      <c r="C117" s="1320"/>
      <c r="D117" s="1320"/>
      <c r="E117" s="1320"/>
      <c r="F117" s="1320"/>
      <c r="G117" s="1320"/>
      <c r="H117" s="1320"/>
      <c r="I117" s="1320"/>
      <c r="J117" s="1320"/>
      <c r="K117" s="1320"/>
      <c r="L117" s="1320"/>
      <c r="M117" s="1320"/>
      <c r="N117" s="1320"/>
      <c r="O117" s="1320"/>
      <c r="P117" s="1320"/>
      <c r="Q117" s="1320"/>
      <c r="R117" s="1320"/>
      <c r="S117" s="1320"/>
      <c r="T117" s="1320"/>
      <c r="U117" s="1320"/>
      <c r="V117" s="1320"/>
      <c r="W117" s="1320"/>
      <c r="X117" s="1320"/>
      <c r="Y117" s="1320"/>
      <c r="Z117" s="1320"/>
      <c r="AA117" s="1320"/>
      <c r="AB117" s="1320"/>
      <c r="AC117" s="1328"/>
      <c r="AD117" s="1328"/>
      <c r="AE117" s="1320"/>
      <c r="AF117" s="1320"/>
      <c r="AG117" s="1328"/>
      <c r="AH117" s="1320"/>
      <c r="AI117" s="1320"/>
      <c r="AJ117" s="1328"/>
      <c r="AK117" s="1320"/>
      <c r="AL117" s="1320"/>
      <c r="AM117" s="1320"/>
      <c r="AN117" s="1320"/>
      <c r="AO117" s="1328"/>
    </row>
    <row r="118" spans="1:41" x14ac:dyDescent="0.25">
      <c r="A118" s="1320"/>
      <c r="B118" s="1320"/>
      <c r="C118" s="1320"/>
      <c r="D118" s="1320"/>
      <c r="E118" s="1320"/>
      <c r="F118" s="1320"/>
      <c r="G118" s="1320"/>
      <c r="H118" s="1320"/>
      <c r="I118" s="1320"/>
      <c r="J118" s="1320"/>
      <c r="K118" s="1320"/>
      <c r="L118" s="1320"/>
      <c r="M118" s="1320"/>
      <c r="N118" s="1320"/>
      <c r="O118" s="1320"/>
      <c r="P118" s="1320"/>
      <c r="Q118" s="1320"/>
      <c r="R118" s="1320"/>
      <c r="S118" s="1320"/>
      <c r="T118" s="1320"/>
      <c r="U118" s="1320"/>
      <c r="V118" s="1320"/>
      <c r="W118" s="1320"/>
      <c r="X118" s="1320"/>
      <c r="Y118" s="1320"/>
      <c r="Z118" s="1320"/>
      <c r="AA118" s="1320"/>
      <c r="AB118" s="1320"/>
      <c r="AC118" s="1328"/>
      <c r="AD118" s="1328"/>
      <c r="AE118" s="1320"/>
      <c r="AF118" s="1320"/>
      <c r="AG118" s="1328"/>
      <c r="AH118" s="1320"/>
      <c r="AI118" s="1320"/>
      <c r="AJ118" s="1328"/>
      <c r="AK118" s="1320"/>
      <c r="AL118" s="1320"/>
      <c r="AM118" s="1320"/>
      <c r="AN118" s="1320"/>
      <c r="AO118" s="1328"/>
    </row>
    <row r="119" spans="1:41" x14ac:dyDescent="0.25">
      <c r="A119" s="1320"/>
      <c r="B119" s="1320"/>
      <c r="C119" s="1320"/>
      <c r="D119" s="1320"/>
      <c r="E119" s="1320"/>
      <c r="F119" s="1320"/>
      <c r="G119" s="1320"/>
      <c r="H119" s="1320"/>
      <c r="I119" s="1320"/>
      <c r="J119" s="1320"/>
      <c r="K119" s="1320"/>
      <c r="L119" s="1320"/>
      <c r="M119" s="1320"/>
      <c r="N119" s="1320"/>
      <c r="O119" s="1320"/>
      <c r="P119" s="1320"/>
      <c r="Q119" s="1320"/>
      <c r="R119" s="1320"/>
      <c r="S119" s="1320"/>
      <c r="T119" s="1320"/>
      <c r="U119" s="1320"/>
      <c r="V119" s="1320"/>
      <c r="W119" s="1320"/>
      <c r="X119" s="1320"/>
      <c r="Y119" s="1320"/>
      <c r="Z119" s="1320"/>
      <c r="AA119" s="1320"/>
      <c r="AB119" s="1320"/>
      <c r="AC119" s="1328"/>
      <c r="AD119" s="1328"/>
      <c r="AE119" s="1320"/>
      <c r="AF119" s="1320"/>
      <c r="AG119" s="1328"/>
      <c r="AH119" s="1320"/>
      <c r="AI119" s="1320"/>
      <c r="AJ119" s="1328"/>
      <c r="AK119" s="1320"/>
      <c r="AL119" s="1320"/>
      <c r="AM119" s="1320"/>
      <c r="AN119" s="1320"/>
      <c r="AO119" s="1328"/>
    </row>
    <row r="120" spans="1:41" x14ac:dyDescent="0.25">
      <c r="A120" s="1320"/>
      <c r="B120" s="1320"/>
      <c r="C120" s="1320"/>
      <c r="D120" s="1320"/>
      <c r="E120" s="1320"/>
      <c r="F120" s="1320"/>
      <c r="G120" s="1320"/>
      <c r="H120" s="1320"/>
      <c r="I120" s="1320"/>
      <c r="J120" s="1320"/>
      <c r="K120" s="1320"/>
      <c r="L120" s="1320"/>
      <c r="M120" s="1320"/>
      <c r="N120" s="1320"/>
      <c r="O120" s="1320"/>
      <c r="P120" s="1320"/>
      <c r="Q120" s="1320"/>
      <c r="R120" s="1320"/>
      <c r="S120" s="1320"/>
      <c r="T120" s="1320"/>
      <c r="U120" s="1320"/>
      <c r="V120" s="1320"/>
      <c r="W120" s="1320"/>
      <c r="X120" s="1320"/>
      <c r="Y120" s="1320"/>
      <c r="Z120" s="1320"/>
      <c r="AA120" s="1320"/>
      <c r="AB120" s="1320"/>
      <c r="AC120" s="1328"/>
      <c r="AD120" s="1328"/>
      <c r="AE120" s="1320"/>
      <c r="AF120" s="1320"/>
      <c r="AG120" s="1328"/>
      <c r="AH120" s="1320"/>
      <c r="AI120" s="1320"/>
      <c r="AJ120" s="1328"/>
      <c r="AK120" s="1320"/>
      <c r="AL120" s="1320"/>
      <c r="AM120" s="1320"/>
      <c r="AN120" s="1320"/>
      <c r="AO120" s="1328"/>
    </row>
    <row r="121" spans="1:41" x14ac:dyDescent="0.25">
      <c r="A121" s="1320"/>
      <c r="B121" s="1320"/>
      <c r="C121" s="1320"/>
      <c r="D121" s="1320"/>
      <c r="E121" s="1320"/>
      <c r="F121" s="1320"/>
      <c r="G121" s="1320"/>
      <c r="H121" s="1320"/>
      <c r="I121" s="1320"/>
      <c r="J121" s="1320"/>
      <c r="K121" s="1320"/>
      <c r="L121" s="1320"/>
      <c r="M121" s="1320"/>
      <c r="N121" s="1320"/>
      <c r="O121" s="1320"/>
      <c r="P121" s="1320"/>
      <c r="Q121" s="1320"/>
      <c r="R121" s="1320"/>
      <c r="S121" s="1320"/>
      <c r="T121" s="1320"/>
      <c r="U121" s="1320"/>
      <c r="V121" s="1320"/>
      <c r="W121" s="1320"/>
      <c r="X121" s="1320"/>
      <c r="Y121" s="1320"/>
      <c r="Z121" s="1320"/>
      <c r="AA121" s="1320"/>
      <c r="AB121" s="1320"/>
      <c r="AC121" s="1328"/>
      <c r="AD121" s="1328"/>
      <c r="AE121" s="1320"/>
      <c r="AF121" s="1320"/>
      <c r="AG121" s="1328"/>
      <c r="AH121" s="1320"/>
      <c r="AI121" s="1320"/>
      <c r="AJ121" s="1328"/>
      <c r="AK121" s="1320"/>
      <c r="AL121" s="1320"/>
      <c r="AM121" s="1320"/>
      <c r="AN121" s="1320"/>
      <c r="AO121" s="1328"/>
    </row>
    <row r="122" spans="1:41" x14ac:dyDescent="0.25">
      <c r="A122" s="1320"/>
      <c r="B122" s="1320"/>
      <c r="C122" s="1320"/>
      <c r="D122" s="1320"/>
      <c r="E122" s="1320"/>
      <c r="F122" s="1320"/>
      <c r="G122" s="1320"/>
      <c r="H122" s="1320"/>
      <c r="I122" s="1320"/>
      <c r="J122" s="1320"/>
      <c r="K122" s="1320"/>
      <c r="L122" s="1320"/>
      <c r="M122" s="1320"/>
      <c r="N122" s="1320"/>
      <c r="O122" s="1320"/>
      <c r="P122" s="1320"/>
      <c r="Q122" s="1320"/>
      <c r="R122" s="1320"/>
      <c r="S122" s="1320"/>
      <c r="T122" s="1320"/>
      <c r="U122" s="1320"/>
      <c r="V122" s="1320"/>
      <c r="W122" s="1320"/>
      <c r="X122" s="1320"/>
      <c r="Y122" s="1320"/>
      <c r="Z122" s="1320"/>
      <c r="AA122" s="1320"/>
      <c r="AB122" s="1320"/>
      <c r="AC122" s="1328"/>
      <c r="AD122" s="1328"/>
      <c r="AE122" s="1320"/>
      <c r="AF122" s="1320"/>
      <c r="AG122" s="1328"/>
      <c r="AH122" s="1320"/>
      <c r="AI122" s="1320"/>
      <c r="AJ122" s="1328"/>
      <c r="AK122" s="1320"/>
      <c r="AL122" s="1320"/>
      <c r="AM122" s="1320"/>
      <c r="AN122" s="1320"/>
      <c r="AO122" s="1328"/>
    </row>
    <row r="123" spans="1:41" x14ac:dyDescent="0.25">
      <c r="A123" s="1320"/>
      <c r="B123" s="1320"/>
      <c r="C123" s="1320"/>
      <c r="D123" s="1320"/>
      <c r="E123" s="1320"/>
      <c r="F123" s="1320"/>
      <c r="G123" s="1320"/>
      <c r="H123" s="1320"/>
      <c r="I123" s="1320"/>
      <c r="J123" s="1320"/>
      <c r="K123" s="1320"/>
      <c r="L123" s="1320"/>
      <c r="M123" s="1320"/>
      <c r="N123" s="1320"/>
      <c r="O123" s="1320"/>
      <c r="P123" s="1320"/>
      <c r="Q123" s="1320"/>
      <c r="R123" s="1320"/>
      <c r="S123" s="1320"/>
      <c r="T123" s="1320"/>
      <c r="U123" s="1320"/>
      <c r="V123" s="1320"/>
      <c r="W123" s="1320"/>
      <c r="X123" s="1320"/>
      <c r="Y123" s="1320"/>
      <c r="Z123" s="1320"/>
      <c r="AA123" s="1320"/>
      <c r="AB123" s="1320"/>
      <c r="AC123" s="1328"/>
      <c r="AD123" s="1328"/>
      <c r="AE123" s="1320"/>
      <c r="AF123" s="1320"/>
      <c r="AG123" s="1328"/>
      <c r="AH123" s="1320"/>
      <c r="AI123" s="1320"/>
      <c r="AJ123" s="1328"/>
      <c r="AK123" s="1320"/>
      <c r="AL123" s="1320"/>
      <c r="AM123" s="1320"/>
      <c r="AN123" s="1320"/>
      <c r="AO123" s="1328"/>
    </row>
    <row r="124" spans="1:41" x14ac:dyDescent="0.25">
      <c r="A124" s="1320"/>
      <c r="B124" s="1320"/>
      <c r="C124" s="1320"/>
      <c r="D124" s="1320"/>
      <c r="E124" s="1320"/>
      <c r="F124" s="1320"/>
      <c r="G124" s="1320"/>
      <c r="H124" s="1320"/>
      <c r="I124" s="1320"/>
      <c r="J124" s="1320"/>
      <c r="K124" s="1320"/>
      <c r="L124" s="1320"/>
      <c r="M124" s="1320"/>
      <c r="N124" s="1320"/>
      <c r="O124" s="1320"/>
      <c r="P124" s="1320"/>
      <c r="Q124" s="1320"/>
      <c r="R124" s="1320"/>
      <c r="S124" s="1320"/>
      <c r="T124" s="1320"/>
      <c r="U124" s="1320"/>
      <c r="V124" s="1320"/>
      <c r="W124" s="1320"/>
      <c r="X124" s="1320"/>
      <c r="Y124" s="1320"/>
      <c r="Z124" s="1320"/>
      <c r="AA124" s="1320"/>
      <c r="AB124" s="1320"/>
      <c r="AC124" s="1328"/>
      <c r="AD124" s="1328"/>
      <c r="AE124" s="1320"/>
      <c r="AF124" s="1320"/>
      <c r="AG124" s="1328"/>
      <c r="AH124" s="1320"/>
      <c r="AI124" s="1320"/>
      <c r="AJ124" s="1328"/>
      <c r="AK124" s="1320"/>
      <c r="AL124" s="1320"/>
      <c r="AM124" s="1320"/>
      <c r="AN124" s="1320"/>
      <c r="AO124" s="1328"/>
    </row>
    <row r="125" spans="1:41" x14ac:dyDescent="0.25">
      <c r="A125" s="1320"/>
      <c r="B125" s="1320"/>
      <c r="C125" s="1320"/>
      <c r="D125" s="1320"/>
      <c r="E125" s="1320"/>
      <c r="F125" s="1320"/>
      <c r="G125" s="1320"/>
      <c r="H125" s="1320"/>
      <c r="I125" s="1320"/>
      <c r="J125" s="1320"/>
      <c r="K125" s="1320"/>
      <c r="L125" s="1320"/>
      <c r="M125" s="1320"/>
      <c r="N125" s="1320"/>
      <c r="O125" s="1320"/>
      <c r="P125" s="1320"/>
      <c r="Q125" s="1320"/>
      <c r="R125" s="1320"/>
      <c r="S125" s="1320"/>
      <c r="T125" s="1320"/>
      <c r="U125" s="1320"/>
      <c r="V125" s="1320"/>
      <c r="W125" s="1320"/>
      <c r="X125" s="1320"/>
      <c r="Y125" s="1320"/>
      <c r="Z125" s="1320"/>
      <c r="AA125" s="1320"/>
      <c r="AB125" s="1320"/>
      <c r="AC125" s="1328"/>
      <c r="AD125" s="1328"/>
      <c r="AE125" s="1320"/>
      <c r="AF125" s="1320"/>
      <c r="AG125" s="1328"/>
      <c r="AH125" s="1320"/>
      <c r="AI125" s="1320"/>
      <c r="AJ125" s="1328"/>
      <c r="AK125" s="1320"/>
      <c r="AL125" s="1320"/>
      <c r="AM125" s="1320"/>
      <c r="AN125" s="1320"/>
      <c r="AO125" s="1328"/>
    </row>
    <row r="126" spans="1:41" x14ac:dyDescent="0.25">
      <c r="A126" s="1320"/>
      <c r="B126" s="1320"/>
      <c r="C126" s="1320"/>
      <c r="D126" s="1320"/>
      <c r="E126" s="1320"/>
      <c r="F126" s="1320"/>
      <c r="G126" s="1320"/>
      <c r="H126" s="1320"/>
      <c r="I126" s="1320"/>
      <c r="J126" s="1320"/>
      <c r="K126" s="1320"/>
      <c r="L126" s="1320"/>
      <c r="M126" s="1320"/>
      <c r="N126" s="1320"/>
      <c r="O126" s="1320"/>
      <c r="P126" s="1320"/>
      <c r="Q126" s="1320"/>
      <c r="R126" s="1320"/>
      <c r="S126" s="1320"/>
      <c r="T126" s="1320"/>
      <c r="U126" s="1320"/>
      <c r="V126" s="1320"/>
      <c r="W126" s="1320"/>
      <c r="X126" s="1320"/>
      <c r="Y126" s="1320"/>
      <c r="Z126" s="1320"/>
      <c r="AA126" s="1320"/>
      <c r="AB126" s="1320"/>
      <c r="AC126" s="1328"/>
      <c r="AD126" s="1328"/>
      <c r="AE126" s="1320"/>
      <c r="AF126" s="1320"/>
      <c r="AG126" s="1328"/>
      <c r="AH126" s="1320"/>
      <c r="AI126" s="1320"/>
      <c r="AJ126" s="1328"/>
      <c r="AK126" s="1320"/>
      <c r="AL126" s="1320"/>
      <c r="AM126" s="1320"/>
      <c r="AN126" s="1320"/>
      <c r="AO126" s="1328"/>
    </row>
    <row r="127" spans="1:41" x14ac:dyDescent="0.25">
      <c r="A127" s="1320"/>
      <c r="B127" s="1320"/>
      <c r="C127" s="1320"/>
      <c r="D127" s="1320"/>
      <c r="E127" s="1320"/>
      <c r="F127" s="1320"/>
      <c r="G127" s="1320"/>
      <c r="H127" s="1320"/>
      <c r="I127" s="1320"/>
      <c r="J127" s="1320"/>
      <c r="K127" s="1320"/>
      <c r="L127" s="1320"/>
      <c r="M127" s="1320"/>
      <c r="N127" s="1320"/>
      <c r="O127" s="1320"/>
      <c r="P127" s="1320"/>
      <c r="Q127" s="1320"/>
      <c r="R127" s="1320"/>
      <c r="S127" s="1320"/>
      <c r="T127" s="1320"/>
      <c r="U127" s="1320"/>
      <c r="V127" s="1320"/>
      <c r="W127" s="1320"/>
      <c r="X127" s="1320"/>
      <c r="Y127" s="1320"/>
      <c r="Z127" s="1320"/>
      <c r="AA127" s="1320"/>
      <c r="AB127" s="1320"/>
      <c r="AC127" s="1328"/>
      <c r="AD127" s="1328"/>
      <c r="AE127" s="1320"/>
      <c r="AF127" s="1320"/>
      <c r="AG127" s="1328"/>
      <c r="AH127" s="1320"/>
      <c r="AI127" s="1320"/>
      <c r="AJ127" s="1328"/>
      <c r="AK127" s="1320"/>
      <c r="AL127" s="1320"/>
      <c r="AM127" s="1320"/>
      <c r="AN127" s="1320"/>
      <c r="AO127" s="1328"/>
    </row>
    <row r="128" spans="1:41" x14ac:dyDescent="0.25">
      <c r="A128" s="1320"/>
      <c r="B128" s="1320"/>
      <c r="C128" s="1320"/>
      <c r="D128" s="1320"/>
      <c r="E128" s="1320"/>
      <c r="F128" s="1320"/>
      <c r="G128" s="1320"/>
      <c r="H128" s="1320"/>
      <c r="I128" s="1320"/>
      <c r="J128" s="1320"/>
      <c r="K128" s="1320"/>
      <c r="L128" s="1320"/>
      <c r="M128" s="1320"/>
      <c r="N128" s="1320"/>
      <c r="O128" s="1320"/>
      <c r="P128" s="1320"/>
      <c r="Q128" s="1320"/>
      <c r="R128" s="1320"/>
      <c r="S128" s="1320"/>
      <c r="T128" s="1320"/>
      <c r="U128" s="1320"/>
      <c r="V128" s="1320"/>
      <c r="W128" s="1320"/>
      <c r="X128" s="1320"/>
      <c r="Y128" s="1320"/>
      <c r="Z128" s="1320"/>
      <c r="AA128" s="1320"/>
      <c r="AB128" s="1320"/>
      <c r="AC128" s="1328"/>
      <c r="AD128" s="1328"/>
      <c r="AE128" s="1320"/>
      <c r="AF128" s="1320"/>
      <c r="AG128" s="1328"/>
      <c r="AH128" s="1320"/>
      <c r="AI128" s="1320"/>
      <c r="AJ128" s="1328"/>
      <c r="AK128" s="1320"/>
      <c r="AL128" s="1320"/>
      <c r="AM128" s="1320"/>
      <c r="AN128" s="1320"/>
      <c r="AO128" s="1328"/>
    </row>
    <row r="129" spans="29:41" x14ac:dyDescent="0.25">
      <c r="AC129" s="1328"/>
      <c r="AD129" s="1328"/>
      <c r="AE129" s="1320"/>
      <c r="AF129" s="1320"/>
      <c r="AG129" s="1328"/>
      <c r="AH129" s="1320"/>
      <c r="AI129" s="1320"/>
      <c r="AJ129" s="1328"/>
      <c r="AK129" s="1320"/>
      <c r="AL129" s="1320"/>
      <c r="AM129" s="1320"/>
      <c r="AN129" s="1320"/>
      <c r="AO129" s="1328"/>
    </row>
    <row r="130" spans="29:41" x14ac:dyDescent="0.25">
      <c r="AC130" s="1328"/>
      <c r="AD130" s="1328"/>
      <c r="AE130" s="1320"/>
      <c r="AF130" s="1320"/>
      <c r="AG130" s="1328"/>
      <c r="AH130" s="1320"/>
      <c r="AI130" s="1320"/>
      <c r="AJ130" s="1328"/>
      <c r="AK130" s="1320"/>
      <c r="AL130" s="1320"/>
      <c r="AM130" s="1320"/>
      <c r="AN130" s="1320"/>
      <c r="AO130" s="1328"/>
    </row>
    <row r="131" spans="29:41" x14ac:dyDescent="0.25">
      <c r="AC131" s="1328"/>
      <c r="AD131" s="1328"/>
      <c r="AE131" s="1320"/>
      <c r="AF131" s="1320"/>
      <c r="AG131" s="1328"/>
      <c r="AH131" s="1320"/>
      <c r="AI131" s="1320"/>
      <c r="AJ131" s="1328"/>
      <c r="AK131" s="1320"/>
      <c r="AL131" s="1320"/>
      <c r="AM131" s="1320"/>
      <c r="AN131" s="1320"/>
      <c r="AO131" s="1328"/>
    </row>
    <row r="132" spans="29:41" x14ac:dyDescent="0.25">
      <c r="AC132" s="1328"/>
      <c r="AD132" s="1328"/>
      <c r="AE132" s="1320"/>
      <c r="AF132" s="1320"/>
      <c r="AG132" s="1328"/>
      <c r="AH132" s="1320"/>
      <c r="AI132" s="1320"/>
      <c r="AJ132" s="1328"/>
      <c r="AK132" s="1320"/>
      <c r="AL132" s="1320"/>
      <c r="AM132" s="1320"/>
      <c r="AN132" s="1320"/>
      <c r="AO132" s="1328"/>
    </row>
    <row r="133" spans="29:41" x14ac:dyDescent="0.25">
      <c r="AC133" s="1328"/>
      <c r="AD133" s="1328"/>
      <c r="AE133" s="1320"/>
      <c r="AF133" s="1320"/>
      <c r="AG133" s="1328"/>
      <c r="AH133" s="1320"/>
      <c r="AI133" s="1320"/>
      <c r="AJ133" s="1328"/>
      <c r="AK133" s="1320"/>
      <c r="AL133" s="1320"/>
      <c r="AM133" s="1320"/>
      <c r="AN133" s="1320"/>
      <c r="AO133" s="1328"/>
    </row>
    <row r="134" spans="29:41" x14ac:dyDescent="0.25">
      <c r="AC134" s="1328"/>
      <c r="AD134" s="1328"/>
      <c r="AE134" s="1320"/>
      <c r="AF134" s="1320"/>
      <c r="AG134" s="1328"/>
      <c r="AH134" s="1320"/>
      <c r="AI134" s="1320"/>
      <c r="AJ134" s="1328"/>
      <c r="AK134" s="1320"/>
      <c r="AL134" s="1320"/>
      <c r="AM134" s="1320"/>
      <c r="AN134" s="1320"/>
      <c r="AO134" s="1328"/>
    </row>
    <row r="135" spans="29:41" x14ac:dyDescent="0.25">
      <c r="AC135" s="1328"/>
      <c r="AD135" s="1328"/>
      <c r="AE135" s="1320"/>
      <c r="AF135" s="1320"/>
      <c r="AG135" s="1328"/>
      <c r="AH135" s="1320"/>
      <c r="AI135" s="1320"/>
      <c r="AJ135" s="1328"/>
      <c r="AK135" s="1320"/>
      <c r="AL135" s="1320"/>
      <c r="AM135" s="1320"/>
      <c r="AN135" s="1320"/>
      <c r="AO135" s="1328"/>
    </row>
    <row r="136" spans="29:41" x14ac:dyDescent="0.25">
      <c r="AC136" s="1328"/>
      <c r="AD136" s="1328"/>
      <c r="AE136" s="1320"/>
      <c r="AF136" s="1320"/>
      <c r="AG136" s="1328"/>
      <c r="AH136" s="1320"/>
      <c r="AI136" s="1320"/>
      <c r="AJ136" s="1328"/>
      <c r="AK136" s="1320"/>
      <c r="AL136" s="1320"/>
      <c r="AM136" s="1320"/>
      <c r="AN136" s="1320"/>
      <c r="AO136" s="1328"/>
    </row>
    <row r="137" spans="29:41" x14ac:dyDescent="0.25">
      <c r="AC137" s="1328"/>
      <c r="AD137" s="1328"/>
      <c r="AE137" s="1320"/>
      <c r="AF137" s="1320"/>
      <c r="AG137" s="1328"/>
      <c r="AH137" s="1320"/>
      <c r="AI137" s="1320"/>
      <c r="AJ137" s="1328"/>
      <c r="AK137" s="1320"/>
      <c r="AL137" s="1320"/>
      <c r="AM137" s="1320"/>
      <c r="AN137" s="1320"/>
      <c r="AO137" s="1328"/>
    </row>
    <row r="138" spans="29:41" x14ac:dyDescent="0.25">
      <c r="AC138" s="1328"/>
      <c r="AD138" s="1328"/>
      <c r="AE138" s="1320"/>
      <c r="AF138" s="1320"/>
      <c r="AG138" s="1328"/>
      <c r="AH138" s="1320"/>
      <c r="AI138" s="1320"/>
      <c r="AJ138" s="1328"/>
      <c r="AK138" s="1320"/>
      <c r="AL138" s="1320"/>
      <c r="AM138" s="1320"/>
      <c r="AN138" s="1320"/>
      <c r="AO138" s="1328"/>
    </row>
    <row r="139" spans="29:41" x14ac:dyDescent="0.25">
      <c r="AC139" s="1328"/>
      <c r="AD139" s="1328"/>
      <c r="AE139" s="1320"/>
      <c r="AF139" s="1320"/>
      <c r="AG139" s="1328"/>
      <c r="AH139" s="1320"/>
      <c r="AI139" s="1320"/>
      <c r="AJ139" s="1328"/>
      <c r="AK139" s="1320"/>
      <c r="AL139" s="1320"/>
      <c r="AM139" s="1320"/>
      <c r="AN139" s="1320"/>
      <c r="AO139" s="1328"/>
    </row>
    <row r="140" spans="29:41" x14ac:dyDescent="0.25">
      <c r="AC140" s="1328"/>
      <c r="AD140" s="1328"/>
      <c r="AE140" s="1320"/>
      <c r="AF140" s="1320"/>
      <c r="AG140" s="1328"/>
      <c r="AH140" s="1320"/>
      <c r="AI140" s="1320"/>
      <c r="AJ140" s="1328"/>
      <c r="AK140" s="1320"/>
      <c r="AL140" s="1320"/>
      <c r="AM140" s="1320"/>
      <c r="AN140" s="1320"/>
      <c r="AO140" s="1328"/>
    </row>
    <row r="141" spans="29:41" x14ac:dyDescent="0.25">
      <c r="AC141" s="1328"/>
      <c r="AD141" s="1328"/>
      <c r="AE141" s="1320"/>
      <c r="AF141" s="1320"/>
      <c r="AG141" s="1328"/>
      <c r="AH141" s="1320"/>
      <c r="AI141" s="1320"/>
      <c r="AJ141" s="1328"/>
      <c r="AK141" s="1320"/>
      <c r="AL141" s="1320"/>
      <c r="AM141" s="1320"/>
      <c r="AN141" s="1320"/>
      <c r="AO141" s="1328"/>
    </row>
    <row r="142" spans="29:41" x14ac:dyDescent="0.25">
      <c r="AC142" s="1328"/>
      <c r="AD142" s="1328"/>
      <c r="AE142" s="1320"/>
      <c r="AF142" s="1320"/>
      <c r="AG142" s="1328"/>
      <c r="AH142" s="1320"/>
      <c r="AI142" s="1320"/>
      <c r="AJ142" s="1328"/>
      <c r="AK142" s="1320"/>
      <c r="AL142" s="1320"/>
      <c r="AM142" s="1320"/>
      <c r="AN142" s="1320"/>
      <c r="AO142" s="1328"/>
    </row>
    <row r="143" spans="29:41" x14ac:dyDescent="0.25">
      <c r="AC143" s="1328"/>
      <c r="AD143" s="1328"/>
      <c r="AE143" s="1320"/>
      <c r="AF143" s="1320"/>
      <c r="AG143" s="1328"/>
      <c r="AH143" s="1320"/>
      <c r="AI143" s="1320"/>
      <c r="AJ143" s="1328"/>
      <c r="AK143" s="1320"/>
      <c r="AL143" s="1320"/>
      <c r="AM143" s="1320"/>
      <c r="AN143" s="1320"/>
      <c r="AO143" s="1328"/>
    </row>
    <row r="144" spans="29:41" x14ac:dyDescent="0.25">
      <c r="AC144" s="1328"/>
      <c r="AD144" s="1328"/>
      <c r="AE144" s="1320"/>
      <c r="AF144" s="1320"/>
      <c r="AG144" s="1328"/>
      <c r="AH144" s="1320"/>
      <c r="AI144" s="1320"/>
      <c r="AJ144" s="1328"/>
      <c r="AK144" s="1320"/>
      <c r="AL144" s="1320"/>
      <c r="AM144" s="1320"/>
      <c r="AN144" s="1320"/>
      <c r="AO144" s="1328"/>
    </row>
    <row r="145" spans="29:41" x14ac:dyDescent="0.25">
      <c r="AC145" s="1328"/>
      <c r="AD145" s="1328"/>
      <c r="AE145" s="1320"/>
      <c r="AF145" s="1320"/>
      <c r="AG145" s="1328"/>
      <c r="AH145" s="1320"/>
      <c r="AI145" s="1320"/>
      <c r="AJ145" s="1328"/>
      <c r="AK145" s="1320"/>
      <c r="AL145" s="1320"/>
      <c r="AM145" s="1320"/>
      <c r="AN145" s="1320"/>
      <c r="AO145" s="1328"/>
    </row>
    <row r="146" spans="29:41" x14ac:dyDescent="0.25">
      <c r="AC146" s="1328"/>
      <c r="AD146" s="1328"/>
      <c r="AE146" s="1320"/>
      <c r="AF146" s="1320"/>
      <c r="AG146" s="1328"/>
      <c r="AH146" s="1320"/>
      <c r="AI146" s="1320"/>
      <c r="AJ146" s="1328"/>
      <c r="AK146" s="1320"/>
      <c r="AL146" s="1320"/>
      <c r="AM146" s="1320"/>
      <c r="AN146" s="1320"/>
      <c r="AO146" s="1328"/>
    </row>
    <row r="147" spans="29:41" x14ac:dyDescent="0.25">
      <c r="AC147" s="1328"/>
      <c r="AD147" s="1328"/>
      <c r="AE147" s="1320"/>
      <c r="AF147" s="1320"/>
      <c r="AG147" s="1328"/>
      <c r="AH147" s="1320"/>
      <c r="AI147" s="1320"/>
      <c r="AJ147" s="1328"/>
      <c r="AK147" s="1320"/>
      <c r="AL147" s="1320"/>
      <c r="AM147" s="1320"/>
      <c r="AN147" s="1320"/>
      <c r="AO147" s="1328"/>
    </row>
    <row r="148" spans="29:41" x14ac:dyDescent="0.25">
      <c r="AC148" s="1328"/>
      <c r="AD148" s="1328"/>
      <c r="AE148" s="1320"/>
      <c r="AF148" s="1320"/>
      <c r="AG148" s="1328"/>
      <c r="AH148" s="1320"/>
      <c r="AI148" s="1320"/>
      <c r="AJ148" s="1328"/>
      <c r="AK148" s="1320"/>
      <c r="AL148" s="1320"/>
      <c r="AM148" s="1320"/>
      <c r="AN148" s="1320"/>
      <c r="AO148" s="1328"/>
    </row>
    <row r="149" spans="29:41" x14ac:dyDescent="0.25">
      <c r="AC149" s="1328"/>
      <c r="AD149" s="1328"/>
      <c r="AE149" s="1320"/>
      <c r="AF149" s="1320"/>
      <c r="AG149" s="1328"/>
      <c r="AH149" s="1320"/>
      <c r="AI149" s="1320"/>
      <c r="AJ149" s="1328"/>
      <c r="AK149" s="1320"/>
      <c r="AL149" s="1320"/>
      <c r="AM149" s="1320"/>
      <c r="AN149" s="1320"/>
      <c r="AO149" s="1328"/>
    </row>
    <row r="150" spans="29:41" x14ac:dyDescent="0.25">
      <c r="AC150" s="1328"/>
      <c r="AD150" s="1328"/>
      <c r="AE150" s="1320"/>
      <c r="AF150" s="1320"/>
      <c r="AG150" s="1328"/>
      <c r="AH150" s="1320"/>
      <c r="AI150" s="1320"/>
      <c r="AJ150" s="1328"/>
      <c r="AK150" s="1320"/>
      <c r="AL150" s="1320"/>
      <c r="AM150" s="1320"/>
      <c r="AN150" s="1320"/>
      <c r="AO150" s="1328"/>
    </row>
    <row r="151" spans="29:41" x14ac:dyDescent="0.25">
      <c r="AC151" s="1328"/>
      <c r="AD151" s="1328"/>
      <c r="AE151" s="1320"/>
      <c r="AF151" s="1320"/>
      <c r="AG151" s="1328"/>
      <c r="AH151" s="1320"/>
      <c r="AI151" s="1320"/>
      <c r="AJ151" s="1328"/>
      <c r="AK151" s="1320"/>
      <c r="AL151" s="1320"/>
      <c r="AM151" s="1320"/>
      <c r="AN151" s="1320"/>
      <c r="AO151" s="1328"/>
    </row>
    <row r="152" spans="29:41" x14ac:dyDescent="0.25">
      <c r="AC152" s="1328"/>
      <c r="AD152" s="1328"/>
      <c r="AE152" s="1320"/>
      <c r="AF152" s="1320"/>
      <c r="AG152" s="1328"/>
      <c r="AH152" s="1320"/>
      <c r="AI152" s="1320"/>
      <c r="AJ152" s="1328"/>
      <c r="AK152" s="1320"/>
      <c r="AL152" s="1320"/>
      <c r="AM152" s="1320"/>
      <c r="AN152" s="1320"/>
      <c r="AO152" s="1328"/>
    </row>
    <row r="153" spans="29:41" x14ac:dyDescent="0.25">
      <c r="AC153" s="1328"/>
      <c r="AD153" s="1328"/>
      <c r="AE153" s="1320"/>
      <c r="AF153" s="1320"/>
      <c r="AG153" s="1328"/>
      <c r="AH153" s="1320"/>
      <c r="AI153" s="1320"/>
      <c r="AJ153" s="1328"/>
      <c r="AK153" s="1320"/>
      <c r="AL153" s="1320"/>
      <c r="AM153" s="1320"/>
      <c r="AN153" s="1320"/>
      <c r="AO153" s="1328"/>
    </row>
    <row r="154" spans="29:41" x14ac:dyDescent="0.25">
      <c r="AC154" s="1328"/>
      <c r="AD154" s="1328"/>
      <c r="AE154" s="1320"/>
      <c r="AF154" s="1320"/>
      <c r="AG154" s="1328"/>
      <c r="AH154" s="1320"/>
      <c r="AI154" s="1320"/>
      <c r="AJ154" s="1328"/>
      <c r="AK154" s="1320"/>
      <c r="AL154" s="1320"/>
      <c r="AM154" s="1320"/>
      <c r="AN154" s="1320"/>
      <c r="AO154" s="1328"/>
    </row>
    <row r="155" spans="29:41" x14ac:dyDescent="0.25">
      <c r="AC155" s="1328"/>
      <c r="AD155" s="1328"/>
      <c r="AE155" s="1320"/>
      <c r="AF155" s="1320"/>
      <c r="AG155" s="1328"/>
      <c r="AH155" s="1320"/>
      <c r="AI155" s="1320"/>
      <c r="AJ155" s="1328"/>
      <c r="AK155" s="1320"/>
      <c r="AL155" s="1320"/>
      <c r="AM155" s="1320"/>
      <c r="AN155" s="1320"/>
      <c r="AO155" s="1328"/>
    </row>
    <row r="156" spans="29:41" x14ac:dyDescent="0.25">
      <c r="AC156" s="1328"/>
      <c r="AD156" s="1328"/>
      <c r="AE156" s="1320"/>
      <c r="AF156" s="1320"/>
      <c r="AG156" s="1328"/>
      <c r="AH156" s="1320"/>
      <c r="AI156" s="1320"/>
      <c r="AJ156" s="1328"/>
      <c r="AK156" s="1320"/>
      <c r="AL156" s="1320"/>
      <c r="AM156" s="1320"/>
      <c r="AN156" s="1320"/>
      <c r="AO156" s="1328"/>
    </row>
    <row r="157" spans="29:41" x14ac:dyDescent="0.25">
      <c r="AC157" s="1328"/>
      <c r="AD157" s="1328"/>
      <c r="AE157" s="1320"/>
      <c r="AF157" s="1320"/>
      <c r="AG157" s="1328"/>
      <c r="AH157" s="1320"/>
      <c r="AI157" s="1320"/>
      <c r="AJ157" s="1328"/>
      <c r="AK157" s="1320"/>
      <c r="AL157" s="1320"/>
      <c r="AM157" s="1320"/>
      <c r="AN157" s="1320"/>
      <c r="AO157" s="1328"/>
    </row>
    <row r="158" spans="29:41" x14ac:dyDescent="0.25">
      <c r="AC158" s="1328"/>
      <c r="AD158" s="1328"/>
      <c r="AE158" s="1320"/>
      <c r="AF158" s="1320"/>
      <c r="AG158" s="1328"/>
      <c r="AH158" s="1320"/>
      <c r="AI158" s="1320"/>
      <c r="AJ158" s="1328"/>
      <c r="AK158" s="1320"/>
      <c r="AL158" s="1320"/>
      <c r="AM158" s="1320"/>
      <c r="AN158" s="1320"/>
      <c r="AO158" s="1328"/>
    </row>
    <row r="159" spans="29:41" x14ac:dyDescent="0.25">
      <c r="AC159" s="1328"/>
      <c r="AD159" s="1328"/>
      <c r="AE159" s="1320"/>
      <c r="AF159" s="1320"/>
      <c r="AG159" s="1328"/>
      <c r="AH159" s="1320"/>
      <c r="AI159" s="1320"/>
      <c r="AJ159" s="1328"/>
      <c r="AK159" s="1320"/>
      <c r="AL159" s="1320"/>
      <c r="AM159" s="1320"/>
      <c r="AN159" s="1320"/>
      <c r="AO159" s="1328"/>
    </row>
    <row r="160" spans="29:41" x14ac:dyDescent="0.25">
      <c r="AC160" s="1328"/>
      <c r="AD160" s="1328"/>
      <c r="AE160" s="1320"/>
      <c r="AF160" s="1320"/>
      <c r="AG160" s="1328"/>
      <c r="AH160" s="1320"/>
      <c r="AI160" s="1320"/>
      <c r="AJ160" s="1328"/>
      <c r="AK160" s="1320"/>
      <c r="AL160" s="1320"/>
      <c r="AM160" s="1320"/>
      <c r="AN160" s="1320"/>
      <c r="AO160" s="1328"/>
    </row>
    <row r="161" spans="1:58" x14ac:dyDescent="0.25">
      <c r="A161" s="1320"/>
      <c r="B161" s="1320"/>
      <c r="C161" s="1320"/>
      <c r="D161" s="1320"/>
      <c r="E161" s="1320"/>
      <c r="F161" s="1320"/>
      <c r="G161" s="1320"/>
      <c r="H161" s="1320"/>
      <c r="I161" s="1320"/>
      <c r="J161" s="1320"/>
      <c r="K161" s="1320"/>
      <c r="L161" s="1320"/>
      <c r="M161" s="1320"/>
      <c r="N161" s="1320"/>
      <c r="O161" s="1320"/>
      <c r="P161" s="1320"/>
      <c r="Q161" s="1320"/>
      <c r="R161" s="1320"/>
      <c r="S161" s="1320"/>
      <c r="T161" s="1320"/>
      <c r="U161" s="1320"/>
      <c r="V161" s="1320"/>
      <c r="W161" s="1320"/>
      <c r="X161" s="1320"/>
      <c r="Y161" s="1320"/>
      <c r="Z161" s="1320"/>
      <c r="AA161" s="1320"/>
      <c r="AB161" s="1320"/>
      <c r="AC161" s="1328"/>
      <c r="AD161" s="1328"/>
      <c r="AE161" s="1320"/>
      <c r="AF161" s="1320"/>
      <c r="AG161" s="1328"/>
      <c r="AH161" s="1320"/>
      <c r="AI161" s="1320"/>
      <c r="AJ161" s="1328"/>
      <c r="AK161" s="1320"/>
      <c r="AL161" s="1320"/>
      <c r="AM161" s="1320"/>
      <c r="AN161" s="1320"/>
      <c r="AO161" s="1328"/>
      <c r="AP161" s="1320"/>
      <c r="AQ161" s="1320"/>
      <c r="AR161" s="1320"/>
      <c r="AS161" s="1320"/>
      <c r="AT161" s="1320"/>
      <c r="AU161" s="1320"/>
      <c r="AV161" s="1320"/>
      <c r="AW161" s="1320"/>
      <c r="AX161" s="1320"/>
      <c r="AY161" s="1320"/>
      <c r="AZ161" s="1320"/>
      <c r="BA161" s="1320"/>
      <c r="BB161" s="1320"/>
      <c r="BC161" s="1320"/>
      <c r="BD161" s="1320"/>
      <c r="BE161" s="1320"/>
      <c r="BF161" s="1320"/>
    </row>
    <row r="162" spans="1:58" x14ac:dyDescent="0.25">
      <c r="A162" s="1320"/>
      <c r="B162" s="1320"/>
      <c r="C162" s="1320"/>
      <c r="D162" s="1320"/>
      <c r="E162" s="1320"/>
      <c r="F162" s="1320"/>
      <c r="G162" s="1320"/>
      <c r="H162" s="1320"/>
      <c r="I162" s="1320"/>
      <c r="J162" s="1320"/>
      <c r="K162" s="1320"/>
      <c r="L162" s="1320"/>
      <c r="M162" s="1320"/>
      <c r="N162" s="1320"/>
      <c r="O162" s="1320"/>
      <c r="P162" s="1320"/>
      <c r="Q162" s="1320"/>
      <c r="R162" s="1320"/>
      <c r="S162" s="1320"/>
      <c r="T162" s="1320"/>
      <c r="U162" s="1320"/>
      <c r="V162" s="1320"/>
      <c r="W162" s="1320"/>
      <c r="X162" s="1320"/>
      <c r="Y162" s="1320"/>
      <c r="Z162" s="1320"/>
      <c r="AA162" s="1320"/>
      <c r="AB162" s="1320"/>
      <c r="AC162" s="1328"/>
      <c r="AD162" s="1328"/>
      <c r="AE162" s="1320"/>
      <c r="AF162" s="1320"/>
      <c r="AG162" s="1328"/>
      <c r="AH162" s="1320"/>
      <c r="AI162" s="1320"/>
      <c r="AJ162" s="1328"/>
      <c r="AK162" s="1320"/>
      <c r="AL162" s="1320"/>
      <c r="AM162" s="1320"/>
      <c r="AN162" s="1320"/>
      <c r="AO162" s="1328"/>
      <c r="AP162" s="1320"/>
      <c r="AQ162" s="1320"/>
      <c r="AR162" s="1320"/>
      <c r="AS162" s="1320"/>
      <c r="AT162" s="1320"/>
      <c r="AU162" s="1320"/>
      <c r="AV162" s="1320"/>
      <c r="AW162" s="1320"/>
      <c r="AX162" s="1320"/>
      <c r="AY162" s="1320"/>
      <c r="AZ162" s="1320"/>
      <c r="BA162" s="1320"/>
      <c r="BB162" s="1320"/>
      <c r="BC162" s="1320"/>
      <c r="BD162" s="1320"/>
      <c r="BE162" s="1320"/>
      <c r="BF162" s="1320"/>
    </row>
    <row r="163" spans="1:58" x14ac:dyDescent="0.25">
      <c r="A163" s="1320"/>
      <c r="B163" s="1320"/>
      <c r="C163" s="1320"/>
      <c r="D163" s="1320"/>
      <c r="E163" s="1320"/>
      <c r="F163" s="1320"/>
      <c r="G163" s="1320"/>
      <c r="H163" s="1320"/>
      <c r="I163" s="1320"/>
      <c r="J163" s="1320"/>
      <c r="K163" s="1320"/>
      <c r="L163" s="1320"/>
      <c r="M163" s="1320"/>
      <c r="N163" s="1320"/>
      <c r="O163" s="1320"/>
      <c r="P163" s="1320"/>
      <c r="Q163" s="1320"/>
      <c r="R163" s="1320"/>
      <c r="S163" s="1320"/>
      <c r="T163" s="1320"/>
      <c r="U163" s="1320"/>
      <c r="V163" s="1320"/>
      <c r="W163" s="1320"/>
      <c r="X163" s="1320"/>
      <c r="Y163" s="1320"/>
      <c r="Z163" s="1320"/>
      <c r="AA163" s="1320"/>
      <c r="AB163" s="1320"/>
      <c r="AC163" s="1328"/>
      <c r="AD163" s="1328"/>
      <c r="AE163" s="1320"/>
      <c r="AF163" s="1320"/>
      <c r="AG163" s="1328"/>
      <c r="AH163" s="1320"/>
      <c r="AI163" s="1320"/>
      <c r="AJ163" s="1328"/>
      <c r="AK163" s="1320"/>
      <c r="AL163" s="1320"/>
      <c r="AM163" s="1320"/>
      <c r="AN163" s="1320"/>
      <c r="AO163" s="1328"/>
      <c r="AP163" s="1320"/>
      <c r="AQ163" s="1320"/>
      <c r="AR163" s="1320"/>
      <c r="AS163" s="1320"/>
      <c r="AT163" s="1320"/>
      <c r="AU163" s="1320"/>
      <c r="AV163" s="1320"/>
      <c r="AW163" s="1320"/>
      <c r="AX163" s="1320"/>
      <c r="AY163" s="1320"/>
      <c r="AZ163" s="1320"/>
      <c r="BA163" s="1320"/>
      <c r="BB163" s="1320"/>
      <c r="BC163" s="1320"/>
      <c r="BD163" s="1320"/>
      <c r="BE163" s="1320"/>
      <c r="BF163" s="1320"/>
    </row>
    <row r="164" spans="1:58" x14ac:dyDescent="0.25">
      <c r="A164" s="1320"/>
      <c r="B164" s="1320"/>
      <c r="C164" s="1320"/>
      <c r="D164" s="1320"/>
      <c r="E164" s="1320"/>
      <c r="F164" s="1320"/>
      <c r="G164" s="1320"/>
      <c r="H164" s="1320"/>
      <c r="I164" s="1320"/>
      <c r="J164" s="1320"/>
      <c r="K164" s="1320"/>
      <c r="L164" s="1320"/>
      <c r="M164" s="1320"/>
      <c r="N164" s="1320"/>
      <c r="O164" s="1320"/>
      <c r="P164" s="1320"/>
      <c r="Q164" s="1320"/>
      <c r="R164" s="1320"/>
      <c r="S164" s="1320"/>
      <c r="T164" s="1320"/>
      <c r="U164" s="1320"/>
      <c r="V164" s="1320"/>
      <c r="W164" s="1320"/>
      <c r="X164" s="1320"/>
      <c r="Y164" s="1320"/>
      <c r="Z164" s="1320"/>
      <c r="AA164" s="1320"/>
      <c r="AB164" s="1320"/>
      <c r="AC164" s="1328"/>
      <c r="AD164" s="1328"/>
      <c r="AE164" s="1320"/>
      <c r="AF164" s="1320"/>
      <c r="AG164" s="1328"/>
      <c r="AH164" s="1320"/>
      <c r="AI164" s="1320"/>
      <c r="AJ164" s="1328"/>
      <c r="AK164" s="1320"/>
      <c r="AL164" s="1320"/>
      <c r="AM164" s="1320"/>
      <c r="AN164" s="1320"/>
      <c r="AO164" s="1328"/>
      <c r="AP164" s="1320"/>
      <c r="AQ164" s="1320"/>
      <c r="AR164" s="1320"/>
      <c r="AS164" s="1320"/>
      <c r="AT164" s="1320"/>
      <c r="AU164" s="1320"/>
      <c r="AV164" s="1320"/>
      <c r="AW164" s="1320"/>
      <c r="AX164" s="1320"/>
      <c r="AY164" s="1320"/>
      <c r="AZ164" s="1320"/>
      <c r="BA164" s="1320"/>
      <c r="BB164" s="1320"/>
      <c r="BC164" s="1320"/>
      <c r="BD164" s="1320"/>
      <c r="BE164" s="1320"/>
      <c r="BF164" s="1320"/>
    </row>
    <row r="165" spans="1:58" x14ac:dyDescent="0.25">
      <c r="A165" s="1320"/>
      <c r="B165" s="1320"/>
      <c r="C165" s="1320"/>
      <c r="D165" s="1320"/>
      <c r="E165" s="1320"/>
      <c r="F165" s="1320"/>
      <c r="G165" s="1320"/>
      <c r="H165" s="1320"/>
      <c r="I165" s="1320"/>
      <c r="J165" s="1320"/>
      <c r="K165" s="1320"/>
      <c r="L165" s="1320"/>
      <c r="M165" s="1320"/>
      <c r="N165" s="1320"/>
      <c r="O165" s="1320"/>
      <c r="P165" s="1320"/>
      <c r="Q165" s="1320"/>
      <c r="R165" s="1320"/>
      <c r="S165" s="1320"/>
      <c r="T165" s="1320"/>
      <c r="U165" s="1320"/>
      <c r="V165" s="1320"/>
      <c r="W165" s="1320"/>
      <c r="X165" s="1320"/>
      <c r="Y165" s="1320"/>
      <c r="Z165" s="1320"/>
      <c r="AA165" s="1320"/>
      <c r="AB165" s="1320"/>
      <c r="AC165" s="1328"/>
      <c r="AD165" s="1328"/>
      <c r="AE165" s="1320"/>
      <c r="AF165" s="1320"/>
      <c r="AG165" s="1328"/>
      <c r="AH165" s="1320"/>
      <c r="AI165" s="1320"/>
      <c r="AJ165" s="1328"/>
      <c r="AK165" s="1320"/>
      <c r="AL165" s="1320"/>
      <c r="AM165" s="1320"/>
      <c r="AN165" s="1320"/>
      <c r="AO165" s="1328"/>
      <c r="AP165" s="1320"/>
      <c r="AQ165" s="1320"/>
      <c r="AR165" s="1320"/>
      <c r="AS165" s="1320"/>
      <c r="AT165" s="1320"/>
      <c r="AU165" s="1320"/>
      <c r="AV165" s="1320"/>
      <c r="AW165" s="1320"/>
      <c r="AX165" s="1320"/>
      <c r="AY165" s="1320"/>
      <c r="AZ165" s="1320"/>
      <c r="BA165" s="1320"/>
      <c r="BB165" s="1320"/>
      <c r="BC165" s="1320"/>
      <c r="BD165" s="1320"/>
      <c r="BE165" s="1320"/>
      <c r="BF165" s="1320"/>
    </row>
    <row r="166" spans="1:58" x14ac:dyDescent="0.25">
      <c r="A166" s="1320"/>
      <c r="B166" s="1320"/>
      <c r="C166" s="1320"/>
      <c r="D166" s="1320"/>
      <c r="E166" s="1320"/>
      <c r="F166" s="1320"/>
      <c r="G166" s="1320"/>
      <c r="H166" s="1320"/>
      <c r="I166" s="1320"/>
      <c r="J166" s="1320"/>
      <c r="K166" s="1320"/>
      <c r="L166" s="1320"/>
      <c r="M166" s="1320"/>
      <c r="N166" s="1320"/>
      <c r="O166" s="1320"/>
      <c r="P166" s="1320"/>
      <c r="Q166" s="1320"/>
      <c r="R166" s="1320"/>
      <c r="S166" s="1320"/>
      <c r="T166" s="1320"/>
      <c r="U166" s="1320"/>
      <c r="V166" s="1320"/>
      <c r="W166" s="1320"/>
      <c r="X166" s="1320"/>
      <c r="Y166" s="1320"/>
      <c r="Z166" s="1320"/>
      <c r="AA166" s="1320"/>
      <c r="AB166" s="1320"/>
      <c r="AC166" s="1328"/>
      <c r="AD166" s="1328"/>
      <c r="AE166" s="1320"/>
      <c r="AF166" s="1320"/>
      <c r="AG166" s="1328"/>
      <c r="AH166" s="1320"/>
      <c r="AI166" s="1320"/>
      <c r="AJ166" s="1328"/>
      <c r="AK166" s="1320"/>
      <c r="AL166" s="1320"/>
      <c r="AM166" s="1320"/>
      <c r="AN166" s="1320"/>
      <c r="AO166" s="1328"/>
      <c r="AP166" s="1320"/>
      <c r="AQ166" s="1320"/>
      <c r="AR166" s="1320"/>
      <c r="AS166" s="1320"/>
      <c r="AT166" s="1320"/>
      <c r="AU166" s="1320"/>
      <c r="AV166" s="1320"/>
      <c r="AW166" s="1320"/>
      <c r="AX166" s="1320"/>
      <c r="AY166" s="1320"/>
      <c r="AZ166" s="1320"/>
      <c r="BA166" s="1320"/>
      <c r="BB166" s="1320"/>
      <c r="BC166" s="1320"/>
      <c r="BD166" s="1320"/>
      <c r="BE166" s="1320"/>
      <c r="BF166" s="1320"/>
    </row>
    <row r="167" spans="1:58" x14ac:dyDescent="0.25">
      <c r="A167" s="1320"/>
      <c r="B167" s="1320"/>
      <c r="C167" s="1320"/>
      <c r="D167" s="1320"/>
      <c r="E167" s="1320"/>
      <c r="F167" s="1320"/>
      <c r="G167" s="1320"/>
      <c r="H167" s="1320"/>
      <c r="I167" s="1320"/>
      <c r="J167" s="1320"/>
      <c r="K167" s="1320"/>
      <c r="L167" s="1320"/>
      <c r="M167" s="1320"/>
      <c r="N167" s="1320"/>
      <c r="O167" s="1320"/>
      <c r="P167" s="1320"/>
      <c r="Q167" s="1320"/>
      <c r="R167" s="1320"/>
      <c r="S167" s="1320"/>
      <c r="T167" s="1320"/>
      <c r="U167" s="1320"/>
      <c r="V167" s="1320"/>
      <c r="W167" s="1320"/>
      <c r="X167" s="1320"/>
      <c r="Y167" s="1320"/>
      <c r="Z167" s="1320"/>
      <c r="AA167" s="1320"/>
      <c r="AB167" s="1320"/>
      <c r="AC167" s="1328"/>
      <c r="AD167" s="1328"/>
      <c r="AE167" s="1320"/>
      <c r="AF167" s="1320"/>
      <c r="AG167" s="1328"/>
      <c r="AH167" s="1320"/>
      <c r="AI167" s="1320"/>
      <c r="AJ167" s="1328"/>
      <c r="AK167" s="1320"/>
      <c r="AL167" s="1320"/>
      <c r="AM167" s="1320"/>
      <c r="AN167" s="1320"/>
      <c r="AO167" s="1328"/>
      <c r="AP167" s="1320"/>
      <c r="AQ167" s="1320"/>
      <c r="AR167" s="1320"/>
      <c r="AS167" s="1320"/>
      <c r="AT167" s="1320"/>
      <c r="AU167" s="1320"/>
      <c r="AV167" s="1320"/>
      <c r="AW167" s="1320"/>
      <c r="AX167" s="1320"/>
      <c r="AY167" s="1320"/>
      <c r="AZ167" s="1320"/>
      <c r="BA167" s="1320"/>
      <c r="BB167" s="1320"/>
      <c r="BC167" s="1320"/>
      <c r="BD167" s="1320"/>
      <c r="BE167" s="1320"/>
      <c r="BF167" s="1320"/>
    </row>
    <row r="168" spans="1:58" x14ac:dyDescent="0.25">
      <c r="A168" s="1320"/>
      <c r="B168" s="1320"/>
      <c r="C168" s="1320"/>
      <c r="D168" s="1320"/>
      <c r="E168" s="1320"/>
      <c r="F168" s="1320"/>
      <c r="G168" s="1320"/>
      <c r="H168" s="1320"/>
      <c r="I168" s="1320"/>
      <c r="J168" s="1320"/>
      <c r="K168" s="1320"/>
      <c r="L168" s="1320"/>
      <c r="M168" s="1320"/>
      <c r="N168" s="1320"/>
      <c r="O168" s="1320"/>
      <c r="P168" s="1320"/>
      <c r="Q168" s="1320"/>
      <c r="R168" s="1320"/>
      <c r="S168" s="1320"/>
      <c r="T168" s="1320"/>
      <c r="U168" s="1320"/>
      <c r="V168" s="1320"/>
      <c r="W168" s="1320"/>
      <c r="X168" s="1320"/>
      <c r="Y168" s="1320"/>
      <c r="Z168" s="1320"/>
      <c r="AA168" s="1320"/>
      <c r="AB168" s="1320"/>
      <c r="AC168" s="1328"/>
      <c r="AD168" s="1328"/>
      <c r="AE168" s="1320"/>
      <c r="AF168" s="1320"/>
      <c r="AG168" s="1328"/>
      <c r="AH168" s="1320"/>
      <c r="AI168" s="1320"/>
      <c r="AJ168" s="1328"/>
      <c r="AK168" s="1320"/>
      <c r="AL168" s="1320"/>
      <c r="AM168" s="1320"/>
      <c r="AN168" s="1320"/>
      <c r="AO168" s="1328"/>
      <c r="AP168" s="1320"/>
      <c r="AQ168" s="1320"/>
      <c r="AR168" s="1320"/>
      <c r="AS168" s="1320"/>
      <c r="AT168" s="1320"/>
      <c r="AU168" s="1320"/>
      <c r="AV168" s="1320"/>
      <c r="AW168" s="1320"/>
      <c r="AX168" s="1320"/>
      <c r="AY168" s="1320"/>
      <c r="AZ168" s="1320"/>
      <c r="BA168" s="1320"/>
      <c r="BB168" s="1320"/>
      <c r="BC168" s="1320"/>
      <c r="BD168" s="1320"/>
      <c r="BE168" s="1320"/>
      <c r="BF168" s="1320"/>
    </row>
    <row r="169" spans="1:58" x14ac:dyDescent="0.25">
      <c r="A169" s="1378">
        <v>0</v>
      </c>
      <c r="B169" s="1320"/>
      <c r="C169" s="1320"/>
      <c r="D169" s="1320"/>
      <c r="E169" s="1320"/>
      <c r="F169" s="1320"/>
      <c r="G169" s="1320"/>
      <c r="H169" s="1320"/>
      <c r="I169" s="1320"/>
      <c r="J169" s="1320"/>
      <c r="K169" s="1320"/>
      <c r="L169" s="1320"/>
      <c r="M169" s="1320"/>
      <c r="N169" s="1320"/>
      <c r="O169" s="1320"/>
      <c r="P169" s="1320"/>
      <c r="Q169" s="1320"/>
      <c r="R169" s="1320"/>
      <c r="S169" s="1320"/>
      <c r="T169" s="1320"/>
      <c r="U169" s="1320"/>
      <c r="V169" s="1320"/>
      <c r="W169" s="1320"/>
      <c r="X169" s="1320"/>
      <c r="Y169" s="1320"/>
      <c r="Z169" s="1320"/>
      <c r="AA169" s="1320"/>
      <c r="AB169" s="1320"/>
      <c r="AC169" s="1328"/>
      <c r="AD169" s="1328"/>
      <c r="AE169" s="1320"/>
      <c r="AF169" s="1320"/>
      <c r="AG169" s="1328"/>
      <c r="AH169" s="1320"/>
      <c r="AI169" s="1320"/>
      <c r="AJ169" s="1328"/>
      <c r="AK169" s="1320"/>
      <c r="AL169" s="1320"/>
      <c r="AM169" s="1320"/>
      <c r="AN169" s="1320"/>
      <c r="AO169" s="1328"/>
      <c r="AP169" s="1320"/>
      <c r="AQ169" s="1320"/>
      <c r="AR169" s="1320"/>
      <c r="AS169" s="1320"/>
      <c r="AT169" s="1320"/>
      <c r="AU169" s="1320"/>
      <c r="AV169" s="1320"/>
      <c r="AW169" s="1320"/>
      <c r="AX169" s="1320"/>
      <c r="AY169" s="1320"/>
      <c r="AZ169" s="1320"/>
      <c r="BA169" s="1320"/>
      <c r="BB169" s="1320"/>
      <c r="BC169" s="1320"/>
      <c r="BD169" s="1320"/>
      <c r="BE169" s="1320"/>
      <c r="BF169" s="1320"/>
    </row>
    <row r="170" spans="1:58" x14ac:dyDescent="0.25">
      <c r="A170" s="1320"/>
      <c r="B170" s="1320"/>
      <c r="C170" s="1320"/>
      <c r="D170" s="1320"/>
      <c r="E170" s="1320"/>
      <c r="F170" s="1320"/>
      <c r="G170" s="1320"/>
      <c r="H170" s="1320"/>
      <c r="I170" s="1320"/>
      <c r="J170" s="1320"/>
      <c r="K170" s="1320"/>
      <c r="L170" s="1320"/>
      <c r="M170" s="1320"/>
      <c r="N170" s="1320"/>
      <c r="O170" s="1320"/>
      <c r="P170" s="1320"/>
      <c r="Q170" s="1320"/>
      <c r="R170" s="1320"/>
      <c r="S170" s="1320"/>
      <c r="T170" s="1320"/>
      <c r="U170" s="1320"/>
      <c r="V170" s="1320"/>
      <c r="W170" s="1320"/>
      <c r="X170" s="1320"/>
      <c r="Y170" s="1320"/>
      <c r="Z170" s="1320"/>
      <c r="AA170" s="1320"/>
      <c r="AB170" s="1320"/>
      <c r="AC170" s="1328"/>
      <c r="AD170" s="1328"/>
      <c r="AE170" s="1320"/>
      <c r="AF170" s="1320"/>
      <c r="AG170" s="1328"/>
      <c r="AH170" s="1320"/>
      <c r="AI170" s="1320"/>
      <c r="AJ170" s="1328"/>
      <c r="AK170" s="1320"/>
      <c r="AL170" s="1320"/>
      <c r="AM170" s="1320"/>
      <c r="AN170" s="1320"/>
      <c r="AO170" s="1328"/>
      <c r="AP170" s="1320"/>
      <c r="AQ170" s="1320"/>
      <c r="AR170" s="1320"/>
      <c r="AS170" s="1320"/>
      <c r="AT170" s="1320"/>
      <c r="AU170" s="1320"/>
      <c r="AV170" s="1320"/>
      <c r="AW170" s="1320"/>
      <c r="AX170" s="1320"/>
      <c r="AY170" s="1320"/>
      <c r="AZ170" s="1320"/>
      <c r="BA170" s="1320"/>
      <c r="BB170" s="1320"/>
      <c r="BC170" s="1320"/>
      <c r="BD170" s="1320"/>
      <c r="BE170" s="1320"/>
      <c r="BF170" s="1320">
        <v>0</v>
      </c>
    </row>
    <row r="171" spans="1:58" x14ac:dyDescent="0.25">
      <c r="A171" s="1320"/>
      <c r="B171" s="1320"/>
      <c r="C171" s="1320"/>
      <c r="D171" s="1320"/>
      <c r="E171" s="1320"/>
      <c r="F171" s="1320"/>
      <c r="G171" s="1320"/>
      <c r="H171" s="1320"/>
      <c r="I171" s="1320"/>
      <c r="J171" s="1320"/>
      <c r="K171" s="1320"/>
      <c r="L171" s="1320"/>
      <c r="M171" s="1320"/>
      <c r="N171" s="1320"/>
      <c r="O171" s="1320"/>
      <c r="P171" s="1320"/>
      <c r="Q171" s="1320"/>
      <c r="R171" s="1320"/>
      <c r="S171" s="1320"/>
      <c r="T171" s="1320"/>
      <c r="U171" s="1320"/>
      <c r="V171" s="1320"/>
      <c r="W171" s="1320"/>
      <c r="X171" s="1320"/>
      <c r="Y171" s="1320"/>
      <c r="Z171" s="1320"/>
      <c r="AA171" s="1320"/>
      <c r="AB171" s="1320"/>
      <c r="AC171" s="1328"/>
      <c r="AD171" s="1328"/>
      <c r="AE171" s="1320"/>
      <c r="AF171" s="1320"/>
      <c r="AG171" s="1328"/>
      <c r="AH171" s="1320"/>
      <c r="AI171" s="1320"/>
      <c r="AJ171" s="1328"/>
      <c r="AK171" s="1320"/>
      <c r="AL171" s="1320"/>
      <c r="AM171" s="1320"/>
      <c r="AN171" s="1320"/>
      <c r="AO171" s="1328"/>
      <c r="AP171" s="1320"/>
      <c r="AQ171" s="1320"/>
      <c r="AR171" s="1320"/>
      <c r="AS171" s="1320"/>
      <c r="AT171" s="1320"/>
      <c r="AU171" s="1320"/>
      <c r="AV171" s="1320"/>
      <c r="AW171" s="1320"/>
      <c r="AX171" s="1320"/>
      <c r="AY171" s="1320"/>
      <c r="AZ171" s="1320"/>
      <c r="BA171" s="1320"/>
      <c r="BB171" s="1320"/>
      <c r="BC171" s="1320"/>
      <c r="BD171" s="1320"/>
      <c r="BE171" s="1320"/>
      <c r="BF171" s="1320"/>
    </row>
    <row r="172" spans="1:58" x14ac:dyDescent="0.25">
      <c r="A172" s="1320"/>
      <c r="B172" s="1320"/>
      <c r="C172" s="1320"/>
      <c r="D172" s="1320"/>
      <c r="E172" s="1320"/>
      <c r="F172" s="1320"/>
      <c r="G172" s="1320"/>
      <c r="H172" s="1320"/>
      <c r="I172" s="1320"/>
      <c r="J172" s="1320"/>
      <c r="K172" s="1320"/>
      <c r="L172" s="1320"/>
      <c r="M172" s="1320"/>
      <c r="N172" s="1320"/>
      <c r="O172" s="1320"/>
      <c r="P172" s="1320"/>
      <c r="Q172" s="1320"/>
      <c r="R172" s="1320"/>
      <c r="S172" s="1320"/>
      <c r="T172" s="1320"/>
      <c r="U172" s="1320"/>
      <c r="V172" s="1320"/>
      <c r="W172" s="1320"/>
      <c r="X172" s="1320"/>
      <c r="Y172" s="1320"/>
      <c r="Z172" s="1320"/>
      <c r="AA172" s="1320"/>
      <c r="AB172" s="1320"/>
      <c r="AC172" s="1328"/>
      <c r="AD172" s="1328"/>
      <c r="AE172" s="1320"/>
      <c r="AF172" s="1320"/>
      <c r="AG172" s="1328"/>
      <c r="AH172" s="1320"/>
      <c r="AI172" s="1320"/>
      <c r="AJ172" s="1328"/>
      <c r="AK172" s="1320"/>
      <c r="AL172" s="1320"/>
      <c r="AM172" s="1320"/>
      <c r="AN172" s="1320"/>
      <c r="AO172" s="1328"/>
      <c r="AP172" s="1320"/>
      <c r="AQ172" s="1320"/>
      <c r="AR172" s="1320"/>
      <c r="AS172" s="1320"/>
      <c r="AT172" s="1320"/>
      <c r="AU172" s="1320"/>
      <c r="AV172" s="1320"/>
      <c r="AW172" s="1320"/>
      <c r="AX172" s="1320"/>
      <c r="AY172" s="1320"/>
      <c r="AZ172" s="1320"/>
      <c r="BA172" s="1320"/>
      <c r="BB172" s="1320"/>
      <c r="BC172" s="1320"/>
      <c r="BD172" s="1320"/>
      <c r="BE172" s="1320"/>
      <c r="BF172" s="1320"/>
    </row>
    <row r="173" spans="1:58" x14ac:dyDescent="0.25">
      <c r="A173" s="1320"/>
      <c r="B173" s="1320"/>
      <c r="C173" s="1320"/>
      <c r="D173" s="1320"/>
      <c r="E173" s="1320"/>
      <c r="F173" s="1320"/>
      <c r="G173" s="1320"/>
      <c r="H173" s="1320"/>
      <c r="I173" s="1320"/>
      <c r="J173" s="1320"/>
      <c r="K173" s="1320"/>
      <c r="L173" s="1320"/>
      <c r="M173" s="1320"/>
      <c r="N173" s="1320"/>
      <c r="O173" s="1320"/>
      <c r="P173" s="1320"/>
      <c r="Q173" s="1320"/>
      <c r="R173" s="1320"/>
      <c r="S173" s="1320"/>
      <c r="T173" s="1320"/>
      <c r="U173" s="1320"/>
      <c r="V173" s="1320"/>
      <c r="W173" s="1320"/>
      <c r="X173" s="1320"/>
      <c r="Y173" s="1320"/>
      <c r="Z173" s="1320"/>
      <c r="AA173" s="1320"/>
      <c r="AB173" s="1320"/>
      <c r="AC173" s="1328"/>
      <c r="AD173" s="1328"/>
      <c r="AE173" s="1320"/>
      <c r="AF173" s="1320"/>
      <c r="AG173" s="1328"/>
      <c r="AH173" s="1320"/>
      <c r="AI173" s="1320"/>
      <c r="AJ173" s="1328"/>
      <c r="AK173" s="1320"/>
      <c r="AL173" s="1320"/>
      <c r="AM173" s="1320"/>
      <c r="AN173" s="1320"/>
      <c r="AO173" s="1328"/>
      <c r="AP173" s="1320"/>
      <c r="AQ173" s="1320"/>
      <c r="AR173" s="1320"/>
      <c r="AS173" s="1320"/>
      <c r="AT173" s="1320"/>
      <c r="AU173" s="1320"/>
      <c r="AV173" s="1320"/>
      <c r="AW173" s="1320"/>
      <c r="AX173" s="1320"/>
      <c r="AY173" s="1320"/>
      <c r="AZ173" s="1320"/>
      <c r="BA173" s="1320"/>
      <c r="BB173" s="1320"/>
      <c r="BC173" s="1320"/>
      <c r="BD173" s="1320"/>
      <c r="BE173" s="1320"/>
      <c r="BF173" s="1320"/>
    </row>
    <row r="174" spans="1:58" x14ac:dyDescent="0.25">
      <c r="A174" s="1320"/>
      <c r="B174" s="1320"/>
      <c r="C174" s="1320"/>
      <c r="D174" s="1320"/>
      <c r="E174" s="1320"/>
      <c r="F174" s="1320"/>
      <c r="G174" s="1320"/>
      <c r="H174" s="1320"/>
      <c r="I174" s="1320"/>
      <c r="J174" s="1320"/>
      <c r="K174" s="1320"/>
      <c r="L174" s="1320"/>
      <c r="M174" s="1320"/>
      <c r="N174" s="1320"/>
      <c r="O174" s="1320"/>
      <c r="P174" s="1320"/>
      <c r="Q174" s="1320"/>
      <c r="R174" s="1320"/>
      <c r="S174" s="1320"/>
      <c r="T174" s="1320"/>
      <c r="U174" s="1320"/>
      <c r="V174" s="1320"/>
      <c r="W174" s="1320"/>
      <c r="X174" s="1320"/>
      <c r="Y174" s="1320"/>
      <c r="Z174" s="1320"/>
      <c r="AA174" s="1320"/>
      <c r="AB174" s="1320"/>
      <c r="AC174" s="1328"/>
      <c r="AD174" s="1328"/>
      <c r="AE174" s="1320"/>
      <c r="AF174" s="1320"/>
      <c r="AG174" s="1328"/>
      <c r="AH174" s="1320"/>
      <c r="AI174" s="1320"/>
      <c r="AJ174" s="1328"/>
      <c r="AK174" s="1320"/>
      <c r="AL174" s="1320"/>
      <c r="AM174" s="1320"/>
      <c r="AN174" s="1320"/>
      <c r="AO174" s="1328"/>
      <c r="AP174" s="1320"/>
      <c r="AQ174" s="1320"/>
      <c r="AR174" s="1320"/>
      <c r="AS174" s="1320"/>
      <c r="AT174" s="1320"/>
      <c r="AU174" s="1320"/>
      <c r="AV174" s="1320"/>
      <c r="AW174" s="1320"/>
      <c r="AX174" s="1320"/>
      <c r="AY174" s="1320"/>
      <c r="AZ174" s="1320"/>
      <c r="BA174" s="1320"/>
      <c r="BB174" s="1320"/>
      <c r="BC174" s="1320"/>
      <c r="BD174" s="1320"/>
      <c r="BE174" s="1320"/>
      <c r="BF174" s="1320"/>
    </row>
    <row r="175" spans="1:58" x14ac:dyDescent="0.25">
      <c r="A175" s="1320"/>
      <c r="B175" s="1320"/>
      <c r="C175" s="1320"/>
      <c r="D175" s="1320"/>
      <c r="E175" s="1320"/>
      <c r="F175" s="1320"/>
      <c r="G175" s="1320"/>
      <c r="H175" s="1320"/>
      <c r="I175" s="1320"/>
      <c r="J175" s="1320"/>
      <c r="K175" s="1320"/>
      <c r="L175" s="1320"/>
      <c r="M175" s="1320"/>
      <c r="N175" s="1320"/>
      <c r="O175" s="1320"/>
      <c r="P175" s="1320"/>
      <c r="Q175" s="1320"/>
      <c r="R175" s="1320"/>
      <c r="S175" s="1320"/>
      <c r="T175" s="1320"/>
      <c r="U175" s="1320"/>
      <c r="V175" s="1320"/>
      <c r="W175" s="1320"/>
      <c r="X175" s="1320"/>
      <c r="Y175" s="1320"/>
      <c r="Z175" s="1320"/>
      <c r="AA175" s="1320"/>
      <c r="AB175" s="1320"/>
      <c r="AC175" s="1328"/>
      <c r="AD175" s="1319"/>
      <c r="AE175" s="1320"/>
      <c r="AF175" s="1320"/>
      <c r="AG175" s="1319"/>
      <c r="AH175" s="1336"/>
      <c r="AI175" s="1320"/>
      <c r="AJ175" s="1319"/>
      <c r="AK175" s="1320"/>
      <c r="AL175" s="1320"/>
      <c r="AM175" s="1319"/>
      <c r="AN175" s="1320"/>
      <c r="AO175" s="1319"/>
      <c r="AP175" s="1336"/>
      <c r="AQ175" s="1336"/>
      <c r="AR175" s="1319"/>
      <c r="AS175" s="1319"/>
      <c r="AT175" s="1319"/>
      <c r="AU175" s="1319"/>
      <c r="AV175" s="1319"/>
      <c r="AW175" s="1319"/>
      <c r="AX175" s="1319"/>
      <c r="AY175" s="1319"/>
      <c r="AZ175" s="1319"/>
      <c r="BA175" s="1319"/>
      <c r="BB175" s="1319"/>
      <c r="BC175" s="1319"/>
      <c r="BD175" s="1319"/>
      <c r="BE175" s="1319"/>
      <c r="BF175" s="1319"/>
    </row>
    <row r="176" spans="1:58" x14ac:dyDescent="0.25">
      <c r="A176" s="1320"/>
      <c r="B176" s="1320"/>
      <c r="C176" s="1320"/>
      <c r="D176" s="1320"/>
      <c r="E176" s="1320"/>
      <c r="F176" s="1320"/>
      <c r="G176" s="1320"/>
      <c r="H176" s="1320"/>
      <c r="I176" s="1320"/>
      <c r="J176" s="1320"/>
      <c r="K176" s="1320"/>
      <c r="L176" s="1320"/>
      <c r="M176" s="1320"/>
      <c r="N176" s="1320"/>
      <c r="O176" s="1320"/>
      <c r="P176" s="1320"/>
      <c r="Q176" s="1320"/>
      <c r="R176" s="1320"/>
      <c r="S176" s="1320"/>
      <c r="T176" s="1320"/>
      <c r="U176" s="1320"/>
      <c r="V176" s="1320"/>
      <c r="W176" s="1320"/>
      <c r="X176" s="1320"/>
      <c r="Y176" s="1320"/>
      <c r="Z176" s="1320"/>
      <c r="AA176" s="1320"/>
      <c r="AB176" s="1320"/>
      <c r="AC176" s="1328"/>
      <c r="AD176" s="1319"/>
      <c r="AE176" s="1320"/>
      <c r="AF176" s="1320"/>
      <c r="AG176" s="1319"/>
      <c r="AH176" s="1336"/>
      <c r="AI176" s="1320"/>
      <c r="AJ176" s="1319"/>
      <c r="AK176" s="1320"/>
      <c r="AL176" s="1320"/>
      <c r="AM176" s="1319"/>
      <c r="AN176" s="1320"/>
      <c r="AO176" s="1319"/>
      <c r="AP176" s="1336"/>
      <c r="AQ176" s="1336"/>
      <c r="AR176" s="1319"/>
      <c r="AS176" s="1319"/>
      <c r="AT176" s="1319"/>
      <c r="AU176" s="1319"/>
      <c r="AV176" s="1319"/>
      <c r="AW176" s="1319"/>
      <c r="AX176" s="1319"/>
      <c r="AY176" s="1319"/>
      <c r="AZ176" s="1319"/>
      <c r="BA176" s="1319"/>
      <c r="BB176" s="1319"/>
      <c r="BC176" s="1319"/>
      <c r="BD176" s="1319"/>
      <c r="BE176" s="1319"/>
      <c r="BF176" s="1319"/>
    </row>
    <row r="177" spans="1:41" x14ac:dyDescent="0.25">
      <c r="A177" s="1320"/>
      <c r="B177" s="1320"/>
      <c r="C177" s="1320"/>
      <c r="D177" s="1320"/>
      <c r="E177" s="1320"/>
      <c r="F177" s="1320"/>
      <c r="G177" s="1320"/>
      <c r="H177" s="1320"/>
      <c r="I177" s="1320"/>
      <c r="J177" s="1320"/>
      <c r="K177" s="1320"/>
      <c r="L177" s="1320"/>
      <c r="M177" s="1320"/>
      <c r="N177" s="1320"/>
      <c r="O177" s="1320"/>
      <c r="P177" s="1320"/>
      <c r="Q177" s="1320"/>
      <c r="R177" s="1320"/>
      <c r="S177" s="1320"/>
      <c r="T177" s="1320"/>
      <c r="U177" s="1320"/>
      <c r="V177" s="1320"/>
      <c r="W177" s="1320"/>
      <c r="X177" s="1320"/>
      <c r="Y177" s="1320"/>
      <c r="Z177" s="1320"/>
      <c r="AA177" s="1320"/>
      <c r="AB177" s="1320"/>
      <c r="AC177" s="1328"/>
      <c r="AD177" s="1328"/>
      <c r="AE177" s="1320"/>
      <c r="AF177" s="1320"/>
      <c r="AG177" s="1328"/>
      <c r="AH177" s="1336"/>
      <c r="AI177" s="1320"/>
      <c r="AJ177" s="1328"/>
      <c r="AK177" s="1320"/>
      <c r="AL177" s="1320"/>
      <c r="AM177" s="1320"/>
      <c r="AN177" s="1320"/>
      <c r="AO177" s="1328"/>
    </row>
    <row r="178" spans="1:41" x14ac:dyDescent="0.25">
      <c r="A178" s="1320"/>
      <c r="B178" s="1320"/>
      <c r="C178" s="1320"/>
      <c r="D178" s="1320"/>
      <c r="E178" s="1320"/>
      <c r="F178" s="1320"/>
      <c r="G178" s="1320"/>
      <c r="H178" s="1320"/>
      <c r="I178" s="1320"/>
      <c r="J178" s="1320"/>
      <c r="K178" s="1320"/>
      <c r="L178" s="1320"/>
      <c r="M178" s="1320"/>
      <c r="N178" s="1320"/>
      <c r="O178" s="1320"/>
      <c r="P178" s="1320"/>
      <c r="Q178" s="1320"/>
      <c r="R178" s="1320"/>
      <c r="S178" s="1320"/>
      <c r="T178" s="1320"/>
      <c r="U178" s="1320"/>
      <c r="V178" s="1320"/>
      <c r="W178" s="1320"/>
      <c r="X178" s="1320"/>
      <c r="Y178" s="1320"/>
      <c r="Z178" s="1320"/>
      <c r="AA178" s="1320"/>
      <c r="AB178" s="1320"/>
      <c r="AC178" s="1328"/>
      <c r="AD178" s="1328"/>
      <c r="AE178" s="1320"/>
      <c r="AF178" s="1320"/>
      <c r="AG178" s="1328"/>
      <c r="AH178" s="1336"/>
      <c r="AI178" s="1320"/>
      <c r="AJ178" s="1328"/>
      <c r="AK178" s="1320"/>
      <c r="AL178" s="1320"/>
      <c r="AM178" s="1320"/>
      <c r="AN178" s="1320"/>
      <c r="AO178" s="1328"/>
    </row>
    <row r="179" spans="1:41" x14ac:dyDescent="0.25">
      <c r="A179" s="1320"/>
      <c r="B179" s="1320"/>
      <c r="C179" s="1320"/>
      <c r="D179" s="1320"/>
      <c r="E179" s="1320"/>
      <c r="F179" s="1320"/>
      <c r="G179" s="1320"/>
      <c r="H179" s="1320"/>
      <c r="I179" s="1320"/>
      <c r="J179" s="1320"/>
      <c r="K179" s="1320"/>
      <c r="L179" s="1320"/>
      <c r="M179" s="1320"/>
      <c r="N179" s="1320"/>
      <c r="O179" s="1320"/>
      <c r="P179" s="1320"/>
      <c r="Q179" s="1320"/>
      <c r="R179" s="1320"/>
      <c r="S179" s="1320"/>
      <c r="T179" s="1320"/>
      <c r="U179" s="1320"/>
      <c r="V179" s="1320"/>
      <c r="W179" s="1320"/>
      <c r="X179" s="1320"/>
      <c r="Y179" s="1320"/>
      <c r="Z179" s="1320"/>
      <c r="AA179" s="1320"/>
      <c r="AB179" s="1320"/>
      <c r="AC179" s="1328"/>
      <c r="AD179" s="1328"/>
      <c r="AE179" s="1320"/>
      <c r="AF179" s="1320"/>
      <c r="AG179" s="1328"/>
      <c r="AH179" s="1336"/>
      <c r="AI179" s="1320"/>
      <c r="AJ179" s="1328"/>
      <c r="AK179" s="1320"/>
      <c r="AL179" s="1320"/>
      <c r="AM179" s="1320"/>
      <c r="AN179" s="1320"/>
      <c r="AO179" s="1328"/>
    </row>
    <row r="180" spans="1:41" x14ac:dyDescent="0.25">
      <c r="A180" s="1320"/>
      <c r="B180" s="1320"/>
      <c r="C180" s="1320"/>
      <c r="D180" s="1320"/>
      <c r="E180" s="1320"/>
      <c r="F180" s="1320"/>
      <c r="G180" s="1320"/>
      <c r="H180" s="1320"/>
      <c r="I180" s="1320"/>
      <c r="J180" s="1320"/>
      <c r="K180" s="1320"/>
      <c r="L180" s="1320"/>
      <c r="M180" s="1320"/>
      <c r="N180" s="1320"/>
      <c r="O180" s="1320"/>
      <c r="P180" s="1320"/>
      <c r="Q180" s="1320"/>
      <c r="R180" s="1320"/>
      <c r="S180" s="1320"/>
      <c r="T180" s="1320"/>
      <c r="U180" s="1320"/>
      <c r="V180" s="1320"/>
      <c r="W180" s="1320"/>
      <c r="X180" s="1320"/>
      <c r="Y180" s="1320"/>
      <c r="Z180" s="1320"/>
      <c r="AA180" s="1320"/>
      <c r="AB180" s="1320"/>
      <c r="AC180" s="1328"/>
      <c r="AD180" s="1328"/>
      <c r="AE180" s="1320"/>
      <c r="AF180" s="1320"/>
      <c r="AG180" s="1328"/>
      <c r="AH180" s="1336"/>
      <c r="AI180" s="1320"/>
      <c r="AJ180" s="1328"/>
      <c r="AK180" s="1320"/>
      <c r="AL180" s="1320"/>
      <c r="AM180" s="1320"/>
      <c r="AN180" s="1320"/>
      <c r="AO180" s="1328"/>
    </row>
    <row r="181" spans="1:41" x14ac:dyDescent="0.25">
      <c r="A181" s="1320"/>
      <c r="B181" s="1320"/>
      <c r="C181" s="1320"/>
      <c r="D181" s="1320"/>
      <c r="E181" s="1320"/>
      <c r="F181" s="1320"/>
      <c r="G181" s="1320"/>
      <c r="H181" s="1320"/>
      <c r="I181" s="1320"/>
      <c r="J181" s="1320"/>
      <c r="K181" s="1320"/>
      <c r="L181" s="1320"/>
      <c r="M181" s="1320"/>
      <c r="N181" s="1320"/>
      <c r="O181" s="1320"/>
      <c r="P181" s="1320"/>
      <c r="Q181" s="1320"/>
      <c r="R181" s="1320"/>
      <c r="S181" s="1320"/>
      <c r="T181" s="1320"/>
      <c r="U181" s="1320"/>
      <c r="V181" s="1320"/>
      <c r="W181" s="1320"/>
      <c r="X181" s="1320"/>
      <c r="Y181" s="1320"/>
      <c r="Z181" s="1320"/>
      <c r="AA181" s="1320"/>
      <c r="AB181" s="1320"/>
      <c r="AC181" s="1328"/>
      <c r="AD181" s="1328"/>
      <c r="AE181" s="1320"/>
      <c r="AF181" s="1320"/>
      <c r="AG181" s="1328"/>
      <c r="AH181" s="1336"/>
      <c r="AI181" s="1320"/>
      <c r="AJ181" s="1328"/>
      <c r="AK181" s="1320"/>
      <c r="AL181" s="1320"/>
      <c r="AM181" s="1320"/>
      <c r="AN181" s="1320"/>
      <c r="AO181" s="1328"/>
    </row>
    <row r="182" spans="1:41" x14ac:dyDescent="0.25">
      <c r="A182" s="1320"/>
      <c r="B182" s="1320"/>
      <c r="C182" s="1320"/>
      <c r="D182" s="1320"/>
      <c r="E182" s="1320"/>
      <c r="F182" s="1320"/>
      <c r="G182" s="1320"/>
      <c r="H182" s="1320"/>
      <c r="I182" s="1320"/>
      <c r="J182" s="1320"/>
      <c r="K182" s="1320"/>
      <c r="L182" s="1320"/>
      <c r="M182" s="1320"/>
      <c r="N182" s="1320"/>
      <c r="O182" s="1320"/>
      <c r="P182" s="1320"/>
      <c r="Q182" s="1320"/>
      <c r="R182" s="1320"/>
      <c r="S182" s="1320"/>
      <c r="T182" s="1320"/>
      <c r="U182" s="1320"/>
      <c r="V182" s="1320"/>
      <c r="W182" s="1320"/>
      <c r="X182" s="1320"/>
      <c r="Y182" s="1320"/>
      <c r="Z182" s="1320"/>
      <c r="AA182" s="1320"/>
      <c r="AB182" s="1320"/>
      <c r="AC182" s="1328"/>
      <c r="AD182" s="1328"/>
      <c r="AE182" s="1320"/>
      <c r="AF182" s="1320"/>
      <c r="AG182" s="1328"/>
      <c r="AH182" s="1336"/>
      <c r="AI182" s="1320"/>
      <c r="AJ182" s="1328"/>
      <c r="AK182" s="1320"/>
      <c r="AL182" s="1320"/>
      <c r="AM182" s="1320"/>
      <c r="AN182" s="1320"/>
      <c r="AO182" s="1328"/>
    </row>
    <row r="183" spans="1:41" x14ac:dyDescent="0.25">
      <c r="A183" s="1320"/>
      <c r="B183" s="1320"/>
      <c r="C183" s="1320"/>
      <c r="D183" s="1320"/>
      <c r="E183" s="1320"/>
      <c r="F183" s="1320"/>
      <c r="G183" s="1320"/>
      <c r="H183" s="1320"/>
      <c r="I183" s="1320"/>
      <c r="J183" s="1320"/>
      <c r="K183" s="1320"/>
      <c r="L183" s="1320"/>
      <c r="M183" s="1320"/>
      <c r="N183" s="1320"/>
      <c r="O183" s="1320"/>
      <c r="P183" s="1320"/>
      <c r="Q183" s="1320"/>
      <c r="R183" s="1320"/>
      <c r="S183" s="1320"/>
      <c r="T183" s="1320"/>
      <c r="U183" s="1320"/>
      <c r="V183" s="1320"/>
      <c r="W183" s="1320"/>
      <c r="X183" s="1320"/>
      <c r="Y183" s="1320"/>
      <c r="Z183" s="1320"/>
      <c r="AA183" s="1320"/>
      <c r="AB183" s="1320"/>
      <c r="AC183" s="1328"/>
      <c r="AD183" s="1328"/>
      <c r="AE183" s="1320"/>
      <c r="AF183" s="1320"/>
      <c r="AG183" s="1328"/>
      <c r="AH183" s="1336"/>
      <c r="AI183" s="1320"/>
      <c r="AJ183" s="1328"/>
      <c r="AK183" s="1320"/>
      <c r="AL183" s="1320"/>
      <c r="AM183" s="1320"/>
      <c r="AN183" s="1320"/>
      <c r="AO183" s="1328"/>
    </row>
    <row r="184" spans="1:41" x14ac:dyDescent="0.25">
      <c r="A184" s="1320"/>
      <c r="B184" s="1320"/>
      <c r="C184" s="1320"/>
      <c r="D184" s="1320"/>
      <c r="E184" s="1320"/>
      <c r="F184" s="1320"/>
      <c r="G184" s="1320"/>
      <c r="H184" s="1320"/>
      <c r="I184" s="1320"/>
      <c r="J184" s="1320"/>
      <c r="K184" s="1320"/>
      <c r="L184" s="1320"/>
      <c r="M184" s="1320"/>
      <c r="N184" s="1320"/>
      <c r="O184" s="1320"/>
      <c r="P184" s="1320"/>
      <c r="Q184" s="1320"/>
      <c r="R184" s="1320"/>
      <c r="S184" s="1320"/>
      <c r="T184" s="1320"/>
      <c r="U184" s="1320"/>
      <c r="V184" s="1320"/>
      <c r="W184" s="1320"/>
      <c r="X184" s="1320"/>
      <c r="Y184" s="1320"/>
      <c r="Z184" s="1320"/>
      <c r="AA184" s="1320"/>
      <c r="AB184" s="1320"/>
      <c r="AC184" s="1328"/>
      <c r="AD184" s="1328"/>
      <c r="AE184" s="1320"/>
      <c r="AF184" s="1320"/>
      <c r="AG184" s="1328"/>
      <c r="AH184" s="1336"/>
      <c r="AI184" s="1320"/>
      <c r="AJ184" s="1328"/>
      <c r="AK184" s="1320"/>
      <c r="AL184" s="1320"/>
      <c r="AM184" s="1320"/>
      <c r="AN184" s="1320"/>
      <c r="AO184" s="1328"/>
    </row>
    <row r="185" spans="1:41" x14ac:dyDescent="0.25">
      <c r="A185" s="1320"/>
      <c r="B185" s="1320"/>
      <c r="C185" s="1320"/>
      <c r="D185" s="1320"/>
      <c r="E185" s="1320"/>
      <c r="F185" s="1320"/>
      <c r="G185" s="1320"/>
      <c r="H185" s="1320"/>
      <c r="I185" s="1320"/>
      <c r="J185" s="1320"/>
      <c r="K185" s="1320"/>
      <c r="L185" s="1320"/>
      <c r="M185" s="1320"/>
      <c r="N185" s="1320"/>
      <c r="O185" s="1320"/>
      <c r="P185" s="1320"/>
      <c r="Q185" s="1320"/>
      <c r="R185" s="1320"/>
      <c r="S185" s="1320"/>
      <c r="T185" s="1320"/>
      <c r="U185" s="1320"/>
      <c r="V185" s="1320"/>
      <c r="W185" s="1320"/>
      <c r="X185" s="1320"/>
      <c r="Y185" s="1320"/>
      <c r="Z185" s="1320"/>
      <c r="AA185" s="1320"/>
      <c r="AB185" s="1320"/>
      <c r="AC185" s="1328"/>
      <c r="AD185" s="1328"/>
      <c r="AE185" s="1320"/>
      <c r="AF185" s="1320"/>
      <c r="AG185" s="1328"/>
      <c r="AH185" s="1336"/>
      <c r="AI185" s="1320"/>
      <c r="AJ185" s="1328"/>
      <c r="AK185" s="1320"/>
      <c r="AL185" s="1320"/>
      <c r="AM185" s="1320"/>
      <c r="AN185" s="1320"/>
      <c r="AO185" s="1328"/>
    </row>
    <row r="186" spans="1:41" x14ac:dyDescent="0.25">
      <c r="A186" s="1320"/>
      <c r="B186" s="1320"/>
      <c r="C186" s="1320"/>
      <c r="D186" s="1320"/>
      <c r="E186" s="1320"/>
      <c r="F186" s="1320"/>
      <c r="G186" s="1320"/>
      <c r="H186" s="1320"/>
      <c r="I186" s="1320"/>
      <c r="J186" s="1320"/>
      <c r="K186" s="1320"/>
      <c r="L186" s="1320"/>
      <c r="M186" s="1320"/>
      <c r="N186" s="1320"/>
      <c r="O186" s="1320"/>
      <c r="P186" s="1320"/>
      <c r="Q186" s="1320"/>
      <c r="R186" s="1320"/>
      <c r="S186" s="1320"/>
      <c r="T186" s="1320"/>
      <c r="U186" s="1320"/>
      <c r="V186" s="1320"/>
      <c r="W186" s="1320"/>
      <c r="X186" s="1320"/>
      <c r="Y186" s="1320"/>
      <c r="Z186" s="1320"/>
      <c r="AA186" s="1320"/>
      <c r="AB186" s="1320"/>
      <c r="AC186" s="1328"/>
      <c r="AD186" s="1328"/>
      <c r="AE186" s="1320"/>
      <c r="AF186" s="1320"/>
      <c r="AG186" s="1328"/>
      <c r="AH186" s="1336"/>
      <c r="AI186" s="1320"/>
      <c r="AJ186" s="1328"/>
      <c r="AK186" s="1320"/>
      <c r="AL186" s="1320"/>
      <c r="AM186" s="1320"/>
      <c r="AN186" s="1320"/>
      <c r="AO186" s="1328"/>
    </row>
    <row r="187" spans="1:41" x14ac:dyDescent="0.25">
      <c r="A187" s="1320"/>
      <c r="B187" s="1320"/>
      <c r="C187" s="1320"/>
      <c r="D187" s="1320"/>
      <c r="E187" s="1320"/>
      <c r="F187" s="1320"/>
      <c r="G187" s="1320"/>
      <c r="H187" s="1320"/>
      <c r="I187" s="1320"/>
      <c r="J187" s="1320"/>
      <c r="K187" s="1320"/>
      <c r="L187" s="1320"/>
      <c r="M187" s="1320"/>
      <c r="N187" s="1320"/>
      <c r="O187" s="1320"/>
      <c r="P187" s="1320"/>
      <c r="Q187" s="1320"/>
      <c r="R187" s="1320"/>
      <c r="S187" s="1320"/>
      <c r="T187" s="1320"/>
      <c r="U187" s="1320"/>
      <c r="V187" s="1320"/>
      <c r="W187" s="1320"/>
      <c r="X187" s="1320"/>
      <c r="Y187" s="1320"/>
      <c r="Z187" s="1320"/>
      <c r="AA187" s="1320"/>
      <c r="AB187" s="1320"/>
      <c r="AC187" s="1328"/>
      <c r="AD187" s="1328"/>
      <c r="AE187" s="1320"/>
      <c r="AF187" s="1320"/>
      <c r="AG187" s="1328"/>
      <c r="AH187" s="1336"/>
      <c r="AI187" s="1320"/>
      <c r="AJ187" s="1328"/>
      <c r="AK187" s="1320"/>
      <c r="AL187" s="1320"/>
      <c r="AM187" s="1320"/>
      <c r="AN187" s="1320"/>
      <c r="AO187" s="1328"/>
    </row>
    <row r="188" spans="1:41" x14ac:dyDescent="0.25">
      <c r="A188" s="1320"/>
      <c r="B188" s="1320"/>
      <c r="C188" s="1320"/>
      <c r="D188" s="1320"/>
      <c r="E188" s="1320"/>
      <c r="F188" s="1320"/>
      <c r="G188" s="1320"/>
      <c r="H188" s="1320"/>
      <c r="I188" s="1320"/>
      <c r="J188" s="1320"/>
      <c r="K188" s="1320"/>
      <c r="L188" s="1320"/>
      <c r="M188" s="1320"/>
      <c r="N188" s="1320"/>
      <c r="O188" s="1320"/>
      <c r="P188" s="1320"/>
      <c r="Q188" s="1320"/>
      <c r="R188" s="1320"/>
      <c r="S188" s="1320"/>
      <c r="T188" s="1320"/>
      <c r="U188" s="1320"/>
      <c r="V188" s="1320"/>
      <c r="W188" s="1320"/>
      <c r="X188" s="1320"/>
      <c r="Y188" s="1320"/>
      <c r="Z188" s="1320"/>
      <c r="AA188" s="1320"/>
      <c r="AB188" s="1320"/>
      <c r="AC188" s="1328"/>
      <c r="AD188" s="1328"/>
      <c r="AE188" s="1320"/>
      <c r="AF188" s="1320"/>
      <c r="AG188" s="1328"/>
      <c r="AH188" s="1336"/>
      <c r="AI188" s="1320"/>
      <c r="AJ188" s="1328"/>
      <c r="AK188" s="1320"/>
      <c r="AL188" s="1320"/>
      <c r="AM188" s="1320"/>
      <c r="AN188" s="1320"/>
      <c r="AO188" s="1328"/>
    </row>
    <row r="189" spans="1:41" x14ac:dyDescent="0.25">
      <c r="A189" s="1320"/>
      <c r="B189" s="1320"/>
      <c r="C189" s="1320"/>
      <c r="D189" s="1320"/>
      <c r="E189" s="1320"/>
      <c r="F189" s="1320"/>
      <c r="G189" s="1320"/>
      <c r="H189" s="1320"/>
      <c r="I189" s="1320"/>
      <c r="J189" s="1320"/>
      <c r="K189" s="1320"/>
      <c r="L189" s="1320"/>
      <c r="M189" s="1320"/>
      <c r="N189" s="1320"/>
      <c r="O189" s="1320"/>
      <c r="P189" s="1320"/>
      <c r="Q189" s="1320"/>
      <c r="R189" s="1320"/>
      <c r="S189" s="1320"/>
      <c r="T189" s="1320"/>
      <c r="U189" s="1320"/>
      <c r="V189" s="1320"/>
      <c r="W189" s="1320"/>
      <c r="X189" s="1320"/>
      <c r="Y189" s="1320"/>
      <c r="Z189" s="1320"/>
      <c r="AA189" s="1320"/>
      <c r="AB189" s="1320"/>
      <c r="AC189" s="1328"/>
      <c r="AD189" s="1328"/>
      <c r="AE189" s="1320"/>
      <c r="AF189" s="1320"/>
      <c r="AG189" s="1328"/>
      <c r="AH189" s="1336"/>
      <c r="AI189" s="1320"/>
      <c r="AJ189" s="1328"/>
      <c r="AK189" s="1320"/>
      <c r="AL189" s="1320"/>
      <c r="AM189" s="1320"/>
      <c r="AN189" s="1320"/>
      <c r="AO189" s="1328"/>
    </row>
    <row r="190" spans="1:41" x14ac:dyDescent="0.25">
      <c r="A190" s="1320"/>
      <c r="B190" s="1320"/>
      <c r="C190" s="1320"/>
      <c r="D190" s="1320"/>
      <c r="E190" s="1320"/>
      <c r="F190" s="1320"/>
      <c r="G190" s="1320"/>
      <c r="H190" s="1320"/>
      <c r="I190" s="1320"/>
      <c r="J190" s="1320"/>
      <c r="K190" s="1320"/>
      <c r="L190" s="1320"/>
      <c r="M190" s="1320"/>
      <c r="N190" s="1320"/>
      <c r="O190" s="1320"/>
      <c r="P190" s="1320"/>
      <c r="Q190" s="1320"/>
      <c r="R190" s="1320"/>
      <c r="S190" s="1320"/>
      <c r="T190" s="1320"/>
      <c r="U190" s="1320"/>
      <c r="V190" s="1320"/>
      <c r="W190" s="1320"/>
      <c r="X190" s="1320"/>
      <c r="Y190" s="1320"/>
      <c r="Z190" s="1320"/>
      <c r="AA190" s="1320"/>
      <c r="AB190" s="1320"/>
      <c r="AC190" s="1328"/>
      <c r="AD190" s="1328"/>
      <c r="AE190" s="1320"/>
      <c r="AF190" s="1320"/>
      <c r="AG190" s="1328"/>
      <c r="AH190" s="1336"/>
      <c r="AI190" s="1320"/>
      <c r="AJ190" s="1328"/>
      <c r="AK190" s="1320"/>
      <c r="AL190" s="1320"/>
      <c r="AM190" s="1320"/>
      <c r="AN190" s="1320"/>
      <c r="AO190" s="1328"/>
    </row>
    <row r="191" spans="1:41" x14ac:dyDescent="0.25">
      <c r="A191" s="1320"/>
      <c r="B191" s="1320"/>
      <c r="C191" s="1320"/>
      <c r="D191" s="1320"/>
      <c r="E191" s="1320"/>
      <c r="F191" s="1320"/>
      <c r="G191" s="1320"/>
      <c r="H191" s="1320"/>
      <c r="I191" s="1320"/>
      <c r="J191" s="1320"/>
      <c r="K191" s="1320"/>
      <c r="L191" s="1320"/>
      <c r="M191" s="1320"/>
      <c r="N191" s="1320"/>
      <c r="O191" s="1320"/>
      <c r="P191" s="1320"/>
      <c r="Q191" s="1320"/>
      <c r="R191" s="1320"/>
      <c r="S191" s="1320"/>
      <c r="T191" s="1320"/>
      <c r="U191" s="1320"/>
      <c r="V191" s="1320"/>
      <c r="W191" s="1320"/>
      <c r="X191" s="1320"/>
      <c r="Y191" s="1320"/>
      <c r="Z191" s="1320"/>
      <c r="AA191" s="1320"/>
      <c r="AB191" s="1320"/>
      <c r="AC191" s="1328"/>
      <c r="AD191" s="1328"/>
      <c r="AE191" s="1320"/>
      <c r="AF191" s="1320"/>
      <c r="AG191" s="1328"/>
      <c r="AH191" s="1336"/>
      <c r="AI191" s="1320"/>
      <c r="AJ191" s="1328"/>
      <c r="AK191" s="1320"/>
      <c r="AL191" s="1320"/>
      <c r="AM191" s="1320"/>
      <c r="AN191" s="1320"/>
      <c r="AO191" s="1328"/>
    </row>
    <row r="192" spans="1:41" x14ac:dyDescent="0.25">
      <c r="A192" s="1320"/>
      <c r="B192" s="1320"/>
      <c r="C192" s="1320"/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P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  <c r="AA192" s="1320"/>
      <c r="AB192" s="1320"/>
      <c r="AC192" s="1328"/>
      <c r="AD192" s="1328"/>
      <c r="AE192" s="1320"/>
      <c r="AF192" s="1320"/>
      <c r="AG192" s="1328"/>
      <c r="AH192" s="1336"/>
      <c r="AI192" s="1320"/>
      <c r="AJ192" s="1328"/>
      <c r="AK192" s="1320"/>
      <c r="AL192" s="1320"/>
      <c r="AM192" s="1320"/>
      <c r="AN192" s="1320"/>
      <c r="AO192" s="1328"/>
    </row>
    <row r="193" spans="1:80" x14ac:dyDescent="0.25">
      <c r="A193" s="1320"/>
      <c r="B193" s="1320"/>
      <c r="C193" s="1320"/>
      <c r="D193" s="1320"/>
      <c r="E193" s="1320"/>
      <c r="F193" s="1320"/>
      <c r="G193" s="1320"/>
      <c r="H193" s="1320"/>
      <c r="I193" s="1320"/>
      <c r="J193" s="1320"/>
      <c r="K193" s="1320"/>
      <c r="L193" s="1320"/>
      <c r="M193" s="1320"/>
      <c r="N193" s="1320"/>
      <c r="O193" s="1320"/>
      <c r="P193" s="1320"/>
      <c r="Q193" s="1320"/>
      <c r="R193" s="1320"/>
      <c r="S193" s="1320"/>
      <c r="T193" s="1320"/>
      <c r="U193" s="1320"/>
      <c r="V193" s="1320"/>
      <c r="W193" s="1320"/>
      <c r="X193" s="1320"/>
      <c r="Y193" s="1320"/>
      <c r="Z193" s="1320"/>
      <c r="AA193" s="1320"/>
      <c r="AB193" s="1320"/>
      <c r="AC193" s="1328"/>
      <c r="AD193" s="1328"/>
      <c r="AE193" s="1320"/>
      <c r="AF193" s="1320"/>
      <c r="AG193" s="1328"/>
      <c r="AH193" s="1336"/>
      <c r="AI193" s="1320"/>
      <c r="AJ193" s="1328"/>
      <c r="AK193" s="1320"/>
      <c r="AL193" s="1320"/>
      <c r="AM193" s="1320"/>
      <c r="AN193" s="1320"/>
      <c r="AO193" s="1328"/>
      <c r="AP193" s="1336"/>
      <c r="AQ193" s="1336"/>
      <c r="AR193" s="1336"/>
      <c r="AS193" s="1336"/>
      <c r="AT193" s="1336"/>
      <c r="AU193" s="1336"/>
      <c r="AV193" s="1336"/>
      <c r="AW193" s="1336"/>
      <c r="AX193" s="1336"/>
      <c r="AY193" s="1336"/>
      <c r="AZ193" s="1336"/>
      <c r="BA193" s="1336"/>
      <c r="BB193" s="1336"/>
      <c r="BC193" s="1336"/>
      <c r="BD193" s="1336"/>
      <c r="BE193" s="1336"/>
      <c r="BF193" s="1336"/>
      <c r="BG193" s="1336"/>
      <c r="BH193" s="1336"/>
      <c r="BI193" s="1336"/>
      <c r="BJ193" s="1336"/>
      <c r="BK193" s="1336"/>
      <c r="BL193" s="1336"/>
      <c r="BM193" s="1336"/>
      <c r="BN193" s="1336"/>
      <c r="BO193" s="1336"/>
      <c r="BP193" s="1336"/>
      <c r="BQ193" s="1336"/>
      <c r="BR193" s="1336"/>
      <c r="BS193" s="1336"/>
      <c r="BT193" s="1336"/>
      <c r="BU193" s="1336"/>
      <c r="BV193" s="1336"/>
      <c r="BW193" s="1336"/>
      <c r="BX193" s="1336"/>
      <c r="BY193" s="1336"/>
      <c r="BZ193" s="1336"/>
      <c r="CA193" s="1336"/>
      <c r="CB193" s="1336"/>
    </row>
    <row r="194" spans="1:80" x14ac:dyDescent="0.25">
      <c r="A194" s="1320"/>
      <c r="B194" s="1320"/>
      <c r="C194" s="1320"/>
      <c r="D194" s="1320"/>
      <c r="E194" s="1320"/>
      <c r="F194" s="1320"/>
      <c r="G194" s="1320"/>
      <c r="H194" s="1320"/>
      <c r="I194" s="1320"/>
      <c r="J194" s="1320"/>
      <c r="K194" s="1320"/>
      <c r="L194" s="1320"/>
      <c r="M194" s="1320"/>
      <c r="N194" s="1320"/>
      <c r="O194" s="1320"/>
      <c r="P194" s="1320"/>
      <c r="Q194" s="1320"/>
      <c r="R194" s="1320"/>
      <c r="S194" s="1320"/>
      <c r="T194" s="1320"/>
      <c r="U194" s="1320"/>
      <c r="V194" s="1320"/>
      <c r="W194" s="1320"/>
      <c r="X194" s="1320"/>
      <c r="Y194" s="1320"/>
      <c r="Z194" s="1320"/>
      <c r="AA194" s="1320"/>
      <c r="AB194" s="1320"/>
      <c r="AC194" s="1328"/>
      <c r="AD194" s="1328"/>
      <c r="AE194" s="1320"/>
      <c r="AF194" s="1320"/>
      <c r="AG194" s="1328"/>
      <c r="AH194" s="1336"/>
      <c r="AI194" s="1320"/>
      <c r="AJ194" s="1328"/>
      <c r="AK194" s="1320"/>
      <c r="AL194" s="1320"/>
      <c r="AM194" s="1320"/>
      <c r="AN194" s="1320"/>
      <c r="AO194" s="1328"/>
      <c r="AP194" s="1336"/>
      <c r="AQ194" s="1336"/>
      <c r="AR194" s="1336"/>
      <c r="AS194" s="1336"/>
      <c r="AT194" s="1336"/>
      <c r="AU194" s="1336"/>
      <c r="AV194" s="1336"/>
      <c r="AW194" s="1336"/>
      <c r="AX194" s="1336"/>
      <c r="AY194" s="1336"/>
      <c r="AZ194" s="1336"/>
      <c r="BA194" s="1336"/>
      <c r="BB194" s="1336"/>
      <c r="BC194" s="1336"/>
      <c r="BD194" s="1336"/>
      <c r="BE194" s="1336"/>
      <c r="BF194" s="1336"/>
      <c r="BG194" s="1336"/>
      <c r="BH194" s="1336"/>
      <c r="BI194" s="1336"/>
      <c r="BJ194" s="1336"/>
      <c r="BK194" s="1336"/>
      <c r="BL194" s="1336"/>
      <c r="BM194" s="1336"/>
      <c r="BN194" s="1336"/>
      <c r="BO194" s="1336"/>
      <c r="BP194" s="1336"/>
      <c r="BQ194" s="1336"/>
      <c r="BR194" s="1336"/>
      <c r="BS194" s="1336"/>
      <c r="BT194" s="1336"/>
      <c r="BU194" s="1336"/>
      <c r="BV194" s="1336"/>
      <c r="BW194" s="1336"/>
      <c r="BX194" s="1336"/>
      <c r="BY194" s="1336"/>
      <c r="BZ194" s="1336"/>
      <c r="CA194" s="1336"/>
      <c r="CB194" s="1336"/>
    </row>
    <row r="195" spans="1:80" x14ac:dyDescent="0.25">
      <c r="A195" s="1320"/>
      <c r="B195" s="1320"/>
      <c r="C195" s="1320"/>
      <c r="D195" s="1320"/>
      <c r="E195" s="1320"/>
      <c r="F195" s="1320"/>
      <c r="G195" s="1320"/>
      <c r="H195" s="1320"/>
      <c r="I195" s="1320"/>
      <c r="J195" s="1320"/>
      <c r="K195" s="1320"/>
      <c r="L195" s="1320"/>
      <c r="M195" s="1320"/>
      <c r="N195" s="1320"/>
      <c r="O195" s="1320"/>
      <c r="P195" s="1320"/>
      <c r="Q195" s="1320"/>
      <c r="R195" s="1320"/>
      <c r="S195" s="1320"/>
      <c r="T195" s="1320"/>
      <c r="U195" s="1320"/>
      <c r="V195" s="1320"/>
      <c r="W195" s="1320"/>
      <c r="X195" s="1320"/>
      <c r="Y195" s="1320"/>
      <c r="Z195" s="1320"/>
      <c r="AA195" s="1320"/>
      <c r="AB195" s="1320"/>
      <c r="AC195" s="1328"/>
      <c r="AD195" s="1328"/>
      <c r="AE195" s="1320"/>
      <c r="AF195" s="1320"/>
      <c r="AG195" s="1328"/>
      <c r="AH195" s="1336"/>
      <c r="AI195" s="1320"/>
      <c r="AJ195" s="1328"/>
      <c r="AK195" s="1320"/>
      <c r="AL195" s="1320"/>
      <c r="AM195" s="1320"/>
      <c r="AN195" s="1320"/>
      <c r="AO195" s="1328"/>
      <c r="AP195" s="1336"/>
      <c r="AQ195" s="1336"/>
      <c r="AR195" s="1336"/>
      <c r="AS195" s="1336"/>
      <c r="AT195" s="1336"/>
      <c r="AU195" s="1336"/>
      <c r="AV195" s="1336"/>
      <c r="AW195" s="1336"/>
      <c r="AX195" s="1336"/>
      <c r="AY195" s="1336"/>
      <c r="AZ195" s="1336"/>
      <c r="BA195" s="1336"/>
      <c r="BB195" s="1336"/>
      <c r="BC195" s="1336"/>
      <c r="BD195" s="1336"/>
      <c r="BE195" s="1336"/>
      <c r="BF195" s="1336"/>
      <c r="BG195" s="1336"/>
      <c r="BH195" s="1336"/>
      <c r="BI195" s="1336"/>
      <c r="BJ195" s="1336"/>
      <c r="BK195" s="1336"/>
      <c r="BL195" s="1336"/>
      <c r="BM195" s="1336"/>
      <c r="BN195" s="1336"/>
      <c r="BO195" s="1336"/>
      <c r="BP195" s="1336"/>
      <c r="BQ195" s="1336"/>
      <c r="BR195" s="1336"/>
      <c r="BS195" s="1336"/>
      <c r="BT195" s="1336"/>
      <c r="BU195" s="1336"/>
      <c r="BV195" s="1336"/>
      <c r="BW195" s="1336"/>
      <c r="BX195" s="1336"/>
      <c r="BY195" s="1336"/>
      <c r="BZ195" s="1336"/>
      <c r="CA195" s="1336"/>
      <c r="CB195" s="1336"/>
    </row>
    <row r="196" spans="1:80" x14ac:dyDescent="0.25">
      <c r="A196" s="1320"/>
      <c r="B196" s="1320"/>
      <c r="C196" s="1320"/>
      <c r="D196" s="1320"/>
      <c r="E196" s="1320"/>
      <c r="F196" s="1320"/>
      <c r="G196" s="1320"/>
      <c r="H196" s="1320"/>
      <c r="I196" s="1320"/>
      <c r="J196" s="1320"/>
      <c r="K196" s="1320"/>
      <c r="L196" s="1320"/>
      <c r="M196" s="1320"/>
      <c r="N196" s="1320"/>
      <c r="O196" s="1320"/>
      <c r="P196" s="1320"/>
      <c r="Q196" s="1320"/>
      <c r="R196" s="1320"/>
      <c r="S196" s="1320"/>
      <c r="T196" s="1320"/>
      <c r="U196" s="1320"/>
      <c r="V196" s="1320"/>
      <c r="W196" s="1320"/>
      <c r="X196" s="1320"/>
      <c r="Y196" s="1320"/>
      <c r="Z196" s="1320"/>
      <c r="AA196" s="1320"/>
      <c r="AB196" s="1320"/>
      <c r="AC196" s="1328"/>
      <c r="AD196" s="1328"/>
      <c r="AE196" s="1320"/>
      <c r="AF196" s="1320"/>
      <c r="AG196" s="1328"/>
      <c r="AH196" s="1336"/>
      <c r="AI196" s="1320"/>
      <c r="AJ196" s="1328"/>
      <c r="AK196" s="1320"/>
      <c r="AL196" s="1320"/>
      <c r="AM196" s="1320"/>
      <c r="AN196" s="1320"/>
      <c r="AO196" s="1328"/>
      <c r="AP196" s="1336"/>
      <c r="AQ196" s="1336"/>
      <c r="AR196" s="1336"/>
      <c r="AS196" s="1336"/>
      <c r="AT196" s="1336"/>
      <c r="AU196" s="1336"/>
      <c r="AV196" s="1336"/>
      <c r="AW196" s="1336"/>
      <c r="AX196" s="1336"/>
      <c r="AY196" s="1336"/>
      <c r="AZ196" s="1336"/>
      <c r="BA196" s="1336"/>
      <c r="BB196" s="1336"/>
      <c r="BC196" s="1336"/>
      <c r="BD196" s="1336"/>
      <c r="BE196" s="1336"/>
      <c r="BF196" s="1336"/>
      <c r="BG196" s="1336"/>
      <c r="BH196" s="1336"/>
      <c r="BI196" s="1336"/>
      <c r="BJ196" s="1336"/>
      <c r="BK196" s="1336"/>
      <c r="BL196" s="1336"/>
      <c r="BM196" s="1336"/>
      <c r="BN196" s="1336"/>
      <c r="BO196" s="1336"/>
      <c r="BP196" s="1336"/>
      <c r="BQ196" s="1336"/>
      <c r="BR196" s="1336"/>
      <c r="BS196" s="1336"/>
      <c r="BT196" s="1336"/>
      <c r="BU196" s="1336"/>
      <c r="BV196" s="1336"/>
      <c r="BW196" s="1336"/>
      <c r="BX196" s="1336"/>
      <c r="BY196" s="1336"/>
      <c r="BZ196" s="1336"/>
      <c r="CA196" s="1336"/>
      <c r="CB196" s="1336"/>
    </row>
    <row r="197" spans="1:80" x14ac:dyDescent="0.25">
      <c r="A197" s="1320"/>
      <c r="B197" s="1320"/>
      <c r="C197" s="1320"/>
      <c r="D197" s="1320"/>
      <c r="E197" s="1320"/>
      <c r="F197" s="1320"/>
      <c r="G197" s="1320"/>
      <c r="H197" s="1320"/>
      <c r="I197" s="1320"/>
      <c r="J197" s="1320"/>
      <c r="K197" s="1320"/>
      <c r="L197" s="1320"/>
      <c r="M197" s="1320"/>
      <c r="N197" s="1320"/>
      <c r="O197" s="1320"/>
      <c r="P197" s="1320"/>
      <c r="Q197" s="1320"/>
      <c r="R197" s="1320"/>
      <c r="S197" s="1320"/>
      <c r="T197" s="1320"/>
      <c r="U197" s="1320"/>
      <c r="V197" s="1320"/>
      <c r="W197" s="1320"/>
      <c r="X197" s="1320"/>
      <c r="Y197" s="1320"/>
      <c r="Z197" s="1320"/>
      <c r="AA197" s="1320"/>
      <c r="AB197" s="1320"/>
      <c r="AC197" s="1328"/>
      <c r="AD197" s="1328"/>
      <c r="AE197" s="1320"/>
      <c r="AF197" s="1320"/>
      <c r="AG197" s="1328"/>
      <c r="AH197" s="1336"/>
      <c r="AI197" s="1320"/>
      <c r="AJ197" s="1328"/>
      <c r="AK197" s="1320"/>
      <c r="AL197" s="1320"/>
      <c r="AM197" s="1320"/>
      <c r="AN197" s="1320"/>
      <c r="AO197" s="1328"/>
      <c r="AP197" s="1336"/>
      <c r="AQ197" s="1336"/>
      <c r="AR197" s="1336"/>
      <c r="AS197" s="1336"/>
      <c r="AT197" s="1336"/>
      <c r="AU197" s="1336"/>
      <c r="AV197" s="1336"/>
      <c r="AW197" s="1336"/>
      <c r="AX197" s="1336"/>
      <c r="AY197" s="1336"/>
      <c r="AZ197" s="1336"/>
      <c r="BA197" s="1336"/>
      <c r="BB197" s="1336"/>
      <c r="BC197" s="1336"/>
      <c r="BD197" s="1336"/>
      <c r="BE197" s="1336"/>
      <c r="BF197" s="1336"/>
      <c r="BG197" s="1336"/>
      <c r="BH197" s="1336"/>
      <c r="BI197" s="1336"/>
      <c r="BJ197" s="1336"/>
      <c r="BK197" s="1336"/>
      <c r="BL197" s="1336"/>
      <c r="BM197" s="1336"/>
      <c r="BN197" s="1336"/>
      <c r="BO197" s="1336"/>
      <c r="BP197" s="1336"/>
      <c r="BQ197" s="1336"/>
      <c r="BR197" s="1336"/>
      <c r="BS197" s="1336"/>
      <c r="BT197" s="1336"/>
      <c r="BU197" s="1336"/>
      <c r="BV197" s="1336"/>
      <c r="BW197" s="1336"/>
      <c r="BX197" s="1336"/>
      <c r="BY197" s="1336"/>
      <c r="BZ197" s="1336"/>
      <c r="CA197" s="1336"/>
      <c r="CB197" s="1336"/>
    </row>
    <row r="198" spans="1:80" x14ac:dyDescent="0.25">
      <c r="A198" s="1320"/>
      <c r="B198" s="1320"/>
      <c r="C198" s="1320"/>
      <c r="D198" s="1320"/>
      <c r="E198" s="1320"/>
      <c r="F198" s="1320"/>
      <c r="G198" s="1320"/>
      <c r="H198" s="1320"/>
      <c r="I198" s="1320"/>
      <c r="J198" s="1320"/>
      <c r="K198" s="1320"/>
      <c r="L198" s="1320"/>
      <c r="M198" s="1320"/>
      <c r="N198" s="1320"/>
      <c r="O198" s="1320"/>
      <c r="P198" s="1320"/>
      <c r="Q198" s="1320"/>
      <c r="R198" s="1320"/>
      <c r="S198" s="1320"/>
      <c r="T198" s="1320"/>
      <c r="U198" s="1320"/>
      <c r="V198" s="1320"/>
      <c r="W198" s="1320"/>
      <c r="X198" s="1320"/>
      <c r="Y198" s="1320"/>
      <c r="Z198" s="1320"/>
      <c r="AA198" s="1320"/>
      <c r="AB198" s="1320"/>
      <c r="AC198" s="1328"/>
      <c r="AD198" s="1328"/>
      <c r="AE198" s="1320"/>
      <c r="AF198" s="1320"/>
      <c r="AG198" s="1328"/>
      <c r="AH198" s="1336"/>
      <c r="AI198" s="1320"/>
      <c r="AJ198" s="1328"/>
      <c r="AK198" s="1320"/>
      <c r="AL198" s="1320"/>
      <c r="AM198" s="1320"/>
      <c r="AN198" s="1320"/>
      <c r="AO198" s="1328"/>
      <c r="AP198" s="1336"/>
      <c r="AQ198" s="1336"/>
      <c r="AR198" s="1336"/>
      <c r="AS198" s="1336"/>
      <c r="AT198" s="1336"/>
      <c r="AU198" s="1336"/>
      <c r="AV198" s="1336"/>
      <c r="AW198" s="1336"/>
      <c r="AX198" s="1336"/>
      <c r="AY198" s="1336"/>
      <c r="AZ198" s="1336"/>
      <c r="BA198" s="1336"/>
      <c r="BB198" s="1336"/>
      <c r="BC198" s="1336"/>
      <c r="BD198" s="1336"/>
      <c r="BE198" s="1336"/>
      <c r="BF198" s="1336"/>
      <c r="BG198" s="1336"/>
      <c r="BH198" s="1336"/>
      <c r="BI198" s="1336"/>
      <c r="BJ198" s="1336"/>
      <c r="BK198" s="1336"/>
      <c r="BL198" s="1336"/>
      <c r="BM198" s="1336"/>
      <c r="BN198" s="1336"/>
      <c r="BO198" s="1336"/>
      <c r="BP198" s="1336"/>
      <c r="BQ198" s="1336"/>
      <c r="BR198" s="1336"/>
      <c r="BS198" s="1336"/>
      <c r="BT198" s="1336"/>
      <c r="BU198" s="1336"/>
      <c r="BV198" s="1336"/>
      <c r="BW198" s="1336"/>
      <c r="BX198" s="1336"/>
      <c r="BY198" s="1336"/>
      <c r="BZ198" s="1336"/>
      <c r="CA198" s="1336"/>
      <c r="CB198" s="1336"/>
    </row>
    <row r="199" spans="1:80" x14ac:dyDescent="0.25">
      <c r="A199" s="1320"/>
      <c r="B199" s="1320"/>
      <c r="C199" s="1320"/>
      <c r="D199" s="1320"/>
      <c r="E199" s="1320"/>
      <c r="F199" s="1320"/>
      <c r="G199" s="1320"/>
      <c r="H199" s="1320"/>
      <c r="I199" s="1320"/>
      <c r="J199" s="1320"/>
      <c r="K199" s="1320"/>
      <c r="L199" s="1320"/>
      <c r="M199" s="1320"/>
      <c r="N199" s="1320"/>
      <c r="O199" s="1320"/>
      <c r="P199" s="1320"/>
      <c r="Q199" s="1320"/>
      <c r="R199" s="1320"/>
      <c r="S199" s="1320"/>
      <c r="T199" s="1320"/>
      <c r="U199" s="1320"/>
      <c r="V199" s="1320"/>
      <c r="W199" s="1320"/>
      <c r="X199" s="1320"/>
      <c r="Y199" s="1320"/>
      <c r="Z199" s="1320"/>
      <c r="AA199" s="1320"/>
      <c r="AB199" s="1320"/>
      <c r="AC199" s="1328"/>
      <c r="AD199" s="1328"/>
      <c r="AE199" s="1320"/>
      <c r="AF199" s="1320"/>
      <c r="AG199" s="1328"/>
      <c r="AH199" s="1336"/>
      <c r="AI199" s="1320"/>
      <c r="AJ199" s="1328"/>
      <c r="AK199" s="1320"/>
      <c r="AL199" s="1320"/>
      <c r="AM199" s="1320"/>
      <c r="AN199" s="1320"/>
      <c r="AO199" s="1328"/>
      <c r="AP199" s="1336"/>
      <c r="AQ199" s="1336"/>
      <c r="AR199" s="1336"/>
      <c r="AS199" s="1336"/>
      <c r="AT199" s="1336"/>
      <c r="AU199" s="1336"/>
      <c r="AV199" s="1336"/>
      <c r="AW199" s="1336"/>
      <c r="AX199" s="1336"/>
      <c r="AY199" s="1336"/>
      <c r="AZ199" s="1336"/>
      <c r="BA199" s="1336"/>
      <c r="BB199" s="1336"/>
      <c r="BC199" s="1336"/>
      <c r="BD199" s="1336"/>
      <c r="BE199" s="1336"/>
      <c r="BF199" s="1336"/>
      <c r="BG199" s="1336"/>
      <c r="BH199" s="1336"/>
      <c r="BI199" s="1336"/>
      <c r="BJ199" s="1336"/>
      <c r="BK199" s="1336"/>
      <c r="BL199" s="1336"/>
      <c r="BM199" s="1336"/>
      <c r="BN199" s="1336"/>
      <c r="BO199" s="1336"/>
      <c r="BP199" s="1336"/>
      <c r="BQ199" s="1336"/>
      <c r="BR199" s="1336"/>
      <c r="BS199" s="1336"/>
      <c r="BT199" s="1336"/>
      <c r="BU199" s="1336"/>
      <c r="BV199" s="1336"/>
      <c r="BW199" s="1336"/>
      <c r="BX199" s="1336"/>
      <c r="BY199" s="1336"/>
      <c r="BZ199" s="1336"/>
      <c r="CA199" s="1336"/>
      <c r="CB199" s="1336"/>
    </row>
    <row r="200" spans="1:80" x14ac:dyDescent="0.25">
      <c r="A200" s="1462">
        <v>0</v>
      </c>
      <c r="B200" s="1320"/>
      <c r="C200" s="1320"/>
      <c r="D200" s="1320"/>
      <c r="E200" s="1320"/>
      <c r="F200" s="1320"/>
      <c r="G200" s="1320"/>
      <c r="H200" s="1320"/>
      <c r="I200" s="1320"/>
      <c r="J200" s="1320"/>
      <c r="K200" s="1320"/>
      <c r="L200" s="1320"/>
      <c r="M200" s="1320"/>
      <c r="N200" s="1320"/>
      <c r="O200" s="1320"/>
      <c r="P200" s="1320"/>
      <c r="Q200" s="1320"/>
      <c r="R200" s="1320"/>
      <c r="S200" s="1320"/>
      <c r="T200" s="1320"/>
      <c r="U200" s="1320"/>
      <c r="V200" s="1320"/>
      <c r="W200" s="1320"/>
      <c r="X200" s="1320"/>
      <c r="Y200" s="1320"/>
      <c r="Z200" s="1320"/>
      <c r="AA200" s="1320"/>
      <c r="AB200" s="1320"/>
      <c r="AC200" s="1328"/>
      <c r="AD200" s="1328"/>
      <c r="AE200" s="1320"/>
      <c r="AF200" s="1320"/>
      <c r="AG200" s="1328"/>
      <c r="AH200" s="1336"/>
      <c r="AI200" s="1320"/>
      <c r="AJ200" s="1328"/>
      <c r="AK200" s="1320"/>
      <c r="AL200" s="1320"/>
      <c r="AM200" s="1320"/>
      <c r="AN200" s="1320"/>
      <c r="AO200" s="1328"/>
      <c r="AP200" s="1336"/>
      <c r="AQ200" s="1336"/>
      <c r="AR200" s="1336"/>
      <c r="AS200" s="1336"/>
      <c r="AT200" s="1336"/>
      <c r="AU200" s="1336"/>
      <c r="AV200" s="1336"/>
      <c r="AW200" s="1336"/>
      <c r="AX200" s="1336"/>
      <c r="AY200" s="1336"/>
      <c r="AZ200" s="1336"/>
      <c r="BA200" s="1336"/>
      <c r="BB200" s="1336"/>
      <c r="BC200" s="1336"/>
      <c r="BD200" s="1336"/>
      <c r="BE200" s="1336"/>
      <c r="BF200" s="1336"/>
      <c r="BG200" s="1336"/>
      <c r="BH200" s="1336"/>
      <c r="BI200" s="1336"/>
      <c r="BJ200" s="1336"/>
      <c r="BK200" s="1336"/>
      <c r="BL200" s="1336"/>
      <c r="BM200" s="1336"/>
      <c r="BN200" s="1336"/>
      <c r="BO200" s="1336"/>
      <c r="BP200" s="1336"/>
      <c r="BQ200" s="1336"/>
      <c r="BR200" s="1336"/>
      <c r="BS200" s="1336"/>
      <c r="BT200" s="1336"/>
      <c r="BU200" s="1336"/>
      <c r="BV200" s="1336"/>
      <c r="BW200" s="1336"/>
      <c r="BX200" s="1336"/>
      <c r="BY200" s="1336"/>
      <c r="BZ200" s="1336"/>
      <c r="CA200" s="1336"/>
      <c r="CB200" s="1461">
        <v>0</v>
      </c>
    </row>
    <row r="201" spans="1:80" x14ac:dyDescent="0.25">
      <c r="A201" s="1320"/>
      <c r="B201" s="1320"/>
      <c r="C201" s="1320"/>
      <c r="D201" s="1320"/>
      <c r="E201" s="1320"/>
      <c r="F201" s="1320"/>
      <c r="G201" s="1320"/>
      <c r="H201" s="1320"/>
      <c r="I201" s="1320"/>
      <c r="J201" s="1320"/>
      <c r="K201" s="1320"/>
      <c r="L201" s="1320"/>
      <c r="M201" s="1320"/>
      <c r="N201" s="1320"/>
      <c r="O201" s="1320"/>
      <c r="P201" s="1320"/>
      <c r="Q201" s="1320"/>
      <c r="R201" s="1320"/>
      <c r="S201" s="1320"/>
      <c r="T201" s="1320"/>
      <c r="U201" s="1320"/>
      <c r="V201" s="1320"/>
      <c r="W201" s="1320"/>
      <c r="X201" s="1320"/>
      <c r="Y201" s="1320"/>
      <c r="Z201" s="1320"/>
      <c r="AA201" s="1320"/>
      <c r="AB201" s="1320"/>
      <c r="AC201" s="1328"/>
      <c r="AD201" s="1328"/>
      <c r="AE201" s="1320"/>
      <c r="AF201" s="1320"/>
      <c r="AG201" s="1328"/>
      <c r="AH201" s="1336"/>
      <c r="AI201" s="1320"/>
      <c r="AJ201" s="1328"/>
      <c r="AK201" s="1320"/>
      <c r="AL201" s="1320"/>
      <c r="AM201" s="1320"/>
      <c r="AN201" s="1320"/>
      <c r="AO201" s="1328"/>
      <c r="AP201" s="1336"/>
      <c r="AQ201" s="1336"/>
      <c r="AR201" s="1336"/>
      <c r="AS201" s="1336"/>
      <c r="AT201" s="1336"/>
      <c r="AU201" s="1336"/>
      <c r="AV201" s="1336"/>
      <c r="AW201" s="1336"/>
      <c r="AX201" s="1336"/>
      <c r="AY201" s="1336"/>
      <c r="AZ201" s="1336"/>
      <c r="BA201" s="1336"/>
      <c r="BB201" s="1336"/>
      <c r="BC201" s="1336"/>
      <c r="BD201" s="1336"/>
      <c r="BE201" s="1336"/>
      <c r="BF201" s="1336"/>
      <c r="BG201" s="1336"/>
      <c r="BH201" s="1336"/>
      <c r="BI201" s="1336"/>
      <c r="BJ201" s="1336"/>
      <c r="BK201" s="1336"/>
      <c r="BL201" s="1336"/>
      <c r="BM201" s="1336"/>
      <c r="BN201" s="1336"/>
      <c r="BO201" s="1336"/>
      <c r="BP201" s="1336"/>
      <c r="BQ201" s="1336"/>
      <c r="BR201" s="1336"/>
      <c r="BS201" s="1336"/>
      <c r="BT201" s="1336"/>
      <c r="BU201" s="1336"/>
      <c r="BV201" s="1336"/>
      <c r="BW201" s="1336"/>
      <c r="BX201" s="1336"/>
      <c r="BY201" s="1336"/>
      <c r="BZ201" s="1336"/>
      <c r="CA201" s="1336"/>
      <c r="CB201" s="1336"/>
    </row>
    <row r="202" spans="1:80" x14ac:dyDescent="0.25">
      <c r="A202" s="1320"/>
      <c r="B202" s="1320"/>
      <c r="C202" s="1320"/>
      <c r="D202" s="1320"/>
      <c r="E202" s="1320"/>
      <c r="F202" s="1320"/>
      <c r="G202" s="1320"/>
      <c r="H202" s="1320"/>
      <c r="I202" s="1320"/>
      <c r="J202" s="1320"/>
      <c r="K202" s="1320"/>
      <c r="L202" s="1320"/>
      <c r="M202" s="1320"/>
      <c r="N202" s="1320"/>
      <c r="O202" s="1320"/>
      <c r="P202" s="1320"/>
      <c r="Q202" s="1320"/>
      <c r="R202" s="1320"/>
      <c r="S202" s="1320"/>
      <c r="T202" s="1320"/>
      <c r="U202" s="1320"/>
      <c r="V202" s="1320"/>
      <c r="W202" s="1320"/>
      <c r="X202" s="1320"/>
      <c r="Y202" s="1320"/>
      <c r="Z202" s="1320"/>
      <c r="AA202" s="1320"/>
      <c r="AB202" s="1320"/>
      <c r="AC202" s="1328"/>
      <c r="AD202" s="1328"/>
      <c r="AE202" s="1320"/>
      <c r="AF202" s="1320"/>
      <c r="AG202" s="1328"/>
      <c r="AH202" s="1336"/>
      <c r="AI202" s="1320"/>
      <c r="AJ202" s="1328"/>
      <c r="AK202" s="1320"/>
      <c r="AL202" s="1320"/>
      <c r="AM202" s="1320"/>
      <c r="AN202" s="1320"/>
      <c r="AO202" s="1328"/>
      <c r="AP202" s="1336"/>
      <c r="AQ202" s="1336"/>
      <c r="AR202" s="1336"/>
      <c r="AS202" s="1336"/>
      <c r="AT202" s="1336"/>
      <c r="AU202" s="1336"/>
      <c r="AV202" s="1336"/>
      <c r="AW202" s="1336"/>
      <c r="AX202" s="1336"/>
      <c r="AY202" s="1336"/>
      <c r="AZ202" s="1336"/>
      <c r="BA202" s="1336"/>
      <c r="BB202" s="1336"/>
      <c r="BC202" s="1336"/>
      <c r="BD202" s="1336"/>
      <c r="BE202" s="1336"/>
      <c r="BF202" s="1336"/>
      <c r="BG202" s="1336"/>
      <c r="BH202" s="1336"/>
      <c r="BI202" s="1336"/>
      <c r="BJ202" s="1336"/>
      <c r="BK202" s="1336"/>
      <c r="BL202" s="1336"/>
      <c r="BM202" s="1336"/>
      <c r="BN202" s="1336"/>
      <c r="BO202" s="1336"/>
      <c r="BP202" s="1336"/>
      <c r="BQ202" s="1336"/>
      <c r="BR202" s="1336"/>
      <c r="BS202" s="1336"/>
      <c r="BT202" s="1336"/>
      <c r="BU202" s="1336"/>
      <c r="BV202" s="1336"/>
      <c r="BW202" s="1336"/>
      <c r="BX202" s="1336"/>
      <c r="BY202" s="1336"/>
      <c r="BZ202" s="1336"/>
      <c r="CA202" s="1336"/>
      <c r="CB202" s="1336"/>
    </row>
    <row r="203" spans="1:80" x14ac:dyDescent="0.25">
      <c r="A203" s="1320"/>
      <c r="B203" s="1320"/>
      <c r="C203" s="1320"/>
      <c r="D203" s="1320"/>
      <c r="E203" s="1320"/>
      <c r="F203" s="1320"/>
      <c r="G203" s="1320"/>
      <c r="H203" s="1320"/>
      <c r="I203" s="1320"/>
      <c r="J203" s="1320"/>
      <c r="K203" s="1320"/>
      <c r="L203" s="1320"/>
      <c r="M203" s="1320"/>
      <c r="N203" s="1320"/>
      <c r="O203" s="1320"/>
      <c r="P203" s="1320"/>
      <c r="Q203" s="1320"/>
      <c r="R203" s="1320"/>
      <c r="S203" s="1320"/>
      <c r="T203" s="1320"/>
      <c r="U203" s="1320"/>
      <c r="V203" s="1320"/>
      <c r="W203" s="1320"/>
      <c r="X203" s="1320"/>
      <c r="Y203" s="1320"/>
      <c r="Z203" s="1320"/>
      <c r="AA203" s="1320"/>
      <c r="AB203" s="1320"/>
      <c r="AC203" s="1328"/>
      <c r="AD203" s="1328"/>
      <c r="AE203" s="1320"/>
      <c r="AF203" s="1320"/>
      <c r="AG203" s="1328"/>
      <c r="AH203" s="1336"/>
      <c r="AI203" s="1320"/>
      <c r="AJ203" s="1328"/>
      <c r="AK203" s="1320"/>
      <c r="AL203" s="1320"/>
      <c r="AM203" s="1320"/>
      <c r="AN203" s="1320"/>
      <c r="AO203" s="1328"/>
      <c r="AP203" s="1336"/>
      <c r="AQ203" s="1336"/>
      <c r="AR203" s="1336"/>
      <c r="AS203" s="1336"/>
      <c r="AT203" s="1336"/>
      <c r="AU203" s="1336"/>
      <c r="AV203" s="1336"/>
      <c r="AW203" s="1336"/>
      <c r="AX203" s="1336"/>
      <c r="AY203" s="1336"/>
      <c r="AZ203" s="1336"/>
      <c r="BA203" s="1336"/>
      <c r="BB203" s="1336"/>
      <c r="BC203" s="1336"/>
      <c r="BD203" s="1336"/>
      <c r="BE203" s="1336"/>
      <c r="BF203" s="1336"/>
      <c r="BG203" s="1336"/>
      <c r="BH203" s="1336"/>
      <c r="BI203" s="1336"/>
      <c r="BJ203" s="1336"/>
      <c r="BK203" s="1336"/>
      <c r="BL203" s="1336"/>
      <c r="BM203" s="1336"/>
      <c r="BN203" s="1336"/>
      <c r="BO203" s="1336"/>
      <c r="BP203" s="1336"/>
      <c r="BQ203" s="1336"/>
      <c r="BR203" s="1336"/>
      <c r="BS203" s="1336"/>
      <c r="BT203" s="1336"/>
      <c r="BU203" s="1336"/>
      <c r="BV203" s="1336"/>
      <c r="BW203" s="1336"/>
      <c r="BX203" s="1336"/>
      <c r="BY203" s="1336"/>
      <c r="BZ203" s="1336"/>
      <c r="CA203" s="1336"/>
      <c r="CB203" s="1336"/>
    </row>
    <row r="204" spans="1:80" x14ac:dyDescent="0.25">
      <c r="A204" s="1320"/>
      <c r="B204" s="1320"/>
      <c r="C204" s="1320"/>
      <c r="D204" s="1320"/>
      <c r="E204" s="1320"/>
      <c r="F204" s="1320"/>
      <c r="G204" s="1320"/>
      <c r="H204" s="1320"/>
      <c r="I204" s="1320"/>
      <c r="J204" s="1320"/>
      <c r="K204" s="1320"/>
      <c r="L204" s="1320"/>
      <c r="M204" s="1320"/>
      <c r="N204" s="1320"/>
      <c r="O204" s="1320"/>
      <c r="P204" s="1320"/>
      <c r="Q204" s="1320"/>
      <c r="R204" s="1320"/>
      <c r="S204" s="1320"/>
      <c r="T204" s="1320"/>
      <c r="U204" s="1320"/>
      <c r="V204" s="1320"/>
      <c r="W204" s="1320"/>
      <c r="X204" s="1320"/>
      <c r="Y204" s="1320"/>
      <c r="Z204" s="1320"/>
      <c r="AA204" s="1320"/>
      <c r="AB204" s="1320"/>
      <c r="AC204" s="1328"/>
      <c r="AD204" s="1328"/>
      <c r="AE204" s="1320"/>
      <c r="AF204" s="1320"/>
      <c r="AG204" s="1328"/>
      <c r="AH204" s="1336"/>
      <c r="AI204" s="1320"/>
      <c r="AJ204" s="1328"/>
      <c r="AK204" s="1320"/>
      <c r="AL204" s="1320"/>
      <c r="AM204" s="1320"/>
      <c r="AN204" s="1320"/>
      <c r="AO204" s="1328"/>
      <c r="AP204" s="1336"/>
      <c r="AQ204" s="1336"/>
      <c r="AR204" s="1336"/>
      <c r="AS204" s="1336"/>
      <c r="AT204" s="1336"/>
      <c r="AU204" s="1336"/>
      <c r="AV204" s="1336"/>
      <c r="AW204" s="1336"/>
      <c r="AX204" s="1336"/>
      <c r="AY204" s="1336"/>
      <c r="AZ204" s="1336"/>
      <c r="BA204" s="1336"/>
      <c r="BB204" s="1336"/>
      <c r="BC204" s="1336"/>
      <c r="BD204" s="1336"/>
      <c r="BE204" s="1336"/>
      <c r="BF204" s="1336"/>
      <c r="BG204" s="1336"/>
      <c r="BH204" s="1336"/>
      <c r="BI204" s="1336"/>
      <c r="BJ204" s="1336"/>
      <c r="BK204" s="1336"/>
      <c r="BL204" s="1336"/>
      <c r="BM204" s="1336"/>
      <c r="BN204" s="1336"/>
      <c r="BO204" s="1336"/>
      <c r="BP204" s="1336"/>
      <c r="BQ204" s="1336"/>
      <c r="BR204" s="1336"/>
      <c r="BS204" s="1336"/>
      <c r="BT204" s="1336"/>
      <c r="BU204" s="1336"/>
      <c r="BV204" s="1336"/>
      <c r="BW204" s="1336"/>
      <c r="BX204" s="1336"/>
      <c r="BY204" s="1336"/>
      <c r="BZ204" s="1336"/>
      <c r="CA204" s="1336"/>
      <c r="CB204" s="1336"/>
    </row>
    <row r="205" spans="1:80" x14ac:dyDescent="0.25">
      <c r="A205" s="1320"/>
      <c r="B205" s="1320"/>
      <c r="C205" s="1320"/>
      <c r="D205" s="1320"/>
      <c r="E205" s="1320"/>
      <c r="F205" s="1320"/>
      <c r="G205" s="1320"/>
      <c r="H205" s="1320"/>
      <c r="I205" s="1320"/>
      <c r="J205" s="1320"/>
      <c r="K205" s="1320"/>
      <c r="L205" s="1320"/>
      <c r="M205" s="1320"/>
      <c r="N205" s="1320"/>
      <c r="O205" s="1320"/>
      <c r="P205" s="1320"/>
      <c r="Q205" s="1320"/>
      <c r="R205" s="1320"/>
      <c r="S205" s="1320"/>
      <c r="T205" s="1320"/>
      <c r="U205" s="1320"/>
      <c r="V205" s="1320"/>
      <c r="W205" s="1320"/>
      <c r="X205" s="1320"/>
      <c r="Y205" s="1320"/>
      <c r="Z205" s="1320"/>
      <c r="AA205" s="1320"/>
      <c r="AB205" s="1320"/>
      <c r="AC205" s="1328"/>
      <c r="AD205" s="1328"/>
      <c r="AE205" s="1320"/>
      <c r="AF205" s="1320"/>
      <c r="AG205" s="1328"/>
      <c r="AH205" s="1336"/>
      <c r="AI205" s="1320"/>
      <c r="AJ205" s="1328"/>
      <c r="AK205" s="1320"/>
      <c r="AL205" s="1320"/>
      <c r="AM205" s="1320"/>
      <c r="AN205" s="1320"/>
      <c r="AO205" s="1328"/>
      <c r="AP205" s="1336"/>
      <c r="AQ205" s="1336"/>
      <c r="AR205" s="1336"/>
      <c r="AS205" s="1336"/>
      <c r="AT205" s="1336"/>
      <c r="AU205" s="1336"/>
      <c r="AV205" s="1336"/>
      <c r="AW205" s="1336"/>
      <c r="AX205" s="1336"/>
      <c r="AY205" s="1336"/>
      <c r="AZ205" s="1336"/>
      <c r="BA205" s="1336"/>
      <c r="BB205" s="1336"/>
      <c r="BC205" s="1336"/>
      <c r="BD205" s="1336"/>
      <c r="BE205" s="1336"/>
      <c r="BF205" s="1336"/>
      <c r="BG205" s="1336"/>
      <c r="BH205" s="1336"/>
      <c r="BI205" s="1336"/>
      <c r="BJ205" s="1336"/>
      <c r="BK205" s="1336"/>
      <c r="BL205" s="1336"/>
      <c r="BM205" s="1336"/>
      <c r="BN205" s="1336"/>
      <c r="BO205" s="1336"/>
      <c r="BP205" s="1336"/>
      <c r="BQ205" s="1336"/>
      <c r="BR205" s="1336"/>
      <c r="BS205" s="1336"/>
      <c r="BT205" s="1336"/>
      <c r="BU205" s="1336"/>
      <c r="BV205" s="1336"/>
      <c r="BW205" s="1336"/>
      <c r="BX205" s="1336"/>
      <c r="BY205" s="1336"/>
      <c r="BZ205" s="1336"/>
      <c r="CA205" s="1336"/>
      <c r="CB205" s="1336"/>
    </row>
    <row r="206" spans="1:80" x14ac:dyDescent="0.25">
      <c r="A206" s="1320"/>
      <c r="B206" s="1320"/>
      <c r="C206" s="1320"/>
      <c r="D206" s="1320"/>
      <c r="E206" s="1320"/>
      <c r="F206" s="1320"/>
      <c r="G206" s="1320"/>
      <c r="H206" s="1320"/>
      <c r="I206" s="1320"/>
      <c r="J206" s="1320"/>
      <c r="K206" s="1320"/>
      <c r="L206" s="1320"/>
      <c r="M206" s="1320"/>
      <c r="N206" s="1320"/>
      <c r="O206" s="1320"/>
      <c r="P206" s="1320"/>
      <c r="Q206" s="1320"/>
      <c r="R206" s="1320"/>
      <c r="S206" s="1320"/>
      <c r="T206" s="1320"/>
      <c r="U206" s="1320"/>
      <c r="V206" s="1320"/>
      <c r="W206" s="1320"/>
      <c r="X206" s="1320"/>
      <c r="Y206" s="1320"/>
      <c r="Z206" s="1320"/>
      <c r="AA206" s="1320"/>
      <c r="AB206" s="1320"/>
      <c r="AC206" s="1328"/>
      <c r="AD206" s="1328"/>
      <c r="AE206" s="1320"/>
      <c r="AF206" s="1320"/>
      <c r="AG206" s="1328"/>
      <c r="AH206" s="1336"/>
      <c r="AI206" s="1320"/>
      <c r="AJ206" s="1328"/>
      <c r="AK206" s="1320"/>
      <c r="AL206" s="1320"/>
      <c r="AM206" s="1320"/>
      <c r="AN206" s="1320"/>
      <c r="AO206" s="1328"/>
      <c r="AP206" s="1336"/>
      <c r="AQ206" s="1336"/>
      <c r="AR206" s="1336"/>
      <c r="AS206" s="1336"/>
      <c r="AT206" s="1336"/>
      <c r="AU206" s="1336"/>
      <c r="AV206" s="1336"/>
      <c r="AW206" s="1336"/>
      <c r="AX206" s="1336"/>
      <c r="AY206" s="1336"/>
      <c r="AZ206" s="1336"/>
      <c r="BA206" s="1336"/>
      <c r="BB206" s="1336"/>
      <c r="BC206" s="1336"/>
      <c r="BD206" s="1336"/>
      <c r="BE206" s="1336"/>
      <c r="BF206" s="1336"/>
      <c r="BG206" s="1336"/>
      <c r="BH206" s="1336"/>
      <c r="BI206" s="1336"/>
      <c r="BJ206" s="1336"/>
      <c r="BK206" s="1336"/>
      <c r="BL206" s="1336"/>
      <c r="BM206" s="1336"/>
      <c r="BN206" s="1336"/>
      <c r="BO206" s="1336"/>
      <c r="BP206" s="1336"/>
      <c r="BQ206" s="1336"/>
      <c r="BR206" s="1336"/>
      <c r="BS206" s="1336"/>
      <c r="BT206" s="1336"/>
      <c r="BU206" s="1336"/>
      <c r="BV206" s="1336"/>
      <c r="BW206" s="1336"/>
      <c r="BX206" s="1336"/>
      <c r="BY206" s="1336"/>
      <c r="BZ206" s="1336"/>
      <c r="CA206" s="1336"/>
      <c r="CB206" s="1336"/>
    </row>
    <row r="207" spans="1:80" x14ac:dyDescent="0.25">
      <c r="A207" s="1320"/>
      <c r="B207" s="1320"/>
      <c r="C207" s="1320"/>
      <c r="D207" s="1320"/>
      <c r="E207" s="1320"/>
      <c r="F207" s="1320"/>
      <c r="G207" s="1320"/>
      <c r="H207" s="1320"/>
      <c r="I207" s="1320"/>
      <c r="J207" s="1320"/>
      <c r="K207" s="1320"/>
      <c r="L207" s="1320"/>
      <c r="M207" s="1320"/>
      <c r="N207" s="1320"/>
      <c r="O207" s="1320"/>
      <c r="P207" s="1320"/>
      <c r="Q207" s="1320"/>
      <c r="R207" s="1320"/>
      <c r="S207" s="1320"/>
      <c r="T207" s="1320"/>
      <c r="U207" s="1320"/>
      <c r="V207" s="1320"/>
      <c r="W207" s="1320"/>
      <c r="X207" s="1320"/>
      <c r="Y207" s="1320"/>
      <c r="Z207" s="1320"/>
      <c r="AA207" s="1320"/>
      <c r="AB207" s="1320"/>
      <c r="AC207" s="1328"/>
      <c r="AD207" s="1328"/>
      <c r="AE207" s="1320"/>
      <c r="AF207" s="1320"/>
      <c r="AG207" s="1328"/>
      <c r="AH207" s="1336"/>
      <c r="AI207" s="1320"/>
      <c r="AJ207" s="1328"/>
      <c r="AK207" s="1320"/>
      <c r="AL207" s="1320"/>
      <c r="AM207" s="1320"/>
      <c r="AN207" s="1320"/>
      <c r="AO207" s="1328"/>
      <c r="AP207" s="1336"/>
      <c r="AQ207" s="1336"/>
      <c r="AR207" s="1336"/>
      <c r="AS207" s="1336"/>
      <c r="AT207" s="1336"/>
      <c r="AU207" s="1336"/>
      <c r="AV207" s="1336"/>
      <c r="AW207" s="1336"/>
      <c r="AX207" s="1336"/>
      <c r="AY207" s="1336"/>
      <c r="AZ207" s="1336"/>
      <c r="BA207" s="1336"/>
      <c r="BB207" s="1336"/>
      <c r="BC207" s="1336"/>
      <c r="BD207" s="1336"/>
      <c r="BE207" s="1336"/>
      <c r="BF207" s="1336"/>
      <c r="BG207" s="1336"/>
      <c r="BH207" s="1336"/>
      <c r="BI207" s="1336"/>
      <c r="BJ207" s="1336"/>
      <c r="BK207" s="1336"/>
      <c r="BL207" s="1336"/>
      <c r="BM207" s="1336"/>
      <c r="BN207" s="1336"/>
      <c r="BO207" s="1336"/>
      <c r="BP207" s="1336"/>
      <c r="BQ207" s="1336"/>
      <c r="BR207" s="1336"/>
      <c r="BS207" s="1336"/>
      <c r="BT207" s="1336"/>
      <c r="BU207" s="1336"/>
      <c r="BV207" s="1336"/>
      <c r="BW207" s="1336"/>
      <c r="BX207" s="1336"/>
      <c r="BY207" s="1336"/>
      <c r="BZ207" s="1336"/>
      <c r="CA207" s="1336"/>
      <c r="CB207" s="1336"/>
    </row>
    <row r="208" spans="1:80" x14ac:dyDescent="0.25">
      <c r="A208" s="1320"/>
      <c r="B208" s="1320"/>
      <c r="C208" s="1320"/>
      <c r="D208" s="1320"/>
      <c r="E208" s="1320"/>
      <c r="F208" s="1320"/>
      <c r="G208" s="1320"/>
      <c r="H208" s="1320"/>
      <c r="I208" s="1320"/>
      <c r="J208" s="1320"/>
      <c r="K208" s="1320"/>
      <c r="L208" s="1320"/>
      <c r="M208" s="1320"/>
      <c r="N208" s="1320"/>
      <c r="O208" s="1320"/>
      <c r="P208" s="1320"/>
      <c r="Q208" s="1320"/>
      <c r="R208" s="1320"/>
      <c r="S208" s="1320"/>
      <c r="T208" s="1320"/>
      <c r="U208" s="1320"/>
      <c r="V208" s="1320"/>
      <c r="W208" s="1320"/>
      <c r="X208" s="1320"/>
      <c r="Y208" s="1320"/>
      <c r="Z208" s="1320"/>
      <c r="AA208" s="1320"/>
      <c r="AB208" s="1320"/>
      <c r="AC208" s="1328"/>
      <c r="AD208" s="1328"/>
      <c r="AE208" s="1320"/>
      <c r="AF208" s="1320"/>
      <c r="AG208" s="1328"/>
      <c r="AH208" s="1336"/>
      <c r="AI208" s="1320"/>
      <c r="AJ208" s="1328"/>
      <c r="AK208" s="1320"/>
      <c r="AL208" s="1320"/>
      <c r="AM208" s="1320"/>
      <c r="AN208" s="1320"/>
      <c r="AO208" s="1328"/>
      <c r="AP208" s="1336"/>
      <c r="AQ208" s="1336"/>
      <c r="AR208" s="1336"/>
      <c r="AS208" s="1336"/>
      <c r="AT208" s="1336"/>
      <c r="AU208" s="1336"/>
      <c r="AV208" s="1336"/>
      <c r="AW208" s="1336"/>
      <c r="AX208" s="1336"/>
      <c r="AY208" s="1336"/>
      <c r="AZ208" s="1336"/>
      <c r="BA208" s="1336"/>
      <c r="BB208" s="1336"/>
      <c r="BC208" s="1336"/>
      <c r="BD208" s="1336"/>
      <c r="BE208" s="1336"/>
      <c r="BF208" s="1336"/>
      <c r="BG208" s="1336"/>
      <c r="BH208" s="1336"/>
      <c r="BI208" s="1336"/>
      <c r="BJ208" s="1336"/>
      <c r="BK208" s="1336"/>
      <c r="BL208" s="1336"/>
      <c r="BM208" s="1336"/>
      <c r="BN208" s="1336"/>
      <c r="BO208" s="1336"/>
      <c r="BP208" s="1336"/>
      <c r="BQ208" s="1336"/>
      <c r="BR208" s="1336"/>
      <c r="BS208" s="1336"/>
      <c r="BT208" s="1336"/>
      <c r="BU208" s="1336"/>
      <c r="BV208" s="1336"/>
      <c r="BW208" s="1336"/>
      <c r="BX208" s="1336"/>
      <c r="BY208" s="1336"/>
      <c r="BZ208" s="1336"/>
      <c r="CA208" s="1336"/>
      <c r="CB208" s="1336"/>
    </row>
    <row r="209" spans="1:41" x14ac:dyDescent="0.25">
      <c r="A209" s="1320"/>
      <c r="B209" s="1320"/>
      <c r="C209" s="1320"/>
      <c r="D209" s="1320"/>
      <c r="E209" s="1320"/>
      <c r="F209" s="1320"/>
      <c r="G209" s="1320"/>
      <c r="H209" s="1320"/>
      <c r="I209" s="1320"/>
      <c r="J209" s="1320"/>
      <c r="K209" s="1320"/>
      <c r="L209" s="1320"/>
      <c r="M209" s="1320"/>
      <c r="N209" s="1320"/>
      <c r="O209" s="1320"/>
      <c r="P209" s="1320"/>
      <c r="Q209" s="1320"/>
      <c r="R209" s="1320"/>
      <c r="S209" s="1320"/>
      <c r="T209" s="1320"/>
      <c r="U209" s="1320"/>
      <c r="V209" s="1320"/>
      <c r="W209" s="1320"/>
      <c r="X209" s="1320"/>
      <c r="Y209" s="1320"/>
      <c r="Z209" s="1320"/>
      <c r="AA209" s="1320"/>
      <c r="AB209" s="1320"/>
      <c r="AC209" s="1328"/>
      <c r="AD209" s="1328"/>
      <c r="AE209" s="1320"/>
      <c r="AF209" s="1320"/>
      <c r="AG209" s="1328"/>
      <c r="AH209" s="1336"/>
      <c r="AI209" s="1320"/>
      <c r="AJ209" s="1328"/>
      <c r="AK209" s="1320"/>
      <c r="AL209" s="1320"/>
      <c r="AM209" s="1320"/>
      <c r="AN209" s="1320"/>
      <c r="AO209" s="1328"/>
    </row>
    <row r="210" spans="1:41" x14ac:dyDescent="0.25">
      <c r="A210" s="1320"/>
      <c r="B210" s="1320"/>
      <c r="C210" s="1320"/>
      <c r="D210" s="1320"/>
      <c r="E210" s="1320"/>
      <c r="F210" s="1320"/>
      <c r="G210" s="1320"/>
      <c r="H210" s="1320"/>
      <c r="I210" s="1320"/>
      <c r="J210" s="1320"/>
      <c r="K210" s="1320"/>
      <c r="L210" s="1320"/>
      <c r="M210" s="1320"/>
      <c r="N210" s="1320"/>
      <c r="O210" s="1320"/>
      <c r="P210" s="1320"/>
      <c r="Q210" s="1320"/>
      <c r="R210" s="1320"/>
      <c r="S210" s="1320"/>
      <c r="T210" s="1320"/>
      <c r="U210" s="1320"/>
      <c r="V210" s="1320"/>
      <c r="W210" s="1320"/>
      <c r="X210" s="1320"/>
      <c r="Y210" s="1320"/>
      <c r="Z210" s="1320"/>
      <c r="AA210" s="1320"/>
      <c r="AB210" s="1320"/>
      <c r="AC210" s="1328"/>
      <c r="AD210" s="1328"/>
      <c r="AE210" s="1320"/>
      <c r="AF210" s="1320"/>
      <c r="AG210" s="1328"/>
      <c r="AH210" s="1336"/>
      <c r="AI210" s="1320"/>
      <c r="AJ210" s="1328"/>
      <c r="AK210" s="1320"/>
      <c r="AL210" s="1320"/>
      <c r="AM210" s="1320"/>
      <c r="AN210" s="1320"/>
      <c r="AO210" s="1328"/>
    </row>
    <row r="211" spans="1:41" x14ac:dyDescent="0.25">
      <c r="A211" s="1320"/>
      <c r="B211" s="1320"/>
      <c r="C211" s="1320"/>
      <c r="D211" s="1320"/>
      <c r="E211" s="1320"/>
      <c r="F211" s="1320"/>
      <c r="G211" s="1320"/>
      <c r="H211" s="1320"/>
      <c r="I211" s="1320"/>
      <c r="J211" s="1320"/>
      <c r="K211" s="1320"/>
      <c r="L211" s="1320"/>
      <c r="M211" s="1320"/>
      <c r="N211" s="1320"/>
      <c r="O211" s="1320"/>
      <c r="P211" s="1320"/>
      <c r="Q211" s="1320"/>
      <c r="R211" s="1320"/>
      <c r="S211" s="1320"/>
      <c r="T211" s="1320"/>
      <c r="U211" s="1320"/>
      <c r="V211" s="1320"/>
      <c r="W211" s="1320"/>
      <c r="X211" s="1320"/>
      <c r="Y211" s="1320"/>
      <c r="Z211" s="1320"/>
      <c r="AA211" s="1320"/>
      <c r="AB211" s="1320"/>
      <c r="AC211" s="1328"/>
      <c r="AD211" s="1328"/>
      <c r="AE211" s="1320"/>
      <c r="AF211" s="1320"/>
      <c r="AG211" s="1328"/>
      <c r="AH211" s="1336"/>
      <c r="AI211" s="1320"/>
      <c r="AJ211" s="1328"/>
      <c r="AK211" s="1320"/>
      <c r="AL211" s="1320"/>
      <c r="AM211" s="1320"/>
      <c r="AN211" s="1320"/>
      <c r="AO211" s="1328"/>
    </row>
    <row r="212" spans="1:41" x14ac:dyDescent="0.25">
      <c r="A212" s="1320"/>
      <c r="B212" s="1320"/>
      <c r="C212" s="1320"/>
      <c r="D212" s="1320"/>
      <c r="E212" s="1320"/>
      <c r="F212" s="1320"/>
      <c r="G212" s="1320"/>
      <c r="H212" s="1320"/>
      <c r="I212" s="1320"/>
      <c r="J212" s="1320"/>
      <c r="K212" s="1320"/>
      <c r="L212" s="1320"/>
      <c r="M212" s="1320"/>
      <c r="N212" s="1320"/>
      <c r="O212" s="1320"/>
      <c r="P212" s="1320"/>
      <c r="Q212" s="1320"/>
      <c r="R212" s="1320"/>
      <c r="S212" s="1320"/>
      <c r="T212" s="1320"/>
      <c r="U212" s="1320"/>
      <c r="V212" s="1320"/>
      <c r="W212" s="1320"/>
      <c r="X212" s="1320"/>
      <c r="Y212" s="1320"/>
      <c r="Z212" s="1320"/>
      <c r="AA212" s="1320"/>
      <c r="AB212" s="1320"/>
      <c r="AC212" s="1328"/>
      <c r="AD212" s="1328"/>
      <c r="AE212" s="1320"/>
      <c r="AF212" s="1320"/>
      <c r="AG212" s="1328"/>
      <c r="AH212" s="1336"/>
      <c r="AI212" s="1320"/>
      <c r="AJ212" s="1328"/>
      <c r="AK212" s="1320"/>
      <c r="AL212" s="1320"/>
      <c r="AM212" s="1320"/>
      <c r="AN212" s="1320"/>
      <c r="AO212" s="1328"/>
    </row>
    <row r="213" spans="1:41" x14ac:dyDescent="0.25">
      <c r="A213" s="1320"/>
      <c r="B213" s="1320"/>
      <c r="C213" s="1320"/>
      <c r="D213" s="1320"/>
      <c r="E213" s="1320"/>
      <c r="F213" s="1320"/>
      <c r="G213" s="1320"/>
      <c r="H213" s="1320"/>
      <c r="I213" s="1320"/>
      <c r="J213" s="1320"/>
      <c r="K213" s="1320"/>
      <c r="L213" s="1320"/>
      <c r="M213" s="1320"/>
      <c r="N213" s="1320"/>
      <c r="O213" s="1320"/>
      <c r="P213" s="1320"/>
      <c r="Q213" s="1320"/>
      <c r="R213" s="1320"/>
      <c r="S213" s="1320"/>
      <c r="T213" s="1320"/>
      <c r="U213" s="1320"/>
      <c r="V213" s="1320"/>
      <c r="W213" s="1320"/>
      <c r="X213" s="1320"/>
      <c r="Y213" s="1320"/>
      <c r="Z213" s="1320"/>
      <c r="AA213" s="1320"/>
      <c r="AB213" s="1320"/>
      <c r="AC213" s="1328"/>
      <c r="AD213" s="1328"/>
      <c r="AE213" s="1320"/>
      <c r="AF213" s="1320"/>
      <c r="AG213" s="1328"/>
      <c r="AH213" s="1336"/>
      <c r="AI213" s="1320"/>
      <c r="AJ213" s="1328"/>
      <c r="AK213" s="1320"/>
      <c r="AL213" s="1320"/>
      <c r="AM213" s="1320"/>
      <c r="AN213" s="1320"/>
      <c r="AO213" s="1328"/>
    </row>
    <row r="214" spans="1:41" x14ac:dyDescent="0.25">
      <c r="A214" s="1320"/>
      <c r="B214" s="1320"/>
      <c r="C214" s="1320"/>
      <c r="D214" s="1320"/>
      <c r="E214" s="1320"/>
      <c r="F214" s="1320"/>
      <c r="G214" s="1320"/>
      <c r="H214" s="1320"/>
      <c r="I214" s="1320"/>
      <c r="J214" s="1320"/>
      <c r="K214" s="1320"/>
      <c r="L214" s="1320"/>
      <c r="M214" s="1320"/>
      <c r="N214" s="1320"/>
      <c r="O214" s="1320"/>
      <c r="P214" s="1320"/>
      <c r="Q214" s="1320"/>
      <c r="R214" s="1320"/>
      <c r="S214" s="1320"/>
      <c r="T214" s="1320"/>
      <c r="U214" s="1320"/>
      <c r="V214" s="1320"/>
      <c r="W214" s="1320"/>
      <c r="X214" s="1320"/>
      <c r="Y214" s="1320"/>
      <c r="Z214" s="1320"/>
      <c r="AA214" s="1320"/>
      <c r="AB214" s="1320"/>
      <c r="AC214" s="1328"/>
      <c r="AD214" s="1328"/>
      <c r="AE214" s="1320"/>
      <c r="AF214" s="1320"/>
      <c r="AG214" s="1328"/>
      <c r="AH214" s="1336"/>
      <c r="AI214" s="1320"/>
      <c r="AJ214" s="1328"/>
      <c r="AK214" s="1320"/>
      <c r="AL214" s="1320"/>
      <c r="AM214" s="1320"/>
      <c r="AN214" s="1320"/>
      <c r="AO214" s="1328"/>
    </row>
    <row r="215" spans="1:41" x14ac:dyDescent="0.25">
      <c r="A215" s="1320"/>
      <c r="B215" s="1320"/>
      <c r="C215" s="1320"/>
      <c r="D215" s="1320"/>
      <c r="E215" s="1320"/>
      <c r="F215" s="1320"/>
      <c r="G215" s="1320"/>
      <c r="H215" s="1320"/>
      <c r="I215" s="1320"/>
      <c r="J215" s="1320"/>
      <c r="K215" s="1320"/>
      <c r="L215" s="1320"/>
      <c r="M215" s="1320"/>
      <c r="N215" s="1320"/>
      <c r="O215" s="1320"/>
      <c r="P215" s="1320"/>
      <c r="Q215" s="1320"/>
      <c r="R215" s="1320"/>
      <c r="S215" s="1320"/>
      <c r="T215" s="1320"/>
      <c r="U215" s="1320"/>
      <c r="V215" s="1320"/>
      <c r="W215" s="1320"/>
      <c r="X215" s="1320"/>
      <c r="Y215" s="1320"/>
      <c r="Z215" s="1320"/>
      <c r="AA215" s="1320"/>
      <c r="AB215" s="1320"/>
      <c r="AC215" s="1328"/>
      <c r="AD215" s="1328"/>
      <c r="AE215" s="1320"/>
      <c r="AF215" s="1320"/>
      <c r="AG215" s="1328"/>
      <c r="AH215" s="1336"/>
      <c r="AI215" s="1320"/>
      <c r="AJ215" s="1328"/>
      <c r="AK215" s="1320"/>
      <c r="AL215" s="1320"/>
      <c r="AM215" s="1320"/>
      <c r="AN215" s="1320"/>
      <c r="AO215" s="1328"/>
    </row>
    <row r="216" spans="1:41" x14ac:dyDescent="0.25">
      <c r="A216" s="1320"/>
      <c r="B216" s="1320"/>
      <c r="C216" s="1320"/>
      <c r="D216" s="1320"/>
      <c r="E216" s="1320"/>
      <c r="F216" s="1320"/>
      <c r="G216" s="1320"/>
      <c r="H216" s="1320"/>
      <c r="I216" s="1320"/>
      <c r="J216" s="1320"/>
      <c r="K216" s="1320"/>
      <c r="L216" s="1320"/>
      <c r="M216" s="1320"/>
      <c r="N216" s="1320"/>
      <c r="O216" s="1320"/>
      <c r="P216" s="1320"/>
      <c r="Q216" s="1320"/>
      <c r="R216" s="1320"/>
      <c r="S216" s="1320"/>
      <c r="T216" s="1320"/>
      <c r="U216" s="1320"/>
      <c r="V216" s="1320"/>
      <c r="W216" s="1320"/>
      <c r="X216" s="1320"/>
      <c r="Y216" s="1320"/>
      <c r="Z216" s="1320"/>
      <c r="AA216" s="1320"/>
      <c r="AB216" s="1320"/>
      <c r="AC216" s="1328"/>
      <c r="AD216" s="1328"/>
      <c r="AE216" s="1320"/>
      <c r="AF216" s="1320"/>
      <c r="AG216" s="1328"/>
      <c r="AH216" s="1336"/>
      <c r="AI216" s="1320"/>
      <c r="AJ216" s="1328"/>
      <c r="AK216" s="1320"/>
      <c r="AL216" s="1320"/>
      <c r="AM216" s="1320"/>
      <c r="AN216" s="1320"/>
      <c r="AO216" s="1328"/>
    </row>
    <row r="217" spans="1:41" x14ac:dyDescent="0.25">
      <c r="A217" s="1320"/>
      <c r="B217" s="1320"/>
      <c r="C217" s="1320"/>
      <c r="D217" s="1320"/>
      <c r="E217" s="1320"/>
      <c r="F217" s="1320"/>
      <c r="G217" s="1320"/>
      <c r="H217" s="1320"/>
      <c r="I217" s="1320"/>
      <c r="J217" s="1320"/>
      <c r="K217" s="1320"/>
      <c r="L217" s="1320"/>
      <c r="M217" s="1320"/>
      <c r="N217" s="1320"/>
      <c r="O217" s="1320"/>
      <c r="P217" s="1320"/>
      <c r="Q217" s="1320"/>
      <c r="R217" s="1320"/>
      <c r="S217" s="1320"/>
      <c r="T217" s="1320"/>
      <c r="U217" s="1320"/>
      <c r="V217" s="1320"/>
      <c r="W217" s="1320"/>
      <c r="X217" s="1320"/>
      <c r="Y217" s="1320"/>
      <c r="Z217" s="1320"/>
      <c r="AA217" s="1320"/>
      <c r="AB217" s="1320"/>
      <c r="AC217" s="1328"/>
      <c r="AD217" s="1328"/>
      <c r="AE217" s="1320"/>
      <c r="AF217" s="1320"/>
      <c r="AG217" s="1328"/>
      <c r="AH217" s="1336"/>
      <c r="AI217" s="1320"/>
      <c r="AJ217" s="1328"/>
      <c r="AK217" s="1320"/>
      <c r="AL217" s="1320"/>
      <c r="AM217" s="1320"/>
      <c r="AN217" s="1320"/>
      <c r="AO217" s="1328"/>
    </row>
    <row r="218" spans="1:41" x14ac:dyDescent="0.25">
      <c r="A218" s="1320"/>
      <c r="B218" s="1320"/>
      <c r="C218" s="1320"/>
      <c r="D218" s="1320"/>
      <c r="E218" s="1320"/>
      <c r="F218" s="1320"/>
      <c r="G218" s="1320"/>
      <c r="H218" s="1320"/>
      <c r="I218" s="1320"/>
      <c r="J218" s="1320"/>
      <c r="K218" s="1320"/>
      <c r="L218" s="1320"/>
      <c r="M218" s="1320"/>
      <c r="N218" s="1320"/>
      <c r="O218" s="1320"/>
      <c r="P218" s="1320"/>
      <c r="Q218" s="1320"/>
      <c r="R218" s="1320"/>
      <c r="S218" s="1320"/>
      <c r="T218" s="1320"/>
      <c r="U218" s="1320"/>
      <c r="V218" s="1320"/>
      <c r="W218" s="1320"/>
      <c r="X218" s="1320"/>
      <c r="Y218" s="1320"/>
      <c r="Z218" s="1320"/>
      <c r="AA218" s="1320"/>
      <c r="AB218" s="1320"/>
      <c r="AC218" s="1328"/>
      <c r="AD218" s="1328"/>
      <c r="AE218" s="1320"/>
      <c r="AF218" s="1320"/>
      <c r="AG218" s="1328"/>
      <c r="AH218" s="1336"/>
      <c r="AI218" s="1320"/>
      <c r="AJ218" s="1328"/>
      <c r="AK218" s="1320"/>
      <c r="AL218" s="1320"/>
      <c r="AM218" s="1320"/>
      <c r="AN218" s="1320"/>
      <c r="AO218" s="1328"/>
    </row>
    <row r="219" spans="1:41" x14ac:dyDescent="0.25">
      <c r="A219" s="1320"/>
      <c r="B219" s="1320"/>
      <c r="C219" s="1320"/>
      <c r="D219" s="1320"/>
      <c r="E219" s="1320"/>
      <c r="F219" s="1320"/>
      <c r="G219" s="1320"/>
      <c r="H219" s="1320"/>
      <c r="I219" s="1320"/>
      <c r="J219" s="1320"/>
      <c r="K219" s="1320"/>
      <c r="L219" s="1320"/>
      <c r="M219" s="1320"/>
      <c r="N219" s="1320"/>
      <c r="O219" s="1320"/>
      <c r="P219" s="1320"/>
      <c r="Q219" s="1320"/>
      <c r="R219" s="1320"/>
      <c r="S219" s="1320"/>
      <c r="T219" s="1320"/>
      <c r="U219" s="1320"/>
      <c r="V219" s="1320"/>
      <c r="W219" s="1320"/>
      <c r="X219" s="1320"/>
      <c r="Y219" s="1320"/>
      <c r="Z219" s="1320"/>
      <c r="AA219" s="1320"/>
      <c r="AB219" s="1320"/>
      <c r="AC219" s="1328"/>
      <c r="AD219" s="1328"/>
      <c r="AE219" s="1320"/>
      <c r="AF219" s="1320"/>
      <c r="AG219" s="1328"/>
      <c r="AH219" s="1336"/>
      <c r="AI219" s="1320"/>
      <c r="AJ219" s="1328"/>
      <c r="AK219" s="1320"/>
      <c r="AL219" s="1320"/>
      <c r="AM219" s="1320"/>
      <c r="AN219" s="1320"/>
      <c r="AO219" s="1328"/>
    </row>
    <row r="220" spans="1:41" x14ac:dyDescent="0.25">
      <c r="A220" s="1320"/>
      <c r="B220" s="1320"/>
      <c r="C220" s="1320"/>
      <c r="D220" s="1320"/>
      <c r="E220" s="1320"/>
      <c r="F220" s="1320"/>
      <c r="G220" s="1320"/>
      <c r="H220" s="1320"/>
      <c r="I220" s="1320"/>
      <c r="J220" s="1320"/>
      <c r="K220" s="1320"/>
      <c r="L220" s="1320"/>
      <c r="M220" s="1320"/>
      <c r="N220" s="1320"/>
      <c r="O220" s="1320"/>
      <c r="P220" s="1320"/>
      <c r="Q220" s="1320"/>
      <c r="R220" s="1320"/>
      <c r="S220" s="1320"/>
      <c r="T220" s="1320"/>
      <c r="U220" s="1320"/>
      <c r="V220" s="1320"/>
      <c r="W220" s="1320"/>
      <c r="X220" s="1320"/>
      <c r="Y220" s="1320"/>
      <c r="Z220" s="1320"/>
      <c r="AA220" s="1320"/>
      <c r="AB220" s="1320"/>
      <c r="AC220" s="1328"/>
      <c r="AD220" s="1328"/>
      <c r="AE220" s="1320"/>
      <c r="AF220" s="1320"/>
      <c r="AG220" s="1328"/>
      <c r="AH220" s="1336"/>
      <c r="AI220" s="1320"/>
      <c r="AJ220" s="1328"/>
      <c r="AK220" s="1320"/>
      <c r="AL220" s="1320"/>
      <c r="AM220" s="1320"/>
      <c r="AN220" s="1320"/>
      <c r="AO220" s="1328"/>
    </row>
    <row r="221" spans="1:41" x14ac:dyDescent="0.25">
      <c r="A221" s="1320"/>
      <c r="B221" s="1320"/>
      <c r="C221" s="1320"/>
      <c r="D221" s="1320"/>
      <c r="E221" s="1320"/>
      <c r="F221" s="1320"/>
      <c r="G221" s="1320"/>
      <c r="H221" s="1320"/>
      <c r="I221" s="1320"/>
      <c r="J221" s="1320"/>
      <c r="K221" s="1320"/>
      <c r="L221" s="1320"/>
      <c r="M221" s="1320"/>
      <c r="N221" s="1320"/>
      <c r="O221" s="1320"/>
      <c r="P221" s="1320"/>
      <c r="Q221" s="1320"/>
      <c r="R221" s="1320"/>
      <c r="S221" s="1320"/>
      <c r="T221" s="1320"/>
      <c r="U221" s="1320"/>
      <c r="V221" s="1320"/>
      <c r="W221" s="1320"/>
      <c r="X221" s="1320"/>
      <c r="Y221" s="1320"/>
      <c r="Z221" s="1320"/>
      <c r="AA221" s="1320"/>
      <c r="AB221" s="1320"/>
      <c r="AC221" s="1328"/>
      <c r="AD221" s="1328"/>
      <c r="AE221" s="1320"/>
      <c r="AF221" s="1320"/>
      <c r="AG221" s="1328"/>
      <c r="AH221" s="1336"/>
      <c r="AI221" s="1320"/>
      <c r="AJ221" s="1328"/>
      <c r="AK221" s="1320"/>
      <c r="AL221" s="1320"/>
      <c r="AM221" s="1320"/>
      <c r="AN221" s="1320"/>
      <c r="AO221" s="1328"/>
    </row>
    <row r="222" spans="1:41" x14ac:dyDescent="0.25">
      <c r="A222" s="1320"/>
      <c r="B222" s="1320"/>
      <c r="C222" s="1320"/>
      <c r="D222" s="1320"/>
      <c r="E222" s="1320"/>
      <c r="F222" s="1320"/>
      <c r="G222" s="1320"/>
      <c r="H222" s="1320"/>
      <c r="I222" s="1320"/>
      <c r="J222" s="1320"/>
      <c r="K222" s="1320"/>
      <c r="L222" s="1320"/>
      <c r="M222" s="1320"/>
      <c r="N222" s="1320"/>
      <c r="O222" s="1320"/>
      <c r="P222" s="1320"/>
      <c r="Q222" s="1320"/>
      <c r="R222" s="1320"/>
      <c r="S222" s="1320"/>
      <c r="T222" s="1320"/>
      <c r="U222" s="1320"/>
      <c r="V222" s="1320"/>
      <c r="W222" s="1320"/>
      <c r="X222" s="1320"/>
      <c r="Y222" s="1320"/>
      <c r="Z222" s="1320"/>
      <c r="AA222" s="1320"/>
      <c r="AB222" s="1320"/>
      <c r="AC222" s="1328"/>
      <c r="AD222" s="1328"/>
      <c r="AE222" s="1320"/>
      <c r="AF222" s="1320"/>
      <c r="AG222" s="1328"/>
      <c r="AH222" s="1336"/>
      <c r="AI222" s="1320"/>
      <c r="AJ222" s="1328"/>
      <c r="AK222" s="1320"/>
      <c r="AL222" s="1320"/>
      <c r="AM222" s="1320"/>
      <c r="AN222" s="1320"/>
      <c r="AO222" s="1328"/>
    </row>
    <row r="223" spans="1:41" x14ac:dyDescent="0.25">
      <c r="A223" s="1320"/>
      <c r="B223" s="1320"/>
      <c r="C223" s="1320"/>
      <c r="D223" s="1320"/>
      <c r="E223" s="1320"/>
      <c r="F223" s="1320"/>
      <c r="G223" s="1320"/>
      <c r="H223" s="1320"/>
      <c r="I223" s="1320"/>
      <c r="J223" s="1320"/>
      <c r="K223" s="1320"/>
      <c r="L223" s="1320"/>
      <c r="M223" s="1320"/>
      <c r="N223" s="1320"/>
      <c r="O223" s="1320"/>
      <c r="P223" s="1320"/>
      <c r="Q223" s="1320"/>
      <c r="R223" s="1320"/>
      <c r="S223" s="1320"/>
      <c r="T223" s="1320"/>
      <c r="U223" s="1320"/>
      <c r="V223" s="1320"/>
      <c r="W223" s="1320"/>
      <c r="X223" s="1320"/>
      <c r="Y223" s="1320"/>
      <c r="Z223" s="1320"/>
      <c r="AA223" s="1320"/>
      <c r="AB223" s="1320"/>
      <c r="AC223" s="1328"/>
      <c r="AD223" s="1328"/>
      <c r="AE223" s="1320"/>
      <c r="AF223" s="1320"/>
      <c r="AG223" s="1328"/>
      <c r="AH223" s="1336"/>
      <c r="AI223" s="1320"/>
      <c r="AJ223" s="1328"/>
      <c r="AK223" s="1320"/>
      <c r="AL223" s="1320"/>
      <c r="AM223" s="1320"/>
      <c r="AN223" s="1320"/>
      <c r="AO223" s="1328"/>
    </row>
    <row r="224" spans="1:41" x14ac:dyDescent="0.25">
      <c r="A224" s="1320"/>
      <c r="B224" s="1320"/>
      <c r="C224" s="1320"/>
      <c r="D224" s="1320"/>
      <c r="E224" s="1320"/>
      <c r="F224" s="1320"/>
      <c r="G224" s="1320"/>
      <c r="H224" s="1320"/>
      <c r="I224" s="1320"/>
      <c r="J224" s="1320"/>
      <c r="K224" s="1320"/>
      <c r="L224" s="1320"/>
      <c r="M224" s="1320"/>
      <c r="N224" s="1320"/>
      <c r="O224" s="1320"/>
      <c r="P224" s="1320"/>
      <c r="Q224" s="1320"/>
      <c r="R224" s="1320"/>
      <c r="S224" s="1320"/>
      <c r="T224" s="1320"/>
      <c r="U224" s="1320"/>
      <c r="V224" s="1320"/>
      <c r="W224" s="1320"/>
      <c r="X224" s="1320"/>
      <c r="Y224" s="1320"/>
      <c r="Z224" s="1320"/>
      <c r="AA224" s="1320"/>
      <c r="AB224" s="1320"/>
      <c r="AC224" s="1328"/>
      <c r="AD224" s="1328"/>
      <c r="AE224" s="1320"/>
      <c r="AF224" s="1320"/>
      <c r="AG224" s="1328"/>
      <c r="AH224" s="1336"/>
      <c r="AI224" s="1320"/>
      <c r="AJ224" s="1328"/>
      <c r="AK224" s="1320"/>
      <c r="AL224" s="1320"/>
      <c r="AM224" s="1320"/>
      <c r="AN224" s="1320"/>
      <c r="AO224" s="1328"/>
    </row>
    <row r="225" spans="1:41" x14ac:dyDescent="0.25">
      <c r="A225" s="1320"/>
      <c r="B225" s="1320"/>
      <c r="C225" s="1320"/>
      <c r="D225" s="1320"/>
      <c r="E225" s="1320"/>
      <c r="F225" s="1320"/>
      <c r="G225" s="1320"/>
      <c r="H225" s="1320"/>
      <c r="I225" s="1320"/>
      <c r="J225" s="1320"/>
      <c r="K225" s="1320"/>
      <c r="L225" s="1320"/>
      <c r="M225" s="1320"/>
      <c r="N225" s="1320"/>
      <c r="O225" s="1320"/>
      <c r="P225" s="1320"/>
      <c r="Q225" s="1320"/>
      <c r="R225" s="1320"/>
      <c r="S225" s="1320"/>
      <c r="T225" s="1320"/>
      <c r="U225" s="1320"/>
      <c r="V225" s="1320"/>
      <c r="W225" s="1320"/>
      <c r="X225" s="1320"/>
      <c r="Y225" s="1320"/>
      <c r="Z225" s="1320"/>
      <c r="AA225" s="1320"/>
      <c r="AB225" s="1320"/>
      <c r="AC225" s="1328"/>
      <c r="AD225" s="1328"/>
      <c r="AE225" s="1320"/>
      <c r="AF225" s="1320"/>
      <c r="AG225" s="1328"/>
      <c r="AH225" s="1336"/>
      <c r="AI225" s="1320"/>
      <c r="AJ225" s="1328"/>
      <c r="AK225" s="1320"/>
      <c r="AL225" s="1320"/>
      <c r="AM225" s="1320"/>
      <c r="AN225" s="1320"/>
      <c r="AO225" s="1328"/>
    </row>
    <row r="226" spans="1:41" x14ac:dyDescent="0.25">
      <c r="A226" s="1320"/>
      <c r="B226" s="1320"/>
      <c r="C226" s="1320"/>
      <c r="D226" s="1320"/>
      <c r="E226" s="1320"/>
      <c r="F226" s="1320"/>
      <c r="G226" s="1320"/>
      <c r="H226" s="1320"/>
      <c r="I226" s="1320"/>
      <c r="J226" s="1320"/>
      <c r="K226" s="1320"/>
      <c r="L226" s="1320"/>
      <c r="M226" s="1320"/>
      <c r="N226" s="1320"/>
      <c r="O226" s="1320"/>
      <c r="P226" s="1320"/>
      <c r="Q226" s="1320"/>
      <c r="R226" s="1320"/>
      <c r="S226" s="1320"/>
      <c r="T226" s="1320"/>
      <c r="U226" s="1320"/>
      <c r="V226" s="1320"/>
      <c r="W226" s="1320"/>
      <c r="X226" s="1320"/>
      <c r="Y226" s="1320"/>
      <c r="Z226" s="1320"/>
      <c r="AA226" s="1320"/>
      <c r="AB226" s="1320"/>
      <c r="AC226" s="1328"/>
      <c r="AD226" s="1328"/>
      <c r="AE226" s="1320"/>
      <c r="AF226" s="1320"/>
      <c r="AG226" s="1328"/>
      <c r="AH226" s="1336"/>
      <c r="AI226" s="1320"/>
      <c r="AJ226" s="1328"/>
      <c r="AK226" s="1320"/>
      <c r="AL226" s="1320"/>
      <c r="AM226" s="1320"/>
      <c r="AN226" s="1320"/>
      <c r="AO226" s="1328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2013-05-27T13:13:21Z</dcterms:modified>
</cp:coreProperties>
</file>